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16"/>
  <workbookPr defaultThemeVersion="166925"/>
  <mc:AlternateContent xmlns:mc="http://schemas.openxmlformats.org/markup-compatibility/2006">
    <mc:Choice Requires="x15">
      <x15ac:absPath xmlns:x15ac="http://schemas.microsoft.com/office/spreadsheetml/2010/11/ac" url="https://symboticllc.sharepoint.com/Information Technology/Shared Documents/Product IT/"/>
    </mc:Choice>
  </mc:AlternateContent>
  <xr:revisionPtr revIDLastSave="0" documentId="8_{72195DC0-554E-4FAB-834D-34DC4ADEFE75}" xr6:coauthVersionLast="47" xr6:coauthVersionMax="47" xr10:uidLastSave="{00000000-0000-0000-0000-000000000000}"/>
  <bookViews>
    <workbookView xWindow="-28920" yWindow="-120" windowWidth="29040" windowHeight="15840" xr2:uid="{991255EF-6776-4B29-A062-3B8FDD19CBDA}"/>
  </bookViews>
  <sheets>
    <sheet name="VMs - All Data Fields" sheetId="1" r:id="rId1"/>
    <sheet name="Column Decriptions VMs-ADF Tab" sheetId="10" r:id="rId2"/>
    <sheet name="VM - Resourcing" sheetId="3" r:id="rId3"/>
    <sheet name="VMs - Decom VMs - ADF" sheetId="9" r:id="rId4"/>
    <sheet name="Data-VM-ADF (Do Not Edit)" sheetId="6" r:id="rId5"/>
    <sheet name="Data-VM-Res(Do Not Edit)" sheetId="8" r:id="rId6"/>
    <sheet name="VMs-ADFields-Archive-2-14-23  " sheetId="7" r:id="rId7"/>
    <sheet name="Tabs Past Here Are WIP" sheetId="11" r:id="rId8"/>
    <sheet name="Backup-Security" sheetId="5" r:id="rId9"/>
    <sheet name="VMs Summary View-DO-NOT-EDIT" sheetId="2" r:id="rId10"/>
    <sheet name="CSV Export (Do Not Edit)" sheetId="4" r:id="rId11"/>
  </sheets>
  <definedNames>
    <definedName name="_xlnm._FilterDatabase" localSheetId="0" hidden="1">'VMs - All Data Fields'!$A$1:$BL$540</definedName>
    <definedName name="_xlnm._FilterDatabase" localSheetId="3" hidden="1">'VMs - Decom VMs - ADF'!$A$1:$AR$11</definedName>
    <definedName name="_xlnm._FilterDatabase" localSheetId="9" hidden="1">'VMs Summary View-DO-NOT-EDIT'!$A$1:$K$219</definedName>
    <definedName name="_xlnm._FilterDatabase" localSheetId="6" hidden="1">'VMs-ADFields-Archive-2-14-23  '!$A$1:$AR$128</definedName>
    <definedName name="SiteConfig">'Data-VM-Res(Do Not Edit)'!$A$2:$A$100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98" i="1" l="1"/>
  <c r="AF98" i="1"/>
  <c r="AG97" i="1"/>
  <c r="AF97" i="1"/>
  <c r="AG100" i="1"/>
  <c r="AF100" i="1"/>
  <c r="O19" i="3"/>
  <c r="O20" i="3"/>
  <c r="O21" i="3"/>
  <c r="O22" i="3"/>
  <c r="O23" i="3"/>
  <c r="O25" i="3"/>
  <c r="O27" i="3"/>
  <c r="O28" i="3"/>
  <c r="O18" i="3"/>
  <c r="J19" i="3"/>
  <c r="K19" i="3" s="1"/>
  <c r="J20" i="3"/>
  <c r="K20" i="3" s="1"/>
  <c r="J21" i="3"/>
  <c r="K21" i="3" s="1"/>
  <c r="J22" i="3"/>
  <c r="K22" i="3" s="1"/>
  <c r="J23" i="3"/>
  <c r="K23" i="3" s="1"/>
  <c r="J25" i="3"/>
  <c r="K25" i="3" s="1"/>
  <c r="J26" i="3"/>
  <c r="K26" i="3" s="1"/>
  <c r="J27" i="3"/>
  <c r="K27" i="3" s="1"/>
  <c r="J28" i="3"/>
  <c r="K28" i="3" s="1"/>
  <c r="J18" i="3"/>
  <c r="K18" i="3" s="1"/>
  <c r="B32" i="3"/>
  <c r="B7" i="3"/>
  <c r="I7" i="3"/>
  <c r="I8" i="3"/>
  <c r="I9" i="3"/>
  <c r="I6" i="3"/>
  <c r="C4" i="3"/>
  <c r="B4" i="3"/>
  <c r="A40" i="3"/>
  <c r="B77" i="3"/>
  <c r="C33" i="3"/>
  <c r="E33" i="3"/>
  <c r="F33" i="3"/>
  <c r="E32" i="3"/>
  <c r="F32" i="3"/>
  <c r="H32" i="3"/>
  <c r="B33" i="3"/>
  <c r="H33" i="3" s="1"/>
  <c r="F37" i="3"/>
  <c r="E37" i="3"/>
  <c r="C37" i="3"/>
  <c r="I37" i="3" s="1"/>
  <c r="B37" i="3"/>
  <c r="H37" i="3" s="1"/>
  <c r="F36" i="3"/>
  <c r="E36" i="3"/>
  <c r="C36" i="3"/>
  <c r="I36" i="3" s="1"/>
  <c r="B36" i="3"/>
  <c r="H36" i="3" s="1"/>
  <c r="C81" i="3"/>
  <c r="C82" i="3"/>
  <c r="C83" i="3"/>
  <c r="C80" i="3"/>
  <c r="B35" i="3" s="1"/>
  <c r="E35" i="3"/>
  <c r="F35" i="3"/>
  <c r="F34" i="3"/>
  <c r="C34" i="3"/>
  <c r="I34" i="3" s="1"/>
  <c r="E34" i="3"/>
  <c r="B34" i="3"/>
  <c r="H34" i="3" s="1"/>
  <c r="B17" i="3"/>
  <c r="E30" i="3" s="1"/>
  <c r="B18" i="3"/>
  <c r="B19" i="3"/>
  <c r="B20" i="3"/>
  <c r="B21" i="3"/>
  <c r="B22" i="3"/>
  <c r="B25" i="3"/>
  <c r="B26" i="3"/>
  <c r="B13" i="3"/>
  <c r="B12" i="3"/>
  <c r="B9" i="3"/>
  <c r="B8" i="3"/>
  <c r="B6" i="3"/>
  <c r="B10" i="3" s="1"/>
  <c r="B5" i="3"/>
  <c r="B30" i="3"/>
  <c r="B14" i="3"/>
  <c r="U408" i="9"/>
  <c r="U407" i="9"/>
  <c r="U406" i="9"/>
  <c r="U405" i="9"/>
  <c r="U404" i="9"/>
  <c r="U403" i="9"/>
  <c r="U402" i="9"/>
  <c r="U401" i="9"/>
  <c r="U400" i="9"/>
  <c r="U399" i="9"/>
  <c r="U398" i="9"/>
  <c r="U397" i="9"/>
  <c r="U396" i="9"/>
  <c r="U395" i="9"/>
  <c r="U394" i="9"/>
  <c r="U393" i="9"/>
  <c r="U392" i="9"/>
  <c r="U391" i="9"/>
  <c r="U390" i="9"/>
  <c r="V389" i="9"/>
  <c r="U389" i="9"/>
  <c r="V388" i="9"/>
  <c r="U388" i="9"/>
  <c r="V387" i="9"/>
  <c r="U387" i="9"/>
  <c r="V386" i="9"/>
  <c r="U386" i="9"/>
  <c r="V385" i="9"/>
  <c r="U385" i="9"/>
  <c r="V384" i="9"/>
  <c r="U384" i="9"/>
  <c r="V383" i="9"/>
  <c r="U383" i="9"/>
  <c r="V382" i="9"/>
  <c r="U382" i="9"/>
  <c r="V381" i="9"/>
  <c r="U381" i="9"/>
  <c r="V380" i="9"/>
  <c r="U380" i="9"/>
  <c r="V379" i="9"/>
  <c r="U379" i="9"/>
  <c r="V378" i="9"/>
  <c r="U378" i="9"/>
  <c r="V377" i="9"/>
  <c r="U377" i="9"/>
  <c r="V376" i="9"/>
  <c r="U376" i="9"/>
  <c r="V375" i="9"/>
  <c r="U375" i="9"/>
  <c r="V374" i="9"/>
  <c r="U374" i="9"/>
  <c r="V373" i="9"/>
  <c r="U373" i="9"/>
  <c r="V372" i="9"/>
  <c r="U372" i="9"/>
  <c r="V371" i="9"/>
  <c r="U371" i="9"/>
  <c r="V370" i="9"/>
  <c r="U370" i="9"/>
  <c r="V369" i="9"/>
  <c r="U369" i="9"/>
  <c r="V368" i="9"/>
  <c r="U368" i="9"/>
  <c r="V367" i="9"/>
  <c r="U367" i="9"/>
  <c r="V366" i="9"/>
  <c r="U366" i="9"/>
  <c r="V365" i="9"/>
  <c r="U365" i="9"/>
  <c r="V364" i="9"/>
  <c r="U364" i="9"/>
  <c r="V363" i="9"/>
  <c r="U363" i="9"/>
  <c r="V362" i="9"/>
  <c r="U362" i="9"/>
  <c r="V361" i="9"/>
  <c r="U361" i="9"/>
  <c r="V360" i="9"/>
  <c r="U360" i="9"/>
  <c r="V359" i="9"/>
  <c r="U359" i="9"/>
  <c r="V358" i="9"/>
  <c r="U358" i="9"/>
  <c r="V357" i="9"/>
  <c r="U357" i="9"/>
  <c r="V356" i="9"/>
  <c r="U356" i="9"/>
  <c r="V355" i="9"/>
  <c r="U355" i="9"/>
  <c r="V354" i="9"/>
  <c r="U354" i="9"/>
  <c r="V353" i="9"/>
  <c r="U353" i="9"/>
  <c r="V352" i="9"/>
  <c r="U352" i="9"/>
  <c r="V351" i="9"/>
  <c r="U351" i="9"/>
  <c r="V350" i="9"/>
  <c r="U350" i="9"/>
  <c r="V349" i="9"/>
  <c r="U349" i="9"/>
  <c r="V348" i="9"/>
  <c r="U348" i="9"/>
  <c r="V347" i="9"/>
  <c r="U347" i="9"/>
  <c r="V346" i="9"/>
  <c r="U346" i="9"/>
  <c r="V345" i="9"/>
  <c r="U345" i="9"/>
  <c r="V344" i="9"/>
  <c r="U344" i="9"/>
  <c r="V343" i="9"/>
  <c r="U343" i="9"/>
  <c r="V342" i="9"/>
  <c r="U342" i="9"/>
  <c r="V341" i="9"/>
  <c r="U341" i="9"/>
  <c r="V340" i="9"/>
  <c r="U340" i="9"/>
  <c r="V339" i="9"/>
  <c r="U339" i="9"/>
  <c r="V338" i="9"/>
  <c r="U338" i="9"/>
  <c r="V337" i="9"/>
  <c r="U337" i="9"/>
  <c r="V336" i="9"/>
  <c r="U336" i="9"/>
  <c r="V335" i="9"/>
  <c r="U335" i="9"/>
  <c r="V334" i="9"/>
  <c r="U334" i="9"/>
  <c r="V333" i="9"/>
  <c r="U333" i="9"/>
  <c r="V332" i="9"/>
  <c r="U332" i="9"/>
  <c r="V331" i="9"/>
  <c r="U331" i="9"/>
  <c r="V330" i="9"/>
  <c r="U330" i="9"/>
  <c r="V329" i="9"/>
  <c r="U329" i="9"/>
  <c r="V328" i="9"/>
  <c r="U328" i="9"/>
  <c r="V327" i="9"/>
  <c r="U327" i="9"/>
  <c r="V326" i="9"/>
  <c r="U326" i="9"/>
  <c r="V325" i="9"/>
  <c r="U325" i="9"/>
  <c r="V324" i="9"/>
  <c r="U324" i="9"/>
  <c r="V323" i="9"/>
  <c r="U323" i="9"/>
  <c r="V322" i="9"/>
  <c r="U322" i="9"/>
  <c r="V321" i="9"/>
  <c r="U321" i="9"/>
  <c r="V320" i="9"/>
  <c r="U320" i="9"/>
  <c r="V319" i="9"/>
  <c r="U319" i="9"/>
  <c r="V318" i="9"/>
  <c r="U318" i="9"/>
  <c r="V317" i="9"/>
  <c r="U317" i="9"/>
  <c r="V316" i="9"/>
  <c r="U316" i="9"/>
  <c r="V315" i="9"/>
  <c r="U315" i="9"/>
  <c r="V314" i="9"/>
  <c r="U314" i="9"/>
  <c r="V313" i="9"/>
  <c r="U313" i="9"/>
  <c r="V312" i="9"/>
  <c r="U312" i="9"/>
  <c r="V311" i="9"/>
  <c r="U311" i="9"/>
  <c r="V310" i="9"/>
  <c r="U310" i="9"/>
  <c r="V309" i="9"/>
  <c r="U309" i="9"/>
  <c r="V308" i="9"/>
  <c r="U308" i="9"/>
  <c r="V307" i="9"/>
  <c r="U307" i="9"/>
  <c r="V306" i="9"/>
  <c r="U306" i="9"/>
  <c r="V305" i="9"/>
  <c r="U305" i="9"/>
  <c r="V304" i="9"/>
  <c r="U304" i="9"/>
  <c r="V303" i="9"/>
  <c r="U303" i="9"/>
  <c r="V302" i="9"/>
  <c r="U302" i="9"/>
  <c r="V301" i="9"/>
  <c r="U301" i="9"/>
  <c r="V300" i="9"/>
  <c r="U300" i="9"/>
  <c r="V299" i="9"/>
  <c r="U299" i="9"/>
  <c r="V298" i="9"/>
  <c r="U298" i="9"/>
  <c r="V297" i="9"/>
  <c r="U297" i="9"/>
  <c r="V296" i="9"/>
  <c r="U296" i="9"/>
  <c r="V295" i="9"/>
  <c r="U295" i="9"/>
  <c r="V294" i="9"/>
  <c r="U294" i="9"/>
  <c r="V293" i="9"/>
  <c r="U293" i="9"/>
  <c r="V292" i="9"/>
  <c r="U292" i="9"/>
  <c r="V291" i="9"/>
  <c r="U291" i="9"/>
  <c r="V290" i="9"/>
  <c r="U290" i="9"/>
  <c r="V289" i="9"/>
  <c r="U289" i="9"/>
  <c r="V288" i="9"/>
  <c r="U288" i="9"/>
  <c r="V287" i="9"/>
  <c r="U287" i="9"/>
  <c r="V286" i="9"/>
  <c r="U286" i="9"/>
  <c r="V285" i="9"/>
  <c r="U285" i="9"/>
  <c r="V284" i="9"/>
  <c r="U284" i="9"/>
  <c r="V283" i="9"/>
  <c r="U283" i="9"/>
  <c r="V282" i="9"/>
  <c r="U282" i="9"/>
  <c r="V281" i="9"/>
  <c r="U281" i="9"/>
  <c r="V280" i="9"/>
  <c r="U280" i="9"/>
  <c r="V279" i="9"/>
  <c r="U279" i="9"/>
  <c r="V278" i="9"/>
  <c r="U278" i="9"/>
  <c r="V277" i="9"/>
  <c r="U277" i="9"/>
  <c r="V276" i="9"/>
  <c r="U276" i="9"/>
  <c r="V275" i="9"/>
  <c r="U275" i="9"/>
  <c r="V274" i="9"/>
  <c r="U274" i="9"/>
  <c r="V273" i="9"/>
  <c r="U273" i="9"/>
  <c r="V272" i="9"/>
  <c r="U272" i="9"/>
  <c r="V271" i="9"/>
  <c r="U271" i="9"/>
  <c r="V270" i="9"/>
  <c r="U270" i="9"/>
  <c r="V269" i="9"/>
  <c r="U269" i="9"/>
  <c r="V268" i="9"/>
  <c r="U268" i="9"/>
  <c r="V267" i="9"/>
  <c r="U267" i="9"/>
  <c r="V266" i="9"/>
  <c r="U266" i="9"/>
  <c r="V265" i="9"/>
  <c r="U265" i="9"/>
  <c r="V264" i="9"/>
  <c r="U264" i="9"/>
  <c r="V263" i="9"/>
  <c r="U263" i="9"/>
  <c r="V262" i="9"/>
  <c r="U262" i="9"/>
  <c r="V261" i="9"/>
  <c r="U261" i="9"/>
  <c r="V260" i="9"/>
  <c r="U260" i="9"/>
  <c r="V259" i="9"/>
  <c r="U259" i="9"/>
  <c r="V258" i="9"/>
  <c r="U258" i="9"/>
  <c r="V257" i="9"/>
  <c r="U257" i="9"/>
  <c r="V256" i="9"/>
  <c r="U256" i="9"/>
  <c r="V255" i="9"/>
  <c r="U255" i="9"/>
  <c r="V254" i="9"/>
  <c r="U254" i="9"/>
  <c r="V253" i="9"/>
  <c r="U253" i="9"/>
  <c r="V252" i="9"/>
  <c r="U252" i="9"/>
  <c r="V251" i="9"/>
  <c r="U251" i="9"/>
  <c r="V250" i="9"/>
  <c r="U250" i="9"/>
  <c r="V249" i="9"/>
  <c r="U249" i="9"/>
  <c r="V248" i="9"/>
  <c r="U248" i="9"/>
  <c r="V247" i="9"/>
  <c r="U247" i="9"/>
  <c r="V246" i="9"/>
  <c r="U246" i="9"/>
  <c r="V245" i="9"/>
  <c r="U245" i="9"/>
  <c r="V244" i="9"/>
  <c r="U244" i="9"/>
  <c r="V243" i="9"/>
  <c r="U243" i="9"/>
  <c r="V242" i="9"/>
  <c r="U242" i="9"/>
  <c r="V241" i="9"/>
  <c r="U241" i="9"/>
  <c r="V240" i="9"/>
  <c r="U240" i="9"/>
  <c r="V239" i="9"/>
  <c r="U239" i="9"/>
  <c r="V238" i="9"/>
  <c r="U238" i="9"/>
  <c r="V237" i="9"/>
  <c r="U237" i="9"/>
  <c r="V236" i="9"/>
  <c r="U236" i="9"/>
  <c r="V235" i="9"/>
  <c r="U235" i="9"/>
  <c r="V234" i="9"/>
  <c r="U234" i="9"/>
  <c r="V233" i="9"/>
  <c r="U233" i="9"/>
  <c r="V232" i="9"/>
  <c r="U232" i="9"/>
  <c r="V231" i="9"/>
  <c r="U231" i="9"/>
  <c r="V230" i="9"/>
  <c r="U230" i="9"/>
  <c r="V229" i="9"/>
  <c r="U229" i="9"/>
  <c r="V228" i="9"/>
  <c r="U228" i="9"/>
  <c r="V227" i="9"/>
  <c r="U227" i="9"/>
  <c r="V226" i="9"/>
  <c r="U226" i="9"/>
  <c r="V225" i="9"/>
  <c r="U225" i="9"/>
  <c r="V224" i="9"/>
  <c r="U224" i="9"/>
  <c r="V223" i="9"/>
  <c r="U223" i="9"/>
  <c r="V222" i="9"/>
  <c r="U222" i="9"/>
  <c r="V221" i="9"/>
  <c r="U221" i="9"/>
  <c r="V220" i="9"/>
  <c r="U220" i="9"/>
  <c r="V219" i="9"/>
  <c r="U219" i="9"/>
  <c r="V218" i="9"/>
  <c r="U218" i="9"/>
  <c r="V217" i="9"/>
  <c r="U217" i="9"/>
  <c r="V216" i="9"/>
  <c r="U216" i="9"/>
  <c r="V215" i="9"/>
  <c r="U215" i="9"/>
  <c r="V214" i="9"/>
  <c r="U214" i="9"/>
  <c r="V213" i="9"/>
  <c r="U213" i="9"/>
  <c r="V212" i="9"/>
  <c r="U212" i="9"/>
  <c r="V211" i="9"/>
  <c r="U211" i="9"/>
  <c r="V210" i="9"/>
  <c r="U210" i="9"/>
  <c r="V209" i="9"/>
  <c r="U209" i="9"/>
  <c r="V208" i="9"/>
  <c r="U208" i="9"/>
  <c r="V207" i="9"/>
  <c r="U207" i="9"/>
  <c r="V206" i="9"/>
  <c r="U206" i="9"/>
  <c r="V205" i="9"/>
  <c r="U205" i="9"/>
  <c r="V204" i="9"/>
  <c r="U204" i="9"/>
  <c r="V203" i="9"/>
  <c r="U203" i="9"/>
  <c r="V202" i="9"/>
  <c r="U202" i="9"/>
  <c r="V201" i="9"/>
  <c r="U201" i="9"/>
  <c r="V200" i="9"/>
  <c r="U200" i="9"/>
  <c r="V199" i="9"/>
  <c r="U199" i="9"/>
  <c r="V198" i="9"/>
  <c r="U198" i="9"/>
  <c r="V197" i="9"/>
  <c r="U197" i="9"/>
  <c r="V196" i="9"/>
  <c r="U196" i="9"/>
  <c r="V195" i="9"/>
  <c r="U195" i="9"/>
  <c r="V194" i="9"/>
  <c r="U194" i="9"/>
  <c r="V193" i="9"/>
  <c r="U193" i="9"/>
  <c r="V192" i="9"/>
  <c r="U192" i="9"/>
  <c r="V191" i="9"/>
  <c r="U191" i="9"/>
  <c r="V190" i="9"/>
  <c r="U190" i="9"/>
  <c r="V189" i="9"/>
  <c r="U189" i="9"/>
  <c r="V188" i="9"/>
  <c r="U188" i="9"/>
  <c r="V187" i="9"/>
  <c r="U187" i="9"/>
  <c r="V186" i="9"/>
  <c r="U186" i="9"/>
  <c r="V185" i="9"/>
  <c r="U185" i="9"/>
  <c r="V184" i="9"/>
  <c r="U184" i="9"/>
  <c r="V183" i="9"/>
  <c r="U183" i="9"/>
  <c r="V182" i="9"/>
  <c r="U182" i="9"/>
  <c r="V181" i="9"/>
  <c r="U181" i="9"/>
  <c r="V180" i="9"/>
  <c r="U180" i="9"/>
  <c r="V179" i="9"/>
  <c r="U179" i="9"/>
  <c r="V178" i="9"/>
  <c r="U178" i="9"/>
  <c r="V177" i="9"/>
  <c r="U177" i="9"/>
  <c r="V176" i="9"/>
  <c r="U176" i="9"/>
  <c r="V175" i="9"/>
  <c r="U175" i="9"/>
  <c r="V174" i="9"/>
  <c r="U174" i="9"/>
  <c r="V173" i="9"/>
  <c r="U173" i="9"/>
  <c r="V172" i="9"/>
  <c r="U172" i="9"/>
  <c r="V171" i="9"/>
  <c r="U171" i="9"/>
  <c r="V170" i="9"/>
  <c r="U170" i="9"/>
  <c r="V169" i="9"/>
  <c r="U169" i="9"/>
  <c r="V168" i="9"/>
  <c r="U168" i="9"/>
  <c r="V167" i="9"/>
  <c r="U167" i="9"/>
  <c r="V166" i="9"/>
  <c r="U166" i="9"/>
  <c r="V165" i="9"/>
  <c r="U165" i="9"/>
  <c r="V164" i="9"/>
  <c r="U164" i="9"/>
  <c r="V163" i="9"/>
  <c r="U163" i="9"/>
  <c r="V162" i="9"/>
  <c r="U162" i="9"/>
  <c r="V161" i="9"/>
  <c r="U161" i="9"/>
  <c r="V160" i="9"/>
  <c r="U160" i="9"/>
  <c r="V159" i="9"/>
  <c r="U159" i="9"/>
  <c r="V158" i="9"/>
  <c r="U158" i="9"/>
  <c r="V157" i="9"/>
  <c r="U157" i="9"/>
  <c r="V156" i="9"/>
  <c r="U156" i="9"/>
  <c r="V155" i="9"/>
  <c r="U155" i="9"/>
  <c r="V154" i="9"/>
  <c r="U154" i="9"/>
  <c r="V153" i="9"/>
  <c r="U153" i="9"/>
  <c r="V152" i="9"/>
  <c r="U152" i="9"/>
  <c r="V151" i="9"/>
  <c r="U151" i="9"/>
  <c r="V150" i="9"/>
  <c r="U150" i="9"/>
  <c r="V149" i="9"/>
  <c r="U149" i="9"/>
  <c r="V148" i="9"/>
  <c r="U148" i="9"/>
  <c r="V147" i="9"/>
  <c r="U147" i="9"/>
  <c r="V146" i="9"/>
  <c r="U146" i="9"/>
  <c r="V145" i="9"/>
  <c r="U145" i="9"/>
  <c r="V144" i="9"/>
  <c r="U144" i="9"/>
  <c r="V143" i="9"/>
  <c r="U143" i="9"/>
  <c r="V142" i="9"/>
  <c r="U142" i="9"/>
  <c r="V141" i="9"/>
  <c r="U141" i="9"/>
  <c r="V140" i="9"/>
  <c r="U140" i="9"/>
  <c r="V139" i="9"/>
  <c r="U139" i="9"/>
  <c r="V138" i="9"/>
  <c r="U138" i="9"/>
  <c r="V137" i="9"/>
  <c r="U137" i="9"/>
  <c r="V136" i="9"/>
  <c r="U136" i="9"/>
  <c r="V135" i="9"/>
  <c r="U135" i="9"/>
  <c r="V134" i="9"/>
  <c r="U134" i="9"/>
  <c r="V133" i="9"/>
  <c r="U133" i="9"/>
  <c r="V132" i="9"/>
  <c r="U132" i="9"/>
  <c r="V131" i="9"/>
  <c r="U131" i="9"/>
  <c r="V130" i="9"/>
  <c r="U130" i="9"/>
  <c r="V129" i="9"/>
  <c r="U129" i="9"/>
  <c r="V128" i="9"/>
  <c r="U128" i="9"/>
  <c r="V127" i="9"/>
  <c r="U127" i="9"/>
  <c r="V126" i="9"/>
  <c r="U126" i="9"/>
  <c r="V125" i="9"/>
  <c r="U125" i="9"/>
  <c r="V124" i="9"/>
  <c r="U124" i="9"/>
  <c r="V123" i="9"/>
  <c r="U123" i="9"/>
  <c r="V122" i="9"/>
  <c r="U122" i="9"/>
  <c r="V121" i="9"/>
  <c r="U121" i="9"/>
  <c r="V120" i="9"/>
  <c r="U120" i="9"/>
  <c r="V119" i="9"/>
  <c r="U119" i="9"/>
  <c r="V118" i="9"/>
  <c r="U118" i="9"/>
  <c r="V117" i="9"/>
  <c r="U117" i="9"/>
  <c r="V116" i="9"/>
  <c r="U116" i="9"/>
  <c r="V115" i="9"/>
  <c r="U115" i="9"/>
  <c r="V114" i="9"/>
  <c r="U114" i="9"/>
  <c r="V113" i="9"/>
  <c r="U113" i="9"/>
  <c r="V112" i="9"/>
  <c r="U112" i="9"/>
  <c r="V111" i="9"/>
  <c r="U111" i="9"/>
  <c r="V110" i="9"/>
  <c r="U110" i="9"/>
  <c r="V109" i="9"/>
  <c r="U109" i="9"/>
  <c r="V108" i="9"/>
  <c r="U108" i="9"/>
  <c r="V107" i="9"/>
  <c r="U107" i="9"/>
  <c r="V106" i="9"/>
  <c r="U106" i="9"/>
  <c r="V105" i="9"/>
  <c r="U105" i="9"/>
  <c r="V104" i="9"/>
  <c r="U104" i="9"/>
  <c r="V103" i="9"/>
  <c r="U103" i="9"/>
  <c r="V102" i="9"/>
  <c r="U102" i="9"/>
  <c r="V101" i="9"/>
  <c r="U101" i="9"/>
  <c r="V100" i="9"/>
  <c r="U100" i="9"/>
  <c r="V99" i="9"/>
  <c r="U99" i="9"/>
  <c r="V98" i="9"/>
  <c r="U98" i="9"/>
  <c r="V97" i="9"/>
  <c r="U97" i="9"/>
  <c r="V96" i="9"/>
  <c r="U96" i="9"/>
  <c r="V95" i="9"/>
  <c r="U95" i="9"/>
  <c r="V94" i="9"/>
  <c r="U94" i="9"/>
  <c r="V93" i="9"/>
  <c r="U93" i="9"/>
  <c r="V92" i="9"/>
  <c r="U92" i="9"/>
  <c r="V91" i="9"/>
  <c r="U91" i="9"/>
  <c r="V90" i="9"/>
  <c r="U90" i="9"/>
  <c r="V89" i="9"/>
  <c r="U89" i="9"/>
  <c r="V88" i="9"/>
  <c r="U88" i="9"/>
  <c r="V87" i="9"/>
  <c r="U87" i="9"/>
  <c r="V86" i="9"/>
  <c r="U86" i="9"/>
  <c r="V85" i="9"/>
  <c r="U85" i="9"/>
  <c r="V84" i="9"/>
  <c r="U84" i="9"/>
  <c r="V83" i="9"/>
  <c r="U83" i="9"/>
  <c r="V82" i="9"/>
  <c r="U82" i="9"/>
  <c r="V81" i="9"/>
  <c r="U81" i="9"/>
  <c r="V80" i="9"/>
  <c r="U80" i="9"/>
  <c r="V79" i="9"/>
  <c r="U79" i="9"/>
  <c r="V78" i="9"/>
  <c r="U78" i="9"/>
  <c r="V77" i="9"/>
  <c r="U77" i="9"/>
  <c r="V76" i="9"/>
  <c r="U76" i="9"/>
  <c r="V75" i="9"/>
  <c r="U75" i="9"/>
  <c r="V74" i="9"/>
  <c r="U74" i="9"/>
  <c r="V73" i="9"/>
  <c r="U73" i="9"/>
  <c r="V72" i="9"/>
  <c r="U72" i="9"/>
  <c r="V71" i="9"/>
  <c r="U71" i="9"/>
  <c r="V70" i="9"/>
  <c r="U70" i="9"/>
  <c r="V69" i="9"/>
  <c r="U69" i="9"/>
  <c r="V68" i="9"/>
  <c r="U68" i="9"/>
  <c r="V67" i="9"/>
  <c r="U67" i="9"/>
  <c r="V66" i="9"/>
  <c r="U66" i="9"/>
  <c r="V65" i="9"/>
  <c r="U65" i="9"/>
  <c r="V64" i="9"/>
  <c r="U64" i="9"/>
  <c r="V63" i="9"/>
  <c r="U63" i="9"/>
  <c r="V62" i="9"/>
  <c r="U62" i="9"/>
  <c r="V61" i="9"/>
  <c r="U61" i="9"/>
  <c r="V60" i="9"/>
  <c r="U60" i="9"/>
  <c r="V59" i="9"/>
  <c r="U59" i="9"/>
  <c r="V58" i="9"/>
  <c r="U58" i="9"/>
  <c r="V57" i="9"/>
  <c r="U57" i="9"/>
  <c r="V56" i="9"/>
  <c r="U56" i="9"/>
  <c r="V55" i="9"/>
  <c r="U55" i="9"/>
  <c r="V54" i="9"/>
  <c r="U54" i="9"/>
  <c r="V53" i="9"/>
  <c r="U53" i="9"/>
  <c r="V52" i="9"/>
  <c r="U52" i="9"/>
  <c r="V51" i="9"/>
  <c r="U51" i="9"/>
  <c r="V50" i="9"/>
  <c r="U50" i="9"/>
  <c r="V49" i="9"/>
  <c r="U49" i="9"/>
  <c r="V48" i="9"/>
  <c r="U48" i="9"/>
  <c r="V47" i="9"/>
  <c r="U47" i="9"/>
  <c r="V46" i="9"/>
  <c r="U46" i="9"/>
  <c r="V45" i="9"/>
  <c r="U45" i="9"/>
  <c r="V44" i="9"/>
  <c r="U44" i="9"/>
  <c r="V43" i="9"/>
  <c r="U43" i="9"/>
  <c r="V42" i="9"/>
  <c r="U42" i="9"/>
  <c r="V41" i="9"/>
  <c r="U41" i="9"/>
  <c r="V40" i="9"/>
  <c r="U40" i="9"/>
  <c r="V39" i="9"/>
  <c r="U39" i="9"/>
  <c r="V38" i="9"/>
  <c r="U38" i="9"/>
  <c r="V37" i="9"/>
  <c r="U37" i="9"/>
  <c r="V36" i="9"/>
  <c r="U36" i="9"/>
  <c r="V35" i="9"/>
  <c r="U35" i="9"/>
  <c r="V34" i="9"/>
  <c r="U34" i="9"/>
  <c r="V33" i="9"/>
  <c r="U33" i="9"/>
  <c r="V32" i="9"/>
  <c r="U32" i="9"/>
  <c r="V31" i="9"/>
  <c r="U31" i="9"/>
  <c r="V30" i="9"/>
  <c r="U30" i="9"/>
  <c r="V29" i="9"/>
  <c r="U29" i="9"/>
  <c r="V28" i="9"/>
  <c r="U28" i="9"/>
  <c r="V27" i="9"/>
  <c r="U27" i="9"/>
  <c r="V26" i="9"/>
  <c r="U26" i="9"/>
  <c r="V25" i="9"/>
  <c r="U25" i="9"/>
  <c r="V24" i="9"/>
  <c r="U24" i="9"/>
  <c r="V23" i="9"/>
  <c r="U23" i="9"/>
  <c r="V22" i="9"/>
  <c r="U22" i="9"/>
  <c r="V21" i="9"/>
  <c r="U21" i="9"/>
  <c r="V20" i="9"/>
  <c r="U20" i="9"/>
  <c r="V19" i="9"/>
  <c r="U19" i="9"/>
  <c r="V18" i="9"/>
  <c r="U18" i="9"/>
  <c r="V17" i="9"/>
  <c r="U17" i="9"/>
  <c r="V16" i="9"/>
  <c r="U16" i="9"/>
  <c r="V15" i="9"/>
  <c r="U15" i="9"/>
  <c r="V14" i="9"/>
  <c r="U14" i="9"/>
  <c r="V13" i="9"/>
  <c r="U13" i="9"/>
  <c r="V12" i="9"/>
  <c r="U12" i="9"/>
  <c r="V11" i="9"/>
  <c r="U11" i="9"/>
  <c r="V10" i="9"/>
  <c r="U10" i="9"/>
  <c r="V9" i="9"/>
  <c r="U9" i="9"/>
  <c r="K9" i="9"/>
  <c r="V8" i="9"/>
  <c r="U8" i="9"/>
  <c r="V7" i="9"/>
  <c r="U7" i="9"/>
  <c r="V6" i="9"/>
  <c r="U6" i="9"/>
  <c r="V5" i="9"/>
  <c r="U5" i="9"/>
  <c r="V4" i="9"/>
  <c r="U4" i="9"/>
  <c r="V3" i="9"/>
  <c r="U3" i="9"/>
  <c r="V2" i="9"/>
  <c r="U2" i="9"/>
  <c r="AG52" i="1"/>
  <c r="AF52" i="1"/>
  <c r="AG19" i="1"/>
  <c r="AF19" i="1"/>
  <c r="AG140" i="1"/>
  <c r="AG96" i="1"/>
  <c r="AG150" i="1"/>
  <c r="AG151" i="1"/>
  <c r="AG152" i="1"/>
  <c r="AG153" i="1"/>
  <c r="AG154" i="1"/>
  <c r="V144" i="4" s="1"/>
  <c r="AG155" i="1"/>
  <c r="AG156" i="1"/>
  <c r="AG157" i="1"/>
  <c r="AG158" i="1"/>
  <c r="AG159" i="1"/>
  <c r="AG160" i="1"/>
  <c r="AG161" i="1"/>
  <c r="AG162" i="1"/>
  <c r="V152" i="4" s="1"/>
  <c r="AG163" i="1"/>
  <c r="AG164" i="1"/>
  <c r="AG165" i="1"/>
  <c r="AG166" i="1"/>
  <c r="AG167" i="1"/>
  <c r="AG168" i="1"/>
  <c r="AG169" i="1"/>
  <c r="AG170" i="1"/>
  <c r="V160" i="4" s="1"/>
  <c r="AG171" i="1"/>
  <c r="AG172" i="1"/>
  <c r="AG173" i="1"/>
  <c r="AG174" i="1"/>
  <c r="AG175" i="1"/>
  <c r="AG176" i="1"/>
  <c r="AG177" i="1"/>
  <c r="AG178" i="1"/>
  <c r="V168" i="4" s="1"/>
  <c r="AG179" i="1"/>
  <c r="AG180" i="1"/>
  <c r="AG181" i="1"/>
  <c r="AG182" i="1"/>
  <c r="AG183" i="1"/>
  <c r="AG184" i="1"/>
  <c r="AG185" i="1"/>
  <c r="AG186" i="1"/>
  <c r="V176" i="4" s="1"/>
  <c r="AG187" i="1"/>
  <c r="AG188" i="1"/>
  <c r="AG189" i="1"/>
  <c r="AG190" i="1"/>
  <c r="AG191" i="1"/>
  <c r="AG192" i="1"/>
  <c r="AG193" i="1"/>
  <c r="AG194" i="1"/>
  <c r="V184" i="4" s="1"/>
  <c r="AG195" i="1"/>
  <c r="AG196" i="1"/>
  <c r="AG197" i="1"/>
  <c r="AG198" i="1"/>
  <c r="AG199" i="1"/>
  <c r="AG200" i="1"/>
  <c r="AG201" i="1"/>
  <c r="V191" i="4" s="1"/>
  <c r="AG202" i="1"/>
  <c r="V192" i="4" s="1"/>
  <c r="AG203" i="1"/>
  <c r="AG204" i="1"/>
  <c r="AG205" i="1"/>
  <c r="AG206" i="1"/>
  <c r="AG207" i="1"/>
  <c r="AG208" i="1"/>
  <c r="AG209" i="1"/>
  <c r="V199" i="4" s="1"/>
  <c r="AG210" i="1"/>
  <c r="V200" i="4" s="1"/>
  <c r="AG211" i="1"/>
  <c r="AG212" i="1"/>
  <c r="AG213" i="1"/>
  <c r="AG214" i="1"/>
  <c r="AG215" i="1"/>
  <c r="AG216" i="1"/>
  <c r="AG217" i="1"/>
  <c r="V207" i="4" s="1"/>
  <c r="AG218" i="1"/>
  <c r="V208" i="4" s="1"/>
  <c r="AG219" i="1"/>
  <c r="AG220" i="1"/>
  <c r="AG221" i="1"/>
  <c r="AG222" i="1"/>
  <c r="AG223" i="1"/>
  <c r="AG224" i="1"/>
  <c r="AG225" i="1"/>
  <c r="V215" i="4" s="1"/>
  <c r="AG226" i="1"/>
  <c r="V216" i="4" s="1"/>
  <c r="AG227" i="1"/>
  <c r="AG228" i="1"/>
  <c r="AG229" i="1"/>
  <c r="AG230" i="1"/>
  <c r="AG231" i="1"/>
  <c r="AG232" i="1"/>
  <c r="AG233" i="1"/>
  <c r="V223" i="4" s="1"/>
  <c r="AG234" i="1"/>
  <c r="V224" i="4" s="1"/>
  <c r="AG235" i="1"/>
  <c r="AG236" i="1"/>
  <c r="AG237" i="1"/>
  <c r="AG238" i="1"/>
  <c r="AG239" i="1"/>
  <c r="AG240" i="1"/>
  <c r="AG241" i="1"/>
  <c r="V231" i="4" s="1"/>
  <c r="AG242" i="1"/>
  <c r="V232" i="4" s="1"/>
  <c r="AG243" i="1"/>
  <c r="AG244" i="1"/>
  <c r="AG245" i="1"/>
  <c r="AG246" i="1"/>
  <c r="AG247" i="1"/>
  <c r="AG248" i="1"/>
  <c r="AG249" i="1"/>
  <c r="V239" i="4" s="1"/>
  <c r="AG250" i="1"/>
  <c r="V240" i="4" s="1"/>
  <c r="AG251" i="1"/>
  <c r="AG252" i="1"/>
  <c r="AG253" i="1"/>
  <c r="AG254" i="1"/>
  <c r="AG255" i="1"/>
  <c r="AG256" i="1"/>
  <c r="AG257" i="1"/>
  <c r="V247" i="4" s="1"/>
  <c r="AG258" i="1"/>
  <c r="V248" i="4" s="1"/>
  <c r="AG259" i="1"/>
  <c r="AG260" i="1"/>
  <c r="AG261" i="1"/>
  <c r="AG262" i="1"/>
  <c r="AG263" i="1"/>
  <c r="AG264" i="1"/>
  <c r="AG265" i="1"/>
  <c r="V255" i="4" s="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135" i="1"/>
  <c r="AG136" i="1"/>
  <c r="AG137" i="1"/>
  <c r="AG138" i="1"/>
  <c r="AG139" i="1"/>
  <c r="AG141" i="1"/>
  <c r="AG142" i="1"/>
  <c r="V118" i="4"/>
  <c r="AG143" i="1"/>
  <c r="AG144" i="1"/>
  <c r="AG145" i="1"/>
  <c r="AG146" i="1"/>
  <c r="V136" i="4" s="1"/>
  <c r="AG147" i="1"/>
  <c r="AG148" i="1"/>
  <c r="AG149" i="1"/>
  <c r="V126" i="4" s="1"/>
  <c r="AG18" i="1"/>
  <c r="V127" i="4" s="1"/>
  <c r="AG17" i="1"/>
  <c r="AG3" i="1"/>
  <c r="AG107" i="1"/>
  <c r="AG108" i="1"/>
  <c r="AG109" i="1"/>
  <c r="AG110" i="1"/>
  <c r="AG111" i="1"/>
  <c r="AG112" i="1"/>
  <c r="AG113" i="1"/>
  <c r="AG114" i="1"/>
  <c r="AG115" i="1"/>
  <c r="AG116" i="1"/>
  <c r="AG117" i="1"/>
  <c r="AG118" i="1"/>
  <c r="AG119" i="1"/>
  <c r="V95" i="4" s="1"/>
  <c r="AG120" i="1"/>
  <c r="V96" i="4" s="1"/>
  <c r="AG121" i="1"/>
  <c r="AG122" i="1"/>
  <c r="AG123" i="1"/>
  <c r="AG124" i="1"/>
  <c r="AG125" i="1"/>
  <c r="AG126" i="1"/>
  <c r="AG127" i="1"/>
  <c r="V103" i="4" s="1"/>
  <c r="AG128" i="1"/>
  <c r="AG129" i="1"/>
  <c r="AG130" i="1"/>
  <c r="AG131" i="1"/>
  <c r="AG132" i="1"/>
  <c r="AG133" i="1"/>
  <c r="AG134" i="1"/>
  <c r="AG80" i="1"/>
  <c r="AG81" i="1"/>
  <c r="AG82" i="1"/>
  <c r="AG83" i="1"/>
  <c r="AG84" i="1"/>
  <c r="AG85" i="1"/>
  <c r="AG86" i="1"/>
  <c r="AG87" i="1"/>
  <c r="AG88" i="1"/>
  <c r="V72" i="4" s="1"/>
  <c r="AG89" i="1"/>
  <c r="V73" i="4" s="1"/>
  <c r="AG92" i="1"/>
  <c r="AG93" i="1"/>
  <c r="AG94" i="1"/>
  <c r="AG101" i="1"/>
  <c r="AG102" i="1"/>
  <c r="AG103" i="1"/>
  <c r="AG104" i="1"/>
  <c r="V80" i="4" s="1"/>
  <c r="AG105" i="1"/>
  <c r="V81" i="4" s="1"/>
  <c r="AG106" i="1"/>
  <c r="AG57" i="1"/>
  <c r="AG58" i="1"/>
  <c r="AG59" i="1"/>
  <c r="AG60" i="1"/>
  <c r="AG61" i="1"/>
  <c r="AG62" i="1"/>
  <c r="V45" i="4" s="1"/>
  <c r="AG63" i="1"/>
  <c r="V46" i="4" s="1"/>
  <c r="AG64" i="1"/>
  <c r="AG65" i="1"/>
  <c r="AG66" i="1"/>
  <c r="AG67" i="1"/>
  <c r="AG68" i="1"/>
  <c r="AG69" i="1"/>
  <c r="AG70" i="1"/>
  <c r="AG71" i="1"/>
  <c r="AG73" i="1"/>
  <c r="AG74" i="1"/>
  <c r="AG75" i="1"/>
  <c r="AG76" i="1"/>
  <c r="AG77" i="1"/>
  <c r="AG78" i="1"/>
  <c r="V62" i="4" s="1"/>
  <c r="AG79" i="1"/>
  <c r="AG37" i="1"/>
  <c r="AG40" i="1"/>
  <c r="AG41" i="1"/>
  <c r="AG42" i="1"/>
  <c r="AG43" i="1"/>
  <c r="AG44" i="1"/>
  <c r="AG45" i="1"/>
  <c r="AG46" i="1"/>
  <c r="AG47" i="1"/>
  <c r="AG48" i="1"/>
  <c r="AG49" i="1"/>
  <c r="AG50" i="1"/>
  <c r="V33" i="4" s="1"/>
  <c r="AG51" i="1"/>
  <c r="V34" i="4" s="1"/>
  <c r="AG53" i="1"/>
  <c r="AG54" i="1"/>
  <c r="AG55" i="1"/>
  <c r="AG56" i="1"/>
  <c r="AG4" i="1"/>
  <c r="AG5" i="1"/>
  <c r="V4" i="4" s="1"/>
  <c r="AG6" i="1"/>
  <c r="V5" i="4" s="1"/>
  <c r="AG7" i="1"/>
  <c r="AG8" i="1"/>
  <c r="AG9" i="1"/>
  <c r="AG10" i="1"/>
  <c r="V12" i="4" s="1"/>
  <c r="AG11" i="1"/>
  <c r="V13" i="4" s="1"/>
  <c r="AG12" i="1"/>
  <c r="AG13" i="1"/>
  <c r="AG14" i="1"/>
  <c r="AG15" i="1"/>
  <c r="AG16" i="1"/>
  <c r="AG20" i="1"/>
  <c r="AG2" i="1"/>
  <c r="AF11" i="1"/>
  <c r="AF12" i="1"/>
  <c r="AF13" i="1"/>
  <c r="AF14" i="1"/>
  <c r="AF15" i="1"/>
  <c r="AF16" i="1"/>
  <c r="AF20" i="1"/>
  <c r="AF37" i="1"/>
  <c r="AF40" i="1"/>
  <c r="AF41" i="1"/>
  <c r="AF42" i="1"/>
  <c r="AF43" i="1"/>
  <c r="AF44" i="1"/>
  <c r="AF45" i="1"/>
  <c r="AF46" i="1"/>
  <c r="U28" i="4" s="1"/>
  <c r="AF47" i="1"/>
  <c r="U29" i="4" s="1"/>
  <c r="AF48" i="1"/>
  <c r="AF49" i="1"/>
  <c r="AF50" i="1"/>
  <c r="AF51" i="1"/>
  <c r="AF53" i="1"/>
  <c r="U36" i="4" s="1"/>
  <c r="AF54" i="1"/>
  <c r="U37" i="4" s="1"/>
  <c r="AF55" i="1"/>
  <c r="AF56" i="1"/>
  <c r="AF57" i="1"/>
  <c r="AF58" i="1"/>
  <c r="AF59" i="1"/>
  <c r="AF60" i="1"/>
  <c r="AF61" i="1"/>
  <c r="U44" i="4" s="1"/>
  <c r="AF62" i="1"/>
  <c r="U45" i="4" s="1"/>
  <c r="AF63" i="1"/>
  <c r="AF64" i="1"/>
  <c r="AF65" i="1"/>
  <c r="AF66" i="1"/>
  <c r="AF67" i="1"/>
  <c r="AF68" i="1"/>
  <c r="U52" i="4" s="1"/>
  <c r="U53" i="4"/>
  <c r="AF69" i="1"/>
  <c r="AF70" i="1"/>
  <c r="AF71" i="1"/>
  <c r="AF73" i="1"/>
  <c r="AF74" i="1"/>
  <c r="AF75" i="1"/>
  <c r="AF76" i="1"/>
  <c r="AF77" i="1"/>
  <c r="U61" i="4" s="1"/>
  <c r="AF78" i="1"/>
  <c r="AF79" i="1"/>
  <c r="AF80" i="1"/>
  <c r="AF81" i="1"/>
  <c r="AF82" i="1"/>
  <c r="AF83" i="1"/>
  <c r="AF84" i="1"/>
  <c r="U68" i="4" s="1"/>
  <c r="AF85" i="1"/>
  <c r="AF86" i="1"/>
  <c r="AF87" i="1"/>
  <c r="AF88" i="1"/>
  <c r="AF89" i="1"/>
  <c r="AF92" i="1"/>
  <c r="AF93" i="1"/>
  <c r="AF94" i="1"/>
  <c r="U76" i="4" s="1"/>
  <c r="AF101" i="1"/>
  <c r="U77" i="4" s="1"/>
  <c r="AF102" i="1"/>
  <c r="AF103" i="1"/>
  <c r="AF104" i="1"/>
  <c r="AF105" i="1"/>
  <c r="AF106" i="1"/>
  <c r="AF107" i="1"/>
  <c r="AF108" i="1"/>
  <c r="U84" i="4" s="1"/>
  <c r="AF109" i="1"/>
  <c r="AF110" i="1"/>
  <c r="AF111" i="1"/>
  <c r="AF112" i="1"/>
  <c r="AF113" i="1"/>
  <c r="AF114" i="1"/>
  <c r="AF115" i="1"/>
  <c r="AF116" i="1"/>
  <c r="AF117" i="1"/>
  <c r="U93" i="4" s="1"/>
  <c r="AF118" i="1"/>
  <c r="AF119" i="1"/>
  <c r="AF120" i="1"/>
  <c r="AF121" i="1"/>
  <c r="AF122" i="1"/>
  <c r="AF123" i="1"/>
  <c r="AF124" i="1"/>
  <c r="U100" i="4" s="1"/>
  <c r="AF125" i="1"/>
  <c r="U101" i="4" s="1"/>
  <c r="AF126" i="1"/>
  <c r="AF127" i="1"/>
  <c r="AF128" i="1"/>
  <c r="AF129" i="1"/>
  <c r="AF130" i="1"/>
  <c r="AF131" i="1"/>
  <c r="U107" i="4" s="1"/>
  <c r="AF132" i="1"/>
  <c r="U108" i="4" s="1"/>
  <c r="AF133" i="1"/>
  <c r="U109" i="4" s="1"/>
  <c r="AF134" i="1"/>
  <c r="AF135" i="1"/>
  <c r="AF136" i="1"/>
  <c r="AF137" i="1"/>
  <c r="AF138" i="1"/>
  <c r="AF139" i="1"/>
  <c r="AF141" i="1"/>
  <c r="U116" i="4" s="1"/>
  <c r="AF142" i="1"/>
  <c r="U117" i="4" s="1"/>
  <c r="AF143" i="1"/>
  <c r="AF144" i="1"/>
  <c r="AF145" i="1"/>
  <c r="AF146" i="1"/>
  <c r="AF147" i="1"/>
  <c r="AF148" i="1"/>
  <c r="AF149" i="1"/>
  <c r="AF18" i="1"/>
  <c r="AF17" i="1"/>
  <c r="AF3" i="1"/>
  <c r="AF140" i="1"/>
  <c r="U136" i="4"/>
  <c r="AF96" i="1"/>
  <c r="U138" i="4"/>
  <c r="AF150" i="1"/>
  <c r="AF151" i="1"/>
  <c r="AF152" i="1"/>
  <c r="U142" i="4" s="1"/>
  <c r="AF153" i="1"/>
  <c r="AF154" i="1"/>
  <c r="U144" i="4" s="1"/>
  <c r="AF155" i="1"/>
  <c r="AF156" i="1"/>
  <c r="U146" i="4" s="1"/>
  <c r="AF157" i="1"/>
  <c r="AF158" i="1"/>
  <c r="AF159" i="1"/>
  <c r="AF160" i="1"/>
  <c r="U150" i="4" s="1"/>
  <c r="AF161" i="1"/>
  <c r="AF162" i="1"/>
  <c r="U152" i="4" s="1"/>
  <c r="AF163" i="1"/>
  <c r="AF164" i="1"/>
  <c r="U154" i="4" s="1"/>
  <c r="AF165" i="1"/>
  <c r="AF166" i="1"/>
  <c r="AF167" i="1"/>
  <c r="AF168" i="1"/>
  <c r="U158" i="4" s="1"/>
  <c r="AF169" i="1"/>
  <c r="AF170" i="1"/>
  <c r="U160" i="4" s="1"/>
  <c r="AF171" i="1"/>
  <c r="AF172" i="1"/>
  <c r="U162" i="4" s="1"/>
  <c r="AF173" i="1"/>
  <c r="AF174" i="1"/>
  <c r="AF175" i="1"/>
  <c r="AF176" i="1"/>
  <c r="U166" i="4" s="1"/>
  <c r="AF177" i="1"/>
  <c r="AF178" i="1"/>
  <c r="U168" i="4" s="1"/>
  <c r="AF179" i="1"/>
  <c r="AF180" i="1"/>
  <c r="U170" i="4" s="1"/>
  <c r="AF181" i="1"/>
  <c r="AF182" i="1"/>
  <c r="AF183" i="1"/>
  <c r="AF184" i="1"/>
  <c r="U174" i="4" s="1"/>
  <c r="AF185" i="1"/>
  <c r="AF186" i="1"/>
  <c r="U176" i="4" s="1"/>
  <c r="AF187" i="1"/>
  <c r="AF188" i="1"/>
  <c r="U178" i="4" s="1"/>
  <c r="AF189" i="1"/>
  <c r="AF190" i="1"/>
  <c r="AF191" i="1"/>
  <c r="AF192" i="1"/>
  <c r="U182" i="4" s="1"/>
  <c r="AF193" i="1"/>
  <c r="AF194" i="1"/>
  <c r="U184" i="4" s="1"/>
  <c r="AF195" i="1"/>
  <c r="AF196" i="1"/>
  <c r="U186" i="4" s="1"/>
  <c r="AF197" i="1"/>
  <c r="AF198" i="1"/>
  <c r="AF199" i="1"/>
  <c r="AF200" i="1"/>
  <c r="U190" i="4" s="1"/>
  <c r="AF201" i="1"/>
  <c r="AF202" i="1"/>
  <c r="U192" i="4" s="1"/>
  <c r="AF203" i="1"/>
  <c r="AF204" i="1"/>
  <c r="U194" i="4" s="1"/>
  <c r="AF205" i="1"/>
  <c r="AF206" i="1"/>
  <c r="AF207" i="1"/>
  <c r="AF208" i="1"/>
  <c r="U198" i="4" s="1"/>
  <c r="AF209" i="1"/>
  <c r="AF210" i="1"/>
  <c r="U200" i="4" s="1"/>
  <c r="AF211" i="1"/>
  <c r="AF212" i="1"/>
  <c r="U202" i="4" s="1"/>
  <c r="AF213" i="1"/>
  <c r="AF214" i="1"/>
  <c r="AF215" i="1"/>
  <c r="AF216" i="1"/>
  <c r="U206" i="4" s="1"/>
  <c r="AF217" i="1"/>
  <c r="AF218" i="1"/>
  <c r="U208" i="4" s="1"/>
  <c r="AF219" i="1"/>
  <c r="AF220" i="1"/>
  <c r="U210" i="4" s="1"/>
  <c r="AF221" i="1"/>
  <c r="AF222" i="1"/>
  <c r="AF223" i="1"/>
  <c r="AF224" i="1"/>
  <c r="U214" i="4" s="1"/>
  <c r="AF225" i="1"/>
  <c r="AF226" i="1"/>
  <c r="U216" i="4" s="1"/>
  <c r="AF227" i="1"/>
  <c r="AF228" i="1"/>
  <c r="U218" i="4" s="1"/>
  <c r="AF229" i="1"/>
  <c r="AF230" i="1"/>
  <c r="AF231" i="1"/>
  <c r="AF232" i="1"/>
  <c r="U222" i="4" s="1"/>
  <c r="AF233" i="1"/>
  <c r="AF234" i="1"/>
  <c r="U224" i="4" s="1"/>
  <c r="AF235" i="1"/>
  <c r="AF236" i="1"/>
  <c r="U226" i="4" s="1"/>
  <c r="AF237" i="1"/>
  <c r="AF238" i="1"/>
  <c r="AF239" i="1"/>
  <c r="AF240" i="1"/>
  <c r="U230" i="4" s="1"/>
  <c r="AF241" i="1"/>
  <c r="AF242" i="1"/>
  <c r="U232" i="4" s="1"/>
  <c r="AF243" i="1"/>
  <c r="AF244" i="1"/>
  <c r="U234" i="4" s="1"/>
  <c r="AF245" i="1"/>
  <c r="AF246" i="1"/>
  <c r="AF247" i="1"/>
  <c r="AF248" i="1"/>
  <c r="U238" i="4" s="1"/>
  <c r="AF249" i="1"/>
  <c r="AF250" i="1"/>
  <c r="U240" i="4" s="1"/>
  <c r="AF251" i="1"/>
  <c r="AF252" i="1"/>
  <c r="U242" i="4" s="1"/>
  <c r="AF253" i="1"/>
  <c r="AF254" i="1"/>
  <c r="AF255" i="1"/>
  <c r="AF256" i="1"/>
  <c r="U246" i="4" s="1"/>
  <c r="AF257" i="1"/>
  <c r="AF258" i="1"/>
  <c r="U248" i="4" s="1"/>
  <c r="AF259" i="1"/>
  <c r="AF260" i="1"/>
  <c r="U250" i="4" s="1"/>
  <c r="AF261" i="1"/>
  <c r="AF262" i="1"/>
  <c r="AF263" i="1"/>
  <c r="AF264" i="1"/>
  <c r="U254" i="4" s="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4" i="1"/>
  <c r="AF5" i="1"/>
  <c r="AF6" i="1"/>
  <c r="AF7" i="1"/>
  <c r="U9" i="4"/>
  <c r="AF8" i="1"/>
  <c r="U10" i="4" s="1"/>
  <c r="AF9" i="1"/>
  <c r="AF10" i="1"/>
  <c r="AF2" i="1"/>
  <c r="K133" i="7"/>
  <c r="K122" i="7"/>
  <c r="C122" i="7"/>
  <c r="K120" i="7"/>
  <c r="K119" i="7"/>
  <c r="K117" i="7"/>
  <c r="K116" i="7"/>
  <c r="K114" i="7"/>
  <c r="K113" i="7"/>
  <c r="K109" i="7"/>
  <c r="K108" i="7"/>
  <c r="K107" i="7"/>
  <c r="K106" i="7"/>
  <c r="K105" i="7"/>
  <c r="K104" i="7"/>
  <c r="K102" i="7"/>
  <c r="K101" i="7"/>
  <c r="K100" i="7"/>
  <c r="K99" i="7"/>
  <c r="K98" i="7"/>
  <c r="K97" i="7"/>
  <c r="K96" i="7"/>
  <c r="K95" i="7"/>
  <c r="K92" i="7"/>
  <c r="K91" i="7"/>
  <c r="K90" i="7"/>
  <c r="K88" i="7"/>
  <c r="K87" i="7"/>
  <c r="K86" i="7"/>
  <c r="K85" i="7"/>
  <c r="K84" i="7"/>
  <c r="K83" i="7"/>
  <c r="K67" i="7"/>
  <c r="K66" i="7"/>
  <c r="K65" i="7"/>
  <c r="K53" i="7"/>
  <c r="K52" i="7"/>
  <c r="K51" i="7"/>
  <c r="K50" i="7"/>
  <c r="K48" i="7"/>
  <c r="K47" i="7"/>
  <c r="K46" i="7"/>
  <c r="K45" i="7"/>
  <c r="K44" i="7"/>
  <c r="K43" i="7"/>
  <c r="K42" i="7"/>
  <c r="K41" i="7"/>
  <c r="K40" i="7"/>
  <c r="K39" i="7"/>
  <c r="K38" i="7"/>
  <c r="K37" i="7"/>
  <c r="K36" i="7"/>
  <c r="K33" i="7"/>
  <c r="K28" i="7"/>
  <c r="K13" i="7"/>
  <c r="K6" i="7"/>
  <c r="K5" i="7"/>
  <c r="K133" i="4"/>
  <c r="A130" i="4"/>
  <c r="B130" i="4"/>
  <c r="C130" i="4"/>
  <c r="D130" i="4"/>
  <c r="E130" i="4"/>
  <c r="F130" i="4"/>
  <c r="G130" i="4"/>
  <c r="H130" i="4"/>
  <c r="I130" i="4"/>
  <c r="J130" i="4"/>
  <c r="K130" i="4"/>
  <c r="L130" i="4"/>
  <c r="M130" i="4"/>
  <c r="N130" i="4"/>
  <c r="O130" i="4"/>
  <c r="P130" i="4"/>
  <c r="Q130" i="4"/>
  <c r="R130" i="4"/>
  <c r="S130" i="4"/>
  <c r="T130" i="4"/>
  <c r="U130" i="4"/>
  <c r="V130" i="4"/>
  <c r="W130" i="4"/>
  <c r="X130" i="4"/>
  <c r="Y130" i="4"/>
  <c r="Z130" i="4"/>
  <c r="AA130" i="4"/>
  <c r="AB130" i="4"/>
  <c r="AC130" i="4"/>
  <c r="AD130" i="4"/>
  <c r="AE130" i="4"/>
  <c r="AF130" i="4"/>
  <c r="AG130" i="4"/>
  <c r="AH130" i="4"/>
  <c r="AI130" i="4"/>
  <c r="A131" i="4"/>
  <c r="B131" i="4"/>
  <c r="C131" i="4"/>
  <c r="D131" i="4"/>
  <c r="E131" i="4"/>
  <c r="F131" i="4"/>
  <c r="G131" i="4"/>
  <c r="H131" i="4"/>
  <c r="I131" i="4"/>
  <c r="J131" i="4"/>
  <c r="K131" i="4"/>
  <c r="L131" i="4"/>
  <c r="M131" i="4"/>
  <c r="N131" i="4"/>
  <c r="O131" i="4"/>
  <c r="P131" i="4"/>
  <c r="Q131" i="4"/>
  <c r="R131" i="4"/>
  <c r="S131" i="4"/>
  <c r="T131" i="4"/>
  <c r="U131" i="4"/>
  <c r="V131" i="4"/>
  <c r="W131" i="4"/>
  <c r="X131" i="4"/>
  <c r="Y131" i="4"/>
  <c r="Z131" i="4"/>
  <c r="AA131" i="4"/>
  <c r="AB131" i="4"/>
  <c r="AC131" i="4"/>
  <c r="AD131" i="4"/>
  <c r="AE131" i="4"/>
  <c r="AF131" i="4"/>
  <c r="AG131" i="4"/>
  <c r="AH131" i="4"/>
  <c r="AI131" i="4"/>
  <c r="A132" i="4"/>
  <c r="B132" i="4"/>
  <c r="C132" i="4"/>
  <c r="D132" i="4"/>
  <c r="E132" i="4"/>
  <c r="F132" i="4"/>
  <c r="G132" i="4"/>
  <c r="H132" i="4"/>
  <c r="I132" i="4"/>
  <c r="J132" i="4"/>
  <c r="K132" i="4"/>
  <c r="L132" i="4"/>
  <c r="M132" i="4"/>
  <c r="N132" i="4"/>
  <c r="O132" i="4"/>
  <c r="P132" i="4"/>
  <c r="Q132" i="4"/>
  <c r="R132" i="4"/>
  <c r="S132" i="4"/>
  <c r="T132" i="4"/>
  <c r="U132" i="4"/>
  <c r="V132" i="4"/>
  <c r="W132" i="4"/>
  <c r="X132" i="4"/>
  <c r="Y132" i="4"/>
  <c r="Z132" i="4"/>
  <c r="AA132" i="4"/>
  <c r="AB132" i="4"/>
  <c r="AC132" i="4"/>
  <c r="AD132" i="4"/>
  <c r="AE132" i="4"/>
  <c r="AF132" i="4"/>
  <c r="AG132" i="4"/>
  <c r="AH132" i="4"/>
  <c r="AI132" i="4"/>
  <c r="A133" i="4"/>
  <c r="B133" i="4"/>
  <c r="C133" i="4"/>
  <c r="D133" i="4"/>
  <c r="E133" i="4"/>
  <c r="F133" i="4"/>
  <c r="G133" i="4"/>
  <c r="H133" i="4"/>
  <c r="I133" i="4"/>
  <c r="J133" i="4"/>
  <c r="L133" i="4"/>
  <c r="M133" i="4"/>
  <c r="N133" i="4"/>
  <c r="O133" i="4"/>
  <c r="P133" i="4"/>
  <c r="Q133" i="4"/>
  <c r="R133" i="4"/>
  <c r="S133" i="4"/>
  <c r="T133" i="4"/>
  <c r="V133" i="4"/>
  <c r="W133" i="4"/>
  <c r="X133" i="4"/>
  <c r="Y133" i="4"/>
  <c r="Z133" i="4"/>
  <c r="AA133" i="4"/>
  <c r="AB133" i="4"/>
  <c r="AC133" i="4"/>
  <c r="AD133" i="4"/>
  <c r="AE133" i="4"/>
  <c r="AF133" i="4"/>
  <c r="AG133" i="4"/>
  <c r="AH133" i="4"/>
  <c r="AI133" i="4"/>
  <c r="A134" i="4"/>
  <c r="B134" i="4"/>
  <c r="C134" i="4"/>
  <c r="D134" i="4"/>
  <c r="E134" i="4"/>
  <c r="F134" i="4"/>
  <c r="G134" i="4"/>
  <c r="H134" i="4"/>
  <c r="I134" i="4"/>
  <c r="J134" i="4"/>
  <c r="K134" i="4"/>
  <c r="L134" i="4"/>
  <c r="M134" i="4"/>
  <c r="N134" i="4"/>
  <c r="O134" i="4"/>
  <c r="P134" i="4"/>
  <c r="Q134" i="4"/>
  <c r="R134" i="4"/>
  <c r="S134" i="4"/>
  <c r="T134" i="4"/>
  <c r="U134" i="4"/>
  <c r="V134" i="4"/>
  <c r="W134" i="4"/>
  <c r="X134" i="4"/>
  <c r="Y134" i="4"/>
  <c r="Z134" i="4"/>
  <c r="AA134" i="4"/>
  <c r="AB134" i="4"/>
  <c r="AC134" i="4"/>
  <c r="AD134" i="4"/>
  <c r="AE134" i="4"/>
  <c r="AF134" i="4"/>
  <c r="AG134" i="4"/>
  <c r="AH134" i="4"/>
  <c r="AI134" i="4"/>
  <c r="A135" i="4"/>
  <c r="B135" i="4"/>
  <c r="C135" i="4"/>
  <c r="D135" i="4"/>
  <c r="E135" i="4"/>
  <c r="F135" i="4"/>
  <c r="G135" i="4"/>
  <c r="H135" i="4"/>
  <c r="I135" i="4"/>
  <c r="J135" i="4"/>
  <c r="K135" i="4"/>
  <c r="L135" i="4"/>
  <c r="M135" i="4"/>
  <c r="N135" i="4"/>
  <c r="O135" i="4"/>
  <c r="P135" i="4"/>
  <c r="Q135" i="4"/>
  <c r="R135" i="4"/>
  <c r="S135" i="4"/>
  <c r="T135" i="4"/>
  <c r="U135" i="4"/>
  <c r="V135" i="4"/>
  <c r="W135" i="4"/>
  <c r="X135" i="4"/>
  <c r="Y135" i="4"/>
  <c r="Z135" i="4"/>
  <c r="AA135" i="4"/>
  <c r="AB135" i="4"/>
  <c r="AC135" i="4"/>
  <c r="AD135" i="4"/>
  <c r="AE135" i="4"/>
  <c r="AF135" i="4"/>
  <c r="AG135" i="4"/>
  <c r="AH135" i="4"/>
  <c r="AI135" i="4"/>
  <c r="A136" i="4"/>
  <c r="B136" i="4"/>
  <c r="D136" i="4"/>
  <c r="E136" i="4"/>
  <c r="F136" i="4"/>
  <c r="G136" i="4"/>
  <c r="H136" i="4"/>
  <c r="I136" i="4"/>
  <c r="J136" i="4"/>
  <c r="K136" i="4"/>
  <c r="L136" i="4"/>
  <c r="M136" i="4"/>
  <c r="N136" i="4"/>
  <c r="O136" i="4"/>
  <c r="P136" i="4"/>
  <c r="Q136" i="4"/>
  <c r="R136" i="4"/>
  <c r="S136" i="4"/>
  <c r="T136" i="4"/>
  <c r="W136" i="4"/>
  <c r="X136" i="4"/>
  <c r="Y136" i="4"/>
  <c r="Z136" i="4"/>
  <c r="AA136" i="4"/>
  <c r="AB136" i="4"/>
  <c r="AC136" i="4"/>
  <c r="AD136" i="4"/>
  <c r="AE136" i="4"/>
  <c r="AF136" i="4"/>
  <c r="AG136" i="4"/>
  <c r="AH136" i="4"/>
  <c r="AI136" i="4"/>
  <c r="A137" i="4"/>
  <c r="B137" i="4"/>
  <c r="C137" i="4"/>
  <c r="D137" i="4"/>
  <c r="E137" i="4"/>
  <c r="F137" i="4"/>
  <c r="G137" i="4"/>
  <c r="H137" i="4"/>
  <c r="I137" i="4"/>
  <c r="J137" i="4"/>
  <c r="K137" i="4"/>
  <c r="L137" i="4"/>
  <c r="M137" i="4"/>
  <c r="N137" i="4"/>
  <c r="O137" i="4"/>
  <c r="P137" i="4"/>
  <c r="Q137" i="4"/>
  <c r="R137" i="4"/>
  <c r="S137" i="4"/>
  <c r="T137" i="4"/>
  <c r="U137" i="4"/>
  <c r="V137" i="4"/>
  <c r="W137" i="4"/>
  <c r="X137" i="4"/>
  <c r="Y137" i="4"/>
  <c r="Z137" i="4"/>
  <c r="AA137" i="4"/>
  <c r="AB137" i="4"/>
  <c r="AC137" i="4"/>
  <c r="AD137" i="4"/>
  <c r="AE137" i="4"/>
  <c r="AF137" i="4"/>
  <c r="AG137" i="4"/>
  <c r="AH137" i="4"/>
  <c r="AI137" i="4"/>
  <c r="A138" i="4"/>
  <c r="B138" i="4"/>
  <c r="C138" i="4"/>
  <c r="D138" i="4"/>
  <c r="E138" i="4"/>
  <c r="F138" i="4"/>
  <c r="G138" i="4"/>
  <c r="H138" i="4"/>
  <c r="I138" i="4"/>
  <c r="J138" i="4"/>
  <c r="K138" i="4"/>
  <c r="L138" i="4"/>
  <c r="M138" i="4"/>
  <c r="N138" i="4"/>
  <c r="O138" i="4"/>
  <c r="P138" i="4"/>
  <c r="Q138" i="4"/>
  <c r="R138" i="4"/>
  <c r="S138" i="4"/>
  <c r="T138" i="4"/>
  <c r="V138" i="4"/>
  <c r="W138" i="4"/>
  <c r="X138" i="4"/>
  <c r="Y138" i="4"/>
  <c r="Z138" i="4"/>
  <c r="AA138" i="4"/>
  <c r="AB138" i="4"/>
  <c r="AC138" i="4"/>
  <c r="AD138" i="4"/>
  <c r="AE138" i="4"/>
  <c r="AF138" i="4"/>
  <c r="AG138" i="4"/>
  <c r="AH138" i="4"/>
  <c r="AI138" i="4"/>
  <c r="A139" i="4"/>
  <c r="B139" i="4"/>
  <c r="C139" i="4"/>
  <c r="D139" i="4"/>
  <c r="E139" i="4"/>
  <c r="F139" i="4"/>
  <c r="G139" i="4"/>
  <c r="H139" i="4"/>
  <c r="I139" i="4"/>
  <c r="J139" i="4"/>
  <c r="K139" i="4"/>
  <c r="L139" i="4"/>
  <c r="M139" i="4"/>
  <c r="N139" i="4"/>
  <c r="O139" i="4"/>
  <c r="P139" i="4"/>
  <c r="Q139" i="4"/>
  <c r="R139" i="4"/>
  <c r="S139" i="4"/>
  <c r="T139" i="4"/>
  <c r="U139" i="4"/>
  <c r="V139" i="4"/>
  <c r="W139" i="4"/>
  <c r="X139" i="4"/>
  <c r="Y139" i="4"/>
  <c r="Z139" i="4"/>
  <c r="AA139" i="4"/>
  <c r="AB139" i="4"/>
  <c r="AC139" i="4"/>
  <c r="AD139" i="4"/>
  <c r="AE139" i="4"/>
  <c r="AF139" i="4"/>
  <c r="AG139" i="4"/>
  <c r="AH139" i="4"/>
  <c r="AI139" i="4"/>
  <c r="A140" i="4"/>
  <c r="B140" i="4"/>
  <c r="C140" i="4"/>
  <c r="D140" i="4"/>
  <c r="E140" i="4"/>
  <c r="F140" i="4"/>
  <c r="G140" i="4"/>
  <c r="H140" i="4"/>
  <c r="I140" i="4"/>
  <c r="J140" i="4"/>
  <c r="K140" i="4"/>
  <c r="L140" i="4"/>
  <c r="M140" i="4"/>
  <c r="N140" i="4"/>
  <c r="O140" i="4"/>
  <c r="P140" i="4"/>
  <c r="Q140" i="4"/>
  <c r="R140" i="4"/>
  <c r="S140" i="4"/>
  <c r="T140" i="4"/>
  <c r="U140" i="4"/>
  <c r="V140" i="4"/>
  <c r="W140" i="4"/>
  <c r="X140" i="4"/>
  <c r="Y140" i="4"/>
  <c r="Z140" i="4"/>
  <c r="AA140" i="4"/>
  <c r="AB140" i="4"/>
  <c r="AC140" i="4"/>
  <c r="AD140" i="4"/>
  <c r="AE140" i="4"/>
  <c r="AF140" i="4"/>
  <c r="AG140" i="4"/>
  <c r="AH140" i="4"/>
  <c r="AI140" i="4"/>
  <c r="A141" i="4"/>
  <c r="B141" i="4"/>
  <c r="C141" i="4"/>
  <c r="D141" i="4"/>
  <c r="E141" i="4"/>
  <c r="F141" i="4"/>
  <c r="G141" i="4"/>
  <c r="H141" i="4"/>
  <c r="I141" i="4"/>
  <c r="J141" i="4"/>
  <c r="K141" i="4"/>
  <c r="L141" i="4"/>
  <c r="M141" i="4"/>
  <c r="N141" i="4"/>
  <c r="O141" i="4"/>
  <c r="P141" i="4"/>
  <c r="Q141" i="4"/>
  <c r="R141" i="4"/>
  <c r="S141" i="4"/>
  <c r="T141" i="4"/>
  <c r="U141" i="4"/>
  <c r="V141" i="4"/>
  <c r="W141" i="4"/>
  <c r="X141" i="4"/>
  <c r="Y141" i="4"/>
  <c r="Z141" i="4"/>
  <c r="AA141" i="4"/>
  <c r="AB141" i="4"/>
  <c r="AC141" i="4"/>
  <c r="AD141" i="4"/>
  <c r="AE141" i="4"/>
  <c r="AF141" i="4"/>
  <c r="AG141" i="4"/>
  <c r="AH141" i="4"/>
  <c r="AI141" i="4"/>
  <c r="A142" i="4"/>
  <c r="B142" i="4"/>
  <c r="C142" i="4"/>
  <c r="D142" i="4"/>
  <c r="E142" i="4"/>
  <c r="F142" i="4"/>
  <c r="G142" i="4"/>
  <c r="H142" i="4"/>
  <c r="I142" i="4"/>
  <c r="J142" i="4"/>
  <c r="K142" i="4"/>
  <c r="L142" i="4"/>
  <c r="M142" i="4"/>
  <c r="N142" i="4"/>
  <c r="O142" i="4"/>
  <c r="P142" i="4"/>
  <c r="Q142" i="4"/>
  <c r="R142" i="4"/>
  <c r="S142" i="4"/>
  <c r="T142" i="4"/>
  <c r="V142" i="4"/>
  <c r="W142" i="4"/>
  <c r="X142" i="4"/>
  <c r="Y142" i="4"/>
  <c r="Z142" i="4"/>
  <c r="AA142" i="4"/>
  <c r="AB142" i="4"/>
  <c r="AC142" i="4"/>
  <c r="AD142" i="4"/>
  <c r="AE142" i="4"/>
  <c r="AF142" i="4"/>
  <c r="AG142" i="4"/>
  <c r="AH142" i="4"/>
  <c r="AI142" i="4"/>
  <c r="A143" i="4"/>
  <c r="B143" i="4"/>
  <c r="C143" i="4"/>
  <c r="D143" i="4"/>
  <c r="E143" i="4"/>
  <c r="F143" i="4"/>
  <c r="G143" i="4"/>
  <c r="H143" i="4"/>
  <c r="I143" i="4"/>
  <c r="J143" i="4"/>
  <c r="K143" i="4"/>
  <c r="L143" i="4"/>
  <c r="M143" i="4"/>
  <c r="N143" i="4"/>
  <c r="O143" i="4"/>
  <c r="P143" i="4"/>
  <c r="Q143" i="4"/>
  <c r="R143" i="4"/>
  <c r="S143" i="4"/>
  <c r="T143" i="4"/>
  <c r="U143" i="4"/>
  <c r="V143" i="4"/>
  <c r="W143" i="4"/>
  <c r="X143" i="4"/>
  <c r="Y143" i="4"/>
  <c r="Z143" i="4"/>
  <c r="AA143" i="4"/>
  <c r="AB143" i="4"/>
  <c r="AC143" i="4"/>
  <c r="AD143" i="4"/>
  <c r="AE143" i="4"/>
  <c r="AF143" i="4"/>
  <c r="AG143" i="4"/>
  <c r="AH143" i="4"/>
  <c r="AI143" i="4"/>
  <c r="A144" i="4"/>
  <c r="B144" i="4"/>
  <c r="C144" i="4"/>
  <c r="D144" i="4"/>
  <c r="E144" i="4"/>
  <c r="F144" i="4"/>
  <c r="G144" i="4"/>
  <c r="H144" i="4"/>
  <c r="I144" i="4"/>
  <c r="J144" i="4"/>
  <c r="K144" i="4"/>
  <c r="L144" i="4"/>
  <c r="M144" i="4"/>
  <c r="N144" i="4"/>
  <c r="O144" i="4"/>
  <c r="P144" i="4"/>
  <c r="Q144" i="4"/>
  <c r="R144" i="4"/>
  <c r="S144" i="4"/>
  <c r="T144" i="4"/>
  <c r="W144" i="4"/>
  <c r="X144" i="4"/>
  <c r="Y144" i="4"/>
  <c r="Z144" i="4"/>
  <c r="AA144" i="4"/>
  <c r="AB144" i="4"/>
  <c r="AC144" i="4"/>
  <c r="AD144" i="4"/>
  <c r="AE144" i="4"/>
  <c r="AF144" i="4"/>
  <c r="AG144" i="4"/>
  <c r="AH144" i="4"/>
  <c r="AI144" i="4"/>
  <c r="A145" i="4"/>
  <c r="B145" i="4"/>
  <c r="C145" i="4"/>
  <c r="D145" i="4"/>
  <c r="E145" i="4"/>
  <c r="F145" i="4"/>
  <c r="G145" i="4"/>
  <c r="H145" i="4"/>
  <c r="I145" i="4"/>
  <c r="J145" i="4"/>
  <c r="K145" i="4"/>
  <c r="L145" i="4"/>
  <c r="M145" i="4"/>
  <c r="N145" i="4"/>
  <c r="O145" i="4"/>
  <c r="P145" i="4"/>
  <c r="Q145" i="4"/>
  <c r="R145" i="4"/>
  <c r="S145" i="4"/>
  <c r="T145" i="4"/>
  <c r="U145" i="4"/>
  <c r="V145" i="4"/>
  <c r="W145" i="4"/>
  <c r="X145" i="4"/>
  <c r="Y145" i="4"/>
  <c r="Z145" i="4"/>
  <c r="AA145" i="4"/>
  <c r="AB145" i="4"/>
  <c r="AC145" i="4"/>
  <c r="AD145" i="4"/>
  <c r="AE145" i="4"/>
  <c r="AF145" i="4"/>
  <c r="AG145" i="4"/>
  <c r="AH145" i="4"/>
  <c r="AI145" i="4"/>
  <c r="A146" i="4"/>
  <c r="B146" i="4"/>
  <c r="C146" i="4"/>
  <c r="D146" i="4"/>
  <c r="E146" i="4"/>
  <c r="F146" i="4"/>
  <c r="G146" i="4"/>
  <c r="H146" i="4"/>
  <c r="I146" i="4"/>
  <c r="J146" i="4"/>
  <c r="K146" i="4"/>
  <c r="L146" i="4"/>
  <c r="M146" i="4"/>
  <c r="N146" i="4"/>
  <c r="O146" i="4"/>
  <c r="P146" i="4"/>
  <c r="Q146" i="4"/>
  <c r="R146" i="4"/>
  <c r="S146" i="4"/>
  <c r="T146" i="4"/>
  <c r="V146" i="4"/>
  <c r="W146" i="4"/>
  <c r="X146" i="4"/>
  <c r="Y146" i="4"/>
  <c r="Z146" i="4"/>
  <c r="AA146" i="4"/>
  <c r="AB146" i="4"/>
  <c r="AC146" i="4"/>
  <c r="AD146" i="4"/>
  <c r="AE146" i="4"/>
  <c r="AF146" i="4"/>
  <c r="AG146" i="4"/>
  <c r="AH146" i="4"/>
  <c r="AI146" i="4"/>
  <c r="A147" i="4"/>
  <c r="B147" i="4"/>
  <c r="C147" i="4"/>
  <c r="D147" i="4"/>
  <c r="E147" i="4"/>
  <c r="F147" i="4"/>
  <c r="G147" i="4"/>
  <c r="H147" i="4"/>
  <c r="I147" i="4"/>
  <c r="J147" i="4"/>
  <c r="K147" i="4"/>
  <c r="L147" i="4"/>
  <c r="M147" i="4"/>
  <c r="N147" i="4"/>
  <c r="O147" i="4"/>
  <c r="P147" i="4"/>
  <c r="Q147" i="4"/>
  <c r="R147" i="4"/>
  <c r="S147" i="4"/>
  <c r="T147" i="4"/>
  <c r="U147" i="4"/>
  <c r="V147" i="4"/>
  <c r="W147" i="4"/>
  <c r="X147" i="4"/>
  <c r="Y147" i="4"/>
  <c r="Z147" i="4"/>
  <c r="AA147" i="4"/>
  <c r="AB147" i="4"/>
  <c r="AC147" i="4"/>
  <c r="AD147" i="4"/>
  <c r="AE147" i="4"/>
  <c r="AF147" i="4"/>
  <c r="AG147" i="4"/>
  <c r="AH147" i="4"/>
  <c r="AI147" i="4"/>
  <c r="A148" i="4"/>
  <c r="B148" i="4"/>
  <c r="C148" i="4"/>
  <c r="D148" i="4"/>
  <c r="E148" i="4"/>
  <c r="F148" i="4"/>
  <c r="G148" i="4"/>
  <c r="H148" i="4"/>
  <c r="I148" i="4"/>
  <c r="J148" i="4"/>
  <c r="K148" i="4"/>
  <c r="L148" i="4"/>
  <c r="M148" i="4"/>
  <c r="N148" i="4"/>
  <c r="O148" i="4"/>
  <c r="P148" i="4"/>
  <c r="Q148" i="4"/>
  <c r="R148" i="4"/>
  <c r="S148" i="4"/>
  <c r="T148" i="4"/>
  <c r="U148" i="4"/>
  <c r="V148" i="4"/>
  <c r="W148" i="4"/>
  <c r="X148" i="4"/>
  <c r="Y148" i="4"/>
  <c r="Z148" i="4"/>
  <c r="AA148" i="4"/>
  <c r="AB148" i="4"/>
  <c r="AC148" i="4"/>
  <c r="AD148" i="4"/>
  <c r="AE148" i="4"/>
  <c r="AF148" i="4"/>
  <c r="AG148" i="4"/>
  <c r="AH148" i="4"/>
  <c r="AI148" i="4"/>
  <c r="A149" i="4"/>
  <c r="B149" i="4"/>
  <c r="C149" i="4"/>
  <c r="D149" i="4"/>
  <c r="E149" i="4"/>
  <c r="F149" i="4"/>
  <c r="G149" i="4"/>
  <c r="H149" i="4"/>
  <c r="I149" i="4"/>
  <c r="J149" i="4"/>
  <c r="K149" i="4"/>
  <c r="L149" i="4"/>
  <c r="M149" i="4"/>
  <c r="N149" i="4"/>
  <c r="O149" i="4"/>
  <c r="P149" i="4"/>
  <c r="Q149" i="4"/>
  <c r="R149" i="4"/>
  <c r="S149" i="4"/>
  <c r="T149" i="4"/>
  <c r="U149" i="4"/>
  <c r="V149" i="4"/>
  <c r="W149" i="4"/>
  <c r="X149" i="4"/>
  <c r="Y149" i="4"/>
  <c r="Z149" i="4"/>
  <c r="AA149" i="4"/>
  <c r="AB149" i="4"/>
  <c r="AC149" i="4"/>
  <c r="AD149" i="4"/>
  <c r="AE149" i="4"/>
  <c r="AF149" i="4"/>
  <c r="AG149" i="4"/>
  <c r="AH149" i="4"/>
  <c r="AI149" i="4"/>
  <c r="A150" i="4"/>
  <c r="B150" i="4"/>
  <c r="C150" i="4"/>
  <c r="D150" i="4"/>
  <c r="E150" i="4"/>
  <c r="F150" i="4"/>
  <c r="G150" i="4"/>
  <c r="H150" i="4"/>
  <c r="I150" i="4"/>
  <c r="J150" i="4"/>
  <c r="K150" i="4"/>
  <c r="L150" i="4"/>
  <c r="M150" i="4"/>
  <c r="N150" i="4"/>
  <c r="O150" i="4"/>
  <c r="P150" i="4"/>
  <c r="Q150" i="4"/>
  <c r="R150" i="4"/>
  <c r="S150" i="4"/>
  <c r="T150" i="4"/>
  <c r="V150" i="4"/>
  <c r="W150" i="4"/>
  <c r="X150" i="4"/>
  <c r="Y150" i="4"/>
  <c r="Z150" i="4"/>
  <c r="AA150" i="4"/>
  <c r="AB150" i="4"/>
  <c r="AC150" i="4"/>
  <c r="AD150" i="4"/>
  <c r="AE150" i="4"/>
  <c r="AF150" i="4"/>
  <c r="AG150" i="4"/>
  <c r="AH150" i="4"/>
  <c r="AI150" i="4"/>
  <c r="A151" i="4"/>
  <c r="B151" i="4"/>
  <c r="C151" i="4"/>
  <c r="D151" i="4"/>
  <c r="E151" i="4"/>
  <c r="F151" i="4"/>
  <c r="G151" i="4"/>
  <c r="H151" i="4"/>
  <c r="I151" i="4"/>
  <c r="J151" i="4"/>
  <c r="K151" i="4"/>
  <c r="L151" i="4"/>
  <c r="M151" i="4"/>
  <c r="N151" i="4"/>
  <c r="O151" i="4"/>
  <c r="P151" i="4"/>
  <c r="Q151" i="4"/>
  <c r="R151" i="4"/>
  <c r="S151" i="4"/>
  <c r="T151" i="4"/>
  <c r="U151" i="4"/>
  <c r="V151" i="4"/>
  <c r="W151" i="4"/>
  <c r="X151" i="4"/>
  <c r="Y151" i="4"/>
  <c r="Z151" i="4"/>
  <c r="AA151" i="4"/>
  <c r="AB151" i="4"/>
  <c r="AC151" i="4"/>
  <c r="AD151" i="4"/>
  <c r="AE151" i="4"/>
  <c r="AF151" i="4"/>
  <c r="AG151" i="4"/>
  <c r="AH151" i="4"/>
  <c r="AI151" i="4"/>
  <c r="A152" i="4"/>
  <c r="B152" i="4"/>
  <c r="C152" i="4"/>
  <c r="D152" i="4"/>
  <c r="E152" i="4"/>
  <c r="F152" i="4"/>
  <c r="G152" i="4"/>
  <c r="H152" i="4"/>
  <c r="I152" i="4"/>
  <c r="J152" i="4"/>
  <c r="K152" i="4"/>
  <c r="L152" i="4"/>
  <c r="M152" i="4"/>
  <c r="N152" i="4"/>
  <c r="O152" i="4"/>
  <c r="P152" i="4"/>
  <c r="Q152" i="4"/>
  <c r="R152" i="4"/>
  <c r="S152" i="4"/>
  <c r="T152" i="4"/>
  <c r="W152" i="4"/>
  <c r="X152" i="4"/>
  <c r="Y152" i="4"/>
  <c r="Z152" i="4"/>
  <c r="AA152" i="4"/>
  <c r="AB152" i="4"/>
  <c r="AC152" i="4"/>
  <c r="AD152" i="4"/>
  <c r="AE152" i="4"/>
  <c r="AF152" i="4"/>
  <c r="AG152" i="4"/>
  <c r="AH152" i="4"/>
  <c r="AI152" i="4"/>
  <c r="A153" i="4"/>
  <c r="B153" i="4"/>
  <c r="C153" i="4"/>
  <c r="D153" i="4"/>
  <c r="E153" i="4"/>
  <c r="F153" i="4"/>
  <c r="G153" i="4"/>
  <c r="H153" i="4"/>
  <c r="I153" i="4"/>
  <c r="J153" i="4"/>
  <c r="K153" i="4"/>
  <c r="L153" i="4"/>
  <c r="M153" i="4"/>
  <c r="N153" i="4"/>
  <c r="O153" i="4"/>
  <c r="P153" i="4"/>
  <c r="Q153" i="4"/>
  <c r="R153" i="4"/>
  <c r="S153" i="4"/>
  <c r="T153" i="4"/>
  <c r="U153" i="4"/>
  <c r="V153" i="4"/>
  <c r="W153" i="4"/>
  <c r="X153" i="4"/>
  <c r="Y153" i="4"/>
  <c r="Z153" i="4"/>
  <c r="AA153" i="4"/>
  <c r="AB153" i="4"/>
  <c r="AC153" i="4"/>
  <c r="AD153" i="4"/>
  <c r="AE153" i="4"/>
  <c r="AF153" i="4"/>
  <c r="AG153" i="4"/>
  <c r="AH153" i="4"/>
  <c r="AI153" i="4"/>
  <c r="A154" i="4"/>
  <c r="B154" i="4"/>
  <c r="C154" i="4"/>
  <c r="D154" i="4"/>
  <c r="E154" i="4"/>
  <c r="F154" i="4"/>
  <c r="G154" i="4"/>
  <c r="H154" i="4"/>
  <c r="I154" i="4"/>
  <c r="J154" i="4"/>
  <c r="K154" i="4"/>
  <c r="L154" i="4"/>
  <c r="M154" i="4"/>
  <c r="N154" i="4"/>
  <c r="O154" i="4"/>
  <c r="P154" i="4"/>
  <c r="Q154" i="4"/>
  <c r="R154" i="4"/>
  <c r="S154" i="4"/>
  <c r="T154" i="4"/>
  <c r="V154" i="4"/>
  <c r="W154" i="4"/>
  <c r="X154" i="4"/>
  <c r="Y154" i="4"/>
  <c r="Z154" i="4"/>
  <c r="AA154" i="4"/>
  <c r="AB154" i="4"/>
  <c r="AC154" i="4"/>
  <c r="AD154" i="4"/>
  <c r="AE154" i="4"/>
  <c r="AF154" i="4"/>
  <c r="AG154" i="4"/>
  <c r="AH154" i="4"/>
  <c r="AI154" i="4"/>
  <c r="A155" i="4"/>
  <c r="B155" i="4"/>
  <c r="C155" i="4"/>
  <c r="D155" i="4"/>
  <c r="E155" i="4"/>
  <c r="F155" i="4"/>
  <c r="G155" i="4"/>
  <c r="H155" i="4"/>
  <c r="I155" i="4"/>
  <c r="J155" i="4"/>
  <c r="K155" i="4"/>
  <c r="L155" i="4"/>
  <c r="M155" i="4"/>
  <c r="N155" i="4"/>
  <c r="O155" i="4"/>
  <c r="P155" i="4"/>
  <c r="Q155" i="4"/>
  <c r="R155" i="4"/>
  <c r="S155" i="4"/>
  <c r="T155" i="4"/>
  <c r="U155" i="4"/>
  <c r="V155" i="4"/>
  <c r="W155" i="4"/>
  <c r="X155" i="4"/>
  <c r="Y155" i="4"/>
  <c r="Z155" i="4"/>
  <c r="AA155" i="4"/>
  <c r="AB155" i="4"/>
  <c r="AC155" i="4"/>
  <c r="AD155" i="4"/>
  <c r="AE155" i="4"/>
  <c r="AF155" i="4"/>
  <c r="AG155" i="4"/>
  <c r="AH155" i="4"/>
  <c r="AI155" i="4"/>
  <c r="A156" i="4"/>
  <c r="B156" i="4"/>
  <c r="C156" i="4"/>
  <c r="D156" i="4"/>
  <c r="E156" i="4"/>
  <c r="F156" i="4"/>
  <c r="G156" i="4"/>
  <c r="H156" i="4"/>
  <c r="I156" i="4"/>
  <c r="J156" i="4"/>
  <c r="K156" i="4"/>
  <c r="L156" i="4"/>
  <c r="M156" i="4"/>
  <c r="N156" i="4"/>
  <c r="O156" i="4"/>
  <c r="P156" i="4"/>
  <c r="Q156" i="4"/>
  <c r="R156" i="4"/>
  <c r="S156" i="4"/>
  <c r="T156" i="4"/>
  <c r="U156" i="4"/>
  <c r="V156" i="4"/>
  <c r="W156" i="4"/>
  <c r="X156" i="4"/>
  <c r="Y156" i="4"/>
  <c r="Z156" i="4"/>
  <c r="AA156" i="4"/>
  <c r="AB156" i="4"/>
  <c r="AC156" i="4"/>
  <c r="AD156" i="4"/>
  <c r="AE156" i="4"/>
  <c r="AF156" i="4"/>
  <c r="AG156" i="4"/>
  <c r="AH156" i="4"/>
  <c r="AI156" i="4"/>
  <c r="A157" i="4"/>
  <c r="B157" i="4"/>
  <c r="C157" i="4"/>
  <c r="D157" i="4"/>
  <c r="E157" i="4"/>
  <c r="F157" i="4"/>
  <c r="G157" i="4"/>
  <c r="H157" i="4"/>
  <c r="I157" i="4"/>
  <c r="J157" i="4"/>
  <c r="K157" i="4"/>
  <c r="L157" i="4"/>
  <c r="M157" i="4"/>
  <c r="N157" i="4"/>
  <c r="O157" i="4"/>
  <c r="P157" i="4"/>
  <c r="Q157" i="4"/>
  <c r="R157" i="4"/>
  <c r="S157" i="4"/>
  <c r="T157" i="4"/>
  <c r="U157" i="4"/>
  <c r="V157" i="4"/>
  <c r="W157" i="4"/>
  <c r="X157" i="4"/>
  <c r="Y157" i="4"/>
  <c r="Z157" i="4"/>
  <c r="AA157" i="4"/>
  <c r="AB157" i="4"/>
  <c r="AC157" i="4"/>
  <c r="AD157" i="4"/>
  <c r="AE157" i="4"/>
  <c r="AF157" i="4"/>
  <c r="AG157" i="4"/>
  <c r="AH157" i="4"/>
  <c r="AI157" i="4"/>
  <c r="A158" i="4"/>
  <c r="B158" i="4"/>
  <c r="C158" i="4"/>
  <c r="D158" i="4"/>
  <c r="E158" i="4"/>
  <c r="F158" i="4"/>
  <c r="G158" i="4"/>
  <c r="H158" i="4"/>
  <c r="I158" i="4"/>
  <c r="J158" i="4"/>
  <c r="K158" i="4"/>
  <c r="L158" i="4"/>
  <c r="M158" i="4"/>
  <c r="N158" i="4"/>
  <c r="O158" i="4"/>
  <c r="P158" i="4"/>
  <c r="Q158" i="4"/>
  <c r="R158" i="4"/>
  <c r="S158" i="4"/>
  <c r="T158" i="4"/>
  <c r="V158" i="4"/>
  <c r="W158" i="4"/>
  <c r="X158" i="4"/>
  <c r="Y158" i="4"/>
  <c r="Z158" i="4"/>
  <c r="AA158" i="4"/>
  <c r="AB158" i="4"/>
  <c r="AC158" i="4"/>
  <c r="AD158" i="4"/>
  <c r="AE158" i="4"/>
  <c r="AF158" i="4"/>
  <c r="AG158" i="4"/>
  <c r="AH158" i="4"/>
  <c r="AI158" i="4"/>
  <c r="A159" i="4"/>
  <c r="B159" i="4"/>
  <c r="C159" i="4"/>
  <c r="D159" i="4"/>
  <c r="E159" i="4"/>
  <c r="F159" i="4"/>
  <c r="G159" i="4"/>
  <c r="H159" i="4"/>
  <c r="I159" i="4"/>
  <c r="J159" i="4"/>
  <c r="K159" i="4"/>
  <c r="L159" i="4"/>
  <c r="M159" i="4"/>
  <c r="N159" i="4"/>
  <c r="O159" i="4"/>
  <c r="P159" i="4"/>
  <c r="Q159" i="4"/>
  <c r="R159" i="4"/>
  <c r="S159" i="4"/>
  <c r="T159" i="4"/>
  <c r="U159" i="4"/>
  <c r="V159" i="4"/>
  <c r="W159" i="4"/>
  <c r="X159" i="4"/>
  <c r="Y159" i="4"/>
  <c r="Z159" i="4"/>
  <c r="AA159" i="4"/>
  <c r="AB159" i="4"/>
  <c r="AC159" i="4"/>
  <c r="AD159" i="4"/>
  <c r="AE159" i="4"/>
  <c r="AF159" i="4"/>
  <c r="AG159" i="4"/>
  <c r="AH159" i="4"/>
  <c r="AI159" i="4"/>
  <c r="A160" i="4"/>
  <c r="B160" i="4"/>
  <c r="C160" i="4"/>
  <c r="D160" i="4"/>
  <c r="E160" i="4"/>
  <c r="F160" i="4"/>
  <c r="G160" i="4"/>
  <c r="H160" i="4"/>
  <c r="I160" i="4"/>
  <c r="J160" i="4"/>
  <c r="K160" i="4"/>
  <c r="L160" i="4"/>
  <c r="M160" i="4"/>
  <c r="N160" i="4"/>
  <c r="O160" i="4"/>
  <c r="P160" i="4"/>
  <c r="Q160" i="4"/>
  <c r="R160" i="4"/>
  <c r="S160" i="4"/>
  <c r="T160" i="4"/>
  <c r="W160" i="4"/>
  <c r="X160" i="4"/>
  <c r="Y160" i="4"/>
  <c r="Z160" i="4"/>
  <c r="AA160" i="4"/>
  <c r="AB160" i="4"/>
  <c r="AC160" i="4"/>
  <c r="AD160" i="4"/>
  <c r="AE160" i="4"/>
  <c r="AF160" i="4"/>
  <c r="AG160" i="4"/>
  <c r="AH160" i="4"/>
  <c r="AI160" i="4"/>
  <c r="A161" i="4"/>
  <c r="B161" i="4"/>
  <c r="C161" i="4"/>
  <c r="D161" i="4"/>
  <c r="E161" i="4"/>
  <c r="F161" i="4"/>
  <c r="G161" i="4"/>
  <c r="H161" i="4"/>
  <c r="I161" i="4"/>
  <c r="J161" i="4"/>
  <c r="K161" i="4"/>
  <c r="L161" i="4"/>
  <c r="M161" i="4"/>
  <c r="N161" i="4"/>
  <c r="O161" i="4"/>
  <c r="P161" i="4"/>
  <c r="Q161" i="4"/>
  <c r="R161" i="4"/>
  <c r="S161" i="4"/>
  <c r="T161" i="4"/>
  <c r="U161" i="4"/>
  <c r="V161" i="4"/>
  <c r="W161" i="4"/>
  <c r="X161" i="4"/>
  <c r="Y161" i="4"/>
  <c r="Z161" i="4"/>
  <c r="AA161" i="4"/>
  <c r="AB161" i="4"/>
  <c r="AC161" i="4"/>
  <c r="AD161" i="4"/>
  <c r="AE161" i="4"/>
  <c r="AF161" i="4"/>
  <c r="AG161" i="4"/>
  <c r="AH161" i="4"/>
  <c r="AI161" i="4"/>
  <c r="A162" i="4"/>
  <c r="B162" i="4"/>
  <c r="C162" i="4"/>
  <c r="D162" i="4"/>
  <c r="E162" i="4"/>
  <c r="F162" i="4"/>
  <c r="G162" i="4"/>
  <c r="H162" i="4"/>
  <c r="I162" i="4"/>
  <c r="J162" i="4"/>
  <c r="K162" i="4"/>
  <c r="L162" i="4"/>
  <c r="M162" i="4"/>
  <c r="N162" i="4"/>
  <c r="O162" i="4"/>
  <c r="P162" i="4"/>
  <c r="Q162" i="4"/>
  <c r="R162" i="4"/>
  <c r="S162" i="4"/>
  <c r="T162" i="4"/>
  <c r="V162" i="4"/>
  <c r="W162" i="4"/>
  <c r="X162" i="4"/>
  <c r="Y162" i="4"/>
  <c r="Z162" i="4"/>
  <c r="AA162" i="4"/>
  <c r="AB162" i="4"/>
  <c r="AC162" i="4"/>
  <c r="AD162" i="4"/>
  <c r="AE162" i="4"/>
  <c r="AF162" i="4"/>
  <c r="AG162" i="4"/>
  <c r="AH162" i="4"/>
  <c r="AI162" i="4"/>
  <c r="A163" i="4"/>
  <c r="B163" i="4"/>
  <c r="C163" i="4"/>
  <c r="D163" i="4"/>
  <c r="E163" i="4"/>
  <c r="F163" i="4"/>
  <c r="G163" i="4"/>
  <c r="H163" i="4"/>
  <c r="I163" i="4"/>
  <c r="J163" i="4"/>
  <c r="K163" i="4"/>
  <c r="L163" i="4"/>
  <c r="M163" i="4"/>
  <c r="N163" i="4"/>
  <c r="O163" i="4"/>
  <c r="P163" i="4"/>
  <c r="Q163" i="4"/>
  <c r="R163" i="4"/>
  <c r="S163" i="4"/>
  <c r="T163" i="4"/>
  <c r="U163" i="4"/>
  <c r="V163" i="4"/>
  <c r="W163" i="4"/>
  <c r="X163" i="4"/>
  <c r="Y163" i="4"/>
  <c r="Z163" i="4"/>
  <c r="AA163" i="4"/>
  <c r="AB163" i="4"/>
  <c r="AC163" i="4"/>
  <c r="AD163" i="4"/>
  <c r="AE163" i="4"/>
  <c r="AF163" i="4"/>
  <c r="AG163" i="4"/>
  <c r="AH163" i="4"/>
  <c r="AI163" i="4"/>
  <c r="A164" i="4"/>
  <c r="B164" i="4"/>
  <c r="C164" i="4"/>
  <c r="D164" i="4"/>
  <c r="E164" i="4"/>
  <c r="F164" i="4"/>
  <c r="G164" i="4"/>
  <c r="H164" i="4"/>
  <c r="I164" i="4"/>
  <c r="J164" i="4"/>
  <c r="K164" i="4"/>
  <c r="L164" i="4"/>
  <c r="M164" i="4"/>
  <c r="N164" i="4"/>
  <c r="O164" i="4"/>
  <c r="P164" i="4"/>
  <c r="Q164" i="4"/>
  <c r="R164" i="4"/>
  <c r="S164" i="4"/>
  <c r="T164" i="4"/>
  <c r="U164" i="4"/>
  <c r="V164" i="4"/>
  <c r="W164" i="4"/>
  <c r="X164" i="4"/>
  <c r="Y164" i="4"/>
  <c r="Z164" i="4"/>
  <c r="AA164" i="4"/>
  <c r="AB164" i="4"/>
  <c r="AC164" i="4"/>
  <c r="AD164" i="4"/>
  <c r="AE164" i="4"/>
  <c r="AF164" i="4"/>
  <c r="AG164" i="4"/>
  <c r="AH164" i="4"/>
  <c r="AI164" i="4"/>
  <c r="A165" i="4"/>
  <c r="B165" i="4"/>
  <c r="C165" i="4"/>
  <c r="D165" i="4"/>
  <c r="E165" i="4"/>
  <c r="F165" i="4"/>
  <c r="G165" i="4"/>
  <c r="H165" i="4"/>
  <c r="I165" i="4"/>
  <c r="J165" i="4"/>
  <c r="K165" i="4"/>
  <c r="L165" i="4"/>
  <c r="M165" i="4"/>
  <c r="N165" i="4"/>
  <c r="O165" i="4"/>
  <c r="P165" i="4"/>
  <c r="Q165" i="4"/>
  <c r="R165" i="4"/>
  <c r="S165" i="4"/>
  <c r="T165" i="4"/>
  <c r="U165" i="4"/>
  <c r="V165" i="4"/>
  <c r="W165" i="4"/>
  <c r="X165" i="4"/>
  <c r="Y165" i="4"/>
  <c r="Z165" i="4"/>
  <c r="AA165" i="4"/>
  <c r="AB165" i="4"/>
  <c r="AC165" i="4"/>
  <c r="AD165" i="4"/>
  <c r="AE165" i="4"/>
  <c r="AF165" i="4"/>
  <c r="AG165" i="4"/>
  <c r="AH165" i="4"/>
  <c r="AI165" i="4"/>
  <c r="A166" i="4"/>
  <c r="B166" i="4"/>
  <c r="C166" i="4"/>
  <c r="D166" i="4"/>
  <c r="E166" i="4"/>
  <c r="F166" i="4"/>
  <c r="G166" i="4"/>
  <c r="H166" i="4"/>
  <c r="I166" i="4"/>
  <c r="J166" i="4"/>
  <c r="K166" i="4"/>
  <c r="L166" i="4"/>
  <c r="M166" i="4"/>
  <c r="N166" i="4"/>
  <c r="O166" i="4"/>
  <c r="P166" i="4"/>
  <c r="Q166" i="4"/>
  <c r="R166" i="4"/>
  <c r="S166" i="4"/>
  <c r="T166" i="4"/>
  <c r="V166" i="4"/>
  <c r="W166" i="4"/>
  <c r="X166" i="4"/>
  <c r="Y166" i="4"/>
  <c r="Z166" i="4"/>
  <c r="AA166" i="4"/>
  <c r="AB166" i="4"/>
  <c r="AC166" i="4"/>
  <c r="AD166" i="4"/>
  <c r="AE166" i="4"/>
  <c r="AF166" i="4"/>
  <c r="AG166" i="4"/>
  <c r="AH166" i="4"/>
  <c r="AI166" i="4"/>
  <c r="A167" i="4"/>
  <c r="B167" i="4"/>
  <c r="C167" i="4"/>
  <c r="D167" i="4"/>
  <c r="E167" i="4"/>
  <c r="F167" i="4"/>
  <c r="G167" i="4"/>
  <c r="H167" i="4"/>
  <c r="I167" i="4"/>
  <c r="J167" i="4"/>
  <c r="K167" i="4"/>
  <c r="L167" i="4"/>
  <c r="M167" i="4"/>
  <c r="N167" i="4"/>
  <c r="O167" i="4"/>
  <c r="P167" i="4"/>
  <c r="Q167" i="4"/>
  <c r="R167" i="4"/>
  <c r="S167" i="4"/>
  <c r="T167" i="4"/>
  <c r="U167" i="4"/>
  <c r="V167" i="4"/>
  <c r="W167" i="4"/>
  <c r="X167" i="4"/>
  <c r="Y167" i="4"/>
  <c r="Z167" i="4"/>
  <c r="AA167" i="4"/>
  <c r="AB167" i="4"/>
  <c r="AC167" i="4"/>
  <c r="AD167" i="4"/>
  <c r="AE167" i="4"/>
  <c r="AF167" i="4"/>
  <c r="AG167" i="4"/>
  <c r="AH167" i="4"/>
  <c r="AI167" i="4"/>
  <c r="A168" i="4"/>
  <c r="B168" i="4"/>
  <c r="C168" i="4"/>
  <c r="D168" i="4"/>
  <c r="E168" i="4"/>
  <c r="F168" i="4"/>
  <c r="G168" i="4"/>
  <c r="H168" i="4"/>
  <c r="I168" i="4"/>
  <c r="J168" i="4"/>
  <c r="K168" i="4"/>
  <c r="L168" i="4"/>
  <c r="M168" i="4"/>
  <c r="N168" i="4"/>
  <c r="O168" i="4"/>
  <c r="P168" i="4"/>
  <c r="Q168" i="4"/>
  <c r="R168" i="4"/>
  <c r="S168" i="4"/>
  <c r="T168" i="4"/>
  <c r="W168" i="4"/>
  <c r="X168" i="4"/>
  <c r="Y168" i="4"/>
  <c r="Z168" i="4"/>
  <c r="AA168" i="4"/>
  <c r="AB168" i="4"/>
  <c r="AC168" i="4"/>
  <c r="AD168" i="4"/>
  <c r="AE168" i="4"/>
  <c r="AF168" i="4"/>
  <c r="AG168" i="4"/>
  <c r="AH168" i="4"/>
  <c r="AI168" i="4"/>
  <c r="A169" i="4"/>
  <c r="B169" i="4"/>
  <c r="C169" i="4"/>
  <c r="D169" i="4"/>
  <c r="E169" i="4"/>
  <c r="F169" i="4"/>
  <c r="G169" i="4"/>
  <c r="H169" i="4"/>
  <c r="I169" i="4"/>
  <c r="J169" i="4"/>
  <c r="K169" i="4"/>
  <c r="L169" i="4"/>
  <c r="M169" i="4"/>
  <c r="N169" i="4"/>
  <c r="O169" i="4"/>
  <c r="P169" i="4"/>
  <c r="Q169" i="4"/>
  <c r="R169" i="4"/>
  <c r="S169" i="4"/>
  <c r="T169" i="4"/>
  <c r="U169" i="4"/>
  <c r="V169" i="4"/>
  <c r="W169" i="4"/>
  <c r="X169" i="4"/>
  <c r="Y169" i="4"/>
  <c r="Z169" i="4"/>
  <c r="AA169" i="4"/>
  <c r="AB169" i="4"/>
  <c r="AC169" i="4"/>
  <c r="AD169" i="4"/>
  <c r="AE169" i="4"/>
  <c r="AF169" i="4"/>
  <c r="AG169" i="4"/>
  <c r="AH169" i="4"/>
  <c r="AI169" i="4"/>
  <c r="A170" i="4"/>
  <c r="B170" i="4"/>
  <c r="C170" i="4"/>
  <c r="D170" i="4"/>
  <c r="E170" i="4"/>
  <c r="F170" i="4"/>
  <c r="G170" i="4"/>
  <c r="H170" i="4"/>
  <c r="I170" i="4"/>
  <c r="J170" i="4"/>
  <c r="K170" i="4"/>
  <c r="L170" i="4"/>
  <c r="M170" i="4"/>
  <c r="N170" i="4"/>
  <c r="O170" i="4"/>
  <c r="P170" i="4"/>
  <c r="Q170" i="4"/>
  <c r="R170" i="4"/>
  <c r="S170" i="4"/>
  <c r="T170" i="4"/>
  <c r="V170" i="4"/>
  <c r="W170" i="4"/>
  <c r="X170" i="4"/>
  <c r="Y170" i="4"/>
  <c r="Z170" i="4"/>
  <c r="AA170" i="4"/>
  <c r="AB170" i="4"/>
  <c r="AC170" i="4"/>
  <c r="AD170" i="4"/>
  <c r="AE170" i="4"/>
  <c r="AF170" i="4"/>
  <c r="AG170" i="4"/>
  <c r="AH170" i="4"/>
  <c r="AI170" i="4"/>
  <c r="A171" i="4"/>
  <c r="B171" i="4"/>
  <c r="C171" i="4"/>
  <c r="D171" i="4"/>
  <c r="E171" i="4"/>
  <c r="F171" i="4"/>
  <c r="G171" i="4"/>
  <c r="H171" i="4"/>
  <c r="I171" i="4"/>
  <c r="J171" i="4"/>
  <c r="K171" i="4"/>
  <c r="L171" i="4"/>
  <c r="M171" i="4"/>
  <c r="N171" i="4"/>
  <c r="O171" i="4"/>
  <c r="P171" i="4"/>
  <c r="Q171" i="4"/>
  <c r="R171" i="4"/>
  <c r="S171" i="4"/>
  <c r="T171" i="4"/>
  <c r="U171" i="4"/>
  <c r="V171" i="4"/>
  <c r="W171" i="4"/>
  <c r="X171" i="4"/>
  <c r="Y171" i="4"/>
  <c r="Z171" i="4"/>
  <c r="AA171" i="4"/>
  <c r="AB171" i="4"/>
  <c r="AC171" i="4"/>
  <c r="AD171" i="4"/>
  <c r="AE171" i="4"/>
  <c r="AF171" i="4"/>
  <c r="AG171" i="4"/>
  <c r="AH171" i="4"/>
  <c r="AI171" i="4"/>
  <c r="A172" i="4"/>
  <c r="B172" i="4"/>
  <c r="C172" i="4"/>
  <c r="D172" i="4"/>
  <c r="E172" i="4"/>
  <c r="F172" i="4"/>
  <c r="G172" i="4"/>
  <c r="H172" i="4"/>
  <c r="I172" i="4"/>
  <c r="J172" i="4"/>
  <c r="K172" i="4"/>
  <c r="L172" i="4"/>
  <c r="M172" i="4"/>
  <c r="N172" i="4"/>
  <c r="O172" i="4"/>
  <c r="P172" i="4"/>
  <c r="Q172" i="4"/>
  <c r="R172" i="4"/>
  <c r="S172" i="4"/>
  <c r="T172" i="4"/>
  <c r="U172" i="4"/>
  <c r="V172" i="4"/>
  <c r="W172" i="4"/>
  <c r="X172" i="4"/>
  <c r="Y172" i="4"/>
  <c r="Z172" i="4"/>
  <c r="AA172" i="4"/>
  <c r="AB172" i="4"/>
  <c r="AC172" i="4"/>
  <c r="AD172" i="4"/>
  <c r="AE172" i="4"/>
  <c r="AF172" i="4"/>
  <c r="AG172" i="4"/>
  <c r="AH172" i="4"/>
  <c r="AI172" i="4"/>
  <c r="A173" i="4"/>
  <c r="B173" i="4"/>
  <c r="C173" i="4"/>
  <c r="D173" i="4"/>
  <c r="E173" i="4"/>
  <c r="F173" i="4"/>
  <c r="G173" i="4"/>
  <c r="H173" i="4"/>
  <c r="I173" i="4"/>
  <c r="J173" i="4"/>
  <c r="K173" i="4"/>
  <c r="L173" i="4"/>
  <c r="M173" i="4"/>
  <c r="N173" i="4"/>
  <c r="O173" i="4"/>
  <c r="P173" i="4"/>
  <c r="Q173" i="4"/>
  <c r="R173" i="4"/>
  <c r="S173" i="4"/>
  <c r="T173" i="4"/>
  <c r="U173" i="4"/>
  <c r="V173" i="4"/>
  <c r="W173" i="4"/>
  <c r="X173" i="4"/>
  <c r="Y173" i="4"/>
  <c r="Z173" i="4"/>
  <c r="AA173" i="4"/>
  <c r="AB173" i="4"/>
  <c r="AC173" i="4"/>
  <c r="AD173" i="4"/>
  <c r="AE173" i="4"/>
  <c r="AF173" i="4"/>
  <c r="AG173" i="4"/>
  <c r="AH173" i="4"/>
  <c r="AI173" i="4"/>
  <c r="A174" i="4"/>
  <c r="B174" i="4"/>
  <c r="C174" i="4"/>
  <c r="D174" i="4"/>
  <c r="E174" i="4"/>
  <c r="F174" i="4"/>
  <c r="G174" i="4"/>
  <c r="H174" i="4"/>
  <c r="I174" i="4"/>
  <c r="J174" i="4"/>
  <c r="K174" i="4"/>
  <c r="L174" i="4"/>
  <c r="M174" i="4"/>
  <c r="N174" i="4"/>
  <c r="O174" i="4"/>
  <c r="P174" i="4"/>
  <c r="Q174" i="4"/>
  <c r="R174" i="4"/>
  <c r="S174" i="4"/>
  <c r="T174" i="4"/>
  <c r="V174" i="4"/>
  <c r="W174" i="4"/>
  <c r="X174" i="4"/>
  <c r="Y174" i="4"/>
  <c r="Z174" i="4"/>
  <c r="AA174" i="4"/>
  <c r="AB174" i="4"/>
  <c r="AC174" i="4"/>
  <c r="AD174" i="4"/>
  <c r="AE174" i="4"/>
  <c r="AF174" i="4"/>
  <c r="AG174" i="4"/>
  <c r="AH174" i="4"/>
  <c r="AI174" i="4"/>
  <c r="A175" i="4"/>
  <c r="B175" i="4"/>
  <c r="C175" i="4"/>
  <c r="D175" i="4"/>
  <c r="E175" i="4"/>
  <c r="F175" i="4"/>
  <c r="G175" i="4"/>
  <c r="H175" i="4"/>
  <c r="I175" i="4"/>
  <c r="J175" i="4"/>
  <c r="K175" i="4"/>
  <c r="L175" i="4"/>
  <c r="M175" i="4"/>
  <c r="N175" i="4"/>
  <c r="O175" i="4"/>
  <c r="P175" i="4"/>
  <c r="Q175" i="4"/>
  <c r="R175" i="4"/>
  <c r="S175" i="4"/>
  <c r="T175" i="4"/>
  <c r="U175" i="4"/>
  <c r="V175" i="4"/>
  <c r="W175" i="4"/>
  <c r="X175" i="4"/>
  <c r="Y175" i="4"/>
  <c r="Z175" i="4"/>
  <c r="AA175" i="4"/>
  <c r="AB175" i="4"/>
  <c r="AC175" i="4"/>
  <c r="AD175" i="4"/>
  <c r="AE175" i="4"/>
  <c r="AF175" i="4"/>
  <c r="AG175" i="4"/>
  <c r="AH175" i="4"/>
  <c r="AI175" i="4"/>
  <c r="A176" i="4"/>
  <c r="B176" i="4"/>
  <c r="C176" i="4"/>
  <c r="D176" i="4"/>
  <c r="E176" i="4"/>
  <c r="F176" i="4"/>
  <c r="G176" i="4"/>
  <c r="H176" i="4"/>
  <c r="I176" i="4"/>
  <c r="J176" i="4"/>
  <c r="K176" i="4"/>
  <c r="L176" i="4"/>
  <c r="M176" i="4"/>
  <c r="N176" i="4"/>
  <c r="O176" i="4"/>
  <c r="P176" i="4"/>
  <c r="Q176" i="4"/>
  <c r="R176" i="4"/>
  <c r="S176" i="4"/>
  <c r="T176" i="4"/>
  <c r="W176" i="4"/>
  <c r="X176" i="4"/>
  <c r="Y176" i="4"/>
  <c r="Z176" i="4"/>
  <c r="AA176" i="4"/>
  <c r="AB176" i="4"/>
  <c r="AC176" i="4"/>
  <c r="AD176" i="4"/>
  <c r="AE176" i="4"/>
  <c r="AF176" i="4"/>
  <c r="AG176" i="4"/>
  <c r="AH176" i="4"/>
  <c r="AI176" i="4"/>
  <c r="A177" i="4"/>
  <c r="B177" i="4"/>
  <c r="C177" i="4"/>
  <c r="D177" i="4"/>
  <c r="E177" i="4"/>
  <c r="F177" i="4"/>
  <c r="G177" i="4"/>
  <c r="H177" i="4"/>
  <c r="I177" i="4"/>
  <c r="J177" i="4"/>
  <c r="K177" i="4"/>
  <c r="L177" i="4"/>
  <c r="M177" i="4"/>
  <c r="N177" i="4"/>
  <c r="O177" i="4"/>
  <c r="P177" i="4"/>
  <c r="Q177" i="4"/>
  <c r="R177" i="4"/>
  <c r="S177" i="4"/>
  <c r="T177" i="4"/>
  <c r="U177" i="4"/>
  <c r="V177" i="4"/>
  <c r="W177" i="4"/>
  <c r="X177" i="4"/>
  <c r="Y177" i="4"/>
  <c r="Z177" i="4"/>
  <c r="AA177" i="4"/>
  <c r="AB177" i="4"/>
  <c r="AC177" i="4"/>
  <c r="AD177" i="4"/>
  <c r="AE177" i="4"/>
  <c r="AF177" i="4"/>
  <c r="AG177" i="4"/>
  <c r="AH177" i="4"/>
  <c r="AI177" i="4"/>
  <c r="A178" i="4"/>
  <c r="B178" i="4"/>
  <c r="C178" i="4"/>
  <c r="D178" i="4"/>
  <c r="E178" i="4"/>
  <c r="F178" i="4"/>
  <c r="G178" i="4"/>
  <c r="H178" i="4"/>
  <c r="I178" i="4"/>
  <c r="J178" i="4"/>
  <c r="K178" i="4"/>
  <c r="L178" i="4"/>
  <c r="M178" i="4"/>
  <c r="N178" i="4"/>
  <c r="O178" i="4"/>
  <c r="P178" i="4"/>
  <c r="Q178" i="4"/>
  <c r="R178" i="4"/>
  <c r="S178" i="4"/>
  <c r="T178" i="4"/>
  <c r="V178" i="4"/>
  <c r="W178" i="4"/>
  <c r="X178" i="4"/>
  <c r="Y178" i="4"/>
  <c r="Z178" i="4"/>
  <c r="AA178" i="4"/>
  <c r="AB178" i="4"/>
  <c r="AC178" i="4"/>
  <c r="AD178" i="4"/>
  <c r="AE178" i="4"/>
  <c r="AF178" i="4"/>
  <c r="AG178" i="4"/>
  <c r="AH178" i="4"/>
  <c r="AI178" i="4"/>
  <c r="A179" i="4"/>
  <c r="B179" i="4"/>
  <c r="C179" i="4"/>
  <c r="D179" i="4"/>
  <c r="E179" i="4"/>
  <c r="F179" i="4"/>
  <c r="G179" i="4"/>
  <c r="H179" i="4"/>
  <c r="I179" i="4"/>
  <c r="J179" i="4"/>
  <c r="K179" i="4"/>
  <c r="L179" i="4"/>
  <c r="M179" i="4"/>
  <c r="N179" i="4"/>
  <c r="O179" i="4"/>
  <c r="P179" i="4"/>
  <c r="Q179" i="4"/>
  <c r="R179" i="4"/>
  <c r="S179" i="4"/>
  <c r="T179" i="4"/>
  <c r="U179" i="4"/>
  <c r="V179" i="4"/>
  <c r="W179" i="4"/>
  <c r="X179" i="4"/>
  <c r="Y179" i="4"/>
  <c r="Z179" i="4"/>
  <c r="AA179" i="4"/>
  <c r="AB179" i="4"/>
  <c r="AC179" i="4"/>
  <c r="AD179" i="4"/>
  <c r="AE179" i="4"/>
  <c r="AF179" i="4"/>
  <c r="AG179" i="4"/>
  <c r="AH179" i="4"/>
  <c r="AI179" i="4"/>
  <c r="A180" i="4"/>
  <c r="B180" i="4"/>
  <c r="C180" i="4"/>
  <c r="D180" i="4"/>
  <c r="E180" i="4"/>
  <c r="F180" i="4"/>
  <c r="G180" i="4"/>
  <c r="H180" i="4"/>
  <c r="I180" i="4"/>
  <c r="J180" i="4"/>
  <c r="K180" i="4"/>
  <c r="L180" i="4"/>
  <c r="M180" i="4"/>
  <c r="N180" i="4"/>
  <c r="O180" i="4"/>
  <c r="P180" i="4"/>
  <c r="Q180" i="4"/>
  <c r="R180" i="4"/>
  <c r="S180" i="4"/>
  <c r="T180" i="4"/>
  <c r="U180" i="4"/>
  <c r="V180" i="4"/>
  <c r="W180" i="4"/>
  <c r="X180" i="4"/>
  <c r="Y180" i="4"/>
  <c r="Z180" i="4"/>
  <c r="AA180" i="4"/>
  <c r="AB180" i="4"/>
  <c r="AC180" i="4"/>
  <c r="AD180" i="4"/>
  <c r="AE180" i="4"/>
  <c r="AF180" i="4"/>
  <c r="AG180" i="4"/>
  <c r="AH180" i="4"/>
  <c r="AI180" i="4"/>
  <c r="A181" i="4"/>
  <c r="B181" i="4"/>
  <c r="C181" i="4"/>
  <c r="D181" i="4"/>
  <c r="E181" i="4"/>
  <c r="F181" i="4"/>
  <c r="G181" i="4"/>
  <c r="H181" i="4"/>
  <c r="I181" i="4"/>
  <c r="J181" i="4"/>
  <c r="K181" i="4"/>
  <c r="L181" i="4"/>
  <c r="M181" i="4"/>
  <c r="N181" i="4"/>
  <c r="O181" i="4"/>
  <c r="P181" i="4"/>
  <c r="Q181" i="4"/>
  <c r="R181" i="4"/>
  <c r="S181" i="4"/>
  <c r="T181" i="4"/>
  <c r="U181" i="4"/>
  <c r="V181" i="4"/>
  <c r="W181" i="4"/>
  <c r="X181" i="4"/>
  <c r="Y181" i="4"/>
  <c r="Z181" i="4"/>
  <c r="AA181" i="4"/>
  <c r="AB181" i="4"/>
  <c r="AC181" i="4"/>
  <c r="AD181" i="4"/>
  <c r="AE181" i="4"/>
  <c r="AF181" i="4"/>
  <c r="AG181" i="4"/>
  <c r="AH181" i="4"/>
  <c r="AI181" i="4"/>
  <c r="A182" i="4"/>
  <c r="B182" i="4"/>
  <c r="C182" i="4"/>
  <c r="D182" i="4"/>
  <c r="E182" i="4"/>
  <c r="F182" i="4"/>
  <c r="G182" i="4"/>
  <c r="H182" i="4"/>
  <c r="I182" i="4"/>
  <c r="J182" i="4"/>
  <c r="K182" i="4"/>
  <c r="L182" i="4"/>
  <c r="M182" i="4"/>
  <c r="N182" i="4"/>
  <c r="O182" i="4"/>
  <c r="P182" i="4"/>
  <c r="Q182" i="4"/>
  <c r="R182" i="4"/>
  <c r="S182" i="4"/>
  <c r="T182" i="4"/>
  <c r="V182" i="4"/>
  <c r="W182" i="4"/>
  <c r="X182" i="4"/>
  <c r="Y182" i="4"/>
  <c r="Z182" i="4"/>
  <c r="AA182" i="4"/>
  <c r="AB182" i="4"/>
  <c r="AC182" i="4"/>
  <c r="AD182" i="4"/>
  <c r="AE182" i="4"/>
  <c r="AF182" i="4"/>
  <c r="AG182" i="4"/>
  <c r="AH182" i="4"/>
  <c r="AI182" i="4"/>
  <c r="A183" i="4"/>
  <c r="B183" i="4"/>
  <c r="C183" i="4"/>
  <c r="D183" i="4"/>
  <c r="E183" i="4"/>
  <c r="F183" i="4"/>
  <c r="G183" i="4"/>
  <c r="H183" i="4"/>
  <c r="I183" i="4"/>
  <c r="J183" i="4"/>
  <c r="K183" i="4"/>
  <c r="L183" i="4"/>
  <c r="M183" i="4"/>
  <c r="N183" i="4"/>
  <c r="O183" i="4"/>
  <c r="P183" i="4"/>
  <c r="Q183" i="4"/>
  <c r="R183" i="4"/>
  <c r="S183" i="4"/>
  <c r="T183" i="4"/>
  <c r="U183" i="4"/>
  <c r="V183" i="4"/>
  <c r="W183" i="4"/>
  <c r="X183" i="4"/>
  <c r="Y183" i="4"/>
  <c r="Z183" i="4"/>
  <c r="AA183" i="4"/>
  <c r="AB183" i="4"/>
  <c r="AC183" i="4"/>
  <c r="AD183" i="4"/>
  <c r="AE183" i="4"/>
  <c r="AF183" i="4"/>
  <c r="AG183" i="4"/>
  <c r="AH183" i="4"/>
  <c r="AI183" i="4"/>
  <c r="A184" i="4"/>
  <c r="B184" i="4"/>
  <c r="C184" i="4"/>
  <c r="D184" i="4"/>
  <c r="E184" i="4"/>
  <c r="F184" i="4"/>
  <c r="G184" i="4"/>
  <c r="H184" i="4"/>
  <c r="I184" i="4"/>
  <c r="J184" i="4"/>
  <c r="K184" i="4"/>
  <c r="L184" i="4"/>
  <c r="M184" i="4"/>
  <c r="N184" i="4"/>
  <c r="O184" i="4"/>
  <c r="P184" i="4"/>
  <c r="Q184" i="4"/>
  <c r="R184" i="4"/>
  <c r="S184" i="4"/>
  <c r="T184" i="4"/>
  <c r="W184" i="4"/>
  <c r="X184" i="4"/>
  <c r="Y184" i="4"/>
  <c r="Z184" i="4"/>
  <c r="AA184" i="4"/>
  <c r="AB184" i="4"/>
  <c r="AC184" i="4"/>
  <c r="AD184" i="4"/>
  <c r="AE184" i="4"/>
  <c r="AF184" i="4"/>
  <c r="AG184" i="4"/>
  <c r="AH184" i="4"/>
  <c r="AI184" i="4"/>
  <c r="A185" i="4"/>
  <c r="B185" i="4"/>
  <c r="C185" i="4"/>
  <c r="D185" i="4"/>
  <c r="E185" i="4"/>
  <c r="F185" i="4"/>
  <c r="G185" i="4"/>
  <c r="H185" i="4"/>
  <c r="I185" i="4"/>
  <c r="J185" i="4"/>
  <c r="K185" i="4"/>
  <c r="L185" i="4"/>
  <c r="M185" i="4"/>
  <c r="N185" i="4"/>
  <c r="O185" i="4"/>
  <c r="P185" i="4"/>
  <c r="Q185" i="4"/>
  <c r="R185" i="4"/>
  <c r="S185" i="4"/>
  <c r="T185" i="4"/>
  <c r="U185" i="4"/>
  <c r="V185" i="4"/>
  <c r="W185" i="4"/>
  <c r="X185" i="4"/>
  <c r="Y185" i="4"/>
  <c r="Z185" i="4"/>
  <c r="AA185" i="4"/>
  <c r="AB185" i="4"/>
  <c r="AC185" i="4"/>
  <c r="AD185" i="4"/>
  <c r="AE185" i="4"/>
  <c r="AF185" i="4"/>
  <c r="AG185" i="4"/>
  <c r="AH185" i="4"/>
  <c r="AI185" i="4"/>
  <c r="A186" i="4"/>
  <c r="B186" i="4"/>
  <c r="C186" i="4"/>
  <c r="D186" i="4"/>
  <c r="E186" i="4"/>
  <c r="F186" i="4"/>
  <c r="G186" i="4"/>
  <c r="H186" i="4"/>
  <c r="I186" i="4"/>
  <c r="J186" i="4"/>
  <c r="K186" i="4"/>
  <c r="L186" i="4"/>
  <c r="M186" i="4"/>
  <c r="N186" i="4"/>
  <c r="O186" i="4"/>
  <c r="P186" i="4"/>
  <c r="Q186" i="4"/>
  <c r="R186" i="4"/>
  <c r="S186" i="4"/>
  <c r="T186" i="4"/>
  <c r="V186" i="4"/>
  <c r="W186" i="4"/>
  <c r="X186" i="4"/>
  <c r="Y186" i="4"/>
  <c r="Z186" i="4"/>
  <c r="AA186" i="4"/>
  <c r="AB186" i="4"/>
  <c r="AC186" i="4"/>
  <c r="AD186" i="4"/>
  <c r="AE186" i="4"/>
  <c r="AF186" i="4"/>
  <c r="AG186" i="4"/>
  <c r="AH186" i="4"/>
  <c r="AI186" i="4"/>
  <c r="A187" i="4"/>
  <c r="B187" i="4"/>
  <c r="C187" i="4"/>
  <c r="D187" i="4"/>
  <c r="E187" i="4"/>
  <c r="F187" i="4"/>
  <c r="G187" i="4"/>
  <c r="H187" i="4"/>
  <c r="I187" i="4"/>
  <c r="J187" i="4"/>
  <c r="K187" i="4"/>
  <c r="L187" i="4"/>
  <c r="M187" i="4"/>
  <c r="N187" i="4"/>
  <c r="O187" i="4"/>
  <c r="P187" i="4"/>
  <c r="Q187" i="4"/>
  <c r="R187" i="4"/>
  <c r="S187" i="4"/>
  <c r="T187" i="4"/>
  <c r="U187" i="4"/>
  <c r="V187" i="4"/>
  <c r="W187" i="4"/>
  <c r="X187" i="4"/>
  <c r="Y187" i="4"/>
  <c r="Z187" i="4"/>
  <c r="AA187" i="4"/>
  <c r="AB187" i="4"/>
  <c r="AC187" i="4"/>
  <c r="AD187" i="4"/>
  <c r="AE187" i="4"/>
  <c r="AF187" i="4"/>
  <c r="AG187" i="4"/>
  <c r="AH187" i="4"/>
  <c r="AI187" i="4"/>
  <c r="A188" i="4"/>
  <c r="B188" i="4"/>
  <c r="C188" i="4"/>
  <c r="D188" i="4"/>
  <c r="E188" i="4"/>
  <c r="F188" i="4"/>
  <c r="G188" i="4"/>
  <c r="H188" i="4"/>
  <c r="I188" i="4"/>
  <c r="J188" i="4"/>
  <c r="K188" i="4"/>
  <c r="L188" i="4"/>
  <c r="M188" i="4"/>
  <c r="N188" i="4"/>
  <c r="O188" i="4"/>
  <c r="P188" i="4"/>
  <c r="Q188" i="4"/>
  <c r="R188" i="4"/>
  <c r="S188" i="4"/>
  <c r="T188" i="4"/>
  <c r="U188" i="4"/>
  <c r="V188" i="4"/>
  <c r="W188" i="4"/>
  <c r="X188" i="4"/>
  <c r="Y188" i="4"/>
  <c r="Z188" i="4"/>
  <c r="AA188" i="4"/>
  <c r="AB188" i="4"/>
  <c r="AC188" i="4"/>
  <c r="AD188" i="4"/>
  <c r="AE188" i="4"/>
  <c r="AF188" i="4"/>
  <c r="AG188" i="4"/>
  <c r="AH188" i="4"/>
  <c r="AI188" i="4"/>
  <c r="A189" i="4"/>
  <c r="B189" i="4"/>
  <c r="C189" i="4"/>
  <c r="D189" i="4"/>
  <c r="E189" i="4"/>
  <c r="F189" i="4"/>
  <c r="G189" i="4"/>
  <c r="H189" i="4"/>
  <c r="I189" i="4"/>
  <c r="J189" i="4"/>
  <c r="K189" i="4"/>
  <c r="L189" i="4"/>
  <c r="M189" i="4"/>
  <c r="N189" i="4"/>
  <c r="O189" i="4"/>
  <c r="P189" i="4"/>
  <c r="Q189" i="4"/>
  <c r="R189" i="4"/>
  <c r="S189" i="4"/>
  <c r="T189" i="4"/>
  <c r="U189" i="4"/>
  <c r="V189" i="4"/>
  <c r="W189" i="4"/>
  <c r="X189" i="4"/>
  <c r="Y189" i="4"/>
  <c r="Z189" i="4"/>
  <c r="AA189" i="4"/>
  <c r="AB189" i="4"/>
  <c r="AC189" i="4"/>
  <c r="AD189" i="4"/>
  <c r="AE189" i="4"/>
  <c r="AF189" i="4"/>
  <c r="AG189" i="4"/>
  <c r="AH189" i="4"/>
  <c r="AI189" i="4"/>
  <c r="A190" i="4"/>
  <c r="B190" i="4"/>
  <c r="C190" i="4"/>
  <c r="D190" i="4"/>
  <c r="E190" i="4"/>
  <c r="F190" i="4"/>
  <c r="G190" i="4"/>
  <c r="H190" i="4"/>
  <c r="I190" i="4"/>
  <c r="J190" i="4"/>
  <c r="K190" i="4"/>
  <c r="L190" i="4"/>
  <c r="M190" i="4"/>
  <c r="N190" i="4"/>
  <c r="O190" i="4"/>
  <c r="P190" i="4"/>
  <c r="Q190" i="4"/>
  <c r="R190" i="4"/>
  <c r="S190" i="4"/>
  <c r="T190" i="4"/>
  <c r="V190" i="4"/>
  <c r="W190" i="4"/>
  <c r="X190" i="4"/>
  <c r="Y190" i="4"/>
  <c r="Z190" i="4"/>
  <c r="AA190" i="4"/>
  <c r="AB190" i="4"/>
  <c r="AC190" i="4"/>
  <c r="AD190" i="4"/>
  <c r="AE190" i="4"/>
  <c r="AF190" i="4"/>
  <c r="AG190" i="4"/>
  <c r="AH190" i="4"/>
  <c r="AI190" i="4"/>
  <c r="A191" i="4"/>
  <c r="B191" i="4"/>
  <c r="C191" i="4"/>
  <c r="D191" i="4"/>
  <c r="E191" i="4"/>
  <c r="F191" i="4"/>
  <c r="G191" i="4"/>
  <c r="H191" i="4"/>
  <c r="I191" i="4"/>
  <c r="J191" i="4"/>
  <c r="K191" i="4"/>
  <c r="L191" i="4"/>
  <c r="M191" i="4"/>
  <c r="N191" i="4"/>
  <c r="O191" i="4"/>
  <c r="P191" i="4"/>
  <c r="Q191" i="4"/>
  <c r="R191" i="4"/>
  <c r="S191" i="4"/>
  <c r="T191" i="4"/>
  <c r="U191" i="4"/>
  <c r="W191" i="4"/>
  <c r="X191" i="4"/>
  <c r="Y191" i="4"/>
  <c r="Z191" i="4"/>
  <c r="AA191" i="4"/>
  <c r="AB191" i="4"/>
  <c r="AC191" i="4"/>
  <c r="AD191" i="4"/>
  <c r="AE191" i="4"/>
  <c r="AF191" i="4"/>
  <c r="AG191" i="4"/>
  <c r="AH191" i="4"/>
  <c r="AI191" i="4"/>
  <c r="A192" i="4"/>
  <c r="B192" i="4"/>
  <c r="C192" i="4"/>
  <c r="D192" i="4"/>
  <c r="E192" i="4"/>
  <c r="F192" i="4"/>
  <c r="G192" i="4"/>
  <c r="H192" i="4"/>
  <c r="I192" i="4"/>
  <c r="J192" i="4"/>
  <c r="K192" i="4"/>
  <c r="L192" i="4"/>
  <c r="M192" i="4"/>
  <c r="N192" i="4"/>
  <c r="O192" i="4"/>
  <c r="P192" i="4"/>
  <c r="Q192" i="4"/>
  <c r="R192" i="4"/>
  <c r="S192" i="4"/>
  <c r="T192" i="4"/>
  <c r="W192" i="4"/>
  <c r="X192" i="4"/>
  <c r="Y192" i="4"/>
  <c r="Z192" i="4"/>
  <c r="AA192" i="4"/>
  <c r="AB192" i="4"/>
  <c r="AC192" i="4"/>
  <c r="AD192" i="4"/>
  <c r="AE192" i="4"/>
  <c r="AF192" i="4"/>
  <c r="AG192" i="4"/>
  <c r="AH192" i="4"/>
  <c r="AI192" i="4"/>
  <c r="A193" i="4"/>
  <c r="B193" i="4"/>
  <c r="C193" i="4"/>
  <c r="D193" i="4"/>
  <c r="E193" i="4"/>
  <c r="F193" i="4"/>
  <c r="G193" i="4"/>
  <c r="H193" i="4"/>
  <c r="I193" i="4"/>
  <c r="J193" i="4"/>
  <c r="K193" i="4"/>
  <c r="L193" i="4"/>
  <c r="M193" i="4"/>
  <c r="N193" i="4"/>
  <c r="O193" i="4"/>
  <c r="P193" i="4"/>
  <c r="Q193" i="4"/>
  <c r="R193" i="4"/>
  <c r="S193" i="4"/>
  <c r="T193" i="4"/>
  <c r="U193" i="4"/>
  <c r="V193" i="4"/>
  <c r="W193" i="4"/>
  <c r="X193" i="4"/>
  <c r="Y193" i="4"/>
  <c r="Z193" i="4"/>
  <c r="AA193" i="4"/>
  <c r="AB193" i="4"/>
  <c r="AC193" i="4"/>
  <c r="AD193" i="4"/>
  <c r="AE193" i="4"/>
  <c r="AF193" i="4"/>
  <c r="AG193" i="4"/>
  <c r="AH193" i="4"/>
  <c r="AI193" i="4"/>
  <c r="A194" i="4"/>
  <c r="B194" i="4"/>
  <c r="C194" i="4"/>
  <c r="D194" i="4"/>
  <c r="E194" i="4"/>
  <c r="F194" i="4"/>
  <c r="G194" i="4"/>
  <c r="H194" i="4"/>
  <c r="I194" i="4"/>
  <c r="J194" i="4"/>
  <c r="K194" i="4"/>
  <c r="L194" i="4"/>
  <c r="M194" i="4"/>
  <c r="N194" i="4"/>
  <c r="O194" i="4"/>
  <c r="P194" i="4"/>
  <c r="Q194" i="4"/>
  <c r="R194" i="4"/>
  <c r="S194" i="4"/>
  <c r="T194" i="4"/>
  <c r="V194" i="4"/>
  <c r="W194" i="4"/>
  <c r="X194" i="4"/>
  <c r="Y194" i="4"/>
  <c r="Z194" i="4"/>
  <c r="AA194" i="4"/>
  <c r="AB194" i="4"/>
  <c r="AC194" i="4"/>
  <c r="AD194" i="4"/>
  <c r="AE194" i="4"/>
  <c r="AF194" i="4"/>
  <c r="AG194" i="4"/>
  <c r="AH194" i="4"/>
  <c r="AI194" i="4"/>
  <c r="A195" i="4"/>
  <c r="B195" i="4"/>
  <c r="C195" i="4"/>
  <c r="D195" i="4"/>
  <c r="E195" i="4"/>
  <c r="F195" i="4"/>
  <c r="G195" i="4"/>
  <c r="H195" i="4"/>
  <c r="I195" i="4"/>
  <c r="J195" i="4"/>
  <c r="K195" i="4"/>
  <c r="L195" i="4"/>
  <c r="M195" i="4"/>
  <c r="N195" i="4"/>
  <c r="O195" i="4"/>
  <c r="P195" i="4"/>
  <c r="Q195" i="4"/>
  <c r="R195" i="4"/>
  <c r="S195" i="4"/>
  <c r="T195" i="4"/>
  <c r="U195" i="4"/>
  <c r="V195" i="4"/>
  <c r="W195" i="4"/>
  <c r="X195" i="4"/>
  <c r="Y195" i="4"/>
  <c r="Z195" i="4"/>
  <c r="AA195" i="4"/>
  <c r="AB195" i="4"/>
  <c r="AC195" i="4"/>
  <c r="AD195" i="4"/>
  <c r="AE195" i="4"/>
  <c r="AF195" i="4"/>
  <c r="AG195" i="4"/>
  <c r="AH195" i="4"/>
  <c r="AI195" i="4"/>
  <c r="A196" i="4"/>
  <c r="B196" i="4"/>
  <c r="C196" i="4"/>
  <c r="D196" i="4"/>
  <c r="E196" i="4"/>
  <c r="F196" i="4"/>
  <c r="G196" i="4"/>
  <c r="H196" i="4"/>
  <c r="I196" i="4"/>
  <c r="J196" i="4"/>
  <c r="K196" i="4"/>
  <c r="L196" i="4"/>
  <c r="M196" i="4"/>
  <c r="N196" i="4"/>
  <c r="O196" i="4"/>
  <c r="P196" i="4"/>
  <c r="Q196" i="4"/>
  <c r="R196" i="4"/>
  <c r="S196" i="4"/>
  <c r="T196" i="4"/>
  <c r="U196" i="4"/>
  <c r="V196" i="4"/>
  <c r="W196" i="4"/>
  <c r="X196" i="4"/>
  <c r="Y196" i="4"/>
  <c r="Z196" i="4"/>
  <c r="AA196" i="4"/>
  <c r="AB196" i="4"/>
  <c r="AC196" i="4"/>
  <c r="AD196" i="4"/>
  <c r="AE196" i="4"/>
  <c r="AF196" i="4"/>
  <c r="AG196" i="4"/>
  <c r="AH196" i="4"/>
  <c r="AI196" i="4"/>
  <c r="A197" i="4"/>
  <c r="B197" i="4"/>
  <c r="C197" i="4"/>
  <c r="D197" i="4"/>
  <c r="E197" i="4"/>
  <c r="F197" i="4"/>
  <c r="G197" i="4"/>
  <c r="H197" i="4"/>
  <c r="I197" i="4"/>
  <c r="J197" i="4"/>
  <c r="K197" i="4"/>
  <c r="L197" i="4"/>
  <c r="M197" i="4"/>
  <c r="N197" i="4"/>
  <c r="O197" i="4"/>
  <c r="P197" i="4"/>
  <c r="Q197" i="4"/>
  <c r="R197" i="4"/>
  <c r="S197" i="4"/>
  <c r="T197" i="4"/>
  <c r="U197" i="4"/>
  <c r="V197" i="4"/>
  <c r="W197" i="4"/>
  <c r="X197" i="4"/>
  <c r="Y197" i="4"/>
  <c r="Z197" i="4"/>
  <c r="AA197" i="4"/>
  <c r="AB197" i="4"/>
  <c r="AC197" i="4"/>
  <c r="AD197" i="4"/>
  <c r="AE197" i="4"/>
  <c r="AF197" i="4"/>
  <c r="AG197" i="4"/>
  <c r="AH197" i="4"/>
  <c r="AI197" i="4"/>
  <c r="A198" i="4"/>
  <c r="B198" i="4"/>
  <c r="C198" i="4"/>
  <c r="D198" i="4"/>
  <c r="E198" i="4"/>
  <c r="F198" i="4"/>
  <c r="G198" i="4"/>
  <c r="H198" i="4"/>
  <c r="I198" i="4"/>
  <c r="J198" i="4"/>
  <c r="K198" i="4"/>
  <c r="L198" i="4"/>
  <c r="M198" i="4"/>
  <c r="N198" i="4"/>
  <c r="O198" i="4"/>
  <c r="P198" i="4"/>
  <c r="Q198" i="4"/>
  <c r="R198" i="4"/>
  <c r="S198" i="4"/>
  <c r="T198" i="4"/>
  <c r="V198" i="4"/>
  <c r="W198" i="4"/>
  <c r="X198" i="4"/>
  <c r="Y198" i="4"/>
  <c r="Z198" i="4"/>
  <c r="AA198" i="4"/>
  <c r="AB198" i="4"/>
  <c r="AC198" i="4"/>
  <c r="AD198" i="4"/>
  <c r="AE198" i="4"/>
  <c r="AF198" i="4"/>
  <c r="AG198" i="4"/>
  <c r="AH198" i="4"/>
  <c r="AI198" i="4"/>
  <c r="A199" i="4"/>
  <c r="B199" i="4"/>
  <c r="C199" i="4"/>
  <c r="D199" i="4"/>
  <c r="E199" i="4"/>
  <c r="F199" i="4"/>
  <c r="G199" i="4"/>
  <c r="H199" i="4"/>
  <c r="I199" i="4"/>
  <c r="J199" i="4"/>
  <c r="K199" i="4"/>
  <c r="L199" i="4"/>
  <c r="M199" i="4"/>
  <c r="N199" i="4"/>
  <c r="O199" i="4"/>
  <c r="P199" i="4"/>
  <c r="Q199" i="4"/>
  <c r="R199" i="4"/>
  <c r="S199" i="4"/>
  <c r="T199" i="4"/>
  <c r="U199" i="4"/>
  <c r="W199" i="4"/>
  <c r="X199" i="4"/>
  <c r="Y199" i="4"/>
  <c r="Z199" i="4"/>
  <c r="AA199" i="4"/>
  <c r="AB199" i="4"/>
  <c r="AC199" i="4"/>
  <c r="AD199" i="4"/>
  <c r="AE199" i="4"/>
  <c r="AF199" i="4"/>
  <c r="AG199" i="4"/>
  <c r="AH199" i="4"/>
  <c r="AI199" i="4"/>
  <c r="A200" i="4"/>
  <c r="B200" i="4"/>
  <c r="C200" i="4"/>
  <c r="D200" i="4"/>
  <c r="E200" i="4"/>
  <c r="F200" i="4"/>
  <c r="G200" i="4"/>
  <c r="H200" i="4"/>
  <c r="I200" i="4"/>
  <c r="J200" i="4"/>
  <c r="K200" i="4"/>
  <c r="L200" i="4"/>
  <c r="M200" i="4"/>
  <c r="N200" i="4"/>
  <c r="O200" i="4"/>
  <c r="P200" i="4"/>
  <c r="Q200" i="4"/>
  <c r="R200" i="4"/>
  <c r="S200" i="4"/>
  <c r="T200" i="4"/>
  <c r="W200" i="4"/>
  <c r="X200" i="4"/>
  <c r="Y200" i="4"/>
  <c r="Z200" i="4"/>
  <c r="AA200" i="4"/>
  <c r="AB200" i="4"/>
  <c r="AC200" i="4"/>
  <c r="AD200" i="4"/>
  <c r="AE200" i="4"/>
  <c r="AF200" i="4"/>
  <c r="AG200" i="4"/>
  <c r="AH200" i="4"/>
  <c r="AI200" i="4"/>
  <c r="A201" i="4"/>
  <c r="B201" i="4"/>
  <c r="C201" i="4"/>
  <c r="D201" i="4"/>
  <c r="E201" i="4"/>
  <c r="F201" i="4"/>
  <c r="G201" i="4"/>
  <c r="H201" i="4"/>
  <c r="I201" i="4"/>
  <c r="J201" i="4"/>
  <c r="K201" i="4"/>
  <c r="L201" i="4"/>
  <c r="M201" i="4"/>
  <c r="N201" i="4"/>
  <c r="O201" i="4"/>
  <c r="P201" i="4"/>
  <c r="Q201" i="4"/>
  <c r="R201" i="4"/>
  <c r="S201" i="4"/>
  <c r="T201" i="4"/>
  <c r="U201" i="4"/>
  <c r="V201" i="4"/>
  <c r="W201" i="4"/>
  <c r="X201" i="4"/>
  <c r="Y201" i="4"/>
  <c r="Z201" i="4"/>
  <c r="AA201" i="4"/>
  <c r="AB201" i="4"/>
  <c r="AC201" i="4"/>
  <c r="AD201" i="4"/>
  <c r="AE201" i="4"/>
  <c r="AF201" i="4"/>
  <c r="AG201" i="4"/>
  <c r="AH201" i="4"/>
  <c r="AI201" i="4"/>
  <c r="A202" i="4"/>
  <c r="B202" i="4"/>
  <c r="C202" i="4"/>
  <c r="D202" i="4"/>
  <c r="E202" i="4"/>
  <c r="F202" i="4"/>
  <c r="G202" i="4"/>
  <c r="H202" i="4"/>
  <c r="I202" i="4"/>
  <c r="J202" i="4"/>
  <c r="K202" i="4"/>
  <c r="L202" i="4"/>
  <c r="M202" i="4"/>
  <c r="N202" i="4"/>
  <c r="O202" i="4"/>
  <c r="P202" i="4"/>
  <c r="Q202" i="4"/>
  <c r="R202" i="4"/>
  <c r="S202" i="4"/>
  <c r="T202" i="4"/>
  <c r="V202" i="4"/>
  <c r="W202" i="4"/>
  <c r="X202" i="4"/>
  <c r="Y202" i="4"/>
  <c r="Z202" i="4"/>
  <c r="AA202" i="4"/>
  <c r="AB202" i="4"/>
  <c r="AC202" i="4"/>
  <c r="AD202" i="4"/>
  <c r="AE202" i="4"/>
  <c r="AF202" i="4"/>
  <c r="AG202" i="4"/>
  <c r="AH202" i="4"/>
  <c r="AI202" i="4"/>
  <c r="A203" i="4"/>
  <c r="B203" i="4"/>
  <c r="C203" i="4"/>
  <c r="D203" i="4"/>
  <c r="E203" i="4"/>
  <c r="F203" i="4"/>
  <c r="G203" i="4"/>
  <c r="H203" i="4"/>
  <c r="I203" i="4"/>
  <c r="J203" i="4"/>
  <c r="K203" i="4"/>
  <c r="L203" i="4"/>
  <c r="M203" i="4"/>
  <c r="N203" i="4"/>
  <c r="O203" i="4"/>
  <c r="P203" i="4"/>
  <c r="Q203" i="4"/>
  <c r="R203" i="4"/>
  <c r="S203" i="4"/>
  <c r="T203" i="4"/>
  <c r="U203" i="4"/>
  <c r="V203" i="4"/>
  <c r="W203" i="4"/>
  <c r="X203" i="4"/>
  <c r="Y203" i="4"/>
  <c r="Z203" i="4"/>
  <c r="AA203" i="4"/>
  <c r="AB203" i="4"/>
  <c r="AC203" i="4"/>
  <c r="AD203" i="4"/>
  <c r="AE203" i="4"/>
  <c r="AF203" i="4"/>
  <c r="AG203" i="4"/>
  <c r="AH203" i="4"/>
  <c r="AI203" i="4"/>
  <c r="A204" i="4"/>
  <c r="B204" i="4"/>
  <c r="C204" i="4"/>
  <c r="D204" i="4"/>
  <c r="E204" i="4"/>
  <c r="F204" i="4"/>
  <c r="G204" i="4"/>
  <c r="H204" i="4"/>
  <c r="I204" i="4"/>
  <c r="J204" i="4"/>
  <c r="K204" i="4"/>
  <c r="L204" i="4"/>
  <c r="M204" i="4"/>
  <c r="N204" i="4"/>
  <c r="O204" i="4"/>
  <c r="P204" i="4"/>
  <c r="Q204" i="4"/>
  <c r="R204" i="4"/>
  <c r="S204" i="4"/>
  <c r="T204" i="4"/>
  <c r="U204" i="4"/>
  <c r="V204" i="4"/>
  <c r="W204" i="4"/>
  <c r="X204" i="4"/>
  <c r="Y204" i="4"/>
  <c r="Z204" i="4"/>
  <c r="AA204" i="4"/>
  <c r="AB204" i="4"/>
  <c r="AC204" i="4"/>
  <c r="AD204" i="4"/>
  <c r="AE204" i="4"/>
  <c r="AF204" i="4"/>
  <c r="AG204" i="4"/>
  <c r="AH204" i="4"/>
  <c r="AI204" i="4"/>
  <c r="A205" i="4"/>
  <c r="B205" i="4"/>
  <c r="C205" i="4"/>
  <c r="D205" i="4"/>
  <c r="E205" i="4"/>
  <c r="F205" i="4"/>
  <c r="G205" i="4"/>
  <c r="H205" i="4"/>
  <c r="I205" i="4"/>
  <c r="J205" i="4"/>
  <c r="K205" i="4"/>
  <c r="L205" i="4"/>
  <c r="M205" i="4"/>
  <c r="N205" i="4"/>
  <c r="O205" i="4"/>
  <c r="P205" i="4"/>
  <c r="Q205" i="4"/>
  <c r="R205" i="4"/>
  <c r="S205" i="4"/>
  <c r="T205" i="4"/>
  <c r="U205" i="4"/>
  <c r="V205" i="4"/>
  <c r="W205" i="4"/>
  <c r="X205" i="4"/>
  <c r="Y205" i="4"/>
  <c r="Z205" i="4"/>
  <c r="AA205" i="4"/>
  <c r="AB205" i="4"/>
  <c r="AC205" i="4"/>
  <c r="AD205" i="4"/>
  <c r="AE205" i="4"/>
  <c r="AF205" i="4"/>
  <c r="AG205" i="4"/>
  <c r="AH205" i="4"/>
  <c r="AI205" i="4"/>
  <c r="A206" i="4"/>
  <c r="B206" i="4"/>
  <c r="C206" i="4"/>
  <c r="D206" i="4"/>
  <c r="E206" i="4"/>
  <c r="F206" i="4"/>
  <c r="G206" i="4"/>
  <c r="H206" i="4"/>
  <c r="I206" i="4"/>
  <c r="J206" i="4"/>
  <c r="K206" i="4"/>
  <c r="L206" i="4"/>
  <c r="M206" i="4"/>
  <c r="N206" i="4"/>
  <c r="O206" i="4"/>
  <c r="P206" i="4"/>
  <c r="Q206" i="4"/>
  <c r="R206" i="4"/>
  <c r="S206" i="4"/>
  <c r="T206" i="4"/>
  <c r="V206" i="4"/>
  <c r="W206" i="4"/>
  <c r="X206" i="4"/>
  <c r="Y206" i="4"/>
  <c r="Z206" i="4"/>
  <c r="AA206" i="4"/>
  <c r="AB206" i="4"/>
  <c r="AC206" i="4"/>
  <c r="AD206" i="4"/>
  <c r="AE206" i="4"/>
  <c r="AF206" i="4"/>
  <c r="AG206" i="4"/>
  <c r="AH206" i="4"/>
  <c r="AI206" i="4"/>
  <c r="A207" i="4"/>
  <c r="B207" i="4"/>
  <c r="C207" i="4"/>
  <c r="D207" i="4"/>
  <c r="E207" i="4"/>
  <c r="F207" i="4"/>
  <c r="G207" i="4"/>
  <c r="H207" i="4"/>
  <c r="I207" i="4"/>
  <c r="J207" i="4"/>
  <c r="K207" i="4"/>
  <c r="L207" i="4"/>
  <c r="M207" i="4"/>
  <c r="N207" i="4"/>
  <c r="O207" i="4"/>
  <c r="P207" i="4"/>
  <c r="Q207" i="4"/>
  <c r="R207" i="4"/>
  <c r="S207" i="4"/>
  <c r="T207" i="4"/>
  <c r="U207" i="4"/>
  <c r="W207" i="4"/>
  <c r="X207" i="4"/>
  <c r="Y207" i="4"/>
  <c r="Z207" i="4"/>
  <c r="AA207" i="4"/>
  <c r="AB207" i="4"/>
  <c r="AC207" i="4"/>
  <c r="AD207" i="4"/>
  <c r="AE207" i="4"/>
  <c r="AF207" i="4"/>
  <c r="AG207" i="4"/>
  <c r="AH207" i="4"/>
  <c r="AI207" i="4"/>
  <c r="A208" i="4"/>
  <c r="B208" i="4"/>
  <c r="C208" i="4"/>
  <c r="D208" i="4"/>
  <c r="E208" i="4"/>
  <c r="F208" i="4"/>
  <c r="G208" i="4"/>
  <c r="H208" i="4"/>
  <c r="I208" i="4"/>
  <c r="J208" i="4"/>
  <c r="K208" i="4"/>
  <c r="L208" i="4"/>
  <c r="M208" i="4"/>
  <c r="N208" i="4"/>
  <c r="O208" i="4"/>
  <c r="P208" i="4"/>
  <c r="Q208" i="4"/>
  <c r="R208" i="4"/>
  <c r="S208" i="4"/>
  <c r="T208" i="4"/>
  <c r="W208" i="4"/>
  <c r="X208" i="4"/>
  <c r="Y208" i="4"/>
  <c r="Z208" i="4"/>
  <c r="AA208" i="4"/>
  <c r="AB208" i="4"/>
  <c r="AC208" i="4"/>
  <c r="AD208" i="4"/>
  <c r="AE208" i="4"/>
  <c r="AF208" i="4"/>
  <c r="AG208" i="4"/>
  <c r="AH208" i="4"/>
  <c r="AI208" i="4"/>
  <c r="A209" i="4"/>
  <c r="B209" i="4"/>
  <c r="C209" i="4"/>
  <c r="D209" i="4"/>
  <c r="E209" i="4"/>
  <c r="F209" i="4"/>
  <c r="G209" i="4"/>
  <c r="H209" i="4"/>
  <c r="I209" i="4"/>
  <c r="J209" i="4"/>
  <c r="K209" i="4"/>
  <c r="L209" i="4"/>
  <c r="M209" i="4"/>
  <c r="N209" i="4"/>
  <c r="O209" i="4"/>
  <c r="P209" i="4"/>
  <c r="Q209" i="4"/>
  <c r="R209" i="4"/>
  <c r="S209" i="4"/>
  <c r="T209" i="4"/>
  <c r="U209" i="4"/>
  <c r="V209" i="4"/>
  <c r="W209" i="4"/>
  <c r="X209" i="4"/>
  <c r="Y209" i="4"/>
  <c r="Z209" i="4"/>
  <c r="AA209" i="4"/>
  <c r="AB209" i="4"/>
  <c r="AC209" i="4"/>
  <c r="AD209" i="4"/>
  <c r="AE209" i="4"/>
  <c r="AF209" i="4"/>
  <c r="AG209" i="4"/>
  <c r="AH209" i="4"/>
  <c r="AI209" i="4"/>
  <c r="A210" i="4"/>
  <c r="B210" i="4"/>
  <c r="C210" i="4"/>
  <c r="D210" i="4"/>
  <c r="E210" i="4"/>
  <c r="F210" i="4"/>
  <c r="G210" i="4"/>
  <c r="H210" i="4"/>
  <c r="I210" i="4"/>
  <c r="J210" i="4"/>
  <c r="K210" i="4"/>
  <c r="L210" i="4"/>
  <c r="M210" i="4"/>
  <c r="N210" i="4"/>
  <c r="O210" i="4"/>
  <c r="P210" i="4"/>
  <c r="Q210" i="4"/>
  <c r="R210" i="4"/>
  <c r="S210" i="4"/>
  <c r="T210" i="4"/>
  <c r="V210" i="4"/>
  <c r="W210" i="4"/>
  <c r="X210" i="4"/>
  <c r="Y210" i="4"/>
  <c r="Z210" i="4"/>
  <c r="AA210" i="4"/>
  <c r="AB210" i="4"/>
  <c r="AC210" i="4"/>
  <c r="AD210" i="4"/>
  <c r="AE210" i="4"/>
  <c r="AF210" i="4"/>
  <c r="AG210" i="4"/>
  <c r="AH210" i="4"/>
  <c r="AI210" i="4"/>
  <c r="A211" i="4"/>
  <c r="B211" i="4"/>
  <c r="C211" i="4"/>
  <c r="D211" i="4"/>
  <c r="E211" i="4"/>
  <c r="F211" i="4"/>
  <c r="G211" i="4"/>
  <c r="H211" i="4"/>
  <c r="I211" i="4"/>
  <c r="J211" i="4"/>
  <c r="K211" i="4"/>
  <c r="L211" i="4"/>
  <c r="M211" i="4"/>
  <c r="N211" i="4"/>
  <c r="O211" i="4"/>
  <c r="P211" i="4"/>
  <c r="Q211" i="4"/>
  <c r="R211" i="4"/>
  <c r="S211" i="4"/>
  <c r="T211" i="4"/>
  <c r="U211" i="4"/>
  <c r="V211" i="4"/>
  <c r="W211" i="4"/>
  <c r="X211" i="4"/>
  <c r="Y211" i="4"/>
  <c r="Z211" i="4"/>
  <c r="AA211" i="4"/>
  <c r="AB211" i="4"/>
  <c r="AC211" i="4"/>
  <c r="AD211" i="4"/>
  <c r="AE211" i="4"/>
  <c r="AF211" i="4"/>
  <c r="AG211" i="4"/>
  <c r="AH211" i="4"/>
  <c r="AI211" i="4"/>
  <c r="A212" i="4"/>
  <c r="B212" i="4"/>
  <c r="C212" i="4"/>
  <c r="D212" i="4"/>
  <c r="E212" i="4"/>
  <c r="F212" i="4"/>
  <c r="G212" i="4"/>
  <c r="H212" i="4"/>
  <c r="I212" i="4"/>
  <c r="J212" i="4"/>
  <c r="K212" i="4"/>
  <c r="L212" i="4"/>
  <c r="M212" i="4"/>
  <c r="N212" i="4"/>
  <c r="O212" i="4"/>
  <c r="P212" i="4"/>
  <c r="Q212" i="4"/>
  <c r="R212" i="4"/>
  <c r="S212" i="4"/>
  <c r="T212" i="4"/>
  <c r="U212" i="4"/>
  <c r="V212" i="4"/>
  <c r="W212" i="4"/>
  <c r="X212" i="4"/>
  <c r="Y212" i="4"/>
  <c r="Z212" i="4"/>
  <c r="AA212" i="4"/>
  <c r="AB212" i="4"/>
  <c r="AC212" i="4"/>
  <c r="AD212" i="4"/>
  <c r="AE212" i="4"/>
  <c r="AF212" i="4"/>
  <c r="AG212" i="4"/>
  <c r="AH212" i="4"/>
  <c r="AI212" i="4"/>
  <c r="A213" i="4"/>
  <c r="B213" i="4"/>
  <c r="C213" i="4"/>
  <c r="D213" i="4"/>
  <c r="E213" i="4"/>
  <c r="F213" i="4"/>
  <c r="G213" i="4"/>
  <c r="H213" i="4"/>
  <c r="I213" i="4"/>
  <c r="J213" i="4"/>
  <c r="K213" i="4"/>
  <c r="L213" i="4"/>
  <c r="M213" i="4"/>
  <c r="N213" i="4"/>
  <c r="O213" i="4"/>
  <c r="P213" i="4"/>
  <c r="Q213" i="4"/>
  <c r="R213" i="4"/>
  <c r="S213" i="4"/>
  <c r="T213" i="4"/>
  <c r="U213" i="4"/>
  <c r="V213" i="4"/>
  <c r="W213" i="4"/>
  <c r="X213" i="4"/>
  <c r="Y213" i="4"/>
  <c r="Z213" i="4"/>
  <c r="AA213" i="4"/>
  <c r="AB213" i="4"/>
  <c r="AC213" i="4"/>
  <c r="AD213" i="4"/>
  <c r="AE213" i="4"/>
  <c r="AF213" i="4"/>
  <c r="AG213" i="4"/>
  <c r="AH213" i="4"/>
  <c r="AI213" i="4"/>
  <c r="A214" i="4"/>
  <c r="B214" i="4"/>
  <c r="C214" i="4"/>
  <c r="D214" i="4"/>
  <c r="E214" i="4"/>
  <c r="F214" i="4"/>
  <c r="G214" i="4"/>
  <c r="H214" i="4"/>
  <c r="I214" i="4"/>
  <c r="J214" i="4"/>
  <c r="K214" i="4"/>
  <c r="L214" i="4"/>
  <c r="M214" i="4"/>
  <c r="N214" i="4"/>
  <c r="O214" i="4"/>
  <c r="P214" i="4"/>
  <c r="Q214" i="4"/>
  <c r="R214" i="4"/>
  <c r="S214" i="4"/>
  <c r="T214" i="4"/>
  <c r="V214" i="4"/>
  <c r="W214" i="4"/>
  <c r="X214" i="4"/>
  <c r="Y214" i="4"/>
  <c r="Z214" i="4"/>
  <c r="AA214" i="4"/>
  <c r="AB214" i="4"/>
  <c r="AC214" i="4"/>
  <c r="AD214" i="4"/>
  <c r="AE214" i="4"/>
  <c r="AF214" i="4"/>
  <c r="AG214" i="4"/>
  <c r="AH214" i="4"/>
  <c r="AI214" i="4"/>
  <c r="A215" i="4"/>
  <c r="B215" i="4"/>
  <c r="C215" i="4"/>
  <c r="D215" i="4"/>
  <c r="E215" i="4"/>
  <c r="F215" i="4"/>
  <c r="G215" i="4"/>
  <c r="H215" i="4"/>
  <c r="I215" i="4"/>
  <c r="J215" i="4"/>
  <c r="K215" i="4"/>
  <c r="L215" i="4"/>
  <c r="M215" i="4"/>
  <c r="N215" i="4"/>
  <c r="O215" i="4"/>
  <c r="P215" i="4"/>
  <c r="Q215" i="4"/>
  <c r="R215" i="4"/>
  <c r="S215" i="4"/>
  <c r="T215" i="4"/>
  <c r="U215" i="4"/>
  <c r="W215" i="4"/>
  <c r="X215" i="4"/>
  <c r="Y215" i="4"/>
  <c r="Z215" i="4"/>
  <c r="AA215" i="4"/>
  <c r="AB215" i="4"/>
  <c r="AC215" i="4"/>
  <c r="AD215" i="4"/>
  <c r="AE215" i="4"/>
  <c r="AF215" i="4"/>
  <c r="AG215" i="4"/>
  <c r="AH215" i="4"/>
  <c r="AI215" i="4"/>
  <c r="A216" i="4"/>
  <c r="B216" i="4"/>
  <c r="C216" i="4"/>
  <c r="D216" i="4"/>
  <c r="E216" i="4"/>
  <c r="F216" i="4"/>
  <c r="G216" i="4"/>
  <c r="H216" i="4"/>
  <c r="I216" i="4"/>
  <c r="J216" i="4"/>
  <c r="K216" i="4"/>
  <c r="L216" i="4"/>
  <c r="M216" i="4"/>
  <c r="N216" i="4"/>
  <c r="O216" i="4"/>
  <c r="P216" i="4"/>
  <c r="Q216" i="4"/>
  <c r="R216" i="4"/>
  <c r="S216" i="4"/>
  <c r="T216" i="4"/>
  <c r="W216" i="4"/>
  <c r="X216" i="4"/>
  <c r="Y216" i="4"/>
  <c r="Z216" i="4"/>
  <c r="AA216" i="4"/>
  <c r="AB216" i="4"/>
  <c r="AC216" i="4"/>
  <c r="AD216" i="4"/>
  <c r="AE216" i="4"/>
  <c r="AF216" i="4"/>
  <c r="AG216" i="4"/>
  <c r="AH216" i="4"/>
  <c r="AI216" i="4"/>
  <c r="A217" i="4"/>
  <c r="B217" i="4"/>
  <c r="C217" i="4"/>
  <c r="D217" i="4"/>
  <c r="E217" i="4"/>
  <c r="F217" i="4"/>
  <c r="G217" i="4"/>
  <c r="H217" i="4"/>
  <c r="I217" i="4"/>
  <c r="J217" i="4"/>
  <c r="K217" i="4"/>
  <c r="L217" i="4"/>
  <c r="M217" i="4"/>
  <c r="N217" i="4"/>
  <c r="O217" i="4"/>
  <c r="P217" i="4"/>
  <c r="Q217" i="4"/>
  <c r="R217" i="4"/>
  <c r="S217" i="4"/>
  <c r="T217" i="4"/>
  <c r="U217" i="4"/>
  <c r="V217" i="4"/>
  <c r="W217" i="4"/>
  <c r="X217" i="4"/>
  <c r="Y217" i="4"/>
  <c r="Z217" i="4"/>
  <c r="AA217" i="4"/>
  <c r="AB217" i="4"/>
  <c r="AC217" i="4"/>
  <c r="AD217" i="4"/>
  <c r="AE217" i="4"/>
  <c r="AF217" i="4"/>
  <c r="AG217" i="4"/>
  <c r="AH217" i="4"/>
  <c r="AI217" i="4"/>
  <c r="A218" i="4"/>
  <c r="B218" i="4"/>
  <c r="C218" i="4"/>
  <c r="D218" i="4"/>
  <c r="E218" i="4"/>
  <c r="F218" i="4"/>
  <c r="G218" i="4"/>
  <c r="H218" i="4"/>
  <c r="I218" i="4"/>
  <c r="J218" i="4"/>
  <c r="K218" i="4"/>
  <c r="L218" i="4"/>
  <c r="M218" i="4"/>
  <c r="N218" i="4"/>
  <c r="O218" i="4"/>
  <c r="P218" i="4"/>
  <c r="Q218" i="4"/>
  <c r="R218" i="4"/>
  <c r="S218" i="4"/>
  <c r="T218" i="4"/>
  <c r="V218" i="4"/>
  <c r="W218" i="4"/>
  <c r="X218" i="4"/>
  <c r="Y218" i="4"/>
  <c r="Z218" i="4"/>
  <c r="AA218" i="4"/>
  <c r="AB218" i="4"/>
  <c r="AC218" i="4"/>
  <c r="AD218" i="4"/>
  <c r="AE218" i="4"/>
  <c r="AF218" i="4"/>
  <c r="AG218" i="4"/>
  <c r="AH218" i="4"/>
  <c r="AI218" i="4"/>
  <c r="A219" i="4"/>
  <c r="B219" i="4"/>
  <c r="C219" i="4"/>
  <c r="D219" i="4"/>
  <c r="E219" i="4"/>
  <c r="F219" i="4"/>
  <c r="G219" i="4"/>
  <c r="H219" i="4"/>
  <c r="I219" i="4"/>
  <c r="J219" i="4"/>
  <c r="K219" i="4"/>
  <c r="L219" i="4"/>
  <c r="M219" i="4"/>
  <c r="N219" i="4"/>
  <c r="O219" i="4"/>
  <c r="P219" i="4"/>
  <c r="Q219" i="4"/>
  <c r="R219" i="4"/>
  <c r="S219" i="4"/>
  <c r="T219" i="4"/>
  <c r="U219" i="4"/>
  <c r="V219" i="4"/>
  <c r="W219" i="4"/>
  <c r="X219" i="4"/>
  <c r="Y219" i="4"/>
  <c r="Z219" i="4"/>
  <c r="AA219" i="4"/>
  <c r="AB219" i="4"/>
  <c r="AC219" i="4"/>
  <c r="AD219" i="4"/>
  <c r="AE219" i="4"/>
  <c r="AF219" i="4"/>
  <c r="AG219" i="4"/>
  <c r="AH219" i="4"/>
  <c r="AI219" i="4"/>
  <c r="A220" i="4"/>
  <c r="B220" i="4"/>
  <c r="C220" i="4"/>
  <c r="D220" i="4"/>
  <c r="E220" i="4"/>
  <c r="F220" i="4"/>
  <c r="G220" i="4"/>
  <c r="H220" i="4"/>
  <c r="I220" i="4"/>
  <c r="J220" i="4"/>
  <c r="K220" i="4"/>
  <c r="L220" i="4"/>
  <c r="M220" i="4"/>
  <c r="N220" i="4"/>
  <c r="O220" i="4"/>
  <c r="P220" i="4"/>
  <c r="Q220" i="4"/>
  <c r="R220" i="4"/>
  <c r="S220" i="4"/>
  <c r="T220" i="4"/>
  <c r="U220" i="4"/>
  <c r="V220" i="4"/>
  <c r="W220" i="4"/>
  <c r="X220" i="4"/>
  <c r="Y220" i="4"/>
  <c r="Z220" i="4"/>
  <c r="AA220" i="4"/>
  <c r="AB220" i="4"/>
  <c r="AC220" i="4"/>
  <c r="AD220" i="4"/>
  <c r="AE220" i="4"/>
  <c r="AF220" i="4"/>
  <c r="AG220" i="4"/>
  <c r="AH220" i="4"/>
  <c r="AI220" i="4"/>
  <c r="A221" i="4"/>
  <c r="B221" i="4"/>
  <c r="C221" i="4"/>
  <c r="D221" i="4"/>
  <c r="E221" i="4"/>
  <c r="F221" i="4"/>
  <c r="G221" i="4"/>
  <c r="H221" i="4"/>
  <c r="I221" i="4"/>
  <c r="J221" i="4"/>
  <c r="K221" i="4"/>
  <c r="L221" i="4"/>
  <c r="M221" i="4"/>
  <c r="N221" i="4"/>
  <c r="O221" i="4"/>
  <c r="P221" i="4"/>
  <c r="Q221" i="4"/>
  <c r="R221" i="4"/>
  <c r="S221" i="4"/>
  <c r="T221" i="4"/>
  <c r="U221" i="4"/>
  <c r="V221" i="4"/>
  <c r="W221" i="4"/>
  <c r="X221" i="4"/>
  <c r="Y221" i="4"/>
  <c r="Z221" i="4"/>
  <c r="AA221" i="4"/>
  <c r="AB221" i="4"/>
  <c r="AC221" i="4"/>
  <c r="AD221" i="4"/>
  <c r="AE221" i="4"/>
  <c r="AF221" i="4"/>
  <c r="AG221" i="4"/>
  <c r="AH221" i="4"/>
  <c r="AI221" i="4"/>
  <c r="A222" i="4"/>
  <c r="B222" i="4"/>
  <c r="C222" i="4"/>
  <c r="D222" i="4"/>
  <c r="E222" i="4"/>
  <c r="F222" i="4"/>
  <c r="G222" i="4"/>
  <c r="H222" i="4"/>
  <c r="I222" i="4"/>
  <c r="J222" i="4"/>
  <c r="K222" i="4"/>
  <c r="L222" i="4"/>
  <c r="M222" i="4"/>
  <c r="N222" i="4"/>
  <c r="O222" i="4"/>
  <c r="P222" i="4"/>
  <c r="Q222" i="4"/>
  <c r="R222" i="4"/>
  <c r="S222" i="4"/>
  <c r="T222" i="4"/>
  <c r="V222" i="4"/>
  <c r="W222" i="4"/>
  <c r="X222" i="4"/>
  <c r="Y222" i="4"/>
  <c r="Z222" i="4"/>
  <c r="AA222" i="4"/>
  <c r="AB222" i="4"/>
  <c r="AC222" i="4"/>
  <c r="AD222" i="4"/>
  <c r="AE222" i="4"/>
  <c r="AF222" i="4"/>
  <c r="AG222" i="4"/>
  <c r="AH222" i="4"/>
  <c r="AI222" i="4"/>
  <c r="A223" i="4"/>
  <c r="B223" i="4"/>
  <c r="C223" i="4"/>
  <c r="D223" i="4"/>
  <c r="E223" i="4"/>
  <c r="F223" i="4"/>
  <c r="G223" i="4"/>
  <c r="H223" i="4"/>
  <c r="I223" i="4"/>
  <c r="J223" i="4"/>
  <c r="K223" i="4"/>
  <c r="L223" i="4"/>
  <c r="M223" i="4"/>
  <c r="N223" i="4"/>
  <c r="O223" i="4"/>
  <c r="P223" i="4"/>
  <c r="Q223" i="4"/>
  <c r="R223" i="4"/>
  <c r="S223" i="4"/>
  <c r="T223" i="4"/>
  <c r="U223" i="4"/>
  <c r="W223" i="4"/>
  <c r="X223" i="4"/>
  <c r="Y223" i="4"/>
  <c r="Z223" i="4"/>
  <c r="AA223" i="4"/>
  <c r="AB223" i="4"/>
  <c r="AC223" i="4"/>
  <c r="AD223" i="4"/>
  <c r="AE223" i="4"/>
  <c r="AF223" i="4"/>
  <c r="AG223" i="4"/>
  <c r="AH223" i="4"/>
  <c r="AI223" i="4"/>
  <c r="A224" i="4"/>
  <c r="B224" i="4"/>
  <c r="C224" i="4"/>
  <c r="D224" i="4"/>
  <c r="E224" i="4"/>
  <c r="F224" i="4"/>
  <c r="G224" i="4"/>
  <c r="H224" i="4"/>
  <c r="I224" i="4"/>
  <c r="J224" i="4"/>
  <c r="K224" i="4"/>
  <c r="L224" i="4"/>
  <c r="M224" i="4"/>
  <c r="N224" i="4"/>
  <c r="O224" i="4"/>
  <c r="P224" i="4"/>
  <c r="Q224" i="4"/>
  <c r="R224" i="4"/>
  <c r="S224" i="4"/>
  <c r="T224" i="4"/>
  <c r="W224" i="4"/>
  <c r="X224" i="4"/>
  <c r="Y224" i="4"/>
  <c r="Z224" i="4"/>
  <c r="AA224" i="4"/>
  <c r="AB224" i="4"/>
  <c r="AC224" i="4"/>
  <c r="AD224" i="4"/>
  <c r="AE224" i="4"/>
  <c r="AF224" i="4"/>
  <c r="AG224" i="4"/>
  <c r="AH224" i="4"/>
  <c r="AI224" i="4"/>
  <c r="A225" i="4"/>
  <c r="B225" i="4"/>
  <c r="C225" i="4"/>
  <c r="D225" i="4"/>
  <c r="E225" i="4"/>
  <c r="F225" i="4"/>
  <c r="G225" i="4"/>
  <c r="H225" i="4"/>
  <c r="I225" i="4"/>
  <c r="J225" i="4"/>
  <c r="K225" i="4"/>
  <c r="L225" i="4"/>
  <c r="M225" i="4"/>
  <c r="N225" i="4"/>
  <c r="O225" i="4"/>
  <c r="P225" i="4"/>
  <c r="Q225" i="4"/>
  <c r="R225" i="4"/>
  <c r="S225" i="4"/>
  <c r="T225" i="4"/>
  <c r="U225" i="4"/>
  <c r="V225" i="4"/>
  <c r="W225" i="4"/>
  <c r="X225" i="4"/>
  <c r="Y225" i="4"/>
  <c r="Z225" i="4"/>
  <c r="AA225" i="4"/>
  <c r="AB225" i="4"/>
  <c r="AC225" i="4"/>
  <c r="AD225" i="4"/>
  <c r="AE225" i="4"/>
  <c r="AF225" i="4"/>
  <c r="AG225" i="4"/>
  <c r="AH225" i="4"/>
  <c r="AI225" i="4"/>
  <c r="A226" i="4"/>
  <c r="B226" i="4"/>
  <c r="C226" i="4"/>
  <c r="D226" i="4"/>
  <c r="E226" i="4"/>
  <c r="F226" i="4"/>
  <c r="G226" i="4"/>
  <c r="H226" i="4"/>
  <c r="I226" i="4"/>
  <c r="J226" i="4"/>
  <c r="K226" i="4"/>
  <c r="L226" i="4"/>
  <c r="M226" i="4"/>
  <c r="N226" i="4"/>
  <c r="O226" i="4"/>
  <c r="P226" i="4"/>
  <c r="Q226" i="4"/>
  <c r="R226" i="4"/>
  <c r="S226" i="4"/>
  <c r="T226" i="4"/>
  <c r="V226" i="4"/>
  <c r="W226" i="4"/>
  <c r="X226" i="4"/>
  <c r="Y226" i="4"/>
  <c r="Z226" i="4"/>
  <c r="AA226" i="4"/>
  <c r="AB226" i="4"/>
  <c r="AC226" i="4"/>
  <c r="AD226" i="4"/>
  <c r="AE226" i="4"/>
  <c r="AF226" i="4"/>
  <c r="AG226" i="4"/>
  <c r="AH226" i="4"/>
  <c r="AI226" i="4"/>
  <c r="A227" i="4"/>
  <c r="B227" i="4"/>
  <c r="C227" i="4"/>
  <c r="D227" i="4"/>
  <c r="E227" i="4"/>
  <c r="F227" i="4"/>
  <c r="G227" i="4"/>
  <c r="H227" i="4"/>
  <c r="I227" i="4"/>
  <c r="J227" i="4"/>
  <c r="K227" i="4"/>
  <c r="L227" i="4"/>
  <c r="M227" i="4"/>
  <c r="N227" i="4"/>
  <c r="O227" i="4"/>
  <c r="P227" i="4"/>
  <c r="Q227" i="4"/>
  <c r="R227" i="4"/>
  <c r="S227" i="4"/>
  <c r="T227" i="4"/>
  <c r="U227" i="4"/>
  <c r="V227" i="4"/>
  <c r="W227" i="4"/>
  <c r="X227" i="4"/>
  <c r="Y227" i="4"/>
  <c r="Z227" i="4"/>
  <c r="AA227" i="4"/>
  <c r="AB227" i="4"/>
  <c r="AC227" i="4"/>
  <c r="AD227" i="4"/>
  <c r="AE227" i="4"/>
  <c r="AF227" i="4"/>
  <c r="AG227" i="4"/>
  <c r="AH227" i="4"/>
  <c r="AI227" i="4"/>
  <c r="A228" i="4"/>
  <c r="B228" i="4"/>
  <c r="C228" i="4"/>
  <c r="D228" i="4"/>
  <c r="E228" i="4"/>
  <c r="F228" i="4"/>
  <c r="G228" i="4"/>
  <c r="H228" i="4"/>
  <c r="I228" i="4"/>
  <c r="J228" i="4"/>
  <c r="K228" i="4"/>
  <c r="L228" i="4"/>
  <c r="M228" i="4"/>
  <c r="N228" i="4"/>
  <c r="O228" i="4"/>
  <c r="P228" i="4"/>
  <c r="Q228" i="4"/>
  <c r="R228" i="4"/>
  <c r="S228" i="4"/>
  <c r="T228" i="4"/>
  <c r="U228" i="4"/>
  <c r="V228" i="4"/>
  <c r="W228" i="4"/>
  <c r="X228" i="4"/>
  <c r="Y228" i="4"/>
  <c r="Z228" i="4"/>
  <c r="AA228" i="4"/>
  <c r="AB228" i="4"/>
  <c r="AC228" i="4"/>
  <c r="AD228" i="4"/>
  <c r="AE228" i="4"/>
  <c r="AF228" i="4"/>
  <c r="AG228" i="4"/>
  <c r="AH228" i="4"/>
  <c r="AI228" i="4"/>
  <c r="A229" i="4"/>
  <c r="B229" i="4"/>
  <c r="C229" i="4"/>
  <c r="D229" i="4"/>
  <c r="E229" i="4"/>
  <c r="F229" i="4"/>
  <c r="G229" i="4"/>
  <c r="H229" i="4"/>
  <c r="I229" i="4"/>
  <c r="J229" i="4"/>
  <c r="K229" i="4"/>
  <c r="L229" i="4"/>
  <c r="M229" i="4"/>
  <c r="N229" i="4"/>
  <c r="O229" i="4"/>
  <c r="P229" i="4"/>
  <c r="Q229" i="4"/>
  <c r="R229" i="4"/>
  <c r="S229" i="4"/>
  <c r="T229" i="4"/>
  <c r="U229" i="4"/>
  <c r="V229" i="4"/>
  <c r="W229" i="4"/>
  <c r="X229" i="4"/>
  <c r="Y229" i="4"/>
  <c r="Z229" i="4"/>
  <c r="AA229" i="4"/>
  <c r="AB229" i="4"/>
  <c r="AC229" i="4"/>
  <c r="AD229" i="4"/>
  <c r="AE229" i="4"/>
  <c r="AF229" i="4"/>
  <c r="AG229" i="4"/>
  <c r="AH229" i="4"/>
  <c r="AI229" i="4"/>
  <c r="A230" i="4"/>
  <c r="B230" i="4"/>
  <c r="C230" i="4"/>
  <c r="D230" i="4"/>
  <c r="E230" i="4"/>
  <c r="F230" i="4"/>
  <c r="G230" i="4"/>
  <c r="H230" i="4"/>
  <c r="I230" i="4"/>
  <c r="J230" i="4"/>
  <c r="K230" i="4"/>
  <c r="L230" i="4"/>
  <c r="M230" i="4"/>
  <c r="N230" i="4"/>
  <c r="O230" i="4"/>
  <c r="P230" i="4"/>
  <c r="Q230" i="4"/>
  <c r="R230" i="4"/>
  <c r="S230" i="4"/>
  <c r="T230" i="4"/>
  <c r="V230" i="4"/>
  <c r="W230" i="4"/>
  <c r="X230" i="4"/>
  <c r="Y230" i="4"/>
  <c r="Z230" i="4"/>
  <c r="AA230" i="4"/>
  <c r="AB230" i="4"/>
  <c r="AC230" i="4"/>
  <c r="AD230" i="4"/>
  <c r="AE230" i="4"/>
  <c r="AF230" i="4"/>
  <c r="AG230" i="4"/>
  <c r="AH230" i="4"/>
  <c r="AI230" i="4"/>
  <c r="A231" i="4"/>
  <c r="B231" i="4"/>
  <c r="C231" i="4"/>
  <c r="D231" i="4"/>
  <c r="E231" i="4"/>
  <c r="F231" i="4"/>
  <c r="G231" i="4"/>
  <c r="H231" i="4"/>
  <c r="I231" i="4"/>
  <c r="J231" i="4"/>
  <c r="K231" i="4"/>
  <c r="L231" i="4"/>
  <c r="M231" i="4"/>
  <c r="N231" i="4"/>
  <c r="O231" i="4"/>
  <c r="P231" i="4"/>
  <c r="Q231" i="4"/>
  <c r="R231" i="4"/>
  <c r="S231" i="4"/>
  <c r="T231" i="4"/>
  <c r="U231" i="4"/>
  <c r="W231" i="4"/>
  <c r="X231" i="4"/>
  <c r="Y231" i="4"/>
  <c r="Z231" i="4"/>
  <c r="AA231" i="4"/>
  <c r="AB231" i="4"/>
  <c r="AC231" i="4"/>
  <c r="AD231" i="4"/>
  <c r="AE231" i="4"/>
  <c r="AF231" i="4"/>
  <c r="AG231" i="4"/>
  <c r="AH231" i="4"/>
  <c r="AI231" i="4"/>
  <c r="A232" i="4"/>
  <c r="B232" i="4"/>
  <c r="C232" i="4"/>
  <c r="D232" i="4"/>
  <c r="E232" i="4"/>
  <c r="F232" i="4"/>
  <c r="G232" i="4"/>
  <c r="H232" i="4"/>
  <c r="I232" i="4"/>
  <c r="J232" i="4"/>
  <c r="K232" i="4"/>
  <c r="L232" i="4"/>
  <c r="M232" i="4"/>
  <c r="N232" i="4"/>
  <c r="O232" i="4"/>
  <c r="P232" i="4"/>
  <c r="Q232" i="4"/>
  <c r="R232" i="4"/>
  <c r="S232" i="4"/>
  <c r="T232" i="4"/>
  <c r="W232" i="4"/>
  <c r="X232" i="4"/>
  <c r="Y232" i="4"/>
  <c r="Z232" i="4"/>
  <c r="AA232" i="4"/>
  <c r="AB232" i="4"/>
  <c r="AC232" i="4"/>
  <c r="AD232" i="4"/>
  <c r="AE232" i="4"/>
  <c r="AF232" i="4"/>
  <c r="AG232" i="4"/>
  <c r="AH232" i="4"/>
  <c r="AI232" i="4"/>
  <c r="A233" i="4"/>
  <c r="B233" i="4"/>
  <c r="C233" i="4"/>
  <c r="D233" i="4"/>
  <c r="E233" i="4"/>
  <c r="F233" i="4"/>
  <c r="G233" i="4"/>
  <c r="H233" i="4"/>
  <c r="I233" i="4"/>
  <c r="J233" i="4"/>
  <c r="K233" i="4"/>
  <c r="L233" i="4"/>
  <c r="M233" i="4"/>
  <c r="N233" i="4"/>
  <c r="O233" i="4"/>
  <c r="P233" i="4"/>
  <c r="Q233" i="4"/>
  <c r="R233" i="4"/>
  <c r="S233" i="4"/>
  <c r="T233" i="4"/>
  <c r="U233" i="4"/>
  <c r="V233" i="4"/>
  <c r="W233" i="4"/>
  <c r="X233" i="4"/>
  <c r="Y233" i="4"/>
  <c r="Z233" i="4"/>
  <c r="AA233" i="4"/>
  <c r="AB233" i="4"/>
  <c r="AC233" i="4"/>
  <c r="AD233" i="4"/>
  <c r="AE233" i="4"/>
  <c r="AF233" i="4"/>
  <c r="AG233" i="4"/>
  <c r="AH233" i="4"/>
  <c r="AI233" i="4"/>
  <c r="A234" i="4"/>
  <c r="B234" i="4"/>
  <c r="C234" i="4"/>
  <c r="D234" i="4"/>
  <c r="E234" i="4"/>
  <c r="F234" i="4"/>
  <c r="G234" i="4"/>
  <c r="H234" i="4"/>
  <c r="I234" i="4"/>
  <c r="J234" i="4"/>
  <c r="K234" i="4"/>
  <c r="L234" i="4"/>
  <c r="M234" i="4"/>
  <c r="N234" i="4"/>
  <c r="O234" i="4"/>
  <c r="P234" i="4"/>
  <c r="Q234" i="4"/>
  <c r="R234" i="4"/>
  <c r="S234" i="4"/>
  <c r="T234" i="4"/>
  <c r="V234" i="4"/>
  <c r="W234" i="4"/>
  <c r="X234" i="4"/>
  <c r="Y234" i="4"/>
  <c r="Z234" i="4"/>
  <c r="AA234" i="4"/>
  <c r="AB234" i="4"/>
  <c r="AC234" i="4"/>
  <c r="AD234" i="4"/>
  <c r="AE234" i="4"/>
  <c r="AF234" i="4"/>
  <c r="AG234" i="4"/>
  <c r="AH234" i="4"/>
  <c r="AI234" i="4"/>
  <c r="A235" i="4"/>
  <c r="B235" i="4"/>
  <c r="C235" i="4"/>
  <c r="D235" i="4"/>
  <c r="E235" i="4"/>
  <c r="F235" i="4"/>
  <c r="G235" i="4"/>
  <c r="H235" i="4"/>
  <c r="I235" i="4"/>
  <c r="J235" i="4"/>
  <c r="K235" i="4"/>
  <c r="L235" i="4"/>
  <c r="M235" i="4"/>
  <c r="N235" i="4"/>
  <c r="O235" i="4"/>
  <c r="P235" i="4"/>
  <c r="Q235" i="4"/>
  <c r="R235" i="4"/>
  <c r="S235" i="4"/>
  <c r="T235" i="4"/>
  <c r="U235" i="4"/>
  <c r="V235" i="4"/>
  <c r="W235" i="4"/>
  <c r="X235" i="4"/>
  <c r="Y235" i="4"/>
  <c r="Z235" i="4"/>
  <c r="AA235" i="4"/>
  <c r="AB235" i="4"/>
  <c r="AC235" i="4"/>
  <c r="AD235" i="4"/>
  <c r="AE235" i="4"/>
  <c r="AF235" i="4"/>
  <c r="AG235" i="4"/>
  <c r="AH235" i="4"/>
  <c r="AI235" i="4"/>
  <c r="A236" i="4"/>
  <c r="B236" i="4"/>
  <c r="C236" i="4"/>
  <c r="D236" i="4"/>
  <c r="E236" i="4"/>
  <c r="F236" i="4"/>
  <c r="G236" i="4"/>
  <c r="H236" i="4"/>
  <c r="I236" i="4"/>
  <c r="J236" i="4"/>
  <c r="K236" i="4"/>
  <c r="L236" i="4"/>
  <c r="M236" i="4"/>
  <c r="N236" i="4"/>
  <c r="O236" i="4"/>
  <c r="P236" i="4"/>
  <c r="Q236" i="4"/>
  <c r="R236" i="4"/>
  <c r="S236" i="4"/>
  <c r="T236" i="4"/>
  <c r="U236" i="4"/>
  <c r="V236" i="4"/>
  <c r="W236" i="4"/>
  <c r="X236" i="4"/>
  <c r="Y236" i="4"/>
  <c r="Z236" i="4"/>
  <c r="AA236" i="4"/>
  <c r="AB236" i="4"/>
  <c r="AC236" i="4"/>
  <c r="AD236" i="4"/>
  <c r="AE236" i="4"/>
  <c r="AF236" i="4"/>
  <c r="AG236" i="4"/>
  <c r="AH236" i="4"/>
  <c r="AI236" i="4"/>
  <c r="A237" i="4"/>
  <c r="B237" i="4"/>
  <c r="C237" i="4"/>
  <c r="D237" i="4"/>
  <c r="E237" i="4"/>
  <c r="F237" i="4"/>
  <c r="G237" i="4"/>
  <c r="H237" i="4"/>
  <c r="I237" i="4"/>
  <c r="J237" i="4"/>
  <c r="K237" i="4"/>
  <c r="L237" i="4"/>
  <c r="M237" i="4"/>
  <c r="N237" i="4"/>
  <c r="O237" i="4"/>
  <c r="P237" i="4"/>
  <c r="Q237" i="4"/>
  <c r="R237" i="4"/>
  <c r="S237" i="4"/>
  <c r="T237" i="4"/>
  <c r="U237" i="4"/>
  <c r="V237" i="4"/>
  <c r="W237" i="4"/>
  <c r="X237" i="4"/>
  <c r="Y237" i="4"/>
  <c r="Z237" i="4"/>
  <c r="AA237" i="4"/>
  <c r="AB237" i="4"/>
  <c r="AC237" i="4"/>
  <c r="AD237" i="4"/>
  <c r="AE237" i="4"/>
  <c r="AF237" i="4"/>
  <c r="AG237" i="4"/>
  <c r="AH237" i="4"/>
  <c r="AI237" i="4"/>
  <c r="A238" i="4"/>
  <c r="B238" i="4"/>
  <c r="C238" i="4"/>
  <c r="D238" i="4"/>
  <c r="E238" i="4"/>
  <c r="F238" i="4"/>
  <c r="G238" i="4"/>
  <c r="H238" i="4"/>
  <c r="I238" i="4"/>
  <c r="J238" i="4"/>
  <c r="K238" i="4"/>
  <c r="L238" i="4"/>
  <c r="M238" i="4"/>
  <c r="N238" i="4"/>
  <c r="O238" i="4"/>
  <c r="P238" i="4"/>
  <c r="Q238" i="4"/>
  <c r="R238" i="4"/>
  <c r="S238" i="4"/>
  <c r="T238" i="4"/>
  <c r="V238" i="4"/>
  <c r="W238" i="4"/>
  <c r="X238" i="4"/>
  <c r="Y238" i="4"/>
  <c r="Z238" i="4"/>
  <c r="AA238" i="4"/>
  <c r="AB238" i="4"/>
  <c r="AC238" i="4"/>
  <c r="AD238" i="4"/>
  <c r="AE238" i="4"/>
  <c r="AF238" i="4"/>
  <c r="AG238" i="4"/>
  <c r="AH238" i="4"/>
  <c r="AI238" i="4"/>
  <c r="A239" i="4"/>
  <c r="B239" i="4"/>
  <c r="C239" i="4"/>
  <c r="D239" i="4"/>
  <c r="E239" i="4"/>
  <c r="F239" i="4"/>
  <c r="G239" i="4"/>
  <c r="H239" i="4"/>
  <c r="I239" i="4"/>
  <c r="J239" i="4"/>
  <c r="K239" i="4"/>
  <c r="L239" i="4"/>
  <c r="M239" i="4"/>
  <c r="N239" i="4"/>
  <c r="O239" i="4"/>
  <c r="P239" i="4"/>
  <c r="Q239" i="4"/>
  <c r="R239" i="4"/>
  <c r="S239" i="4"/>
  <c r="T239" i="4"/>
  <c r="U239" i="4"/>
  <c r="W239" i="4"/>
  <c r="X239" i="4"/>
  <c r="Y239" i="4"/>
  <c r="Z239" i="4"/>
  <c r="AA239" i="4"/>
  <c r="AB239" i="4"/>
  <c r="AC239" i="4"/>
  <c r="AD239" i="4"/>
  <c r="AE239" i="4"/>
  <c r="AF239" i="4"/>
  <c r="AG239" i="4"/>
  <c r="AH239" i="4"/>
  <c r="AI239" i="4"/>
  <c r="A240" i="4"/>
  <c r="B240" i="4"/>
  <c r="C240" i="4"/>
  <c r="D240" i="4"/>
  <c r="E240" i="4"/>
  <c r="F240" i="4"/>
  <c r="G240" i="4"/>
  <c r="H240" i="4"/>
  <c r="I240" i="4"/>
  <c r="J240" i="4"/>
  <c r="K240" i="4"/>
  <c r="L240" i="4"/>
  <c r="M240" i="4"/>
  <c r="N240" i="4"/>
  <c r="O240" i="4"/>
  <c r="P240" i="4"/>
  <c r="Q240" i="4"/>
  <c r="R240" i="4"/>
  <c r="S240" i="4"/>
  <c r="T240" i="4"/>
  <c r="W240" i="4"/>
  <c r="X240" i="4"/>
  <c r="Y240" i="4"/>
  <c r="Z240" i="4"/>
  <c r="AA240" i="4"/>
  <c r="AB240" i="4"/>
  <c r="AC240" i="4"/>
  <c r="AD240" i="4"/>
  <c r="AE240" i="4"/>
  <c r="AF240" i="4"/>
  <c r="AG240" i="4"/>
  <c r="AH240" i="4"/>
  <c r="AI240" i="4"/>
  <c r="A241" i="4"/>
  <c r="B241" i="4"/>
  <c r="C241" i="4"/>
  <c r="D241" i="4"/>
  <c r="E241" i="4"/>
  <c r="F241" i="4"/>
  <c r="G241" i="4"/>
  <c r="H241" i="4"/>
  <c r="I241" i="4"/>
  <c r="J241" i="4"/>
  <c r="K241" i="4"/>
  <c r="L241" i="4"/>
  <c r="M241" i="4"/>
  <c r="N241" i="4"/>
  <c r="O241" i="4"/>
  <c r="P241" i="4"/>
  <c r="Q241" i="4"/>
  <c r="R241" i="4"/>
  <c r="S241" i="4"/>
  <c r="T241" i="4"/>
  <c r="U241" i="4"/>
  <c r="V241" i="4"/>
  <c r="W241" i="4"/>
  <c r="X241" i="4"/>
  <c r="Y241" i="4"/>
  <c r="Z241" i="4"/>
  <c r="AA241" i="4"/>
  <c r="AB241" i="4"/>
  <c r="AC241" i="4"/>
  <c r="AD241" i="4"/>
  <c r="AE241" i="4"/>
  <c r="AF241" i="4"/>
  <c r="AG241" i="4"/>
  <c r="AH241" i="4"/>
  <c r="AI241" i="4"/>
  <c r="A242" i="4"/>
  <c r="B242" i="4"/>
  <c r="C242" i="4"/>
  <c r="D242" i="4"/>
  <c r="E242" i="4"/>
  <c r="F242" i="4"/>
  <c r="G242" i="4"/>
  <c r="H242" i="4"/>
  <c r="I242" i="4"/>
  <c r="J242" i="4"/>
  <c r="K242" i="4"/>
  <c r="L242" i="4"/>
  <c r="M242" i="4"/>
  <c r="N242" i="4"/>
  <c r="O242" i="4"/>
  <c r="P242" i="4"/>
  <c r="Q242" i="4"/>
  <c r="R242" i="4"/>
  <c r="S242" i="4"/>
  <c r="T242" i="4"/>
  <c r="V242" i="4"/>
  <c r="W242" i="4"/>
  <c r="X242" i="4"/>
  <c r="Y242" i="4"/>
  <c r="Z242" i="4"/>
  <c r="AA242" i="4"/>
  <c r="AB242" i="4"/>
  <c r="AC242" i="4"/>
  <c r="AD242" i="4"/>
  <c r="AE242" i="4"/>
  <c r="AF242" i="4"/>
  <c r="AG242" i="4"/>
  <c r="AH242" i="4"/>
  <c r="AI242" i="4"/>
  <c r="A243" i="4"/>
  <c r="B243" i="4"/>
  <c r="C243" i="4"/>
  <c r="D243" i="4"/>
  <c r="E243" i="4"/>
  <c r="F243" i="4"/>
  <c r="G243" i="4"/>
  <c r="H243" i="4"/>
  <c r="I243" i="4"/>
  <c r="J243" i="4"/>
  <c r="K243" i="4"/>
  <c r="L243" i="4"/>
  <c r="M243" i="4"/>
  <c r="N243" i="4"/>
  <c r="O243" i="4"/>
  <c r="P243" i="4"/>
  <c r="Q243" i="4"/>
  <c r="R243" i="4"/>
  <c r="S243" i="4"/>
  <c r="T243" i="4"/>
  <c r="U243" i="4"/>
  <c r="V243" i="4"/>
  <c r="W243" i="4"/>
  <c r="X243" i="4"/>
  <c r="Y243" i="4"/>
  <c r="Z243" i="4"/>
  <c r="AA243" i="4"/>
  <c r="AB243" i="4"/>
  <c r="AC243" i="4"/>
  <c r="AD243" i="4"/>
  <c r="AE243" i="4"/>
  <c r="AF243" i="4"/>
  <c r="AG243" i="4"/>
  <c r="AH243" i="4"/>
  <c r="AI243" i="4"/>
  <c r="A244" i="4"/>
  <c r="B244" i="4"/>
  <c r="C244" i="4"/>
  <c r="D244" i="4"/>
  <c r="E244" i="4"/>
  <c r="F244" i="4"/>
  <c r="G244" i="4"/>
  <c r="H244" i="4"/>
  <c r="I244" i="4"/>
  <c r="J244" i="4"/>
  <c r="K244" i="4"/>
  <c r="L244" i="4"/>
  <c r="M244" i="4"/>
  <c r="N244" i="4"/>
  <c r="O244" i="4"/>
  <c r="P244" i="4"/>
  <c r="Q244" i="4"/>
  <c r="R244" i="4"/>
  <c r="S244" i="4"/>
  <c r="T244" i="4"/>
  <c r="U244" i="4"/>
  <c r="V244" i="4"/>
  <c r="W244" i="4"/>
  <c r="X244" i="4"/>
  <c r="Y244" i="4"/>
  <c r="Z244" i="4"/>
  <c r="AA244" i="4"/>
  <c r="AB244" i="4"/>
  <c r="AC244" i="4"/>
  <c r="AD244" i="4"/>
  <c r="AE244" i="4"/>
  <c r="AF244" i="4"/>
  <c r="AG244" i="4"/>
  <c r="AH244" i="4"/>
  <c r="AI244" i="4"/>
  <c r="A245" i="4"/>
  <c r="B245" i="4"/>
  <c r="C245" i="4"/>
  <c r="D245" i="4"/>
  <c r="E245" i="4"/>
  <c r="F245" i="4"/>
  <c r="G245" i="4"/>
  <c r="H245" i="4"/>
  <c r="I245" i="4"/>
  <c r="J245" i="4"/>
  <c r="K245" i="4"/>
  <c r="L245" i="4"/>
  <c r="M245" i="4"/>
  <c r="N245" i="4"/>
  <c r="O245" i="4"/>
  <c r="P245" i="4"/>
  <c r="Q245" i="4"/>
  <c r="R245" i="4"/>
  <c r="S245" i="4"/>
  <c r="T245" i="4"/>
  <c r="U245" i="4"/>
  <c r="V245" i="4"/>
  <c r="W245" i="4"/>
  <c r="X245" i="4"/>
  <c r="Y245" i="4"/>
  <c r="Z245" i="4"/>
  <c r="AA245" i="4"/>
  <c r="AB245" i="4"/>
  <c r="AC245" i="4"/>
  <c r="AD245" i="4"/>
  <c r="AE245" i="4"/>
  <c r="AF245" i="4"/>
  <c r="AG245" i="4"/>
  <c r="AH245" i="4"/>
  <c r="AI245" i="4"/>
  <c r="A246" i="4"/>
  <c r="B246" i="4"/>
  <c r="C246" i="4"/>
  <c r="D246" i="4"/>
  <c r="E246" i="4"/>
  <c r="F246" i="4"/>
  <c r="G246" i="4"/>
  <c r="H246" i="4"/>
  <c r="I246" i="4"/>
  <c r="J246" i="4"/>
  <c r="K246" i="4"/>
  <c r="L246" i="4"/>
  <c r="M246" i="4"/>
  <c r="N246" i="4"/>
  <c r="O246" i="4"/>
  <c r="P246" i="4"/>
  <c r="Q246" i="4"/>
  <c r="R246" i="4"/>
  <c r="S246" i="4"/>
  <c r="T246" i="4"/>
  <c r="V246" i="4"/>
  <c r="W246" i="4"/>
  <c r="X246" i="4"/>
  <c r="Y246" i="4"/>
  <c r="Z246" i="4"/>
  <c r="AA246" i="4"/>
  <c r="AB246" i="4"/>
  <c r="AC246" i="4"/>
  <c r="AD246" i="4"/>
  <c r="AE246" i="4"/>
  <c r="AF246" i="4"/>
  <c r="AG246" i="4"/>
  <c r="AH246" i="4"/>
  <c r="AI246" i="4"/>
  <c r="A247" i="4"/>
  <c r="B247" i="4"/>
  <c r="C247" i="4"/>
  <c r="D247" i="4"/>
  <c r="E247" i="4"/>
  <c r="F247" i="4"/>
  <c r="G247" i="4"/>
  <c r="H247" i="4"/>
  <c r="I247" i="4"/>
  <c r="J247" i="4"/>
  <c r="K247" i="4"/>
  <c r="L247" i="4"/>
  <c r="M247" i="4"/>
  <c r="N247" i="4"/>
  <c r="O247" i="4"/>
  <c r="P247" i="4"/>
  <c r="Q247" i="4"/>
  <c r="R247" i="4"/>
  <c r="S247" i="4"/>
  <c r="T247" i="4"/>
  <c r="U247" i="4"/>
  <c r="W247" i="4"/>
  <c r="X247" i="4"/>
  <c r="Y247" i="4"/>
  <c r="Z247" i="4"/>
  <c r="AA247" i="4"/>
  <c r="AB247" i="4"/>
  <c r="AC247" i="4"/>
  <c r="AD247" i="4"/>
  <c r="AE247" i="4"/>
  <c r="AF247" i="4"/>
  <c r="AG247" i="4"/>
  <c r="AH247" i="4"/>
  <c r="AI247" i="4"/>
  <c r="A248" i="4"/>
  <c r="B248" i="4"/>
  <c r="C248" i="4"/>
  <c r="D248" i="4"/>
  <c r="E248" i="4"/>
  <c r="F248" i="4"/>
  <c r="G248" i="4"/>
  <c r="H248" i="4"/>
  <c r="I248" i="4"/>
  <c r="J248" i="4"/>
  <c r="K248" i="4"/>
  <c r="L248" i="4"/>
  <c r="M248" i="4"/>
  <c r="N248" i="4"/>
  <c r="O248" i="4"/>
  <c r="P248" i="4"/>
  <c r="Q248" i="4"/>
  <c r="R248" i="4"/>
  <c r="S248" i="4"/>
  <c r="T248" i="4"/>
  <c r="W248" i="4"/>
  <c r="X248" i="4"/>
  <c r="Y248" i="4"/>
  <c r="Z248" i="4"/>
  <c r="AA248" i="4"/>
  <c r="AB248" i="4"/>
  <c r="AC248" i="4"/>
  <c r="AD248" i="4"/>
  <c r="AE248" i="4"/>
  <c r="AF248" i="4"/>
  <c r="AG248" i="4"/>
  <c r="AH248" i="4"/>
  <c r="AI248" i="4"/>
  <c r="A249" i="4"/>
  <c r="B249" i="4"/>
  <c r="C249" i="4"/>
  <c r="D249" i="4"/>
  <c r="E249" i="4"/>
  <c r="F249" i="4"/>
  <c r="G249" i="4"/>
  <c r="H249" i="4"/>
  <c r="I249" i="4"/>
  <c r="J249" i="4"/>
  <c r="K249" i="4"/>
  <c r="L249" i="4"/>
  <c r="M249" i="4"/>
  <c r="N249" i="4"/>
  <c r="O249" i="4"/>
  <c r="P249" i="4"/>
  <c r="Q249" i="4"/>
  <c r="R249" i="4"/>
  <c r="S249" i="4"/>
  <c r="T249" i="4"/>
  <c r="U249" i="4"/>
  <c r="V249" i="4"/>
  <c r="W249" i="4"/>
  <c r="X249" i="4"/>
  <c r="Y249" i="4"/>
  <c r="Z249" i="4"/>
  <c r="AA249" i="4"/>
  <c r="AB249" i="4"/>
  <c r="AC249" i="4"/>
  <c r="AD249" i="4"/>
  <c r="AE249" i="4"/>
  <c r="AF249" i="4"/>
  <c r="AG249" i="4"/>
  <c r="AH249" i="4"/>
  <c r="AI249" i="4"/>
  <c r="A250" i="4"/>
  <c r="B250" i="4"/>
  <c r="C250" i="4"/>
  <c r="D250" i="4"/>
  <c r="E250" i="4"/>
  <c r="F250" i="4"/>
  <c r="G250" i="4"/>
  <c r="H250" i="4"/>
  <c r="I250" i="4"/>
  <c r="J250" i="4"/>
  <c r="K250" i="4"/>
  <c r="L250" i="4"/>
  <c r="M250" i="4"/>
  <c r="N250" i="4"/>
  <c r="O250" i="4"/>
  <c r="P250" i="4"/>
  <c r="Q250" i="4"/>
  <c r="R250" i="4"/>
  <c r="S250" i="4"/>
  <c r="T250" i="4"/>
  <c r="V250" i="4"/>
  <c r="W250" i="4"/>
  <c r="X250" i="4"/>
  <c r="Y250" i="4"/>
  <c r="Z250" i="4"/>
  <c r="AA250" i="4"/>
  <c r="AB250" i="4"/>
  <c r="AC250" i="4"/>
  <c r="AD250" i="4"/>
  <c r="AE250" i="4"/>
  <c r="AF250" i="4"/>
  <c r="AG250" i="4"/>
  <c r="AH250" i="4"/>
  <c r="AI250" i="4"/>
  <c r="A251" i="4"/>
  <c r="B251" i="4"/>
  <c r="C251" i="4"/>
  <c r="D251" i="4"/>
  <c r="E251" i="4"/>
  <c r="F251" i="4"/>
  <c r="G251" i="4"/>
  <c r="H251" i="4"/>
  <c r="I251" i="4"/>
  <c r="J251" i="4"/>
  <c r="K251" i="4"/>
  <c r="L251" i="4"/>
  <c r="M251" i="4"/>
  <c r="N251" i="4"/>
  <c r="O251" i="4"/>
  <c r="P251" i="4"/>
  <c r="Q251" i="4"/>
  <c r="R251" i="4"/>
  <c r="S251" i="4"/>
  <c r="T251" i="4"/>
  <c r="U251" i="4"/>
  <c r="V251" i="4"/>
  <c r="W251" i="4"/>
  <c r="X251" i="4"/>
  <c r="Y251" i="4"/>
  <c r="Z251" i="4"/>
  <c r="AA251" i="4"/>
  <c r="AB251" i="4"/>
  <c r="AC251" i="4"/>
  <c r="AD251" i="4"/>
  <c r="AE251" i="4"/>
  <c r="AF251" i="4"/>
  <c r="AG251" i="4"/>
  <c r="AH251" i="4"/>
  <c r="AI251" i="4"/>
  <c r="A252" i="4"/>
  <c r="B252" i="4"/>
  <c r="C252" i="4"/>
  <c r="D252" i="4"/>
  <c r="E252" i="4"/>
  <c r="F252" i="4"/>
  <c r="G252" i="4"/>
  <c r="H252" i="4"/>
  <c r="I252" i="4"/>
  <c r="J252" i="4"/>
  <c r="K252" i="4"/>
  <c r="L252" i="4"/>
  <c r="M252" i="4"/>
  <c r="N252" i="4"/>
  <c r="O252" i="4"/>
  <c r="P252" i="4"/>
  <c r="Q252" i="4"/>
  <c r="R252" i="4"/>
  <c r="S252" i="4"/>
  <c r="T252" i="4"/>
  <c r="U252" i="4"/>
  <c r="V252" i="4"/>
  <c r="W252" i="4"/>
  <c r="X252" i="4"/>
  <c r="Y252" i="4"/>
  <c r="Z252" i="4"/>
  <c r="AA252" i="4"/>
  <c r="AB252" i="4"/>
  <c r="AC252" i="4"/>
  <c r="AD252" i="4"/>
  <c r="AE252" i="4"/>
  <c r="AF252" i="4"/>
  <c r="AG252" i="4"/>
  <c r="AH252" i="4"/>
  <c r="AI252" i="4"/>
  <c r="A253" i="4"/>
  <c r="B253" i="4"/>
  <c r="C253" i="4"/>
  <c r="D253" i="4"/>
  <c r="E253" i="4"/>
  <c r="F253" i="4"/>
  <c r="G253" i="4"/>
  <c r="H253" i="4"/>
  <c r="I253" i="4"/>
  <c r="J253" i="4"/>
  <c r="K253" i="4"/>
  <c r="L253" i="4"/>
  <c r="M253" i="4"/>
  <c r="N253" i="4"/>
  <c r="O253" i="4"/>
  <c r="P253" i="4"/>
  <c r="Q253" i="4"/>
  <c r="R253" i="4"/>
  <c r="S253" i="4"/>
  <c r="T253" i="4"/>
  <c r="U253" i="4"/>
  <c r="V253" i="4"/>
  <c r="W253" i="4"/>
  <c r="X253" i="4"/>
  <c r="Y253" i="4"/>
  <c r="Z253" i="4"/>
  <c r="AA253" i="4"/>
  <c r="AB253" i="4"/>
  <c r="AC253" i="4"/>
  <c r="AD253" i="4"/>
  <c r="AE253" i="4"/>
  <c r="AF253" i="4"/>
  <c r="AG253" i="4"/>
  <c r="AH253" i="4"/>
  <c r="AI253" i="4"/>
  <c r="A254" i="4"/>
  <c r="B254" i="4"/>
  <c r="C254" i="4"/>
  <c r="D254" i="4"/>
  <c r="E254" i="4"/>
  <c r="F254" i="4"/>
  <c r="G254" i="4"/>
  <c r="H254" i="4"/>
  <c r="I254" i="4"/>
  <c r="J254" i="4"/>
  <c r="K254" i="4"/>
  <c r="L254" i="4"/>
  <c r="M254" i="4"/>
  <c r="N254" i="4"/>
  <c r="O254" i="4"/>
  <c r="P254" i="4"/>
  <c r="Q254" i="4"/>
  <c r="R254" i="4"/>
  <c r="S254" i="4"/>
  <c r="T254" i="4"/>
  <c r="V254" i="4"/>
  <c r="W254" i="4"/>
  <c r="X254" i="4"/>
  <c r="Y254" i="4"/>
  <c r="Z254" i="4"/>
  <c r="AA254" i="4"/>
  <c r="AB254" i="4"/>
  <c r="AC254" i="4"/>
  <c r="AD254" i="4"/>
  <c r="AE254" i="4"/>
  <c r="AF254" i="4"/>
  <c r="AG254" i="4"/>
  <c r="AH254" i="4"/>
  <c r="AI254" i="4"/>
  <c r="A255" i="4"/>
  <c r="B255" i="4"/>
  <c r="C255" i="4"/>
  <c r="D255" i="4"/>
  <c r="E255" i="4"/>
  <c r="F255" i="4"/>
  <c r="G255" i="4"/>
  <c r="H255" i="4"/>
  <c r="I255" i="4"/>
  <c r="J255" i="4"/>
  <c r="K255" i="4"/>
  <c r="L255" i="4"/>
  <c r="M255" i="4"/>
  <c r="N255" i="4"/>
  <c r="O255" i="4"/>
  <c r="P255" i="4"/>
  <c r="Q255" i="4"/>
  <c r="R255" i="4"/>
  <c r="S255" i="4"/>
  <c r="T255" i="4"/>
  <c r="U255" i="4"/>
  <c r="W255" i="4"/>
  <c r="X255" i="4"/>
  <c r="Y255" i="4"/>
  <c r="Z255" i="4"/>
  <c r="AA255" i="4"/>
  <c r="AB255" i="4"/>
  <c r="AC255" i="4"/>
  <c r="AD255" i="4"/>
  <c r="AE255" i="4"/>
  <c r="AF255" i="4"/>
  <c r="AG255" i="4"/>
  <c r="AH255" i="4"/>
  <c r="AI255" i="4"/>
  <c r="AI129" i="4"/>
  <c r="AI126" i="4"/>
  <c r="AI127" i="4"/>
  <c r="AI128" i="4"/>
  <c r="AI256" i="4"/>
  <c r="AI257" i="4"/>
  <c r="AI258" i="4"/>
  <c r="AI259" i="4"/>
  <c r="AI260" i="4"/>
  <c r="AI261" i="4"/>
  <c r="AI262" i="4"/>
  <c r="AI263" i="4"/>
  <c r="AI264" i="4"/>
  <c r="AI265" i="4"/>
  <c r="AI266" i="4"/>
  <c r="AI267" i="4"/>
  <c r="AI268" i="4"/>
  <c r="AI269" i="4"/>
  <c r="AI270" i="4"/>
  <c r="AI271" i="4"/>
  <c r="AI272" i="4"/>
  <c r="AI273" i="4"/>
  <c r="AI274" i="4"/>
  <c r="AI275" i="4"/>
  <c r="AI276" i="4"/>
  <c r="AI277" i="4"/>
  <c r="AI278" i="4"/>
  <c r="AI279" i="4"/>
  <c r="AI280" i="4"/>
  <c r="AI281" i="4"/>
  <c r="AI282" i="4"/>
  <c r="AI283" i="4"/>
  <c r="AI284" i="4"/>
  <c r="AI285" i="4"/>
  <c r="AI286" i="4"/>
  <c r="AI287" i="4"/>
  <c r="AI288" i="4"/>
  <c r="AI289" i="4"/>
  <c r="AI290" i="4"/>
  <c r="AI291" i="4"/>
  <c r="AI292" i="4"/>
  <c r="AI293" i="4"/>
  <c r="AI294" i="4"/>
  <c r="AI295" i="4"/>
  <c r="AI296" i="4"/>
  <c r="AI297" i="4"/>
  <c r="AI298" i="4"/>
  <c r="AI299" i="4"/>
  <c r="AI300" i="4"/>
  <c r="AI301" i="4"/>
  <c r="AI302" i="4"/>
  <c r="AI303" i="4"/>
  <c r="AI304" i="4"/>
  <c r="AI305" i="4"/>
  <c r="AI306" i="4"/>
  <c r="AI307" i="4"/>
  <c r="AI308" i="4"/>
  <c r="AI309" i="4"/>
  <c r="AI310" i="4"/>
  <c r="AI311" i="4"/>
  <c r="AI312" i="4"/>
  <c r="AI313" i="4"/>
  <c r="AI314" i="4"/>
  <c r="AI315" i="4"/>
  <c r="AI316" i="4"/>
  <c r="AI317" i="4"/>
  <c r="AI318" i="4"/>
  <c r="AI319" i="4"/>
  <c r="AI320" i="4"/>
  <c r="AI321" i="4"/>
  <c r="AI322" i="4"/>
  <c r="AI323" i="4"/>
  <c r="AI324" i="4"/>
  <c r="AI325" i="4"/>
  <c r="AI326" i="4"/>
  <c r="AI327" i="4"/>
  <c r="AI328" i="4"/>
  <c r="AI329" i="4"/>
  <c r="AI330" i="4"/>
  <c r="AI331" i="4"/>
  <c r="AI332" i="4"/>
  <c r="AI333" i="4"/>
  <c r="AI334" i="4"/>
  <c r="AI335" i="4"/>
  <c r="AI336" i="4"/>
  <c r="AI337" i="4"/>
  <c r="AI338" i="4"/>
  <c r="AI339" i="4"/>
  <c r="AI340" i="4"/>
  <c r="AI341" i="4"/>
  <c r="AI342" i="4"/>
  <c r="AI343" i="4"/>
  <c r="AI344" i="4"/>
  <c r="AI345" i="4"/>
  <c r="AI346" i="4"/>
  <c r="AI347" i="4"/>
  <c r="AI348" i="4"/>
  <c r="AI349" i="4"/>
  <c r="AI350" i="4"/>
  <c r="AI351" i="4"/>
  <c r="AI352" i="4"/>
  <c r="AI353" i="4"/>
  <c r="AI354" i="4"/>
  <c r="AI355" i="4"/>
  <c r="AI356" i="4"/>
  <c r="AI357" i="4"/>
  <c r="AI358" i="4"/>
  <c r="AI359" i="4"/>
  <c r="AI360" i="4"/>
  <c r="AI361" i="4"/>
  <c r="AI362" i="4"/>
  <c r="AI363" i="4"/>
  <c r="AI364" i="4"/>
  <c r="AI365" i="4"/>
  <c r="AI366" i="4"/>
  <c r="AI367" i="4"/>
  <c r="AI368" i="4"/>
  <c r="AI369" i="4"/>
  <c r="AI370" i="4"/>
  <c r="AI371" i="4"/>
  <c r="AI372" i="4"/>
  <c r="AI373" i="4"/>
  <c r="AI374" i="4"/>
  <c r="AI375" i="4"/>
  <c r="AI376" i="4"/>
  <c r="AI377" i="4"/>
  <c r="AI378" i="4"/>
  <c r="AI379" i="4"/>
  <c r="AI380" i="4"/>
  <c r="AI381" i="4"/>
  <c r="AI382" i="4"/>
  <c r="AI383" i="4"/>
  <c r="AI384" i="4"/>
  <c r="AI385" i="4"/>
  <c r="AI386" i="4"/>
  <c r="AI387" i="4"/>
  <c r="AI388" i="4"/>
  <c r="AI389" i="4"/>
  <c r="AI390" i="4"/>
  <c r="AI391" i="4"/>
  <c r="AI392" i="4"/>
  <c r="AI393" i="4"/>
  <c r="AI394" i="4"/>
  <c r="AI395" i="4"/>
  <c r="AI396" i="4"/>
  <c r="AI397" i="4"/>
  <c r="AI398" i="4"/>
  <c r="AI399" i="4"/>
  <c r="AI400" i="4"/>
  <c r="AI401" i="4"/>
  <c r="AI402" i="4"/>
  <c r="AI403" i="4"/>
  <c r="AI404" i="4"/>
  <c r="AI405" i="4"/>
  <c r="AI406" i="4"/>
  <c r="AI407" i="4"/>
  <c r="AI408" i="4"/>
  <c r="AI409" i="4"/>
  <c r="AI410" i="4"/>
  <c r="AI411" i="4"/>
  <c r="AI412" i="4"/>
  <c r="AI413" i="4"/>
  <c r="AI414" i="4"/>
  <c r="AI415" i="4"/>
  <c r="AI416" i="4"/>
  <c r="AI417" i="4"/>
  <c r="AI418" i="4"/>
  <c r="AI419" i="4"/>
  <c r="AI420" i="4"/>
  <c r="AI421" i="4"/>
  <c r="AI422" i="4"/>
  <c r="AI423" i="4"/>
  <c r="AI424" i="4"/>
  <c r="AI425" i="4"/>
  <c r="AI426" i="4"/>
  <c r="AI427" i="4"/>
  <c r="AI428" i="4"/>
  <c r="AI429" i="4"/>
  <c r="AI430" i="4"/>
  <c r="AI431" i="4"/>
  <c r="AI432" i="4"/>
  <c r="AI433" i="4"/>
  <c r="AI434" i="4"/>
  <c r="AI435" i="4"/>
  <c r="AI436" i="4"/>
  <c r="AI437" i="4"/>
  <c r="AI438" i="4"/>
  <c r="AI439" i="4"/>
  <c r="AI440" i="4"/>
  <c r="AI441" i="4"/>
  <c r="AI442" i="4"/>
  <c r="AI443" i="4"/>
  <c r="AI444" i="4"/>
  <c r="AI445" i="4"/>
  <c r="AI446" i="4"/>
  <c r="AI447" i="4"/>
  <c r="AI448" i="4"/>
  <c r="AI449" i="4"/>
  <c r="AI450" i="4"/>
  <c r="AI451" i="4"/>
  <c r="AI452" i="4"/>
  <c r="AI453" i="4"/>
  <c r="AI454" i="4"/>
  <c r="AI455" i="4"/>
  <c r="AI456" i="4"/>
  <c r="AI457" i="4"/>
  <c r="AI458" i="4"/>
  <c r="AI459" i="4"/>
  <c r="AI460" i="4"/>
  <c r="AI461" i="4"/>
  <c r="AI462" i="4"/>
  <c r="AI463" i="4"/>
  <c r="AI464" i="4"/>
  <c r="AI465" i="4"/>
  <c r="AI466" i="4"/>
  <c r="AI467" i="4"/>
  <c r="AI468" i="4"/>
  <c r="AI469" i="4"/>
  <c r="AI470" i="4"/>
  <c r="AI471" i="4"/>
  <c r="AI472" i="4"/>
  <c r="AI473" i="4"/>
  <c r="AI474" i="4"/>
  <c r="AI475" i="4"/>
  <c r="AI476" i="4"/>
  <c r="AI477" i="4"/>
  <c r="AI478" i="4"/>
  <c r="AI479" i="4"/>
  <c r="AI480" i="4"/>
  <c r="AI481" i="4"/>
  <c r="AI482" i="4"/>
  <c r="AI483" i="4"/>
  <c r="AI484" i="4"/>
  <c r="AI485" i="4"/>
  <c r="AI486" i="4"/>
  <c r="AI487" i="4"/>
  <c r="AI488" i="4"/>
  <c r="AI489" i="4"/>
  <c r="AI490" i="4"/>
  <c r="AI491" i="4"/>
  <c r="AI492" i="4"/>
  <c r="AI493" i="4"/>
  <c r="AI494" i="4"/>
  <c r="AI495" i="4"/>
  <c r="AI496" i="4"/>
  <c r="AI497" i="4"/>
  <c r="AI498" i="4"/>
  <c r="AI499" i="4"/>
  <c r="AI500" i="4"/>
  <c r="AI501" i="4"/>
  <c r="AI502" i="4"/>
  <c r="AI503" i="4"/>
  <c r="AI504" i="4"/>
  <c r="AI505" i="4"/>
  <c r="AI506" i="4"/>
  <c r="AI507" i="4"/>
  <c r="AI508" i="4"/>
  <c r="AI509" i="4"/>
  <c r="AI510" i="4"/>
  <c r="AI511" i="4"/>
  <c r="AI512" i="4"/>
  <c r="AI513" i="4"/>
  <c r="AI514" i="4"/>
  <c r="AI515" i="4"/>
  <c r="AI516" i="4"/>
  <c r="AI517" i="4"/>
  <c r="AI518" i="4"/>
  <c r="AI519" i="4"/>
  <c r="AI520" i="4"/>
  <c r="AI521" i="4"/>
  <c r="AI522" i="4"/>
  <c r="AI523" i="4"/>
  <c r="AI524" i="4"/>
  <c r="AI525" i="4"/>
  <c r="AI526" i="4"/>
  <c r="AI527" i="4"/>
  <c r="AI528" i="4"/>
  <c r="AI529" i="4"/>
  <c r="AI530" i="4"/>
  <c r="AI531" i="4"/>
  <c r="AI532" i="4"/>
  <c r="AI533" i="4"/>
  <c r="AI534" i="4"/>
  <c r="AI535" i="4"/>
  <c r="AI536" i="4"/>
  <c r="AI537" i="4"/>
  <c r="AI538" i="4"/>
  <c r="AI539" i="4"/>
  <c r="AI540" i="4"/>
  <c r="AI541" i="4"/>
  <c r="AI542" i="4"/>
  <c r="AI543" i="4"/>
  <c r="AI544" i="4"/>
  <c r="AI545" i="4"/>
  <c r="AI546" i="4"/>
  <c r="AI547" i="4"/>
  <c r="AI548" i="4"/>
  <c r="AI549" i="4"/>
  <c r="AI550" i="4"/>
  <c r="AI551" i="4"/>
  <c r="AI552" i="4"/>
  <c r="AI553" i="4"/>
  <c r="AI554" i="4"/>
  <c r="AI555" i="4"/>
  <c r="AI556" i="4"/>
  <c r="AI557" i="4"/>
  <c r="AI558" i="4"/>
  <c r="AI559" i="4"/>
  <c r="AI560" i="4"/>
  <c r="AI561" i="4"/>
  <c r="AI562" i="4"/>
  <c r="AI563" i="4"/>
  <c r="AI564" i="4"/>
  <c r="AI565" i="4"/>
  <c r="AI566" i="4"/>
  <c r="AI567" i="4"/>
  <c r="AI568" i="4"/>
  <c r="AI569" i="4"/>
  <c r="AI570" i="4"/>
  <c r="AI571" i="4"/>
  <c r="AI572" i="4"/>
  <c r="AI573" i="4"/>
  <c r="AI574" i="4"/>
  <c r="AI575" i="4"/>
  <c r="AI576" i="4"/>
  <c r="AI577" i="4"/>
  <c r="AI578" i="4"/>
  <c r="AI579" i="4"/>
  <c r="AI580" i="4"/>
  <c r="AI581" i="4"/>
  <c r="AI582" i="4"/>
  <c r="AI583" i="4"/>
  <c r="AI584" i="4"/>
  <c r="AI585" i="4"/>
  <c r="AI586" i="4"/>
  <c r="AI587" i="4"/>
  <c r="AI588" i="4"/>
  <c r="AI589" i="4"/>
  <c r="AI590" i="4"/>
  <c r="AI591" i="4"/>
  <c r="AI592" i="4"/>
  <c r="AI593" i="4"/>
  <c r="AI594" i="4"/>
  <c r="AI595" i="4"/>
  <c r="AI596" i="4"/>
  <c r="AI597" i="4"/>
  <c r="AI598" i="4"/>
  <c r="AI599" i="4"/>
  <c r="AI600" i="4"/>
  <c r="AI601" i="4"/>
  <c r="AI602" i="4"/>
  <c r="AI603" i="4"/>
  <c r="AI604" i="4"/>
  <c r="AI605" i="4"/>
  <c r="AI606" i="4"/>
  <c r="AI607" i="4"/>
  <c r="AI608" i="4"/>
  <c r="AI609" i="4"/>
  <c r="AI610" i="4"/>
  <c r="AI611" i="4"/>
  <c r="AI612" i="4"/>
  <c r="AI613" i="4"/>
  <c r="AI614" i="4"/>
  <c r="AI615" i="4"/>
  <c r="AI616" i="4"/>
  <c r="AI617" i="4"/>
  <c r="AI618" i="4"/>
  <c r="AI619" i="4"/>
  <c r="AI620" i="4"/>
  <c r="AI621" i="4"/>
  <c r="AI622" i="4"/>
  <c r="AI623" i="4"/>
  <c r="AI624" i="4"/>
  <c r="AI625" i="4"/>
  <c r="AI626" i="4"/>
  <c r="AI627" i="4"/>
  <c r="AI628" i="4"/>
  <c r="AI629" i="4"/>
  <c r="AI630" i="4"/>
  <c r="AI631" i="4"/>
  <c r="AI632" i="4"/>
  <c r="AI633" i="4"/>
  <c r="AI634" i="4"/>
  <c r="AI635" i="4"/>
  <c r="AI636" i="4"/>
  <c r="AI637" i="4"/>
  <c r="AI638" i="4"/>
  <c r="AI639" i="4"/>
  <c r="AI640" i="4"/>
  <c r="AI641" i="4"/>
  <c r="AI642" i="4"/>
  <c r="AI643" i="4"/>
  <c r="AI644" i="4"/>
  <c r="AI645" i="4"/>
  <c r="AI646" i="4"/>
  <c r="AI647" i="4"/>
  <c r="AI648" i="4"/>
  <c r="AI649" i="4"/>
  <c r="AI650" i="4"/>
  <c r="AI651" i="4"/>
  <c r="AI652" i="4"/>
  <c r="AI653" i="4"/>
  <c r="AI654" i="4"/>
  <c r="AI655" i="4"/>
  <c r="AI656" i="4"/>
  <c r="AI657" i="4"/>
  <c r="AI658" i="4"/>
  <c r="AI659" i="4"/>
  <c r="AI660" i="4"/>
  <c r="AI661" i="4"/>
  <c r="AI662" i="4"/>
  <c r="AI663" i="4"/>
  <c r="AI664" i="4"/>
  <c r="AI665" i="4"/>
  <c r="AI666" i="4"/>
  <c r="AI667" i="4"/>
  <c r="AI668" i="4"/>
  <c r="AI669" i="4"/>
  <c r="AI670" i="4"/>
  <c r="AI671" i="4"/>
  <c r="AI672" i="4"/>
  <c r="AI673" i="4"/>
  <c r="AI674" i="4"/>
  <c r="AI675" i="4"/>
  <c r="AI676" i="4"/>
  <c r="AI677" i="4"/>
  <c r="AI678" i="4"/>
  <c r="AI679" i="4"/>
  <c r="AI680" i="4"/>
  <c r="AI681" i="4"/>
  <c r="AI682" i="4"/>
  <c r="AI683" i="4"/>
  <c r="AI684" i="4"/>
  <c r="AI685" i="4"/>
  <c r="AI686" i="4"/>
  <c r="AI687" i="4"/>
  <c r="AI688" i="4"/>
  <c r="AI689" i="4"/>
  <c r="AI690" i="4"/>
  <c r="AI691" i="4"/>
  <c r="AI692" i="4"/>
  <c r="AI693" i="4"/>
  <c r="AI694" i="4"/>
  <c r="AI695" i="4"/>
  <c r="AI696" i="4"/>
  <c r="AI697" i="4"/>
  <c r="AI698" i="4"/>
  <c r="AI699" i="4"/>
  <c r="AI700" i="4"/>
  <c r="AI701" i="4"/>
  <c r="AI702" i="4"/>
  <c r="AI703" i="4"/>
  <c r="AI704" i="4"/>
  <c r="AI705" i="4"/>
  <c r="AI706" i="4"/>
  <c r="AI707" i="4"/>
  <c r="AI708" i="4"/>
  <c r="AI709" i="4"/>
  <c r="AI710" i="4"/>
  <c r="AI711" i="4"/>
  <c r="AI712" i="4"/>
  <c r="AI713" i="4"/>
  <c r="AI714" i="4"/>
  <c r="AI715" i="4"/>
  <c r="AI716" i="4"/>
  <c r="AI717" i="4"/>
  <c r="AI718" i="4"/>
  <c r="AI719" i="4"/>
  <c r="AI720" i="4"/>
  <c r="AI721" i="4"/>
  <c r="AI722" i="4"/>
  <c r="AI723" i="4"/>
  <c r="AI724" i="4"/>
  <c r="AI725" i="4"/>
  <c r="AI726" i="4"/>
  <c r="AI727" i="4"/>
  <c r="AI728" i="4"/>
  <c r="AI729" i="4"/>
  <c r="AI730" i="4"/>
  <c r="AI731" i="4"/>
  <c r="AI732" i="4"/>
  <c r="AI733" i="4"/>
  <c r="AI734" i="4"/>
  <c r="AI735" i="4"/>
  <c r="AI736" i="4"/>
  <c r="AI737" i="4"/>
  <c r="AI738" i="4"/>
  <c r="AI739" i="4"/>
  <c r="AI740" i="4"/>
  <c r="AI741" i="4"/>
  <c r="AI742" i="4"/>
  <c r="AI743" i="4"/>
  <c r="AI744" i="4"/>
  <c r="AI745" i="4"/>
  <c r="AI746" i="4"/>
  <c r="AI747" i="4"/>
  <c r="AI748" i="4"/>
  <c r="AI749" i="4"/>
  <c r="AI750" i="4"/>
  <c r="AI751" i="4"/>
  <c r="AI752" i="4"/>
  <c r="AI753" i="4"/>
  <c r="AI754" i="4"/>
  <c r="AI755" i="4"/>
  <c r="AI756" i="4"/>
  <c r="AI757" i="4"/>
  <c r="AI758" i="4"/>
  <c r="AI759" i="4"/>
  <c r="AI760" i="4"/>
  <c r="AI761" i="4"/>
  <c r="AI762" i="4"/>
  <c r="AI763" i="4"/>
  <c r="AI764" i="4"/>
  <c r="AI765" i="4"/>
  <c r="AI766" i="4"/>
  <c r="AI767" i="4"/>
  <c r="AI768" i="4"/>
  <c r="AI769" i="4"/>
  <c r="AI770" i="4"/>
  <c r="AI771" i="4"/>
  <c r="AI772" i="4"/>
  <c r="AI773" i="4"/>
  <c r="AI774" i="4"/>
  <c r="AI775" i="4"/>
  <c r="AI776" i="4"/>
  <c r="AI777" i="4"/>
  <c r="AI778" i="4"/>
  <c r="AI779" i="4"/>
  <c r="AI780" i="4"/>
  <c r="AI781" i="4"/>
  <c r="AI782" i="4"/>
  <c r="AI783" i="4"/>
  <c r="AI784" i="4"/>
  <c r="AI785" i="4"/>
  <c r="AI786" i="4"/>
  <c r="AI787" i="4"/>
  <c r="AI788" i="4"/>
  <c r="AI789" i="4"/>
  <c r="AI790" i="4"/>
  <c r="AI791" i="4"/>
  <c r="AI792" i="4"/>
  <c r="AI793" i="4"/>
  <c r="AI794" i="4"/>
  <c r="AI795" i="4"/>
  <c r="AI796" i="4"/>
  <c r="AI797" i="4"/>
  <c r="AI798" i="4"/>
  <c r="AI799" i="4"/>
  <c r="AI800" i="4"/>
  <c r="AI801" i="4"/>
  <c r="AI802" i="4"/>
  <c r="AI803" i="4"/>
  <c r="AI804" i="4"/>
  <c r="AI805" i="4"/>
  <c r="AI806" i="4"/>
  <c r="AI807" i="4"/>
  <c r="AI808" i="4"/>
  <c r="AI809" i="4"/>
  <c r="AI810" i="4"/>
  <c r="AI811" i="4"/>
  <c r="AI812" i="4"/>
  <c r="AI813" i="4"/>
  <c r="AI814" i="4"/>
  <c r="AI815" i="4"/>
  <c r="AI816" i="4"/>
  <c r="AI817" i="4"/>
  <c r="AI818" i="4"/>
  <c r="AI819" i="4"/>
  <c r="AI820" i="4"/>
  <c r="AI821" i="4"/>
  <c r="AI822" i="4"/>
  <c r="AI823" i="4"/>
  <c r="AI824" i="4"/>
  <c r="AI825" i="4"/>
  <c r="AI826" i="4"/>
  <c r="AI827" i="4"/>
  <c r="AI828" i="4"/>
  <c r="AI829" i="4"/>
  <c r="AI830" i="4"/>
  <c r="AI831" i="4"/>
  <c r="AI832" i="4"/>
  <c r="AI833" i="4"/>
  <c r="AI834" i="4"/>
  <c r="AI835" i="4"/>
  <c r="AI836" i="4"/>
  <c r="AI837" i="4"/>
  <c r="AI838" i="4"/>
  <c r="AI839" i="4"/>
  <c r="AI840" i="4"/>
  <c r="AI841" i="4"/>
  <c r="AI842" i="4"/>
  <c r="AI843" i="4"/>
  <c r="AI844" i="4"/>
  <c r="AI845" i="4"/>
  <c r="AI846" i="4"/>
  <c r="AI847" i="4"/>
  <c r="AI848" i="4"/>
  <c r="AI849" i="4"/>
  <c r="AI850" i="4"/>
  <c r="AI851" i="4"/>
  <c r="AI852" i="4"/>
  <c r="AI853" i="4"/>
  <c r="AI854" i="4"/>
  <c r="AI855" i="4"/>
  <c r="AI856" i="4"/>
  <c r="AI857" i="4"/>
  <c r="AI858" i="4"/>
  <c r="AI859" i="4"/>
  <c r="AI860" i="4"/>
  <c r="AI861" i="4"/>
  <c r="AI862" i="4"/>
  <c r="AI863" i="4"/>
  <c r="AI864" i="4"/>
  <c r="AI865" i="4"/>
  <c r="AI866" i="4"/>
  <c r="AI867" i="4"/>
  <c r="AI868" i="4"/>
  <c r="AI869" i="4"/>
  <c r="AI870" i="4"/>
  <c r="AI871" i="4"/>
  <c r="AI872" i="4"/>
  <c r="AI873" i="4"/>
  <c r="AI874" i="4"/>
  <c r="AI875" i="4"/>
  <c r="AI876" i="4"/>
  <c r="AI877" i="4"/>
  <c r="AI878" i="4"/>
  <c r="AI879" i="4"/>
  <c r="AI880" i="4"/>
  <c r="AI881" i="4"/>
  <c r="AI882" i="4"/>
  <c r="AI883" i="4"/>
  <c r="AI884" i="4"/>
  <c r="AI885" i="4"/>
  <c r="AI886" i="4"/>
  <c r="AI887" i="4"/>
  <c r="AI888" i="4"/>
  <c r="AI889" i="4"/>
  <c r="AI890" i="4"/>
  <c r="AI891" i="4"/>
  <c r="AI892" i="4"/>
  <c r="AI893" i="4"/>
  <c r="AI894" i="4"/>
  <c r="AI895" i="4"/>
  <c r="AI896" i="4"/>
  <c r="AI897" i="4"/>
  <c r="AI898" i="4"/>
  <c r="AI899" i="4"/>
  <c r="AI900" i="4"/>
  <c r="AI901" i="4"/>
  <c r="AI902" i="4"/>
  <c r="AI903" i="4"/>
  <c r="AI904" i="4"/>
  <c r="AI905" i="4"/>
  <c r="AI906" i="4"/>
  <c r="AI907" i="4"/>
  <c r="AI908" i="4"/>
  <c r="AI909" i="4"/>
  <c r="AI910" i="4"/>
  <c r="AI911" i="4"/>
  <c r="AI912" i="4"/>
  <c r="AI913" i="4"/>
  <c r="AI914" i="4"/>
  <c r="AI915" i="4"/>
  <c r="AI916" i="4"/>
  <c r="AI917" i="4"/>
  <c r="AI918" i="4"/>
  <c r="AI919" i="4"/>
  <c r="AI920" i="4"/>
  <c r="AI921" i="4"/>
  <c r="AI922" i="4"/>
  <c r="AI923" i="4"/>
  <c r="AI924" i="4"/>
  <c r="AI925" i="4"/>
  <c r="AI926" i="4"/>
  <c r="AI927" i="4"/>
  <c r="AI928" i="4"/>
  <c r="AI929" i="4"/>
  <c r="AI930" i="4"/>
  <c r="AI931" i="4"/>
  <c r="AI932" i="4"/>
  <c r="AI933" i="4"/>
  <c r="AI934" i="4"/>
  <c r="AI935" i="4"/>
  <c r="AI936" i="4"/>
  <c r="AI937" i="4"/>
  <c r="AI938" i="4"/>
  <c r="AI939" i="4"/>
  <c r="AI940" i="4"/>
  <c r="AI941" i="4"/>
  <c r="AI942" i="4"/>
  <c r="AI943" i="4"/>
  <c r="AI944" i="4"/>
  <c r="AI945" i="4"/>
  <c r="AI946" i="4"/>
  <c r="AI947" i="4"/>
  <c r="AI948" i="4"/>
  <c r="AI949" i="4"/>
  <c r="AI950" i="4"/>
  <c r="AI951" i="4"/>
  <c r="AI952" i="4"/>
  <c r="AI953" i="4"/>
  <c r="AI954" i="4"/>
  <c r="AI955" i="4"/>
  <c r="AI956" i="4"/>
  <c r="AI957" i="4"/>
  <c r="AI958" i="4"/>
  <c r="AI959" i="4"/>
  <c r="AI960" i="4"/>
  <c r="AI961" i="4"/>
  <c r="AI962" i="4"/>
  <c r="AI963" i="4"/>
  <c r="AI964" i="4"/>
  <c r="AI965" i="4"/>
  <c r="AI966" i="4"/>
  <c r="AI967" i="4"/>
  <c r="AI968" i="4"/>
  <c r="AI969" i="4"/>
  <c r="AI970" i="4"/>
  <c r="AI971" i="4"/>
  <c r="AI972" i="4"/>
  <c r="AI973" i="4"/>
  <c r="AI974" i="4"/>
  <c r="AI975" i="4"/>
  <c r="AI976" i="4"/>
  <c r="AI977" i="4"/>
  <c r="AI978" i="4"/>
  <c r="AI979" i="4"/>
  <c r="AI980" i="4"/>
  <c r="AI981" i="4"/>
  <c r="AI982" i="4"/>
  <c r="AI983" i="4"/>
  <c r="AI984" i="4"/>
  <c r="AI985" i="4"/>
  <c r="AI986" i="4"/>
  <c r="AI987" i="4"/>
  <c r="AI988" i="4"/>
  <c r="AI989" i="4"/>
  <c r="AI990" i="4"/>
  <c r="AI991" i="4"/>
  <c r="AI992" i="4"/>
  <c r="AI993" i="4"/>
  <c r="AI101" i="4"/>
  <c r="AI102" i="4"/>
  <c r="AI103" i="4"/>
  <c r="AI104" i="4"/>
  <c r="AI105" i="4"/>
  <c r="AI106" i="4"/>
  <c r="AI107" i="4"/>
  <c r="AI108" i="4"/>
  <c r="AI109" i="4"/>
  <c r="AI110" i="4"/>
  <c r="AI111" i="4"/>
  <c r="AI112" i="4"/>
  <c r="AI113" i="4"/>
  <c r="AI114" i="4"/>
  <c r="AI115" i="4"/>
  <c r="AI116" i="4"/>
  <c r="AI117" i="4"/>
  <c r="AI118" i="4"/>
  <c r="AI119" i="4"/>
  <c r="AI120" i="4"/>
  <c r="AI121" i="4"/>
  <c r="AI122" i="4"/>
  <c r="AI123" i="4"/>
  <c r="AI124" i="4"/>
  <c r="AI125" i="4"/>
  <c r="AI72" i="4"/>
  <c r="AI73" i="4"/>
  <c r="AI74" i="4"/>
  <c r="AI75" i="4"/>
  <c r="AI76" i="4"/>
  <c r="AI77" i="4"/>
  <c r="AI78" i="4"/>
  <c r="AI79" i="4"/>
  <c r="AI80" i="4"/>
  <c r="AI81" i="4"/>
  <c r="AI82" i="4"/>
  <c r="AI83" i="4"/>
  <c r="AI84" i="4"/>
  <c r="AI85" i="4"/>
  <c r="AI86" i="4"/>
  <c r="AI87" i="4"/>
  <c r="AI88" i="4"/>
  <c r="AI89" i="4"/>
  <c r="AI90" i="4"/>
  <c r="AI91" i="4"/>
  <c r="AI92" i="4"/>
  <c r="AI93" i="4"/>
  <c r="AI94" i="4"/>
  <c r="AI95" i="4"/>
  <c r="AI96" i="4"/>
  <c r="AI97" i="4"/>
  <c r="AI98" i="4"/>
  <c r="AI99" i="4"/>
  <c r="AI100" i="4"/>
  <c r="AI32" i="4"/>
  <c r="AI33" i="4"/>
  <c r="AI34" i="4"/>
  <c r="AI35" i="4"/>
  <c r="AI36" i="4"/>
  <c r="AI37" i="4"/>
  <c r="AI38" i="4"/>
  <c r="AI39" i="4"/>
  <c r="AI40" i="4"/>
  <c r="AI41" i="4"/>
  <c r="AI42" i="4"/>
  <c r="AI43" i="4"/>
  <c r="AI44" i="4"/>
  <c r="AI45" i="4"/>
  <c r="AI46" i="4"/>
  <c r="AI47" i="4"/>
  <c r="AI48" i="4"/>
  <c r="AI49" i="4"/>
  <c r="AI50" i="4"/>
  <c r="AI51" i="4"/>
  <c r="AI52" i="4"/>
  <c r="AI53" i="4"/>
  <c r="AI54" i="4"/>
  <c r="AI55" i="4"/>
  <c r="AI56" i="4"/>
  <c r="AI57" i="4"/>
  <c r="AI58" i="4"/>
  <c r="AI59" i="4"/>
  <c r="AI60" i="4"/>
  <c r="AI61" i="4"/>
  <c r="AI62" i="4"/>
  <c r="AI63" i="4"/>
  <c r="AI64" i="4"/>
  <c r="AI65" i="4"/>
  <c r="AI66" i="4"/>
  <c r="AI67" i="4"/>
  <c r="AI68" i="4"/>
  <c r="AI69" i="4"/>
  <c r="AI70" i="4"/>
  <c r="AI71" i="4"/>
  <c r="AI3" i="4"/>
  <c r="AI4" i="4"/>
  <c r="AI5" i="4"/>
  <c r="AI6" i="4"/>
  <c r="AI7" i="4"/>
  <c r="AI8" i="4"/>
  <c r="AI9" i="4"/>
  <c r="AI10" i="4"/>
  <c r="AI11" i="4"/>
  <c r="AI12" i="4"/>
  <c r="AI13" i="4"/>
  <c r="AI14" i="4"/>
  <c r="AI15" i="4"/>
  <c r="AI16" i="4"/>
  <c r="AI17" i="4"/>
  <c r="AI18" i="4"/>
  <c r="AI19" i="4"/>
  <c r="AI20" i="4"/>
  <c r="AI21" i="4"/>
  <c r="AI22" i="4"/>
  <c r="AI23" i="4"/>
  <c r="AI24" i="4"/>
  <c r="AI25" i="4"/>
  <c r="AI26" i="4"/>
  <c r="AI27" i="4"/>
  <c r="AI28" i="4"/>
  <c r="AI29" i="4"/>
  <c r="AI30" i="4"/>
  <c r="AI31" i="4"/>
  <c r="AI2" i="4"/>
  <c r="AH3" i="4"/>
  <c r="AH2" i="4"/>
  <c r="J184" i="2"/>
  <c r="C146" i="1"/>
  <c r="W9" i="4"/>
  <c r="AH120" i="4"/>
  <c r="AG120" i="4"/>
  <c r="AF120" i="4"/>
  <c r="AE120" i="4"/>
  <c r="AD120" i="4"/>
  <c r="AC120" i="4"/>
  <c r="AB120" i="4"/>
  <c r="AA120" i="4"/>
  <c r="Z120" i="4"/>
  <c r="Y120" i="4"/>
  <c r="X120" i="4"/>
  <c r="W120" i="4"/>
  <c r="V120" i="4"/>
  <c r="U120" i="4"/>
  <c r="T120" i="4"/>
  <c r="S120" i="4"/>
  <c r="R120" i="4"/>
  <c r="Q120" i="4"/>
  <c r="P120" i="4"/>
  <c r="O120" i="4"/>
  <c r="N120" i="4"/>
  <c r="M120" i="4"/>
  <c r="L120" i="4"/>
  <c r="J120" i="4"/>
  <c r="I120" i="4"/>
  <c r="H120" i="4"/>
  <c r="G120" i="4"/>
  <c r="F120" i="4"/>
  <c r="E120" i="4"/>
  <c r="D120" i="4"/>
  <c r="C120" i="4"/>
  <c r="B120" i="4"/>
  <c r="A120" i="4"/>
  <c r="AH110" i="4"/>
  <c r="AG110" i="4"/>
  <c r="AF110" i="4"/>
  <c r="AE110" i="4"/>
  <c r="AD110" i="4"/>
  <c r="AC110" i="4"/>
  <c r="AB110" i="4"/>
  <c r="AA110" i="4"/>
  <c r="Z110" i="4"/>
  <c r="Y110" i="4"/>
  <c r="X110" i="4"/>
  <c r="W110" i="4"/>
  <c r="V110" i="4"/>
  <c r="U110" i="4"/>
  <c r="T110" i="4"/>
  <c r="S110" i="4"/>
  <c r="R110" i="4"/>
  <c r="Q110" i="4"/>
  <c r="P110" i="4"/>
  <c r="O110" i="4"/>
  <c r="N110" i="4"/>
  <c r="M110" i="4"/>
  <c r="L110" i="4"/>
  <c r="K110" i="4"/>
  <c r="J110" i="4"/>
  <c r="I110" i="4"/>
  <c r="H110" i="4"/>
  <c r="G110" i="4"/>
  <c r="F110" i="4"/>
  <c r="E110" i="4"/>
  <c r="D110" i="4"/>
  <c r="C110" i="4"/>
  <c r="B110" i="4"/>
  <c r="A110" i="4"/>
  <c r="AH109" i="4"/>
  <c r="AG109" i="4"/>
  <c r="AF109" i="4"/>
  <c r="AE109" i="4"/>
  <c r="AD109" i="4"/>
  <c r="AC109" i="4"/>
  <c r="AB109" i="4"/>
  <c r="AA109" i="4"/>
  <c r="Z109" i="4"/>
  <c r="Y109" i="4"/>
  <c r="X109" i="4"/>
  <c r="W109" i="4"/>
  <c r="V109" i="4"/>
  <c r="T109" i="4"/>
  <c r="S109" i="4"/>
  <c r="R109" i="4"/>
  <c r="Q109" i="4"/>
  <c r="P109" i="4"/>
  <c r="O109" i="4"/>
  <c r="N109" i="4"/>
  <c r="M109" i="4"/>
  <c r="L109" i="4"/>
  <c r="J109" i="4"/>
  <c r="I109" i="4"/>
  <c r="H109" i="4"/>
  <c r="G109" i="4"/>
  <c r="F109" i="4"/>
  <c r="E109" i="4"/>
  <c r="D109" i="4"/>
  <c r="C109" i="4"/>
  <c r="B109" i="4"/>
  <c r="A109" i="4"/>
  <c r="AH108" i="4"/>
  <c r="AG108" i="4"/>
  <c r="AF108" i="4"/>
  <c r="AE108" i="4"/>
  <c r="AD108" i="4"/>
  <c r="AC108" i="4"/>
  <c r="AB108" i="4"/>
  <c r="AA108" i="4"/>
  <c r="Z108" i="4"/>
  <c r="Y108" i="4"/>
  <c r="X108" i="4"/>
  <c r="W108" i="4"/>
  <c r="V108" i="4"/>
  <c r="T108" i="4"/>
  <c r="S108" i="4"/>
  <c r="R108" i="4"/>
  <c r="Q108" i="4"/>
  <c r="P108" i="4"/>
  <c r="O108" i="4"/>
  <c r="N108" i="4"/>
  <c r="M108" i="4"/>
  <c r="L108" i="4"/>
  <c r="J108" i="4"/>
  <c r="I108" i="4"/>
  <c r="H108" i="4"/>
  <c r="G108" i="4"/>
  <c r="F108" i="4"/>
  <c r="E108" i="4"/>
  <c r="D108" i="4"/>
  <c r="C108" i="4"/>
  <c r="B108" i="4"/>
  <c r="A108" i="4"/>
  <c r="AH107" i="4"/>
  <c r="AG107" i="4"/>
  <c r="AF107" i="4"/>
  <c r="AE107" i="4"/>
  <c r="AD107" i="4"/>
  <c r="AC107" i="4"/>
  <c r="AB107" i="4"/>
  <c r="AA107" i="4"/>
  <c r="Z107" i="4"/>
  <c r="Y107" i="4"/>
  <c r="X107" i="4"/>
  <c r="W107" i="4"/>
  <c r="V107" i="4"/>
  <c r="T107" i="4"/>
  <c r="S107" i="4"/>
  <c r="R107" i="4"/>
  <c r="Q107" i="4"/>
  <c r="P107" i="4"/>
  <c r="O107" i="4"/>
  <c r="N107" i="4"/>
  <c r="M107" i="4"/>
  <c r="L107" i="4"/>
  <c r="J107" i="4"/>
  <c r="I107" i="4"/>
  <c r="H107" i="4"/>
  <c r="G107" i="4"/>
  <c r="F107" i="4"/>
  <c r="E107" i="4"/>
  <c r="D107" i="4"/>
  <c r="C107" i="4"/>
  <c r="B107" i="4"/>
  <c r="A107" i="4"/>
  <c r="AH106" i="4"/>
  <c r="AG106" i="4"/>
  <c r="AF106" i="4"/>
  <c r="AE106" i="4"/>
  <c r="AD106" i="4"/>
  <c r="AC106" i="4"/>
  <c r="AB106" i="4"/>
  <c r="AA106" i="4"/>
  <c r="Z106" i="4"/>
  <c r="Y106" i="4"/>
  <c r="X106" i="4"/>
  <c r="W106" i="4"/>
  <c r="V106" i="4"/>
  <c r="U106" i="4"/>
  <c r="T106" i="4"/>
  <c r="S106" i="4"/>
  <c r="R106" i="4"/>
  <c r="Q106" i="4"/>
  <c r="P106" i="4"/>
  <c r="O106" i="4"/>
  <c r="N106" i="4"/>
  <c r="M106" i="4"/>
  <c r="L106" i="4"/>
  <c r="J106" i="4"/>
  <c r="I106" i="4"/>
  <c r="H106" i="4"/>
  <c r="G106" i="4"/>
  <c r="F106" i="4"/>
  <c r="E106" i="4"/>
  <c r="D106" i="4"/>
  <c r="C106" i="4"/>
  <c r="B106" i="4"/>
  <c r="A106" i="4"/>
  <c r="AH105" i="4"/>
  <c r="AG105" i="4"/>
  <c r="AF105" i="4"/>
  <c r="AE105" i="4"/>
  <c r="AD105" i="4"/>
  <c r="AC105" i="4"/>
  <c r="AB105" i="4"/>
  <c r="AA105" i="4"/>
  <c r="Z105" i="4"/>
  <c r="Y105" i="4"/>
  <c r="X105" i="4"/>
  <c r="W105" i="4"/>
  <c r="V105" i="4"/>
  <c r="U105" i="4"/>
  <c r="T105" i="4"/>
  <c r="S105" i="4"/>
  <c r="R105" i="4"/>
  <c r="Q105" i="4"/>
  <c r="P105" i="4"/>
  <c r="O105" i="4"/>
  <c r="N105" i="4"/>
  <c r="M105" i="4"/>
  <c r="L105" i="4"/>
  <c r="J105" i="4"/>
  <c r="I105" i="4"/>
  <c r="H105" i="4"/>
  <c r="G105" i="4"/>
  <c r="F105" i="4"/>
  <c r="E105" i="4"/>
  <c r="D105" i="4"/>
  <c r="C105" i="4"/>
  <c r="B105" i="4"/>
  <c r="A105" i="4"/>
  <c r="AH104" i="4"/>
  <c r="AG104" i="4"/>
  <c r="AF104" i="4"/>
  <c r="AE104" i="4"/>
  <c r="AD104" i="4"/>
  <c r="AC104" i="4"/>
  <c r="AB104" i="4"/>
  <c r="AA104" i="4"/>
  <c r="Z104" i="4"/>
  <c r="Y104" i="4"/>
  <c r="X104" i="4"/>
  <c r="W104" i="4"/>
  <c r="V104" i="4"/>
  <c r="U104" i="4"/>
  <c r="T104" i="4"/>
  <c r="S104" i="4"/>
  <c r="R104" i="4"/>
  <c r="Q104" i="4"/>
  <c r="P104" i="4"/>
  <c r="O104" i="4"/>
  <c r="N104" i="4"/>
  <c r="M104" i="4"/>
  <c r="L104" i="4"/>
  <c r="J104" i="4"/>
  <c r="I104" i="4"/>
  <c r="H104" i="4"/>
  <c r="G104" i="4"/>
  <c r="F104" i="4"/>
  <c r="E104" i="4"/>
  <c r="D104" i="4"/>
  <c r="C104" i="4"/>
  <c r="B104" i="4"/>
  <c r="A104" i="4"/>
  <c r="AH103" i="4"/>
  <c r="AG103" i="4"/>
  <c r="AF103" i="4"/>
  <c r="AE103" i="4"/>
  <c r="AD103" i="4"/>
  <c r="AC103" i="4"/>
  <c r="AB103" i="4"/>
  <c r="AA103" i="4"/>
  <c r="Z103" i="4"/>
  <c r="Y103" i="4"/>
  <c r="X103" i="4"/>
  <c r="W103" i="4"/>
  <c r="U103" i="4"/>
  <c r="T103" i="4"/>
  <c r="S103" i="4"/>
  <c r="R103" i="4"/>
  <c r="Q103" i="4"/>
  <c r="P103" i="4"/>
  <c r="O103" i="4"/>
  <c r="N103" i="4"/>
  <c r="M103" i="4"/>
  <c r="L103" i="4"/>
  <c r="K103" i="4"/>
  <c r="J103" i="4"/>
  <c r="I103" i="4"/>
  <c r="H103" i="4"/>
  <c r="G103" i="4"/>
  <c r="F103" i="4"/>
  <c r="E103" i="4"/>
  <c r="D103" i="4"/>
  <c r="C103" i="4"/>
  <c r="B103" i="4"/>
  <c r="A103" i="4"/>
  <c r="AH102" i="4"/>
  <c r="AG102" i="4"/>
  <c r="AF102" i="4"/>
  <c r="AE102" i="4"/>
  <c r="AD102" i="4"/>
  <c r="AC102" i="4"/>
  <c r="AB102" i="4"/>
  <c r="AA102" i="4"/>
  <c r="Z102" i="4"/>
  <c r="Y102" i="4"/>
  <c r="X102" i="4"/>
  <c r="W102" i="4"/>
  <c r="V102" i="4"/>
  <c r="U102" i="4"/>
  <c r="T102" i="4"/>
  <c r="S102" i="4"/>
  <c r="R102" i="4"/>
  <c r="Q102" i="4"/>
  <c r="P102" i="4"/>
  <c r="O102" i="4"/>
  <c r="N102" i="4"/>
  <c r="M102" i="4"/>
  <c r="L102" i="4"/>
  <c r="J102" i="4"/>
  <c r="I102" i="4"/>
  <c r="H102" i="4"/>
  <c r="G102" i="4"/>
  <c r="F102" i="4"/>
  <c r="E102" i="4"/>
  <c r="D102" i="4"/>
  <c r="C102" i="4"/>
  <c r="B102" i="4"/>
  <c r="A102" i="4"/>
  <c r="AH101" i="4"/>
  <c r="AG101" i="4"/>
  <c r="AF101" i="4"/>
  <c r="AE101" i="4"/>
  <c r="AD101" i="4"/>
  <c r="AC101" i="4"/>
  <c r="AB101" i="4"/>
  <c r="AA101" i="4"/>
  <c r="Z101" i="4"/>
  <c r="Y101" i="4"/>
  <c r="X101" i="4"/>
  <c r="W101" i="4"/>
  <c r="V101" i="4"/>
  <c r="T101" i="4"/>
  <c r="S101" i="4"/>
  <c r="R101" i="4"/>
  <c r="Q101" i="4"/>
  <c r="P101" i="4"/>
  <c r="O101" i="4"/>
  <c r="N101" i="4"/>
  <c r="M101" i="4"/>
  <c r="L101" i="4"/>
  <c r="J101" i="4"/>
  <c r="I101" i="4"/>
  <c r="H101" i="4"/>
  <c r="G101" i="4"/>
  <c r="F101" i="4"/>
  <c r="E101" i="4"/>
  <c r="D101" i="4"/>
  <c r="C101" i="4"/>
  <c r="B101" i="4"/>
  <c r="A101" i="4"/>
  <c r="AH100" i="4"/>
  <c r="AG100" i="4"/>
  <c r="AF100" i="4"/>
  <c r="AE100" i="4"/>
  <c r="AD100" i="4"/>
  <c r="AC100" i="4"/>
  <c r="AB100" i="4"/>
  <c r="AA100" i="4"/>
  <c r="Z100" i="4"/>
  <c r="Y100" i="4"/>
  <c r="X100" i="4"/>
  <c r="W100" i="4"/>
  <c r="V100" i="4"/>
  <c r="T100" i="4"/>
  <c r="S100" i="4"/>
  <c r="R100" i="4"/>
  <c r="Q100" i="4"/>
  <c r="P100" i="4"/>
  <c r="O100" i="4"/>
  <c r="N100" i="4"/>
  <c r="M100" i="4"/>
  <c r="L100" i="4"/>
  <c r="J100" i="4"/>
  <c r="I100" i="4"/>
  <c r="H100" i="4"/>
  <c r="G100" i="4"/>
  <c r="F100" i="4"/>
  <c r="E100" i="4"/>
  <c r="D100" i="4"/>
  <c r="C100" i="4"/>
  <c r="B100" i="4"/>
  <c r="A100" i="4"/>
  <c r="AH90" i="4"/>
  <c r="AG90" i="4"/>
  <c r="AF90" i="4"/>
  <c r="AE90" i="4"/>
  <c r="AD90" i="4"/>
  <c r="AC90" i="4"/>
  <c r="AB90" i="4"/>
  <c r="AA90" i="4"/>
  <c r="Z90" i="4"/>
  <c r="Y90" i="4"/>
  <c r="X90" i="4"/>
  <c r="W90" i="4"/>
  <c r="V90" i="4"/>
  <c r="U90" i="4"/>
  <c r="T90" i="4"/>
  <c r="S90" i="4"/>
  <c r="R90" i="4"/>
  <c r="Q90" i="4"/>
  <c r="P90" i="4"/>
  <c r="O90" i="4"/>
  <c r="N90" i="4"/>
  <c r="M90" i="4"/>
  <c r="L90" i="4"/>
  <c r="J90" i="4"/>
  <c r="I90" i="4"/>
  <c r="H90" i="4"/>
  <c r="G90" i="4"/>
  <c r="F90" i="4"/>
  <c r="E90" i="4"/>
  <c r="D90" i="4"/>
  <c r="C90" i="4"/>
  <c r="B90" i="4"/>
  <c r="A90" i="4"/>
  <c r="AH80" i="4"/>
  <c r="AG80" i="4"/>
  <c r="AF80" i="4"/>
  <c r="AE80" i="4"/>
  <c r="AD80" i="4"/>
  <c r="AC80" i="4"/>
  <c r="AB80" i="4"/>
  <c r="AA80" i="4"/>
  <c r="Z80" i="4"/>
  <c r="Y80" i="4"/>
  <c r="X80" i="4"/>
  <c r="W80" i="4"/>
  <c r="U80" i="4"/>
  <c r="T80" i="4"/>
  <c r="S80" i="4"/>
  <c r="R80" i="4"/>
  <c r="Q80" i="4"/>
  <c r="P80" i="4"/>
  <c r="O80" i="4"/>
  <c r="N80" i="4"/>
  <c r="M80" i="4"/>
  <c r="L80" i="4"/>
  <c r="K80" i="4"/>
  <c r="J80" i="4"/>
  <c r="I80" i="4"/>
  <c r="H80" i="4"/>
  <c r="G80" i="4"/>
  <c r="F80" i="4"/>
  <c r="E80" i="4"/>
  <c r="D80" i="4"/>
  <c r="C80" i="4"/>
  <c r="B80" i="4"/>
  <c r="A80" i="4"/>
  <c r="AH70" i="4"/>
  <c r="AG70" i="4"/>
  <c r="AF70" i="4"/>
  <c r="AE70" i="4"/>
  <c r="AD70" i="4"/>
  <c r="AC70" i="4"/>
  <c r="AB70" i="4"/>
  <c r="AA70" i="4"/>
  <c r="Z70" i="4"/>
  <c r="Y70" i="4"/>
  <c r="X70" i="4"/>
  <c r="W70" i="4"/>
  <c r="V70" i="4"/>
  <c r="U70" i="4"/>
  <c r="T70" i="4"/>
  <c r="S70" i="4"/>
  <c r="R70" i="4"/>
  <c r="Q70" i="4"/>
  <c r="P70" i="4"/>
  <c r="O70" i="4"/>
  <c r="N70" i="4"/>
  <c r="M70" i="4"/>
  <c r="L70" i="4"/>
  <c r="K70" i="4"/>
  <c r="J70" i="4"/>
  <c r="I70" i="4"/>
  <c r="H70" i="4"/>
  <c r="G70" i="4"/>
  <c r="F70" i="4"/>
  <c r="E70" i="4"/>
  <c r="D70" i="4"/>
  <c r="C70" i="4"/>
  <c r="B70" i="4"/>
  <c r="A70" i="4"/>
  <c r="AH60" i="4"/>
  <c r="AG60" i="4"/>
  <c r="AF60" i="4"/>
  <c r="AE60" i="4"/>
  <c r="AD60" i="4"/>
  <c r="AC60" i="4"/>
  <c r="AB60" i="4"/>
  <c r="AA60" i="4"/>
  <c r="Z60" i="4"/>
  <c r="Y60" i="4"/>
  <c r="X60" i="4"/>
  <c r="W60" i="4"/>
  <c r="V60" i="4"/>
  <c r="U60" i="4"/>
  <c r="T60" i="4"/>
  <c r="S60" i="4"/>
  <c r="R60" i="4"/>
  <c r="Q60" i="4"/>
  <c r="P60" i="4"/>
  <c r="O60" i="4"/>
  <c r="N60" i="4"/>
  <c r="M60" i="4"/>
  <c r="L60" i="4"/>
  <c r="K60" i="4"/>
  <c r="J60" i="4"/>
  <c r="I60" i="4"/>
  <c r="H60" i="4"/>
  <c r="G60" i="4"/>
  <c r="F60" i="4"/>
  <c r="E60" i="4"/>
  <c r="D60" i="4"/>
  <c r="C60" i="4"/>
  <c r="B60" i="4"/>
  <c r="A60" i="4"/>
  <c r="AH50" i="4"/>
  <c r="AG50" i="4"/>
  <c r="AF50" i="4"/>
  <c r="AE50" i="4"/>
  <c r="AD50" i="4"/>
  <c r="AC50" i="4"/>
  <c r="AB50" i="4"/>
  <c r="AA50" i="4"/>
  <c r="Z50" i="4"/>
  <c r="Y50" i="4"/>
  <c r="X50" i="4"/>
  <c r="W50" i="4"/>
  <c r="V50" i="4"/>
  <c r="U50" i="4"/>
  <c r="T50" i="4"/>
  <c r="S50" i="4"/>
  <c r="R50" i="4"/>
  <c r="Q50" i="4"/>
  <c r="P50" i="4"/>
  <c r="O50" i="4"/>
  <c r="N50" i="4"/>
  <c r="M50" i="4"/>
  <c r="L50" i="4"/>
  <c r="J50" i="4"/>
  <c r="I50" i="4"/>
  <c r="H50" i="4"/>
  <c r="G50" i="4"/>
  <c r="F50" i="4"/>
  <c r="E50" i="4"/>
  <c r="D50" i="4"/>
  <c r="C50" i="4"/>
  <c r="B50" i="4"/>
  <c r="A50" i="4"/>
  <c r="AH40" i="4"/>
  <c r="AG40" i="4"/>
  <c r="AF40" i="4"/>
  <c r="AE40" i="4"/>
  <c r="AD40" i="4"/>
  <c r="AC40" i="4"/>
  <c r="AB40" i="4"/>
  <c r="AA40" i="4"/>
  <c r="Z40" i="4"/>
  <c r="Y40" i="4"/>
  <c r="X40" i="4"/>
  <c r="W40" i="4"/>
  <c r="V40" i="4"/>
  <c r="U40" i="4"/>
  <c r="T40" i="4"/>
  <c r="S40" i="4"/>
  <c r="R40" i="4"/>
  <c r="Q40" i="4"/>
  <c r="P40" i="4"/>
  <c r="O40" i="4"/>
  <c r="N40" i="4"/>
  <c r="M40" i="4"/>
  <c r="L40" i="4"/>
  <c r="J40" i="4"/>
  <c r="I40" i="4"/>
  <c r="H40" i="4"/>
  <c r="G40" i="4"/>
  <c r="F40" i="4"/>
  <c r="E40" i="4"/>
  <c r="D40" i="4"/>
  <c r="C40" i="4"/>
  <c r="B40" i="4"/>
  <c r="A40" i="4"/>
  <c r="AH30" i="4"/>
  <c r="AG30" i="4"/>
  <c r="AF30" i="4"/>
  <c r="AE30" i="4"/>
  <c r="AD30" i="4"/>
  <c r="AC30" i="4"/>
  <c r="AB30" i="4"/>
  <c r="AA30" i="4"/>
  <c r="Z30" i="4"/>
  <c r="Y30" i="4"/>
  <c r="X30" i="4"/>
  <c r="W30" i="4"/>
  <c r="V30" i="4"/>
  <c r="U30" i="4"/>
  <c r="T30" i="4"/>
  <c r="S30" i="4"/>
  <c r="R30" i="4"/>
  <c r="Q30" i="4"/>
  <c r="P30" i="4"/>
  <c r="O30" i="4"/>
  <c r="N30" i="4"/>
  <c r="M30" i="4"/>
  <c r="L30" i="4"/>
  <c r="K30" i="4"/>
  <c r="J30" i="4"/>
  <c r="I30" i="4"/>
  <c r="H30" i="4"/>
  <c r="G30" i="4"/>
  <c r="F30" i="4"/>
  <c r="E30" i="4"/>
  <c r="D30" i="4"/>
  <c r="C30" i="4"/>
  <c r="B30" i="4"/>
  <c r="A30" i="4"/>
  <c r="AH20" i="4"/>
  <c r="AG20" i="4"/>
  <c r="AF20" i="4"/>
  <c r="AE20" i="4"/>
  <c r="AD20" i="4"/>
  <c r="AC20" i="4"/>
  <c r="AB20" i="4"/>
  <c r="AA20" i="4"/>
  <c r="Z20" i="4"/>
  <c r="Y20" i="4"/>
  <c r="X20" i="4"/>
  <c r="W20" i="4"/>
  <c r="V20" i="4"/>
  <c r="T20" i="4"/>
  <c r="S20" i="4"/>
  <c r="R20" i="4"/>
  <c r="Q20" i="4"/>
  <c r="P20" i="4"/>
  <c r="O20" i="4"/>
  <c r="N20" i="4"/>
  <c r="M20" i="4"/>
  <c r="L20" i="4"/>
  <c r="K20" i="4"/>
  <c r="J20" i="4"/>
  <c r="I20" i="4"/>
  <c r="H20" i="4"/>
  <c r="G20" i="4"/>
  <c r="F20" i="4"/>
  <c r="E20" i="4"/>
  <c r="D20" i="4"/>
  <c r="C20" i="4"/>
  <c r="B20" i="4"/>
  <c r="A20" i="4"/>
  <c r="AH10" i="4"/>
  <c r="AG10" i="4"/>
  <c r="AF10" i="4"/>
  <c r="AE10" i="4"/>
  <c r="AD10" i="4"/>
  <c r="AC10" i="4"/>
  <c r="AB10" i="4"/>
  <c r="AA10" i="4"/>
  <c r="Z10" i="4"/>
  <c r="Y10" i="4"/>
  <c r="X10" i="4"/>
  <c r="W10" i="4"/>
  <c r="V10" i="4"/>
  <c r="T10" i="4"/>
  <c r="S10" i="4"/>
  <c r="R10" i="4"/>
  <c r="Q10" i="4"/>
  <c r="P10" i="4"/>
  <c r="O10" i="4"/>
  <c r="N10" i="4"/>
  <c r="M10" i="4"/>
  <c r="L10" i="4"/>
  <c r="K10" i="4"/>
  <c r="J10" i="4"/>
  <c r="I10" i="4"/>
  <c r="H10" i="4"/>
  <c r="G10" i="4"/>
  <c r="F10" i="4"/>
  <c r="E10" i="4"/>
  <c r="D10" i="4"/>
  <c r="C10" i="4"/>
  <c r="B10" i="4"/>
  <c r="A10" i="4"/>
  <c r="B52" i="4"/>
  <c r="C52" i="4"/>
  <c r="D52" i="4"/>
  <c r="E52" i="4"/>
  <c r="F52" i="4"/>
  <c r="G52" i="4"/>
  <c r="H52" i="4"/>
  <c r="I52" i="4"/>
  <c r="J52" i="4"/>
  <c r="L52" i="4"/>
  <c r="M52" i="4"/>
  <c r="N52" i="4"/>
  <c r="O52" i="4"/>
  <c r="P52" i="4"/>
  <c r="Q52" i="4"/>
  <c r="R52" i="4"/>
  <c r="S52" i="4"/>
  <c r="T52" i="4"/>
  <c r="V52" i="4"/>
  <c r="W52" i="4"/>
  <c r="X52" i="4"/>
  <c r="Y52" i="4"/>
  <c r="Z52" i="4"/>
  <c r="AA52" i="4"/>
  <c r="AB52" i="4"/>
  <c r="AC52" i="4"/>
  <c r="AD52" i="4"/>
  <c r="AE52" i="4"/>
  <c r="AF52" i="4"/>
  <c r="AG52" i="4"/>
  <c r="AH52" i="4"/>
  <c r="B53" i="4"/>
  <c r="C53" i="4"/>
  <c r="D53" i="4"/>
  <c r="E53" i="4"/>
  <c r="F53" i="4"/>
  <c r="G53" i="4"/>
  <c r="H53" i="4"/>
  <c r="I53" i="4"/>
  <c r="J53" i="4"/>
  <c r="L53" i="4"/>
  <c r="M53" i="4"/>
  <c r="N53" i="4"/>
  <c r="O53" i="4"/>
  <c r="P53" i="4"/>
  <c r="Q53" i="4"/>
  <c r="R53" i="4"/>
  <c r="S53" i="4"/>
  <c r="T53" i="4"/>
  <c r="V53" i="4"/>
  <c r="W53" i="4"/>
  <c r="X53" i="4"/>
  <c r="Y53" i="4"/>
  <c r="Z53" i="4"/>
  <c r="AA53" i="4"/>
  <c r="AB53" i="4"/>
  <c r="AC53" i="4"/>
  <c r="AD53" i="4"/>
  <c r="AE53" i="4"/>
  <c r="AF53" i="4"/>
  <c r="AG53" i="4"/>
  <c r="AH53" i="4"/>
  <c r="B54" i="4"/>
  <c r="C54" i="4"/>
  <c r="D54" i="4"/>
  <c r="E54" i="4"/>
  <c r="F54" i="4"/>
  <c r="G54" i="4"/>
  <c r="H54" i="4"/>
  <c r="I54" i="4"/>
  <c r="J54" i="4"/>
  <c r="K54" i="4"/>
  <c r="L54" i="4"/>
  <c r="M54" i="4"/>
  <c r="N54" i="4"/>
  <c r="O54" i="4"/>
  <c r="P54" i="4"/>
  <c r="Q54" i="4"/>
  <c r="R54" i="4"/>
  <c r="S54" i="4"/>
  <c r="T54" i="4"/>
  <c r="U54" i="4"/>
  <c r="V54" i="4"/>
  <c r="W54" i="4"/>
  <c r="X54" i="4"/>
  <c r="Y54" i="4"/>
  <c r="Z54" i="4"/>
  <c r="AA54" i="4"/>
  <c r="AB54" i="4"/>
  <c r="AC54" i="4"/>
  <c r="AD54" i="4"/>
  <c r="AE54" i="4"/>
  <c r="AF54" i="4"/>
  <c r="AG54" i="4"/>
  <c r="AH54" i="4"/>
  <c r="B55" i="4"/>
  <c r="C55" i="4"/>
  <c r="D55" i="4"/>
  <c r="E55" i="4"/>
  <c r="F55" i="4"/>
  <c r="G55" i="4"/>
  <c r="H55" i="4"/>
  <c r="I55" i="4"/>
  <c r="J55" i="4"/>
  <c r="K55" i="4"/>
  <c r="L55" i="4"/>
  <c r="M55" i="4"/>
  <c r="N55" i="4"/>
  <c r="O55" i="4"/>
  <c r="P55" i="4"/>
  <c r="Q55" i="4"/>
  <c r="R55" i="4"/>
  <c r="S55" i="4"/>
  <c r="T55" i="4"/>
  <c r="U55" i="4"/>
  <c r="V55" i="4"/>
  <c r="W55" i="4"/>
  <c r="X55" i="4"/>
  <c r="Y55" i="4"/>
  <c r="Z55" i="4"/>
  <c r="AA55" i="4"/>
  <c r="AB55" i="4"/>
  <c r="AC55" i="4"/>
  <c r="AD55" i="4"/>
  <c r="AE55" i="4"/>
  <c r="AF55" i="4"/>
  <c r="AG55" i="4"/>
  <c r="AH55" i="4"/>
  <c r="B56" i="4"/>
  <c r="C56" i="4"/>
  <c r="D56" i="4"/>
  <c r="E56" i="4"/>
  <c r="F56" i="4"/>
  <c r="G56" i="4"/>
  <c r="H56" i="4"/>
  <c r="I56" i="4"/>
  <c r="J56" i="4"/>
  <c r="K56" i="4"/>
  <c r="L56" i="4"/>
  <c r="M56" i="4"/>
  <c r="N56" i="4"/>
  <c r="O56" i="4"/>
  <c r="P56" i="4"/>
  <c r="Q56" i="4"/>
  <c r="R56" i="4"/>
  <c r="S56" i="4"/>
  <c r="T56" i="4"/>
  <c r="U56" i="4"/>
  <c r="V56" i="4"/>
  <c r="W56" i="4"/>
  <c r="X56" i="4"/>
  <c r="Y56" i="4"/>
  <c r="Z56" i="4"/>
  <c r="AA56" i="4"/>
  <c r="AB56" i="4"/>
  <c r="AC56" i="4"/>
  <c r="AD56" i="4"/>
  <c r="AE56" i="4"/>
  <c r="AF56" i="4"/>
  <c r="AG56" i="4"/>
  <c r="AH56" i="4"/>
  <c r="B57" i="4"/>
  <c r="C57" i="4"/>
  <c r="D57" i="4"/>
  <c r="E57" i="4"/>
  <c r="F57" i="4"/>
  <c r="G57" i="4"/>
  <c r="H57" i="4"/>
  <c r="I57" i="4"/>
  <c r="J57" i="4"/>
  <c r="K57" i="4"/>
  <c r="L57" i="4"/>
  <c r="M57" i="4"/>
  <c r="N57" i="4"/>
  <c r="O57" i="4"/>
  <c r="P57" i="4"/>
  <c r="Q57" i="4"/>
  <c r="R57" i="4"/>
  <c r="S57" i="4"/>
  <c r="T57" i="4"/>
  <c r="U57" i="4"/>
  <c r="V57" i="4"/>
  <c r="W57" i="4"/>
  <c r="X57" i="4"/>
  <c r="Y57" i="4"/>
  <c r="Z57" i="4"/>
  <c r="AA57" i="4"/>
  <c r="AB57" i="4"/>
  <c r="AC57" i="4"/>
  <c r="AD57" i="4"/>
  <c r="AE57" i="4"/>
  <c r="AF57" i="4"/>
  <c r="AG57" i="4"/>
  <c r="AH57" i="4"/>
  <c r="B58" i="4"/>
  <c r="C58" i="4"/>
  <c r="D58" i="4"/>
  <c r="E58" i="4"/>
  <c r="F58" i="4"/>
  <c r="G58" i="4"/>
  <c r="H58" i="4"/>
  <c r="I58" i="4"/>
  <c r="J58" i="4"/>
  <c r="K58" i="4"/>
  <c r="L58" i="4"/>
  <c r="M58" i="4"/>
  <c r="N58" i="4"/>
  <c r="O58" i="4"/>
  <c r="P58" i="4"/>
  <c r="Q58" i="4"/>
  <c r="R58" i="4"/>
  <c r="S58" i="4"/>
  <c r="T58" i="4"/>
  <c r="U58" i="4"/>
  <c r="V58" i="4"/>
  <c r="W58" i="4"/>
  <c r="X58" i="4"/>
  <c r="Y58" i="4"/>
  <c r="Z58" i="4"/>
  <c r="AA58" i="4"/>
  <c r="AB58" i="4"/>
  <c r="AC58" i="4"/>
  <c r="AD58" i="4"/>
  <c r="AE58" i="4"/>
  <c r="AF58" i="4"/>
  <c r="AG58" i="4"/>
  <c r="AH58" i="4"/>
  <c r="B59" i="4"/>
  <c r="C59" i="4"/>
  <c r="D59" i="4"/>
  <c r="E59" i="4"/>
  <c r="F59" i="4"/>
  <c r="G59" i="4"/>
  <c r="H59" i="4"/>
  <c r="I59" i="4"/>
  <c r="J59" i="4"/>
  <c r="K59" i="4"/>
  <c r="L59" i="4"/>
  <c r="M59" i="4"/>
  <c r="N59" i="4"/>
  <c r="O59" i="4"/>
  <c r="P59" i="4"/>
  <c r="Q59" i="4"/>
  <c r="R59" i="4"/>
  <c r="S59" i="4"/>
  <c r="T59" i="4"/>
  <c r="U59" i="4"/>
  <c r="V59" i="4"/>
  <c r="W59" i="4"/>
  <c r="X59" i="4"/>
  <c r="Y59" i="4"/>
  <c r="Z59" i="4"/>
  <c r="AA59" i="4"/>
  <c r="AB59" i="4"/>
  <c r="AC59" i="4"/>
  <c r="AD59" i="4"/>
  <c r="AE59" i="4"/>
  <c r="AF59" i="4"/>
  <c r="AG59" i="4"/>
  <c r="AH59" i="4"/>
  <c r="B61" i="4"/>
  <c r="C61" i="4"/>
  <c r="D61" i="4"/>
  <c r="E61" i="4"/>
  <c r="F61" i="4"/>
  <c r="G61" i="4"/>
  <c r="H61" i="4"/>
  <c r="I61" i="4"/>
  <c r="J61" i="4"/>
  <c r="K61" i="4"/>
  <c r="L61" i="4"/>
  <c r="M61" i="4"/>
  <c r="N61" i="4"/>
  <c r="O61" i="4"/>
  <c r="P61" i="4"/>
  <c r="Q61" i="4"/>
  <c r="R61" i="4"/>
  <c r="S61" i="4"/>
  <c r="T61" i="4"/>
  <c r="V61" i="4"/>
  <c r="W61" i="4"/>
  <c r="X61" i="4"/>
  <c r="Y61" i="4"/>
  <c r="Z61" i="4"/>
  <c r="AA61" i="4"/>
  <c r="AB61" i="4"/>
  <c r="AC61" i="4"/>
  <c r="AD61" i="4"/>
  <c r="AE61" i="4"/>
  <c r="AF61" i="4"/>
  <c r="AG61" i="4"/>
  <c r="AH61" i="4"/>
  <c r="B62" i="4"/>
  <c r="C62" i="4"/>
  <c r="D62" i="4"/>
  <c r="E62" i="4"/>
  <c r="F62" i="4"/>
  <c r="G62" i="4"/>
  <c r="H62" i="4"/>
  <c r="I62" i="4"/>
  <c r="J62" i="4"/>
  <c r="K62" i="4"/>
  <c r="L62" i="4"/>
  <c r="M62" i="4"/>
  <c r="N62" i="4"/>
  <c r="O62" i="4"/>
  <c r="P62" i="4"/>
  <c r="Q62" i="4"/>
  <c r="R62" i="4"/>
  <c r="S62" i="4"/>
  <c r="T62" i="4"/>
  <c r="U62" i="4"/>
  <c r="W62" i="4"/>
  <c r="X62" i="4"/>
  <c r="Y62" i="4"/>
  <c r="Z62" i="4"/>
  <c r="AA62" i="4"/>
  <c r="AB62" i="4"/>
  <c r="AC62" i="4"/>
  <c r="AD62" i="4"/>
  <c r="AE62" i="4"/>
  <c r="AF62" i="4"/>
  <c r="AG62" i="4"/>
  <c r="AH62" i="4"/>
  <c r="B63" i="4"/>
  <c r="C63" i="4"/>
  <c r="D63" i="4"/>
  <c r="E63" i="4"/>
  <c r="F63" i="4"/>
  <c r="G63" i="4"/>
  <c r="H63" i="4"/>
  <c r="I63" i="4"/>
  <c r="J63" i="4"/>
  <c r="K63" i="4"/>
  <c r="L63" i="4"/>
  <c r="M63" i="4"/>
  <c r="N63" i="4"/>
  <c r="O63" i="4"/>
  <c r="P63" i="4"/>
  <c r="Q63" i="4"/>
  <c r="R63" i="4"/>
  <c r="S63" i="4"/>
  <c r="T63" i="4"/>
  <c r="U63" i="4"/>
  <c r="V63" i="4"/>
  <c r="W63" i="4"/>
  <c r="X63" i="4"/>
  <c r="Y63" i="4"/>
  <c r="Z63" i="4"/>
  <c r="AA63" i="4"/>
  <c r="AB63" i="4"/>
  <c r="AC63" i="4"/>
  <c r="AD63" i="4"/>
  <c r="AE63" i="4"/>
  <c r="AF63" i="4"/>
  <c r="AG63" i="4"/>
  <c r="AH63" i="4"/>
  <c r="B64" i="4"/>
  <c r="C64" i="4"/>
  <c r="D64" i="4"/>
  <c r="E64" i="4"/>
  <c r="F64" i="4"/>
  <c r="G64" i="4"/>
  <c r="H64" i="4"/>
  <c r="I64" i="4"/>
  <c r="J64" i="4"/>
  <c r="K64" i="4"/>
  <c r="L64" i="4"/>
  <c r="M64" i="4"/>
  <c r="N64" i="4"/>
  <c r="O64" i="4"/>
  <c r="P64" i="4"/>
  <c r="Q64" i="4"/>
  <c r="R64" i="4"/>
  <c r="S64" i="4"/>
  <c r="T64" i="4"/>
  <c r="U64" i="4"/>
  <c r="W64" i="4"/>
  <c r="X64" i="4"/>
  <c r="Y64" i="4"/>
  <c r="Z64" i="4"/>
  <c r="AA64" i="4"/>
  <c r="AB64" i="4"/>
  <c r="AC64" i="4"/>
  <c r="AD64" i="4"/>
  <c r="AE64" i="4"/>
  <c r="AF64" i="4"/>
  <c r="AG64" i="4"/>
  <c r="AH64" i="4"/>
  <c r="B65" i="4"/>
  <c r="C65" i="4"/>
  <c r="D65" i="4"/>
  <c r="E65" i="4"/>
  <c r="F65" i="4"/>
  <c r="G65" i="4"/>
  <c r="H65" i="4"/>
  <c r="I65" i="4"/>
  <c r="J65" i="4"/>
  <c r="L65" i="4"/>
  <c r="M65" i="4"/>
  <c r="N65" i="4"/>
  <c r="O65" i="4"/>
  <c r="P65" i="4"/>
  <c r="Q65" i="4"/>
  <c r="R65" i="4"/>
  <c r="S65" i="4"/>
  <c r="T65" i="4"/>
  <c r="U65" i="4"/>
  <c r="V65" i="4"/>
  <c r="W65" i="4"/>
  <c r="X65" i="4"/>
  <c r="Y65" i="4"/>
  <c r="Z65" i="4"/>
  <c r="AA65" i="4"/>
  <c r="AB65" i="4"/>
  <c r="AC65" i="4"/>
  <c r="AD65" i="4"/>
  <c r="AE65" i="4"/>
  <c r="AF65" i="4"/>
  <c r="AG65" i="4"/>
  <c r="AH65" i="4"/>
  <c r="B66" i="4"/>
  <c r="C66" i="4"/>
  <c r="D66" i="4"/>
  <c r="E66" i="4"/>
  <c r="F66" i="4"/>
  <c r="G66" i="4"/>
  <c r="H66" i="4"/>
  <c r="I66" i="4"/>
  <c r="J66" i="4"/>
  <c r="L66" i="4"/>
  <c r="M66" i="4"/>
  <c r="N66" i="4"/>
  <c r="O66" i="4"/>
  <c r="P66" i="4"/>
  <c r="Q66" i="4"/>
  <c r="R66" i="4"/>
  <c r="S66" i="4"/>
  <c r="T66" i="4"/>
  <c r="U66" i="4"/>
  <c r="V66" i="4"/>
  <c r="W66" i="4"/>
  <c r="X66" i="4"/>
  <c r="Y66" i="4"/>
  <c r="Z66" i="4"/>
  <c r="AA66" i="4"/>
  <c r="AB66" i="4"/>
  <c r="AC66" i="4"/>
  <c r="AD66" i="4"/>
  <c r="AE66" i="4"/>
  <c r="AF66" i="4"/>
  <c r="AG66" i="4"/>
  <c r="AH66" i="4"/>
  <c r="B67" i="4"/>
  <c r="C67" i="4"/>
  <c r="D67" i="4"/>
  <c r="E67" i="4"/>
  <c r="F67" i="4"/>
  <c r="G67" i="4"/>
  <c r="H67" i="4"/>
  <c r="I67" i="4"/>
  <c r="J67" i="4"/>
  <c r="L67" i="4"/>
  <c r="M67" i="4"/>
  <c r="N67" i="4"/>
  <c r="O67" i="4"/>
  <c r="P67" i="4"/>
  <c r="Q67" i="4"/>
  <c r="R67" i="4"/>
  <c r="S67" i="4"/>
  <c r="T67" i="4"/>
  <c r="U67" i="4"/>
  <c r="V67" i="4"/>
  <c r="W67" i="4"/>
  <c r="X67" i="4"/>
  <c r="Y67" i="4"/>
  <c r="Z67" i="4"/>
  <c r="AA67" i="4"/>
  <c r="AB67" i="4"/>
  <c r="AC67" i="4"/>
  <c r="AD67" i="4"/>
  <c r="AE67" i="4"/>
  <c r="AF67" i="4"/>
  <c r="AG67" i="4"/>
  <c r="AH67" i="4"/>
  <c r="B68" i="4"/>
  <c r="C68" i="4"/>
  <c r="D68" i="4"/>
  <c r="E68" i="4"/>
  <c r="F68" i="4"/>
  <c r="G68" i="4"/>
  <c r="H68" i="4"/>
  <c r="I68" i="4"/>
  <c r="J68" i="4"/>
  <c r="K68" i="4"/>
  <c r="L68" i="4"/>
  <c r="M68" i="4"/>
  <c r="N68" i="4"/>
  <c r="O68" i="4"/>
  <c r="P68" i="4"/>
  <c r="Q68" i="4"/>
  <c r="R68" i="4"/>
  <c r="S68" i="4"/>
  <c r="T68" i="4"/>
  <c r="V68" i="4"/>
  <c r="W68" i="4"/>
  <c r="X68" i="4"/>
  <c r="Y68" i="4"/>
  <c r="Z68" i="4"/>
  <c r="AA68" i="4"/>
  <c r="AB68" i="4"/>
  <c r="AC68" i="4"/>
  <c r="AD68" i="4"/>
  <c r="AE68" i="4"/>
  <c r="AF68" i="4"/>
  <c r="AG68" i="4"/>
  <c r="AH68" i="4"/>
  <c r="B69" i="4"/>
  <c r="C69" i="4"/>
  <c r="D69" i="4"/>
  <c r="E69" i="4"/>
  <c r="F69" i="4"/>
  <c r="G69" i="4"/>
  <c r="H69" i="4"/>
  <c r="I69" i="4"/>
  <c r="J69" i="4"/>
  <c r="K69" i="4"/>
  <c r="L69" i="4"/>
  <c r="M69" i="4"/>
  <c r="N69" i="4"/>
  <c r="O69" i="4"/>
  <c r="P69" i="4"/>
  <c r="Q69" i="4"/>
  <c r="R69" i="4"/>
  <c r="S69" i="4"/>
  <c r="T69" i="4"/>
  <c r="U69" i="4"/>
  <c r="V69" i="4"/>
  <c r="W69" i="4"/>
  <c r="X69" i="4"/>
  <c r="Y69" i="4"/>
  <c r="Z69" i="4"/>
  <c r="AA69" i="4"/>
  <c r="AB69" i="4"/>
  <c r="AC69" i="4"/>
  <c r="AD69" i="4"/>
  <c r="AE69" i="4"/>
  <c r="AF69" i="4"/>
  <c r="AG69" i="4"/>
  <c r="AH69" i="4"/>
  <c r="B71" i="4"/>
  <c r="C71" i="4"/>
  <c r="D71" i="4"/>
  <c r="E71" i="4"/>
  <c r="F71" i="4"/>
  <c r="G71" i="4"/>
  <c r="H71" i="4"/>
  <c r="I71" i="4"/>
  <c r="J71" i="4"/>
  <c r="K71" i="4"/>
  <c r="L71" i="4"/>
  <c r="M71" i="4"/>
  <c r="N71" i="4"/>
  <c r="O71" i="4"/>
  <c r="P71" i="4"/>
  <c r="Q71" i="4"/>
  <c r="R71" i="4"/>
  <c r="S71" i="4"/>
  <c r="T71" i="4"/>
  <c r="U71" i="4"/>
  <c r="V71" i="4"/>
  <c r="W71" i="4"/>
  <c r="X71" i="4"/>
  <c r="Y71" i="4"/>
  <c r="Z71" i="4"/>
  <c r="AA71" i="4"/>
  <c r="AB71" i="4"/>
  <c r="AC71" i="4"/>
  <c r="AD71" i="4"/>
  <c r="AE71" i="4"/>
  <c r="AF71" i="4"/>
  <c r="AG71" i="4"/>
  <c r="AH71" i="4"/>
  <c r="B72" i="4"/>
  <c r="C72" i="4"/>
  <c r="D72" i="4"/>
  <c r="E72" i="4"/>
  <c r="F72" i="4"/>
  <c r="G72" i="4"/>
  <c r="H72" i="4"/>
  <c r="I72" i="4"/>
  <c r="J72" i="4"/>
  <c r="K72" i="4"/>
  <c r="L72" i="4"/>
  <c r="M72" i="4"/>
  <c r="N72" i="4"/>
  <c r="O72" i="4"/>
  <c r="P72" i="4"/>
  <c r="Q72" i="4"/>
  <c r="R72" i="4"/>
  <c r="S72" i="4"/>
  <c r="T72" i="4"/>
  <c r="U72" i="4"/>
  <c r="W72" i="4"/>
  <c r="X72" i="4"/>
  <c r="Y72" i="4"/>
  <c r="Z72" i="4"/>
  <c r="AA72" i="4"/>
  <c r="AB72" i="4"/>
  <c r="AC72" i="4"/>
  <c r="AD72" i="4"/>
  <c r="AE72" i="4"/>
  <c r="AF72" i="4"/>
  <c r="AG72" i="4"/>
  <c r="AH72" i="4"/>
  <c r="B73" i="4"/>
  <c r="C73" i="4"/>
  <c r="D73" i="4"/>
  <c r="E73" i="4"/>
  <c r="F73" i="4"/>
  <c r="G73" i="4"/>
  <c r="H73" i="4"/>
  <c r="I73" i="4"/>
  <c r="J73" i="4"/>
  <c r="K73" i="4"/>
  <c r="L73" i="4"/>
  <c r="M73" i="4"/>
  <c r="N73" i="4"/>
  <c r="O73" i="4"/>
  <c r="P73" i="4"/>
  <c r="Q73" i="4"/>
  <c r="R73" i="4"/>
  <c r="S73" i="4"/>
  <c r="T73" i="4"/>
  <c r="U73" i="4"/>
  <c r="W73" i="4"/>
  <c r="X73" i="4"/>
  <c r="Y73" i="4"/>
  <c r="Z73" i="4"/>
  <c r="AA73" i="4"/>
  <c r="AB73" i="4"/>
  <c r="AC73" i="4"/>
  <c r="AD73" i="4"/>
  <c r="AE73" i="4"/>
  <c r="AF73" i="4"/>
  <c r="AG73" i="4"/>
  <c r="AH73" i="4"/>
  <c r="B74" i="4"/>
  <c r="C74" i="4"/>
  <c r="D74" i="4"/>
  <c r="E74" i="4"/>
  <c r="F74" i="4"/>
  <c r="G74" i="4"/>
  <c r="H74" i="4"/>
  <c r="I74" i="4"/>
  <c r="J74" i="4"/>
  <c r="K74" i="4"/>
  <c r="L74" i="4"/>
  <c r="M74" i="4"/>
  <c r="N74" i="4"/>
  <c r="O74" i="4"/>
  <c r="P74" i="4"/>
  <c r="Q74" i="4"/>
  <c r="R74" i="4"/>
  <c r="S74" i="4"/>
  <c r="T74" i="4"/>
  <c r="U74" i="4"/>
  <c r="V74" i="4"/>
  <c r="W74" i="4"/>
  <c r="X74" i="4"/>
  <c r="Y74" i="4"/>
  <c r="Z74" i="4"/>
  <c r="AA74" i="4"/>
  <c r="AB74" i="4"/>
  <c r="AC74" i="4"/>
  <c r="AD74" i="4"/>
  <c r="AE74" i="4"/>
  <c r="AF74" i="4"/>
  <c r="AG74" i="4"/>
  <c r="AH74" i="4"/>
  <c r="B75" i="4"/>
  <c r="C75" i="4"/>
  <c r="D75" i="4"/>
  <c r="E75" i="4"/>
  <c r="F75" i="4"/>
  <c r="G75" i="4"/>
  <c r="H75" i="4"/>
  <c r="I75" i="4"/>
  <c r="J75" i="4"/>
  <c r="K75" i="4"/>
  <c r="L75" i="4"/>
  <c r="M75" i="4"/>
  <c r="N75" i="4"/>
  <c r="O75" i="4"/>
  <c r="P75" i="4"/>
  <c r="Q75" i="4"/>
  <c r="R75" i="4"/>
  <c r="S75" i="4"/>
  <c r="T75" i="4"/>
  <c r="U75" i="4"/>
  <c r="V75" i="4"/>
  <c r="W75" i="4"/>
  <c r="X75" i="4"/>
  <c r="Y75" i="4"/>
  <c r="Z75" i="4"/>
  <c r="AA75" i="4"/>
  <c r="AB75" i="4"/>
  <c r="AC75" i="4"/>
  <c r="AD75" i="4"/>
  <c r="AE75" i="4"/>
  <c r="AF75" i="4"/>
  <c r="AG75" i="4"/>
  <c r="AH75" i="4"/>
  <c r="B76" i="4"/>
  <c r="C76" i="4"/>
  <c r="D76" i="4"/>
  <c r="E76" i="4"/>
  <c r="F76" i="4"/>
  <c r="G76" i="4"/>
  <c r="H76" i="4"/>
  <c r="I76" i="4"/>
  <c r="J76" i="4"/>
  <c r="K76" i="4"/>
  <c r="L76" i="4"/>
  <c r="M76" i="4"/>
  <c r="N76" i="4"/>
  <c r="O76" i="4"/>
  <c r="P76" i="4"/>
  <c r="Q76" i="4"/>
  <c r="R76" i="4"/>
  <c r="S76" i="4"/>
  <c r="T76" i="4"/>
  <c r="V76" i="4"/>
  <c r="W76" i="4"/>
  <c r="X76" i="4"/>
  <c r="Y76" i="4"/>
  <c r="Z76" i="4"/>
  <c r="AA76" i="4"/>
  <c r="AB76" i="4"/>
  <c r="AC76" i="4"/>
  <c r="AD76" i="4"/>
  <c r="AE76" i="4"/>
  <c r="AF76" i="4"/>
  <c r="AG76" i="4"/>
  <c r="AH76" i="4"/>
  <c r="B77" i="4"/>
  <c r="C77" i="4"/>
  <c r="D77" i="4"/>
  <c r="E77" i="4"/>
  <c r="F77" i="4"/>
  <c r="G77" i="4"/>
  <c r="H77" i="4"/>
  <c r="I77" i="4"/>
  <c r="J77" i="4"/>
  <c r="K77" i="4"/>
  <c r="L77" i="4"/>
  <c r="M77" i="4"/>
  <c r="N77" i="4"/>
  <c r="O77" i="4"/>
  <c r="P77" i="4"/>
  <c r="Q77" i="4"/>
  <c r="R77" i="4"/>
  <c r="S77" i="4"/>
  <c r="T77" i="4"/>
  <c r="V77" i="4"/>
  <c r="W77" i="4"/>
  <c r="X77" i="4"/>
  <c r="Y77" i="4"/>
  <c r="Z77" i="4"/>
  <c r="AA77" i="4"/>
  <c r="AB77" i="4"/>
  <c r="AC77" i="4"/>
  <c r="AD77" i="4"/>
  <c r="AE77" i="4"/>
  <c r="AF77" i="4"/>
  <c r="AG77" i="4"/>
  <c r="AH77" i="4"/>
  <c r="B78" i="4"/>
  <c r="C78" i="4"/>
  <c r="D78" i="4"/>
  <c r="E78" i="4"/>
  <c r="F78" i="4"/>
  <c r="G78" i="4"/>
  <c r="H78" i="4"/>
  <c r="I78" i="4"/>
  <c r="J78" i="4"/>
  <c r="K78" i="4"/>
  <c r="L78" i="4"/>
  <c r="M78" i="4"/>
  <c r="N78" i="4"/>
  <c r="O78" i="4"/>
  <c r="P78" i="4"/>
  <c r="Q78" i="4"/>
  <c r="R78" i="4"/>
  <c r="S78" i="4"/>
  <c r="T78" i="4"/>
  <c r="U78" i="4"/>
  <c r="V78" i="4"/>
  <c r="W78" i="4"/>
  <c r="X78" i="4"/>
  <c r="Y78" i="4"/>
  <c r="Z78" i="4"/>
  <c r="AA78" i="4"/>
  <c r="AB78" i="4"/>
  <c r="AC78" i="4"/>
  <c r="AD78" i="4"/>
  <c r="AE78" i="4"/>
  <c r="AF78" i="4"/>
  <c r="AG78" i="4"/>
  <c r="AH78" i="4"/>
  <c r="B79" i="4"/>
  <c r="C79" i="4"/>
  <c r="D79" i="4"/>
  <c r="E79" i="4"/>
  <c r="F79" i="4"/>
  <c r="G79" i="4"/>
  <c r="H79" i="4"/>
  <c r="I79" i="4"/>
  <c r="J79" i="4"/>
  <c r="K79" i="4"/>
  <c r="L79" i="4"/>
  <c r="M79" i="4"/>
  <c r="N79" i="4"/>
  <c r="O79" i="4"/>
  <c r="P79" i="4"/>
  <c r="Q79" i="4"/>
  <c r="R79" i="4"/>
  <c r="S79" i="4"/>
  <c r="T79" i="4"/>
  <c r="U79" i="4"/>
  <c r="V79" i="4"/>
  <c r="W79" i="4"/>
  <c r="X79" i="4"/>
  <c r="Y79" i="4"/>
  <c r="Z79" i="4"/>
  <c r="AA79" i="4"/>
  <c r="AB79" i="4"/>
  <c r="AC79" i="4"/>
  <c r="AD79" i="4"/>
  <c r="AE79" i="4"/>
  <c r="AF79" i="4"/>
  <c r="AG79" i="4"/>
  <c r="AH79" i="4"/>
  <c r="B81" i="4"/>
  <c r="C81" i="4"/>
  <c r="D81" i="4"/>
  <c r="E81" i="4"/>
  <c r="F81" i="4"/>
  <c r="G81" i="4"/>
  <c r="H81" i="4"/>
  <c r="I81" i="4"/>
  <c r="J81" i="4"/>
  <c r="K81" i="4"/>
  <c r="L81" i="4"/>
  <c r="M81" i="4"/>
  <c r="N81" i="4"/>
  <c r="O81" i="4"/>
  <c r="P81" i="4"/>
  <c r="Q81" i="4"/>
  <c r="R81" i="4"/>
  <c r="S81" i="4"/>
  <c r="T81" i="4"/>
  <c r="U81" i="4"/>
  <c r="W81" i="4"/>
  <c r="X81" i="4"/>
  <c r="Y81" i="4"/>
  <c r="Z81" i="4"/>
  <c r="AA81" i="4"/>
  <c r="AB81" i="4"/>
  <c r="AC81" i="4"/>
  <c r="AD81" i="4"/>
  <c r="AE81" i="4"/>
  <c r="AF81" i="4"/>
  <c r="AG81" i="4"/>
  <c r="AH81" i="4"/>
  <c r="B82" i="4"/>
  <c r="C82" i="4"/>
  <c r="D82" i="4"/>
  <c r="E82" i="4"/>
  <c r="F82" i="4"/>
  <c r="G82" i="4"/>
  <c r="H82" i="4"/>
  <c r="I82" i="4"/>
  <c r="J82" i="4"/>
  <c r="K82" i="4"/>
  <c r="L82" i="4"/>
  <c r="M82" i="4"/>
  <c r="N82" i="4"/>
  <c r="O82" i="4"/>
  <c r="P82" i="4"/>
  <c r="Q82" i="4"/>
  <c r="R82" i="4"/>
  <c r="S82" i="4"/>
  <c r="T82" i="4"/>
  <c r="U82" i="4"/>
  <c r="V82" i="4"/>
  <c r="W82" i="4"/>
  <c r="X82" i="4"/>
  <c r="Y82" i="4"/>
  <c r="Z82" i="4"/>
  <c r="AA82" i="4"/>
  <c r="AB82" i="4"/>
  <c r="AC82" i="4"/>
  <c r="AD82" i="4"/>
  <c r="AE82" i="4"/>
  <c r="AF82" i="4"/>
  <c r="AG82" i="4"/>
  <c r="AH82" i="4"/>
  <c r="B83" i="4"/>
  <c r="C83" i="4"/>
  <c r="D83" i="4"/>
  <c r="E83" i="4"/>
  <c r="F83" i="4"/>
  <c r="G83" i="4"/>
  <c r="H83" i="4"/>
  <c r="I83" i="4"/>
  <c r="J83" i="4"/>
  <c r="L83" i="4"/>
  <c r="M83" i="4"/>
  <c r="N83" i="4"/>
  <c r="O83" i="4"/>
  <c r="P83" i="4"/>
  <c r="Q83" i="4"/>
  <c r="R83" i="4"/>
  <c r="S83" i="4"/>
  <c r="T83" i="4"/>
  <c r="U83" i="4"/>
  <c r="V83" i="4"/>
  <c r="W83" i="4"/>
  <c r="X83" i="4"/>
  <c r="Y83" i="4"/>
  <c r="Z83" i="4"/>
  <c r="AA83" i="4"/>
  <c r="AB83" i="4"/>
  <c r="AC83" i="4"/>
  <c r="AD83" i="4"/>
  <c r="AE83" i="4"/>
  <c r="AF83" i="4"/>
  <c r="AG83" i="4"/>
  <c r="AH83" i="4"/>
  <c r="B84" i="4"/>
  <c r="C84" i="4"/>
  <c r="D84" i="4"/>
  <c r="E84" i="4"/>
  <c r="F84" i="4"/>
  <c r="G84" i="4"/>
  <c r="H84" i="4"/>
  <c r="I84" i="4"/>
  <c r="J84" i="4"/>
  <c r="L84" i="4"/>
  <c r="M84" i="4"/>
  <c r="N84" i="4"/>
  <c r="O84" i="4"/>
  <c r="P84" i="4"/>
  <c r="Q84" i="4"/>
  <c r="R84" i="4"/>
  <c r="S84" i="4"/>
  <c r="T84" i="4"/>
  <c r="V84" i="4"/>
  <c r="W84" i="4"/>
  <c r="X84" i="4"/>
  <c r="Y84" i="4"/>
  <c r="Z84" i="4"/>
  <c r="AA84" i="4"/>
  <c r="AB84" i="4"/>
  <c r="AC84" i="4"/>
  <c r="AD84" i="4"/>
  <c r="AE84" i="4"/>
  <c r="AF84" i="4"/>
  <c r="AG84" i="4"/>
  <c r="AH84" i="4"/>
  <c r="B85" i="4"/>
  <c r="C85" i="4"/>
  <c r="D85" i="4"/>
  <c r="E85" i="4"/>
  <c r="F85" i="4"/>
  <c r="G85" i="4"/>
  <c r="H85" i="4"/>
  <c r="I85" i="4"/>
  <c r="J85" i="4"/>
  <c r="L85" i="4"/>
  <c r="M85" i="4"/>
  <c r="N85" i="4"/>
  <c r="O85" i="4"/>
  <c r="P85" i="4"/>
  <c r="Q85" i="4"/>
  <c r="R85" i="4"/>
  <c r="S85" i="4"/>
  <c r="T85" i="4"/>
  <c r="U85" i="4"/>
  <c r="V85" i="4"/>
  <c r="W85" i="4"/>
  <c r="X85" i="4"/>
  <c r="Y85" i="4"/>
  <c r="Z85" i="4"/>
  <c r="AA85" i="4"/>
  <c r="AB85" i="4"/>
  <c r="AC85" i="4"/>
  <c r="AD85" i="4"/>
  <c r="AE85" i="4"/>
  <c r="AF85" i="4"/>
  <c r="AG85" i="4"/>
  <c r="AH85" i="4"/>
  <c r="B86" i="4"/>
  <c r="C86" i="4"/>
  <c r="D86" i="4"/>
  <c r="E86" i="4"/>
  <c r="F86" i="4"/>
  <c r="G86" i="4"/>
  <c r="H86" i="4"/>
  <c r="I86" i="4"/>
  <c r="J86" i="4"/>
  <c r="L86" i="4"/>
  <c r="M86" i="4"/>
  <c r="N86" i="4"/>
  <c r="O86" i="4"/>
  <c r="P86" i="4"/>
  <c r="Q86" i="4"/>
  <c r="R86" i="4"/>
  <c r="S86" i="4"/>
  <c r="T86" i="4"/>
  <c r="U86" i="4"/>
  <c r="V86" i="4"/>
  <c r="W86" i="4"/>
  <c r="X86" i="4"/>
  <c r="Y86" i="4"/>
  <c r="Z86" i="4"/>
  <c r="AA86" i="4"/>
  <c r="AB86" i="4"/>
  <c r="AC86" i="4"/>
  <c r="AD86" i="4"/>
  <c r="AE86" i="4"/>
  <c r="AF86" i="4"/>
  <c r="AG86" i="4"/>
  <c r="AH86" i="4"/>
  <c r="B87" i="4"/>
  <c r="C87" i="4"/>
  <c r="D87" i="4"/>
  <c r="E87" i="4"/>
  <c r="F87" i="4"/>
  <c r="G87" i="4"/>
  <c r="H87" i="4"/>
  <c r="I87" i="4"/>
  <c r="J87" i="4"/>
  <c r="L87" i="4"/>
  <c r="M87" i="4"/>
  <c r="N87" i="4"/>
  <c r="O87" i="4"/>
  <c r="P87" i="4"/>
  <c r="Q87" i="4"/>
  <c r="R87" i="4"/>
  <c r="S87" i="4"/>
  <c r="T87" i="4"/>
  <c r="U87" i="4"/>
  <c r="V87" i="4"/>
  <c r="W87" i="4"/>
  <c r="X87" i="4"/>
  <c r="Y87" i="4"/>
  <c r="Z87" i="4"/>
  <c r="AA87" i="4"/>
  <c r="AB87" i="4"/>
  <c r="AC87" i="4"/>
  <c r="AD87" i="4"/>
  <c r="AE87" i="4"/>
  <c r="AF87" i="4"/>
  <c r="AG87" i="4"/>
  <c r="AH87" i="4"/>
  <c r="B88" i="4"/>
  <c r="C88" i="4"/>
  <c r="D88" i="4"/>
  <c r="E88" i="4"/>
  <c r="F88" i="4"/>
  <c r="G88" i="4"/>
  <c r="H88" i="4"/>
  <c r="I88" i="4"/>
  <c r="J88" i="4"/>
  <c r="L88" i="4"/>
  <c r="M88" i="4"/>
  <c r="N88" i="4"/>
  <c r="O88" i="4"/>
  <c r="P88" i="4"/>
  <c r="Q88" i="4"/>
  <c r="R88" i="4"/>
  <c r="S88" i="4"/>
  <c r="T88" i="4"/>
  <c r="U88" i="4"/>
  <c r="W88" i="4"/>
  <c r="X88" i="4"/>
  <c r="Y88" i="4"/>
  <c r="Z88" i="4"/>
  <c r="AA88" i="4"/>
  <c r="AB88" i="4"/>
  <c r="AC88" i="4"/>
  <c r="AD88" i="4"/>
  <c r="AE88" i="4"/>
  <c r="AF88" i="4"/>
  <c r="AG88" i="4"/>
  <c r="AH88" i="4"/>
  <c r="B89" i="4"/>
  <c r="C89" i="4"/>
  <c r="D89" i="4"/>
  <c r="E89" i="4"/>
  <c r="F89" i="4"/>
  <c r="G89" i="4"/>
  <c r="H89" i="4"/>
  <c r="I89" i="4"/>
  <c r="J89" i="4"/>
  <c r="K89" i="4"/>
  <c r="L89" i="4"/>
  <c r="M89" i="4"/>
  <c r="N89" i="4"/>
  <c r="O89" i="4"/>
  <c r="P89" i="4"/>
  <c r="Q89" i="4"/>
  <c r="R89" i="4"/>
  <c r="S89" i="4"/>
  <c r="T89" i="4"/>
  <c r="U89" i="4"/>
  <c r="V89" i="4"/>
  <c r="W89" i="4"/>
  <c r="X89" i="4"/>
  <c r="Y89" i="4"/>
  <c r="Z89" i="4"/>
  <c r="AA89" i="4"/>
  <c r="AB89" i="4"/>
  <c r="AC89" i="4"/>
  <c r="AD89" i="4"/>
  <c r="AE89" i="4"/>
  <c r="AF89" i="4"/>
  <c r="AG89" i="4"/>
  <c r="AH89" i="4"/>
  <c r="B91" i="4"/>
  <c r="C91" i="4"/>
  <c r="D91" i="4"/>
  <c r="E91" i="4"/>
  <c r="F91" i="4"/>
  <c r="G91" i="4"/>
  <c r="H91" i="4"/>
  <c r="I91" i="4"/>
  <c r="J91" i="4"/>
  <c r="L91" i="4"/>
  <c r="M91" i="4"/>
  <c r="N91" i="4"/>
  <c r="O91" i="4"/>
  <c r="P91" i="4"/>
  <c r="Q91" i="4"/>
  <c r="R91" i="4"/>
  <c r="S91" i="4"/>
  <c r="T91" i="4"/>
  <c r="U91" i="4"/>
  <c r="V91" i="4"/>
  <c r="W91" i="4"/>
  <c r="X91" i="4"/>
  <c r="Y91" i="4"/>
  <c r="Z91" i="4"/>
  <c r="AA91" i="4"/>
  <c r="AB91" i="4"/>
  <c r="AC91" i="4"/>
  <c r="AD91" i="4"/>
  <c r="AE91" i="4"/>
  <c r="AF91" i="4"/>
  <c r="AG91" i="4"/>
  <c r="AH91" i="4"/>
  <c r="B92" i="4"/>
  <c r="C92" i="4"/>
  <c r="D92" i="4"/>
  <c r="E92" i="4"/>
  <c r="F92" i="4"/>
  <c r="G92" i="4"/>
  <c r="H92" i="4"/>
  <c r="I92" i="4"/>
  <c r="J92" i="4"/>
  <c r="L92" i="4"/>
  <c r="M92" i="4"/>
  <c r="N92" i="4"/>
  <c r="O92" i="4"/>
  <c r="P92" i="4"/>
  <c r="Q92" i="4"/>
  <c r="R92" i="4"/>
  <c r="S92" i="4"/>
  <c r="T92" i="4"/>
  <c r="U92" i="4"/>
  <c r="V92" i="4"/>
  <c r="W92" i="4"/>
  <c r="X92" i="4"/>
  <c r="Y92" i="4"/>
  <c r="Z92" i="4"/>
  <c r="AA92" i="4"/>
  <c r="AB92" i="4"/>
  <c r="AC92" i="4"/>
  <c r="AD92" i="4"/>
  <c r="AE92" i="4"/>
  <c r="AF92" i="4"/>
  <c r="AG92" i="4"/>
  <c r="AH92" i="4"/>
  <c r="B93" i="4"/>
  <c r="C93" i="4"/>
  <c r="D93" i="4"/>
  <c r="E93" i="4"/>
  <c r="F93" i="4"/>
  <c r="G93" i="4"/>
  <c r="H93" i="4"/>
  <c r="I93" i="4"/>
  <c r="J93" i="4"/>
  <c r="K93" i="4"/>
  <c r="L93" i="4"/>
  <c r="M93" i="4"/>
  <c r="N93" i="4"/>
  <c r="O93" i="4"/>
  <c r="P93" i="4"/>
  <c r="Q93" i="4"/>
  <c r="R93" i="4"/>
  <c r="S93" i="4"/>
  <c r="T93" i="4"/>
  <c r="V93" i="4"/>
  <c r="W93" i="4"/>
  <c r="X93" i="4"/>
  <c r="Y93" i="4"/>
  <c r="Z93" i="4"/>
  <c r="AA93" i="4"/>
  <c r="AB93" i="4"/>
  <c r="AC93" i="4"/>
  <c r="AD93" i="4"/>
  <c r="AE93" i="4"/>
  <c r="AF93" i="4"/>
  <c r="AG93" i="4"/>
  <c r="AH93" i="4"/>
  <c r="B94" i="4"/>
  <c r="C94" i="4"/>
  <c r="D94" i="4"/>
  <c r="E94" i="4"/>
  <c r="F94" i="4"/>
  <c r="G94" i="4"/>
  <c r="H94" i="4"/>
  <c r="I94" i="4"/>
  <c r="J94" i="4"/>
  <c r="K94" i="4"/>
  <c r="L94" i="4"/>
  <c r="M94" i="4"/>
  <c r="N94" i="4"/>
  <c r="O94" i="4"/>
  <c r="P94" i="4"/>
  <c r="Q94" i="4"/>
  <c r="R94" i="4"/>
  <c r="S94" i="4"/>
  <c r="T94" i="4"/>
  <c r="U94" i="4"/>
  <c r="V94" i="4"/>
  <c r="W94" i="4"/>
  <c r="X94" i="4"/>
  <c r="Y94" i="4"/>
  <c r="Z94" i="4"/>
  <c r="AA94" i="4"/>
  <c r="AB94" i="4"/>
  <c r="AC94" i="4"/>
  <c r="AD94" i="4"/>
  <c r="AE94" i="4"/>
  <c r="AF94" i="4"/>
  <c r="AG94" i="4"/>
  <c r="AH94" i="4"/>
  <c r="B95" i="4"/>
  <c r="C95" i="4"/>
  <c r="D95" i="4"/>
  <c r="E95" i="4"/>
  <c r="F95" i="4"/>
  <c r="G95" i="4"/>
  <c r="H95" i="4"/>
  <c r="I95" i="4"/>
  <c r="J95" i="4"/>
  <c r="L95" i="4"/>
  <c r="M95" i="4"/>
  <c r="N95" i="4"/>
  <c r="O95" i="4"/>
  <c r="P95" i="4"/>
  <c r="Q95" i="4"/>
  <c r="R95" i="4"/>
  <c r="S95" i="4"/>
  <c r="T95" i="4"/>
  <c r="U95" i="4"/>
  <c r="W95" i="4"/>
  <c r="X95" i="4"/>
  <c r="Y95" i="4"/>
  <c r="Z95" i="4"/>
  <c r="AA95" i="4"/>
  <c r="AB95" i="4"/>
  <c r="AC95" i="4"/>
  <c r="AD95" i="4"/>
  <c r="AE95" i="4"/>
  <c r="AF95" i="4"/>
  <c r="AG95" i="4"/>
  <c r="AH95" i="4"/>
  <c r="B96" i="4"/>
  <c r="C96" i="4"/>
  <c r="D96" i="4"/>
  <c r="E96" i="4"/>
  <c r="F96" i="4"/>
  <c r="G96" i="4"/>
  <c r="H96" i="4"/>
  <c r="I96" i="4"/>
  <c r="J96" i="4"/>
  <c r="L96" i="4"/>
  <c r="M96" i="4"/>
  <c r="N96" i="4"/>
  <c r="O96" i="4"/>
  <c r="P96" i="4"/>
  <c r="Q96" i="4"/>
  <c r="R96" i="4"/>
  <c r="S96" i="4"/>
  <c r="T96" i="4"/>
  <c r="U96" i="4"/>
  <c r="W96" i="4"/>
  <c r="X96" i="4"/>
  <c r="Y96" i="4"/>
  <c r="Z96" i="4"/>
  <c r="AA96" i="4"/>
  <c r="AB96" i="4"/>
  <c r="AC96" i="4"/>
  <c r="AD96" i="4"/>
  <c r="AE96" i="4"/>
  <c r="AF96" i="4"/>
  <c r="AG96" i="4"/>
  <c r="AH96" i="4"/>
  <c r="B97" i="4"/>
  <c r="C97" i="4"/>
  <c r="D97" i="4"/>
  <c r="E97" i="4"/>
  <c r="F97" i="4"/>
  <c r="G97" i="4"/>
  <c r="H97" i="4"/>
  <c r="I97" i="4"/>
  <c r="J97" i="4"/>
  <c r="L97" i="4"/>
  <c r="M97" i="4"/>
  <c r="N97" i="4"/>
  <c r="O97" i="4"/>
  <c r="P97" i="4"/>
  <c r="Q97" i="4"/>
  <c r="R97" i="4"/>
  <c r="S97" i="4"/>
  <c r="T97" i="4"/>
  <c r="U97" i="4"/>
  <c r="V97" i="4"/>
  <c r="W97" i="4"/>
  <c r="X97" i="4"/>
  <c r="Y97" i="4"/>
  <c r="Z97" i="4"/>
  <c r="AA97" i="4"/>
  <c r="AB97" i="4"/>
  <c r="AC97" i="4"/>
  <c r="AD97" i="4"/>
  <c r="AE97" i="4"/>
  <c r="AF97" i="4"/>
  <c r="AG97" i="4"/>
  <c r="AH97" i="4"/>
  <c r="B98" i="4"/>
  <c r="C98" i="4"/>
  <c r="D98" i="4"/>
  <c r="E98" i="4"/>
  <c r="F98" i="4"/>
  <c r="G98" i="4"/>
  <c r="H98" i="4"/>
  <c r="I98" i="4"/>
  <c r="J98" i="4"/>
  <c r="L98" i="4"/>
  <c r="M98" i="4"/>
  <c r="N98" i="4"/>
  <c r="O98" i="4"/>
  <c r="P98" i="4"/>
  <c r="Q98" i="4"/>
  <c r="R98" i="4"/>
  <c r="S98" i="4"/>
  <c r="T98" i="4"/>
  <c r="U98" i="4"/>
  <c r="V98" i="4"/>
  <c r="W98" i="4"/>
  <c r="X98" i="4"/>
  <c r="Y98" i="4"/>
  <c r="Z98" i="4"/>
  <c r="AA98" i="4"/>
  <c r="AB98" i="4"/>
  <c r="AC98" i="4"/>
  <c r="AD98" i="4"/>
  <c r="AE98" i="4"/>
  <c r="AF98" i="4"/>
  <c r="AG98" i="4"/>
  <c r="AH98" i="4"/>
  <c r="B99" i="4"/>
  <c r="C99" i="4"/>
  <c r="D99" i="4"/>
  <c r="E99" i="4"/>
  <c r="F99" i="4"/>
  <c r="G99" i="4"/>
  <c r="H99" i="4"/>
  <c r="I99" i="4"/>
  <c r="J99" i="4"/>
  <c r="L99" i="4"/>
  <c r="M99" i="4"/>
  <c r="N99" i="4"/>
  <c r="O99" i="4"/>
  <c r="P99" i="4"/>
  <c r="Q99" i="4"/>
  <c r="R99" i="4"/>
  <c r="S99" i="4"/>
  <c r="T99" i="4"/>
  <c r="U99" i="4"/>
  <c r="V99" i="4"/>
  <c r="W99" i="4"/>
  <c r="X99" i="4"/>
  <c r="Y99" i="4"/>
  <c r="Z99" i="4"/>
  <c r="AA99" i="4"/>
  <c r="AB99" i="4"/>
  <c r="AC99" i="4"/>
  <c r="AD99" i="4"/>
  <c r="AE99" i="4"/>
  <c r="AF99" i="4"/>
  <c r="AG99" i="4"/>
  <c r="AH99" i="4"/>
  <c r="B111" i="4"/>
  <c r="C111" i="4"/>
  <c r="D111" i="4"/>
  <c r="E111" i="4"/>
  <c r="F111" i="4"/>
  <c r="G111" i="4"/>
  <c r="H111" i="4"/>
  <c r="I111" i="4"/>
  <c r="J111" i="4"/>
  <c r="K111" i="4"/>
  <c r="L111" i="4"/>
  <c r="M111" i="4"/>
  <c r="N111" i="4"/>
  <c r="O111" i="4"/>
  <c r="P111" i="4"/>
  <c r="Q111" i="4"/>
  <c r="R111" i="4"/>
  <c r="S111" i="4"/>
  <c r="T111" i="4"/>
  <c r="U111" i="4"/>
  <c r="W111" i="4"/>
  <c r="X111" i="4"/>
  <c r="Y111" i="4"/>
  <c r="Z111" i="4"/>
  <c r="AA111" i="4"/>
  <c r="AB111" i="4"/>
  <c r="AC111" i="4"/>
  <c r="AD111" i="4"/>
  <c r="AE111" i="4"/>
  <c r="AF111" i="4"/>
  <c r="AG111" i="4"/>
  <c r="AH111" i="4"/>
  <c r="B112" i="4"/>
  <c r="C112" i="4"/>
  <c r="D112" i="4"/>
  <c r="E112" i="4"/>
  <c r="F112" i="4"/>
  <c r="G112" i="4"/>
  <c r="H112" i="4"/>
  <c r="I112" i="4"/>
  <c r="J112" i="4"/>
  <c r="K112" i="4"/>
  <c r="L112" i="4"/>
  <c r="M112" i="4"/>
  <c r="N112" i="4"/>
  <c r="O112" i="4"/>
  <c r="P112" i="4"/>
  <c r="Q112" i="4"/>
  <c r="R112" i="4"/>
  <c r="S112" i="4"/>
  <c r="T112" i="4"/>
  <c r="U112" i="4"/>
  <c r="V112" i="4"/>
  <c r="W112" i="4"/>
  <c r="X112" i="4"/>
  <c r="Y112" i="4"/>
  <c r="Z112" i="4"/>
  <c r="AA112" i="4"/>
  <c r="AB112" i="4"/>
  <c r="AC112" i="4"/>
  <c r="AD112" i="4"/>
  <c r="AE112" i="4"/>
  <c r="AF112" i="4"/>
  <c r="AG112" i="4"/>
  <c r="AH112" i="4"/>
  <c r="B113" i="4"/>
  <c r="C113" i="4"/>
  <c r="D113" i="4"/>
  <c r="E113" i="4"/>
  <c r="F113" i="4"/>
  <c r="G113" i="4"/>
  <c r="H113" i="4"/>
  <c r="I113" i="4"/>
  <c r="J113" i="4"/>
  <c r="L113" i="4"/>
  <c r="M113" i="4"/>
  <c r="N113" i="4"/>
  <c r="O113" i="4"/>
  <c r="P113" i="4"/>
  <c r="Q113" i="4"/>
  <c r="R113" i="4"/>
  <c r="S113" i="4"/>
  <c r="T113" i="4"/>
  <c r="U113" i="4"/>
  <c r="V113" i="4"/>
  <c r="W113" i="4"/>
  <c r="X113" i="4"/>
  <c r="Y113" i="4"/>
  <c r="Z113" i="4"/>
  <c r="AA113" i="4"/>
  <c r="AB113" i="4"/>
  <c r="AC113" i="4"/>
  <c r="AD113" i="4"/>
  <c r="AE113" i="4"/>
  <c r="AF113" i="4"/>
  <c r="AG113" i="4"/>
  <c r="AH113" i="4"/>
  <c r="B114" i="4"/>
  <c r="C114" i="4"/>
  <c r="D114" i="4"/>
  <c r="E114" i="4"/>
  <c r="F114" i="4"/>
  <c r="G114" i="4"/>
  <c r="H114" i="4"/>
  <c r="I114" i="4"/>
  <c r="J114" i="4"/>
  <c r="L114" i="4"/>
  <c r="M114" i="4"/>
  <c r="N114" i="4"/>
  <c r="O114" i="4"/>
  <c r="P114" i="4"/>
  <c r="Q114" i="4"/>
  <c r="R114" i="4"/>
  <c r="S114" i="4"/>
  <c r="T114" i="4"/>
  <c r="U114" i="4"/>
  <c r="V114" i="4"/>
  <c r="W114" i="4"/>
  <c r="X114" i="4"/>
  <c r="Y114" i="4"/>
  <c r="Z114" i="4"/>
  <c r="AA114" i="4"/>
  <c r="AB114" i="4"/>
  <c r="AC114" i="4"/>
  <c r="AD114" i="4"/>
  <c r="AE114" i="4"/>
  <c r="AF114" i="4"/>
  <c r="AG114" i="4"/>
  <c r="AH114" i="4"/>
  <c r="B115" i="4"/>
  <c r="C115" i="4"/>
  <c r="D115" i="4"/>
  <c r="E115" i="4"/>
  <c r="F115" i="4"/>
  <c r="G115" i="4"/>
  <c r="H115" i="4"/>
  <c r="I115" i="4"/>
  <c r="J115" i="4"/>
  <c r="K115" i="4"/>
  <c r="L115" i="4"/>
  <c r="M115" i="4"/>
  <c r="N115" i="4"/>
  <c r="O115" i="4"/>
  <c r="P115" i="4"/>
  <c r="Q115" i="4"/>
  <c r="R115" i="4"/>
  <c r="S115" i="4"/>
  <c r="T115" i="4"/>
  <c r="U115" i="4"/>
  <c r="V115" i="4"/>
  <c r="W115" i="4"/>
  <c r="X115" i="4"/>
  <c r="Y115" i="4"/>
  <c r="Z115" i="4"/>
  <c r="AA115" i="4"/>
  <c r="AB115" i="4"/>
  <c r="AC115" i="4"/>
  <c r="AD115" i="4"/>
  <c r="AE115" i="4"/>
  <c r="AF115" i="4"/>
  <c r="AG115" i="4"/>
  <c r="AH115" i="4"/>
  <c r="B116" i="4"/>
  <c r="C116" i="4"/>
  <c r="D116" i="4"/>
  <c r="E116" i="4"/>
  <c r="F116" i="4"/>
  <c r="G116" i="4"/>
  <c r="H116" i="4"/>
  <c r="I116" i="4"/>
  <c r="J116" i="4"/>
  <c r="L116" i="4"/>
  <c r="M116" i="4"/>
  <c r="N116" i="4"/>
  <c r="O116" i="4"/>
  <c r="P116" i="4"/>
  <c r="Q116" i="4"/>
  <c r="R116" i="4"/>
  <c r="S116" i="4"/>
  <c r="T116" i="4"/>
  <c r="V116" i="4"/>
  <c r="W116" i="4"/>
  <c r="X116" i="4"/>
  <c r="Y116" i="4"/>
  <c r="Z116" i="4"/>
  <c r="AA116" i="4"/>
  <c r="AB116" i="4"/>
  <c r="AC116" i="4"/>
  <c r="AD116" i="4"/>
  <c r="AE116" i="4"/>
  <c r="AF116" i="4"/>
  <c r="AG116" i="4"/>
  <c r="AH116" i="4"/>
  <c r="B117" i="4"/>
  <c r="C117" i="4"/>
  <c r="D117" i="4"/>
  <c r="E117" i="4"/>
  <c r="F117" i="4"/>
  <c r="G117" i="4"/>
  <c r="H117" i="4"/>
  <c r="I117" i="4"/>
  <c r="J117" i="4"/>
  <c r="L117" i="4"/>
  <c r="M117" i="4"/>
  <c r="N117" i="4"/>
  <c r="O117" i="4"/>
  <c r="P117" i="4"/>
  <c r="Q117" i="4"/>
  <c r="R117" i="4"/>
  <c r="S117" i="4"/>
  <c r="T117" i="4"/>
  <c r="V117" i="4"/>
  <c r="W117" i="4"/>
  <c r="X117" i="4"/>
  <c r="Y117" i="4"/>
  <c r="Z117" i="4"/>
  <c r="AA117" i="4"/>
  <c r="AB117" i="4"/>
  <c r="AC117" i="4"/>
  <c r="AD117" i="4"/>
  <c r="AE117" i="4"/>
  <c r="AF117" i="4"/>
  <c r="AG117" i="4"/>
  <c r="AH117" i="4"/>
  <c r="B118" i="4"/>
  <c r="C118" i="4"/>
  <c r="D118" i="4"/>
  <c r="E118" i="4"/>
  <c r="F118" i="4"/>
  <c r="G118" i="4"/>
  <c r="H118" i="4"/>
  <c r="I118" i="4"/>
  <c r="J118" i="4"/>
  <c r="K118" i="4"/>
  <c r="L118" i="4"/>
  <c r="M118" i="4"/>
  <c r="N118" i="4"/>
  <c r="O118" i="4"/>
  <c r="P118" i="4"/>
  <c r="Q118" i="4"/>
  <c r="R118" i="4"/>
  <c r="S118" i="4"/>
  <c r="T118" i="4"/>
  <c r="U118" i="4"/>
  <c r="W118" i="4"/>
  <c r="X118" i="4"/>
  <c r="Y118" i="4"/>
  <c r="Z118" i="4"/>
  <c r="AA118" i="4"/>
  <c r="AB118" i="4"/>
  <c r="AC118" i="4"/>
  <c r="AD118" i="4"/>
  <c r="AE118" i="4"/>
  <c r="AF118" i="4"/>
  <c r="AG118" i="4"/>
  <c r="AH118" i="4"/>
  <c r="B119" i="4"/>
  <c r="C119" i="4"/>
  <c r="D119" i="4"/>
  <c r="E119" i="4"/>
  <c r="F119" i="4"/>
  <c r="G119" i="4"/>
  <c r="H119" i="4"/>
  <c r="I119" i="4"/>
  <c r="J119" i="4"/>
  <c r="L119" i="4"/>
  <c r="M119" i="4"/>
  <c r="N119" i="4"/>
  <c r="O119" i="4"/>
  <c r="P119" i="4"/>
  <c r="Q119" i="4"/>
  <c r="R119" i="4"/>
  <c r="S119" i="4"/>
  <c r="T119" i="4"/>
  <c r="U119" i="4"/>
  <c r="W119" i="4"/>
  <c r="X119" i="4"/>
  <c r="Y119" i="4"/>
  <c r="Z119" i="4"/>
  <c r="AA119" i="4"/>
  <c r="AB119" i="4"/>
  <c r="AC119" i="4"/>
  <c r="AD119" i="4"/>
  <c r="AE119" i="4"/>
  <c r="AF119" i="4"/>
  <c r="AG119" i="4"/>
  <c r="AH119" i="4"/>
  <c r="B121" i="4"/>
  <c r="C121" i="4"/>
  <c r="D121" i="4"/>
  <c r="E121" i="4"/>
  <c r="F121" i="4"/>
  <c r="G121" i="4"/>
  <c r="H121" i="4"/>
  <c r="I121" i="4"/>
  <c r="J121" i="4"/>
  <c r="K121" i="4"/>
  <c r="L121" i="4"/>
  <c r="M121" i="4"/>
  <c r="N121" i="4"/>
  <c r="O121" i="4"/>
  <c r="P121" i="4"/>
  <c r="Q121" i="4"/>
  <c r="R121" i="4"/>
  <c r="S121" i="4"/>
  <c r="T121" i="4"/>
  <c r="U121" i="4"/>
  <c r="V121" i="4"/>
  <c r="W121" i="4"/>
  <c r="X121" i="4"/>
  <c r="Y121" i="4"/>
  <c r="Z121" i="4"/>
  <c r="AA121" i="4"/>
  <c r="AB121" i="4"/>
  <c r="AC121" i="4"/>
  <c r="AD121" i="4"/>
  <c r="AE121" i="4"/>
  <c r="AF121" i="4"/>
  <c r="AG121" i="4"/>
  <c r="AH121" i="4"/>
  <c r="B122" i="4"/>
  <c r="C122" i="4"/>
  <c r="D122" i="4"/>
  <c r="E122" i="4"/>
  <c r="F122" i="4"/>
  <c r="G122" i="4"/>
  <c r="H122" i="4"/>
  <c r="I122" i="4"/>
  <c r="J122" i="4"/>
  <c r="L122" i="4"/>
  <c r="M122" i="4"/>
  <c r="N122" i="4"/>
  <c r="O122" i="4"/>
  <c r="P122" i="4"/>
  <c r="Q122" i="4"/>
  <c r="R122" i="4"/>
  <c r="S122" i="4"/>
  <c r="T122" i="4"/>
  <c r="U122" i="4"/>
  <c r="V122" i="4"/>
  <c r="W122" i="4"/>
  <c r="X122" i="4"/>
  <c r="Y122" i="4"/>
  <c r="Z122" i="4"/>
  <c r="AA122" i="4"/>
  <c r="AB122" i="4"/>
  <c r="AC122" i="4"/>
  <c r="AD122" i="4"/>
  <c r="AE122" i="4"/>
  <c r="AF122" i="4"/>
  <c r="AG122" i="4"/>
  <c r="AH122" i="4"/>
  <c r="B123" i="4"/>
  <c r="C123" i="4"/>
  <c r="D123" i="4"/>
  <c r="E123" i="4"/>
  <c r="F123" i="4"/>
  <c r="G123" i="4"/>
  <c r="H123" i="4"/>
  <c r="I123" i="4"/>
  <c r="J123" i="4"/>
  <c r="K123" i="4"/>
  <c r="L123" i="4"/>
  <c r="M123" i="4"/>
  <c r="N123" i="4"/>
  <c r="O123" i="4"/>
  <c r="P123" i="4"/>
  <c r="Q123" i="4"/>
  <c r="R123" i="4"/>
  <c r="S123" i="4"/>
  <c r="T123" i="4"/>
  <c r="U123" i="4"/>
  <c r="V123" i="4"/>
  <c r="W123" i="4"/>
  <c r="X123" i="4"/>
  <c r="Y123" i="4"/>
  <c r="Z123" i="4"/>
  <c r="AA123" i="4"/>
  <c r="AB123" i="4"/>
  <c r="AC123" i="4"/>
  <c r="AD123" i="4"/>
  <c r="AE123" i="4"/>
  <c r="AF123" i="4"/>
  <c r="AG123" i="4"/>
  <c r="AH123" i="4"/>
  <c r="B124" i="4"/>
  <c r="C124" i="4"/>
  <c r="D124" i="4"/>
  <c r="E124" i="4"/>
  <c r="F124" i="4"/>
  <c r="G124" i="4"/>
  <c r="H124" i="4"/>
  <c r="I124" i="4"/>
  <c r="J124" i="4"/>
  <c r="K124" i="4"/>
  <c r="L124" i="4"/>
  <c r="M124" i="4"/>
  <c r="N124" i="4"/>
  <c r="O124" i="4"/>
  <c r="P124" i="4"/>
  <c r="Q124" i="4"/>
  <c r="R124" i="4"/>
  <c r="S124" i="4"/>
  <c r="T124" i="4"/>
  <c r="U124" i="4"/>
  <c r="V124" i="4"/>
  <c r="W124" i="4"/>
  <c r="X124" i="4"/>
  <c r="Y124" i="4"/>
  <c r="Z124" i="4"/>
  <c r="AA124" i="4"/>
  <c r="AB124" i="4"/>
  <c r="AC124" i="4"/>
  <c r="AD124" i="4"/>
  <c r="AE124" i="4"/>
  <c r="AF124" i="4"/>
  <c r="AG124" i="4"/>
  <c r="AH124" i="4"/>
  <c r="B125" i="4"/>
  <c r="C125" i="4"/>
  <c r="D125" i="4"/>
  <c r="E125" i="4"/>
  <c r="F125" i="4"/>
  <c r="G125" i="4"/>
  <c r="H125" i="4"/>
  <c r="I125" i="4"/>
  <c r="J125" i="4"/>
  <c r="K125" i="4"/>
  <c r="L125" i="4"/>
  <c r="M125" i="4"/>
  <c r="N125" i="4"/>
  <c r="O125" i="4"/>
  <c r="P125" i="4"/>
  <c r="Q125" i="4"/>
  <c r="R125" i="4"/>
  <c r="S125" i="4"/>
  <c r="T125" i="4"/>
  <c r="U125" i="4"/>
  <c r="V125" i="4"/>
  <c r="W125" i="4"/>
  <c r="X125" i="4"/>
  <c r="Y125" i="4"/>
  <c r="Z125" i="4"/>
  <c r="AA125" i="4"/>
  <c r="AB125" i="4"/>
  <c r="AC125" i="4"/>
  <c r="AD125" i="4"/>
  <c r="AE125" i="4"/>
  <c r="AF125" i="4"/>
  <c r="AG125" i="4"/>
  <c r="AH125" i="4"/>
  <c r="B126" i="4"/>
  <c r="C126" i="4"/>
  <c r="D126" i="4"/>
  <c r="E126" i="4"/>
  <c r="F126" i="4"/>
  <c r="G126" i="4"/>
  <c r="H126" i="4"/>
  <c r="I126" i="4"/>
  <c r="J126" i="4"/>
  <c r="K126" i="4"/>
  <c r="L126" i="4"/>
  <c r="M126" i="4"/>
  <c r="N126" i="4"/>
  <c r="O126" i="4"/>
  <c r="P126" i="4"/>
  <c r="Q126" i="4"/>
  <c r="R126" i="4"/>
  <c r="S126" i="4"/>
  <c r="T126" i="4"/>
  <c r="U126" i="4"/>
  <c r="W126" i="4"/>
  <c r="X126" i="4"/>
  <c r="Y126" i="4"/>
  <c r="Z126" i="4"/>
  <c r="AA126" i="4"/>
  <c r="AB126" i="4"/>
  <c r="AC126" i="4"/>
  <c r="AD126" i="4"/>
  <c r="AE126" i="4"/>
  <c r="AF126" i="4"/>
  <c r="AG126" i="4"/>
  <c r="AH126" i="4"/>
  <c r="B127" i="4"/>
  <c r="C127" i="4"/>
  <c r="D127" i="4"/>
  <c r="E127" i="4"/>
  <c r="F127" i="4"/>
  <c r="G127" i="4"/>
  <c r="H127" i="4"/>
  <c r="I127" i="4"/>
  <c r="J127" i="4"/>
  <c r="K127" i="4"/>
  <c r="L127" i="4"/>
  <c r="M127" i="4"/>
  <c r="N127" i="4"/>
  <c r="O127" i="4"/>
  <c r="P127" i="4"/>
  <c r="Q127" i="4"/>
  <c r="R127" i="4"/>
  <c r="S127" i="4"/>
  <c r="T127" i="4"/>
  <c r="U127" i="4"/>
  <c r="W127" i="4"/>
  <c r="X127" i="4"/>
  <c r="Y127" i="4"/>
  <c r="Z127" i="4"/>
  <c r="AA127" i="4"/>
  <c r="AB127" i="4"/>
  <c r="AC127" i="4"/>
  <c r="AD127" i="4"/>
  <c r="AE127" i="4"/>
  <c r="AF127" i="4"/>
  <c r="AG127" i="4"/>
  <c r="AH127" i="4"/>
  <c r="B128" i="4"/>
  <c r="C128" i="4"/>
  <c r="D128" i="4"/>
  <c r="E128" i="4"/>
  <c r="F128" i="4"/>
  <c r="G128" i="4"/>
  <c r="H128" i="4"/>
  <c r="I128" i="4"/>
  <c r="J128" i="4"/>
  <c r="K128" i="4"/>
  <c r="L128" i="4"/>
  <c r="M128" i="4"/>
  <c r="N128" i="4"/>
  <c r="O128" i="4"/>
  <c r="P128" i="4"/>
  <c r="Q128" i="4"/>
  <c r="R128" i="4"/>
  <c r="S128" i="4"/>
  <c r="T128" i="4"/>
  <c r="U128" i="4"/>
  <c r="V128" i="4"/>
  <c r="W128" i="4"/>
  <c r="X128" i="4"/>
  <c r="Y128" i="4"/>
  <c r="Z128" i="4"/>
  <c r="AA128" i="4"/>
  <c r="AB128" i="4"/>
  <c r="AC128" i="4"/>
  <c r="AD128" i="4"/>
  <c r="AE128" i="4"/>
  <c r="AF128" i="4"/>
  <c r="AG128" i="4"/>
  <c r="AH128" i="4"/>
  <c r="B129" i="4"/>
  <c r="C129" i="4"/>
  <c r="D129" i="4"/>
  <c r="E129" i="4"/>
  <c r="F129" i="4"/>
  <c r="G129" i="4"/>
  <c r="H129" i="4"/>
  <c r="I129" i="4"/>
  <c r="J129" i="4"/>
  <c r="K129" i="4"/>
  <c r="L129" i="4"/>
  <c r="M129" i="4"/>
  <c r="N129" i="4"/>
  <c r="O129" i="4"/>
  <c r="P129" i="4"/>
  <c r="Q129" i="4"/>
  <c r="R129" i="4"/>
  <c r="S129" i="4"/>
  <c r="T129" i="4"/>
  <c r="U129" i="4"/>
  <c r="V129" i="4"/>
  <c r="W129" i="4"/>
  <c r="X129" i="4"/>
  <c r="Y129" i="4"/>
  <c r="Z129" i="4"/>
  <c r="AA129" i="4"/>
  <c r="AB129" i="4"/>
  <c r="AC129" i="4"/>
  <c r="AD129" i="4"/>
  <c r="AE129" i="4"/>
  <c r="AF129" i="4"/>
  <c r="AG129" i="4"/>
  <c r="AH129" i="4"/>
  <c r="B51" i="4"/>
  <c r="C51" i="4"/>
  <c r="D51" i="4"/>
  <c r="E51" i="4"/>
  <c r="F51" i="4"/>
  <c r="G51" i="4"/>
  <c r="H51" i="4"/>
  <c r="I51" i="4"/>
  <c r="J51" i="4"/>
  <c r="L51" i="4"/>
  <c r="M51" i="4"/>
  <c r="N51" i="4"/>
  <c r="O51" i="4"/>
  <c r="P51" i="4"/>
  <c r="Q51" i="4"/>
  <c r="R51" i="4"/>
  <c r="S51" i="4"/>
  <c r="T51" i="4"/>
  <c r="U51" i="4"/>
  <c r="V51" i="4"/>
  <c r="W51" i="4"/>
  <c r="X51" i="4"/>
  <c r="Y51" i="4"/>
  <c r="Z51" i="4"/>
  <c r="AA51" i="4"/>
  <c r="AB51" i="4"/>
  <c r="AC51" i="4"/>
  <c r="AD51" i="4"/>
  <c r="AE51" i="4"/>
  <c r="AF51" i="4"/>
  <c r="AG51" i="4"/>
  <c r="AH51" i="4"/>
  <c r="B49" i="4"/>
  <c r="C49" i="4"/>
  <c r="D49" i="4"/>
  <c r="E49" i="4"/>
  <c r="F49" i="4"/>
  <c r="G49" i="4"/>
  <c r="H49" i="4"/>
  <c r="I49" i="4"/>
  <c r="J49" i="4"/>
  <c r="L49" i="4"/>
  <c r="M49" i="4"/>
  <c r="N49" i="4"/>
  <c r="O49" i="4"/>
  <c r="P49" i="4"/>
  <c r="Q49" i="4"/>
  <c r="R49" i="4"/>
  <c r="S49" i="4"/>
  <c r="T49" i="4"/>
  <c r="U49" i="4"/>
  <c r="V49" i="4"/>
  <c r="W49" i="4"/>
  <c r="X49" i="4"/>
  <c r="Y49" i="4"/>
  <c r="Z49" i="4"/>
  <c r="AA49" i="4"/>
  <c r="AB49" i="4"/>
  <c r="AC49" i="4"/>
  <c r="AD49" i="4"/>
  <c r="AE49" i="4"/>
  <c r="AF49" i="4"/>
  <c r="AG49" i="4"/>
  <c r="AH49" i="4"/>
  <c r="B48" i="4"/>
  <c r="C48" i="4"/>
  <c r="D48" i="4"/>
  <c r="E48" i="4"/>
  <c r="F48" i="4"/>
  <c r="G48" i="4"/>
  <c r="H48" i="4"/>
  <c r="I48" i="4"/>
  <c r="J48" i="4"/>
  <c r="L48" i="4"/>
  <c r="M48" i="4"/>
  <c r="N48" i="4"/>
  <c r="O48" i="4"/>
  <c r="P48" i="4"/>
  <c r="Q48" i="4"/>
  <c r="R48" i="4"/>
  <c r="S48" i="4"/>
  <c r="T48" i="4"/>
  <c r="U48" i="4"/>
  <c r="V48" i="4"/>
  <c r="W48" i="4"/>
  <c r="X48" i="4"/>
  <c r="Y48" i="4"/>
  <c r="Z48" i="4"/>
  <c r="AA48" i="4"/>
  <c r="AB48" i="4"/>
  <c r="AC48" i="4"/>
  <c r="AD48" i="4"/>
  <c r="AE48" i="4"/>
  <c r="AF48" i="4"/>
  <c r="AG48" i="4"/>
  <c r="AH48" i="4"/>
  <c r="B47" i="4"/>
  <c r="C47" i="4"/>
  <c r="D47" i="4"/>
  <c r="E47" i="4"/>
  <c r="F47" i="4"/>
  <c r="G47" i="4"/>
  <c r="H47" i="4"/>
  <c r="I47" i="4"/>
  <c r="J47" i="4"/>
  <c r="L47" i="4"/>
  <c r="M47" i="4"/>
  <c r="N47" i="4"/>
  <c r="O47" i="4"/>
  <c r="P47" i="4"/>
  <c r="Q47" i="4"/>
  <c r="R47" i="4"/>
  <c r="S47" i="4"/>
  <c r="T47" i="4"/>
  <c r="U47" i="4"/>
  <c r="V47" i="4"/>
  <c r="W47" i="4"/>
  <c r="X47" i="4"/>
  <c r="Y47" i="4"/>
  <c r="Z47" i="4"/>
  <c r="AA47" i="4"/>
  <c r="AB47" i="4"/>
  <c r="AC47" i="4"/>
  <c r="AD47" i="4"/>
  <c r="AE47" i="4"/>
  <c r="AF47" i="4"/>
  <c r="AG47" i="4"/>
  <c r="AH47" i="4"/>
  <c r="B46" i="4"/>
  <c r="C46" i="4"/>
  <c r="D46" i="4"/>
  <c r="E46" i="4"/>
  <c r="F46" i="4"/>
  <c r="G46" i="4"/>
  <c r="H46" i="4"/>
  <c r="I46" i="4"/>
  <c r="J46" i="4"/>
  <c r="L46" i="4"/>
  <c r="M46" i="4"/>
  <c r="N46" i="4"/>
  <c r="O46" i="4"/>
  <c r="P46" i="4"/>
  <c r="Q46" i="4"/>
  <c r="R46" i="4"/>
  <c r="S46" i="4"/>
  <c r="T46" i="4"/>
  <c r="U46" i="4"/>
  <c r="W46" i="4"/>
  <c r="X46" i="4"/>
  <c r="Y46" i="4"/>
  <c r="Z46" i="4"/>
  <c r="AA46" i="4"/>
  <c r="AB46" i="4"/>
  <c r="AC46" i="4"/>
  <c r="AD46" i="4"/>
  <c r="AE46" i="4"/>
  <c r="AF46" i="4"/>
  <c r="AG46" i="4"/>
  <c r="AH46" i="4"/>
  <c r="B45" i="4"/>
  <c r="C45" i="4"/>
  <c r="D45" i="4"/>
  <c r="E45" i="4"/>
  <c r="F45" i="4"/>
  <c r="G45" i="4"/>
  <c r="H45" i="4"/>
  <c r="I45" i="4"/>
  <c r="J45" i="4"/>
  <c r="L45" i="4"/>
  <c r="M45" i="4"/>
  <c r="N45" i="4"/>
  <c r="O45" i="4"/>
  <c r="P45" i="4"/>
  <c r="Q45" i="4"/>
  <c r="R45" i="4"/>
  <c r="S45" i="4"/>
  <c r="T45" i="4"/>
  <c r="W45" i="4"/>
  <c r="X45" i="4"/>
  <c r="Y45" i="4"/>
  <c r="Z45" i="4"/>
  <c r="AA45" i="4"/>
  <c r="AB45" i="4"/>
  <c r="AC45" i="4"/>
  <c r="AD45" i="4"/>
  <c r="AE45" i="4"/>
  <c r="AF45" i="4"/>
  <c r="AG45" i="4"/>
  <c r="AH45" i="4"/>
  <c r="B44" i="4"/>
  <c r="C44" i="4"/>
  <c r="D44" i="4"/>
  <c r="E44" i="4"/>
  <c r="F44" i="4"/>
  <c r="G44" i="4"/>
  <c r="H44" i="4"/>
  <c r="I44" i="4"/>
  <c r="J44" i="4"/>
  <c r="L44" i="4"/>
  <c r="M44" i="4"/>
  <c r="N44" i="4"/>
  <c r="O44" i="4"/>
  <c r="P44" i="4"/>
  <c r="Q44" i="4"/>
  <c r="R44" i="4"/>
  <c r="S44" i="4"/>
  <c r="T44" i="4"/>
  <c r="V44" i="4"/>
  <c r="W44" i="4"/>
  <c r="X44" i="4"/>
  <c r="Y44" i="4"/>
  <c r="Z44" i="4"/>
  <c r="AA44" i="4"/>
  <c r="AB44" i="4"/>
  <c r="AC44" i="4"/>
  <c r="AD44" i="4"/>
  <c r="AE44" i="4"/>
  <c r="AF44" i="4"/>
  <c r="AG44" i="4"/>
  <c r="AH44" i="4"/>
  <c r="B43" i="4"/>
  <c r="C43" i="4"/>
  <c r="D43" i="4"/>
  <c r="E43" i="4"/>
  <c r="F43" i="4"/>
  <c r="G43" i="4"/>
  <c r="H43" i="4"/>
  <c r="I43" i="4"/>
  <c r="J43" i="4"/>
  <c r="L43" i="4"/>
  <c r="M43" i="4"/>
  <c r="N43" i="4"/>
  <c r="O43" i="4"/>
  <c r="P43" i="4"/>
  <c r="Q43" i="4"/>
  <c r="R43" i="4"/>
  <c r="S43" i="4"/>
  <c r="T43" i="4"/>
  <c r="U43" i="4"/>
  <c r="V43" i="4"/>
  <c r="W43" i="4"/>
  <c r="X43" i="4"/>
  <c r="Y43" i="4"/>
  <c r="Z43" i="4"/>
  <c r="AA43" i="4"/>
  <c r="AB43" i="4"/>
  <c r="AC43" i="4"/>
  <c r="AD43" i="4"/>
  <c r="AE43" i="4"/>
  <c r="AF43" i="4"/>
  <c r="AG43" i="4"/>
  <c r="AH43" i="4"/>
  <c r="B42" i="4"/>
  <c r="C42" i="4"/>
  <c r="D42" i="4"/>
  <c r="E42" i="4"/>
  <c r="F42" i="4"/>
  <c r="G42" i="4"/>
  <c r="H42" i="4"/>
  <c r="I42" i="4"/>
  <c r="J42" i="4"/>
  <c r="L42" i="4"/>
  <c r="M42" i="4"/>
  <c r="N42" i="4"/>
  <c r="O42" i="4"/>
  <c r="P42" i="4"/>
  <c r="Q42" i="4"/>
  <c r="R42" i="4"/>
  <c r="S42" i="4"/>
  <c r="T42" i="4"/>
  <c r="U42" i="4"/>
  <c r="V42" i="4"/>
  <c r="W42" i="4"/>
  <c r="X42" i="4"/>
  <c r="Y42" i="4"/>
  <c r="Z42" i="4"/>
  <c r="AA42" i="4"/>
  <c r="AB42" i="4"/>
  <c r="AC42" i="4"/>
  <c r="AD42" i="4"/>
  <c r="AE42" i="4"/>
  <c r="AF42" i="4"/>
  <c r="AG42" i="4"/>
  <c r="AH42" i="4"/>
  <c r="B41" i="4"/>
  <c r="C41" i="4"/>
  <c r="D41" i="4"/>
  <c r="E41" i="4"/>
  <c r="F41" i="4"/>
  <c r="G41" i="4"/>
  <c r="H41" i="4"/>
  <c r="I41" i="4"/>
  <c r="J41" i="4"/>
  <c r="L41" i="4"/>
  <c r="M41" i="4"/>
  <c r="N41" i="4"/>
  <c r="O41" i="4"/>
  <c r="P41" i="4"/>
  <c r="Q41" i="4"/>
  <c r="R41" i="4"/>
  <c r="S41" i="4"/>
  <c r="T41" i="4"/>
  <c r="U41" i="4"/>
  <c r="V41" i="4"/>
  <c r="W41" i="4"/>
  <c r="X41" i="4"/>
  <c r="Y41" i="4"/>
  <c r="Z41" i="4"/>
  <c r="AA41" i="4"/>
  <c r="AB41" i="4"/>
  <c r="AC41" i="4"/>
  <c r="AD41" i="4"/>
  <c r="AE41" i="4"/>
  <c r="AF41" i="4"/>
  <c r="AG41" i="4"/>
  <c r="AH41" i="4"/>
  <c r="B39" i="4"/>
  <c r="C39" i="4"/>
  <c r="D39" i="4"/>
  <c r="E39" i="4"/>
  <c r="F39" i="4"/>
  <c r="G39" i="4"/>
  <c r="H39" i="4"/>
  <c r="I39" i="4"/>
  <c r="J39" i="4"/>
  <c r="L39" i="4"/>
  <c r="M39" i="4"/>
  <c r="N39" i="4"/>
  <c r="O39" i="4"/>
  <c r="P39" i="4"/>
  <c r="Q39" i="4"/>
  <c r="R39" i="4"/>
  <c r="S39" i="4"/>
  <c r="T39" i="4"/>
  <c r="U39" i="4"/>
  <c r="V39" i="4"/>
  <c r="W39" i="4"/>
  <c r="X39" i="4"/>
  <c r="Y39" i="4"/>
  <c r="Z39" i="4"/>
  <c r="AA39" i="4"/>
  <c r="AB39" i="4"/>
  <c r="AC39" i="4"/>
  <c r="AD39" i="4"/>
  <c r="AE39" i="4"/>
  <c r="AF39" i="4"/>
  <c r="AG39" i="4"/>
  <c r="AH39" i="4"/>
  <c r="B38" i="4"/>
  <c r="C38" i="4"/>
  <c r="D38" i="4"/>
  <c r="E38" i="4"/>
  <c r="F38" i="4"/>
  <c r="G38" i="4"/>
  <c r="H38" i="4"/>
  <c r="I38" i="4"/>
  <c r="J38" i="4"/>
  <c r="L38" i="4"/>
  <c r="M38" i="4"/>
  <c r="N38" i="4"/>
  <c r="O38" i="4"/>
  <c r="P38" i="4"/>
  <c r="Q38" i="4"/>
  <c r="R38" i="4"/>
  <c r="S38" i="4"/>
  <c r="T38" i="4"/>
  <c r="U38" i="4"/>
  <c r="V38" i="4"/>
  <c r="W38" i="4"/>
  <c r="X38" i="4"/>
  <c r="Y38" i="4"/>
  <c r="Z38" i="4"/>
  <c r="AA38" i="4"/>
  <c r="AB38" i="4"/>
  <c r="AC38" i="4"/>
  <c r="AD38" i="4"/>
  <c r="AE38" i="4"/>
  <c r="AF38" i="4"/>
  <c r="AG38" i="4"/>
  <c r="AH38" i="4"/>
  <c r="B37" i="4"/>
  <c r="C37" i="4"/>
  <c r="D37" i="4"/>
  <c r="E37" i="4"/>
  <c r="F37" i="4"/>
  <c r="G37" i="4"/>
  <c r="H37" i="4"/>
  <c r="I37" i="4"/>
  <c r="J37" i="4"/>
  <c r="L37" i="4"/>
  <c r="M37" i="4"/>
  <c r="N37" i="4"/>
  <c r="O37" i="4"/>
  <c r="P37" i="4"/>
  <c r="Q37" i="4"/>
  <c r="R37" i="4"/>
  <c r="S37" i="4"/>
  <c r="T37" i="4"/>
  <c r="V37" i="4"/>
  <c r="W37" i="4"/>
  <c r="X37" i="4"/>
  <c r="Y37" i="4"/>
  <c r="Z37" i="4"/>
  <c r="AA37" i="4"/>
  <c r="AB37" i="4"/>
  <c r="AC37" i="4"/>
  <c r="AD37" i="4"/>
  <c r="AE37" i="4"/>
  <c r="AF37" i="4"/>
  <c r="AG37" i="4"/>
  <c r="AH37" i="4"/>
  <c r="B36" i="4"/>
  <c r="C36" i="4"/>
  <c r="D36" i="4"/>
  <c r="E36" i="4"/>
  <c r="F36" i="4"/>
  <c r="G36" i="4"/>
  <c r="H36" i="4"/>
  <c r="I36" i="4"/>
  <c r="J36" i="4"/>
  <c r="L36" i="4"/>
  <c r="M36" i="4"/>
  <c r="N36" i="4"/>
  <c r="O36" i="4"/>
  <c r="P36" i="4"/>
  <c r="Q36" i="4"/>
  <c r="R36" i="4"/>
  <c r="S36" i="4"/>
  <c r="T36" i="4"/>
  <c r="V36" i="4"/>
  <c r="W36" i="4"/>
  <c r="X36" i="4"/>
  <c r="Y36" i="4"/>
  <c r="Z36" i="4"/>
  <c r="AA36" i="4"/>
  <c r="AB36" i="4"/>
  <c r="AC36" i="4"/>
  <c r="AD36" i="4"/>
  <c r="AE36" i="4"/>
  <c r="AF36" i="4"/>
  <c r="AG36" i="4"/>
  <c r="AH36" i="4"/>
  <c r="B35" i="4"/>
  <c r="C35" i="4"/>
  <c r="D35" i="4"/>
  <c r="E35" i="4"/>
  <c r="F35" i="4"/>
  <c r="G35" i="4"/>
  <c r="H35" i="4"/>
  <c r="I35" i="4"/>
  <c r="J35" i="4"/>
  <c r="L35" i="4"/>
  <c r="M35" i="4"/>
  <c r="N35" i="4"/>
  <c r="O35" i="4"/>
  <c r="P35" i="4"/>
  <c r="Q35" i="4"/>
  <c r="R35" i="4"/>
  <c r="S35" i="4"/>
  <c r="T35" i="4"/>
  <c r="U35" i="4"/>
  <c r="V35" i="4"/>
  <c r="W35" i="4"/>
  <c r="X35" i="4"/>
  <c r="Y35" i="4"/>
  <c r="Z35" i="4"/>
  <c r="AA35" i="4"/>
  <c r="AB35" i="4"/>
  <c r="AC35" i="4"/>
  <c r="AD35" i="4"/>
  <c r="AE35" i="4"/>
  <c r="AF35" i="4"/>
  <c r="AG35" i="4"/>
  <c r="AH35" i="4"/>
  <c r="B34" i="4"/>
  <c r="C34" i="4"/>
  <c r="D34" i="4"/>
  <c r="E34" i="4"/>
  <c r="F34" i="4"/>
  <c r="G34" i="4"/>
  <c r="H34" i="4"/>
  <c r="I34" i="4"/>
  <c r="J34" i="4"/>
  <c r="L34" i="4"/>
  <c r="M34" i="4"/>
  <c r="N34" i="4"/>
  <c r="O34" i="4"/>
  <c r="P34" i="4"/>
  <c r="Q34" i="4"/>
  <c r="R34" i="4"/>
  <c r="S34" i="4"/>
  <c r="T34" i="4"/>
  <c r="U34" i="4"/>
  <c r="W34" i="4"/>
  <c r="X34" i="4"/>
  <c r="Y34" i="4"/>
  <c r="Z34" i="4"/>
  <c r="AA34" i="4"/>
  <c r="AB34" i="4"/>
  <c r="AC34" i="4"/>
  <c r="AD34" i="4"/>
  <c r="AE34" i="4"/>
  <c r="AF34" i="4"/>
  <c r="AG34" i="4"/>
  <c r="AH34" i="4"/>
  <c r="B33" i="4"/>
  <c r="C33" i="4"/>
  <c r="D33" i="4"/>
  <c r="E33" i="4"/>
  <c r="F33" i="4"/>
  <c r="G33" i="4"/>
  <c r="H33" i="4"/>
  <c r="I33" i="4"/>
  <c r="J33" i="4"/>
  <c r="L33" i="4"/>
  <c r="M33" i="4"/>
  <c r="N33" i="4"/>
  <c r="O33" i="4"/>
  <c r="P33" i="4"/>
  <c r="Q33" i="4"/>
  <c r="R33" i="4"/>
  <c r="S33" i="4"/>
  <c r="T33" i="4"/>
  <c r="U33" i="4"/>
  <c r="W33" i="4"/>
  <c r="X33" i="4"/>
  <c r="Y33" i="4"/>
  <c r="Z33" i="4"/>
  <c r="AA33" i="4"/>
  <c r="AB33" i="4"/>
  <c r="AC33" i="4"/>
  <c r="AD33" i="4"/>
  <c r="AE33" i="4"/>
  <c r="AF33" i="4"/>
  <c r="AG33" i="4"/>
  <c r="AH33" i="4"/>
  <c r="B32" i="4"/>
  <c r="C32" i="4"/>
  <c r="D32" i="4"/>
  <c r="E32" i="4"/>
  <c r="F32" i="4"/>
  <c r="G32" i="4"/>
  <c r="H32" i="4"/>
  <c r="I32" i="4"/>
  <c r="J32" i="4"/>
  <c r="L32" i="4"/>
  <c r="M32" i="4"/>
  <c r="N32" i="4"/>
  <c r="O32" i="4"/>
  <c r="P32" i="4"/>
  <c r="Q32" i="4"/>
  <c r="R32" i="4"/>
  <c r="S32" i="4"/>
  <c r="T32" i="4"/>
  <c r="U32" i="4"/>
  <c r="V32" i="4"/>
  <c r="W32" i="4"/>
  <c r="X32" i="4"/>
  <c r="Y32" i="4"/>
  <c r="Z32" i="4"/>
  <c r="AA32" i="4"/>
  <c r="AB32" i="4"/>
  <c r="AC32" i="4"/>
  <c r="AD32" i="4"/>
  <c r="AE32" i="4"/>
  <c r="AF32" i="4"/>
  <c r="AG32" i="4"/>
  <c r="AH32" i="4"/>
  <c r="B31" i="4"/>
  <c r="C31" i="4"/>
  <c r="D31" i="4"/>
  <c r="E31" i="4"/>
  <c r="F31" i="4"/>
  <c r="G31" i="4"/>
  <c r="H31" i="4"/>
  <c r="I31" i="4"/>
  <c r="J31" i="4"/>
  <c r="L31" i="4"/>
  <c r="M31" i="4"/>
  <c r="N31" i="4"/>
  <c r="O31" i="4"/>
  <c r="P31" i="4"/>
  <c r="Q31" i="4"/>
  <c r="R31" i="4"/>
  <c r="S31" i="4"/>
  <c r="T31" i="4"/>
  <c r="U31" i="4"/>
  <c r="V31" i="4"/>
  <c r="W31" i="4"/>
  <c r="X31" i="4"/>
  <c r="Y31" i="4"/>
  <c r="Z31" i="4"/>
  <c r="AA31" i="4"/>
  <c r="AB31" i="4"/>
  <c r="AC31" i="4"/>
  <c r="AD31" i="4"/>
  <c r="AE31" i="4"/>
  <c r="AF31" i="4"/>
  <c r="AG31" i="4"/>
  <c r="AH31" i="4"/>
  <c r="B29" i="4"/>
  <c r="C29" i="4"/>
  <c r="D29" i="4"/>
  <c r="E29" i="4"/>
  <c r="F29" i="4"/>
  <c r="G29" i="4"/>
  <c r="H29" i="4"/>
  <c r="I29" i="4"/>
  <c r="J29" i="4"/>
  <c r="L29" i="4"/>
  <c r="M29" i="4"/>
  <c r="N29" i="4"/>
  <c r="O29" i="4"/>
  <c r="P29" i="4"/>
  <c r="Q29" i="4"/>
  <c r="R29" i="4"/>
  <c r="S29" i="4"/>
  <c r="T29" i="4"/>
  <c r="V29" i="4"/>
  <c r="W29" i="4"/>
  <c r="X29" i="4"/>
  <c r="Y29" i="4"/>
  <c r="Z29" i="4"/>
  <c r="AA29" i="4"/>
  <c r="AB29" i="4"/>
  <c r="AC29" i="4"/>
  <c r="AD29" i="4"/>
  <c r="AE29" i="4"/>
  <c r="AF29" i="4"/>
  <c r="AG29" i="4"/>
  <c r="AH29" i="4"/>
  <c r="B28" i="4"/>
  <c r="C28" i="4"/>
  <c r="D28" i="4"/>
  <c r="E28" i="4"/>
  <c r="F28" i="4"/>
  <c r="G28" i="4"/>
  <c r="H28" i="4"/>
  <c r="I28" i="4"/>
  <c r="J28" i="4"/>
  <c r="L28" i="4"/>
  <c r="M28" i="4"/>
  <c r="N28" i="4"/>
  <c r="O28" i="4"/>
  <c r="P28" i="4"/>
  <c r="Q28" i="4"/>
  <c r="R28" i="4"/>
  <c r="S28" i="4"/>
  <c r="T28" i="4"/>
  <c r="V28" i="4"/>
  <c r="W28" i="4"/>
  <c r="X28" i="4"/>
  <c r="Y28" i="4"/>
  <c r="Z28" i="4"/>
  <c r="AA28" i="4"/>
  <c r="AB28" i="4"/>
  <c r="AC28" i="4"/>
  <c r="AD28" i="4"/>
  <c r="AE28" i="4"/>
  <c r="AF28" i="4"/>
  <c r="AG28" i="4"/>
  <c r="AH28" i="4"/>
  <c r="B27" i="4"/>
  <c r="C27" i="4"/>
  <c r="D27" i="4"/>
  <c r="E27" i="4"/>
  <c r="F27" i="4"/>
  <c r="G27" i="4"/>
  <c r="H27" i="4"/>
  <c r="I27" i="4"/>
  <c r="J27" i="4"/>
  <c r="L27" i="4"/>
  <c r="M27" i="4"/>
  <c r="N27" i="4"/>
  <c r="O27" i="4"/>
  <c r="P27" i="4"/>
  <c r="Q27" i="4"/>
  <c r="R27" i="4"/>
  <c r="S27" i="4"/>
  <c r="T27" i="4"/>
  <c r="U27" i="4"/>
  <c r="V27" i="4"/>
  <c r="W27" i="4"/>
  <c r="X27" i="4"/>
  <c r="Y27" i="4"/>
  <c r="Z27" i="4"/>
  <c r="AA27" i="4"/>
  <c r="AB27" i="4"/>
  <c r="AC27" i="4"/>
  <c r="AD27" i="4"/>
  <c r="AE27" i="4"/>
  <c r="AF27" i="4"/>
  <c r="AG27" i="4"/>
  <c r="AH27" i="4"/>
  <c r="B26" i="4"/>
  <c r="C26" i="4"/>
  <c r="D26" i="4"/>
  <c r="E26" i="4"/>
  <c r="F26" i="4"/>
  <c r="G26" i="4"/>
  <c r="H26" i="4"/>
  <c r="I26" i="4"/>
  <c r="J26" i="4"/>
  <c r="K26" i="4"/>
  <c r="L26" i="4"/>
  <c r="M26" i="4"/>
  <c r="N26" i="4"/>
  <c r="O26" i="4"/>
  <c r="P26" i="4"/>
  <c r="Q26" i="4"/>
  <c r="R26" i="4"/>
  <c r="S26" i="4"/>
  <c r="T26" i="4"/>
  <c r="U26" i="4"/>
  <c r="V26" i="4"/>
  <c r="W26" i="4"/>
  <c r="X26" i="4"/>
  <c r="Y26" i="4"/>
  <c r="Z26" i="4"/>
  <c r="AA26" i="4"/>
  <c r="AB26" i="4"/>
  <c r="AC26" i="4"/>
  <c r="AD26" i="4"/>
  <c r="AE26" i="4"/>
  <c r="AF26" i="4"/>
  <c r="AG26" i="4"/>
  <c r="AH26" i="4"/>
  <c r="B25" i="4"/>
  <c r="C25" i="4"/>
  <c r="D25" i="4"/>
  <c r="E25" i="4"/>
  <c r="F25" i="4"/>
  <c r="G25" i="4"/>
  <c r="H25" i="4"/>
  <c r="I25" i="4"/>
  <c r="J25" i="4"/>
  <c r="L25" i="4"/>
  <c r="M25" i="4"/>
  <c r="N25" i="4"/>
  <c r="O25" i="4"/>
  <c r="P25" i="4"/>
  <c r="Q25" i="4"/>
  <c r="R25" i="4"/>
  <c r="S25" i="4"/>
  <c r="T25" i="4"/>
  <c r="U25" i="4"/>
  <c r="V25" i="4"/>
  <c r="W25" i="4"/>
  <c r="X25" i="4"/>
  <c r="Y25" i="4"/>
  <c r="Z25" i="4"/>
  <c r="AA25" i="4"/>
  <c r="AB25" i="4"/>
  <c r="AC25" i="4"/>
  <c r="AD25" i="4"/>
  <c r="AE25" i="4"/>
  <c r="AF25" i="4"/>
  <c r="AG25" i="4"/>
  <c r="AH25" i="4"/>
  <c r="B24" i="4"/>
  <c r="C24" i="4"/>
  <c r="D24" i="4"/>
  <c r="E24" i="4"/>
  <c r="F24" i="4"/>
  <c r="G24" i="4"/>
  <c r="H24" i="4"/>
  <c r="I24" i="4"/>
  <c r="J24" i="4"/>
  <c r="K24" i="4"/>
  <c r="L24" i="4"/>
  <c r="M24" i="4"/>
  <c r="N24" i="4"/>
  <c r="O24" i="4"/>
  <c r="P24" i="4"/>
  <c r="Q24" i="4"/>
  <c r="R24" i="4"/>
  <c r="S24" i="4"/>
  <c r="T24" i="4"/>
  <c r="U24" i="4"/>
  <c r="V24" i="4"/>
  <c r="W24" i="4"/>
  <c r="X24" i="4"/>
  <c r="Y24" i="4"/>
  <c r="Z24" i="4"/>
  <c r="AA24" i="4"/>
  <c r="AB24" i="4"/>
  <c r="AC24" i="4"/>
  <c r="AD24" i="4"/>
  <c r="AE24" i="4"/>
  <c r="AF24" i="4"/>
  <c r="AG24" i="4"/>
  <c r="AH24" i="4"/>
  <c r="B23" i="4"/>
  <c r="C23" i="4"/>
  <c r="D23" i="4"/>
  <c r="E23" i="4"/>
  <c r="F23" i="4"/>
  <c r="G23" i="4"/>
  <c r="H23" i="4"/>
  <c r="I23" i="4"/>
  <c r="J23" i="4"/>
  <c r="L23" i="4"/>
  <c r="M23" i="4"/>
  <c r="N23" i="4"/>
  <c r="O23" i="4"/>
  <c r="P23" i="4"/>
  <c r="Q23" i="4"/>
  <c r="R23" i="4"/>
  <c r="S23" i="4"/>
  <c r="T23" i="4"/>
  <c r="U23" i="4"/>
  <c r="V23" i="4"/>
  <c r="W23" i="4"/>
  <c r="X23" i="4"/>
  <c r="Y23" i="4"/>
  <c r="Z23" i="4"/>
  <c r="AA23" i="4"/>
  <c r="AB23" i="4"/>
  <c r="AC23" i="4"/>
  <c r="AD23" i="4"/>
  <c r="AE23" i="4"/>
  <c r="AF23" i="4"/>
  <c r="AG23" i="4"/>
  <c r="AH23" i="4"/>
  <c r="B22" i="4"/>
  <c r="C22" i="4"/>
  <c r="D22" i="4"/>
  <c r="E22" i="4"/>
  <c r="F22" i="4"/>
  <c r="G22" i="4"/>
  <c r="H22" i="4"/>
  <c r="I22" i="4"/>
  <c r="J22" i="4"/>
  <c r="L22" i="4"/>
  <c r="M22" i="4"/>
  <c r="N22" i="4"/>
  <c r="O22" i="4"/>
  <c r="P22" i="4"/>
  <c r="Q22" i="4"/>
  <c r="R22" i="4"/>
  <c r="S22" i="4"/>
  <c r="T22" i="4"/>
  <c r="U22" i="4"/>
  <c r="V22" i="4"/>
  <c r="W22" i="4"/>
  <c r="X22" i="4"/>
  <c r="Y22" i="4"/>
  <c r="Z22" i="4"/>
  <c r="AA22" i="4"/>
  <c r="AB22" i="4"/>
  <c r="AC22" i="4"/>
  <c r="AD22" i="4"/>
  <c r="AE22" i="4"/>
  <c r="AF22" i="4"/>
  <c r="AG22" i="4"/>
  <c r="AH22" i="4"/>
  <c r="B21" i="4"/>
  <c r="C21" i="4"/>
  <c r="D21" i="4"/>
  <c r="E21" i="4"/>
  <c r="F21" i="4"/>
  <c r="G21" i="4"/>
  <c r="H21" i="4"/>
  <c r="I21" i="4"/>
  <c r="J21" i="4"/>
  <c r="L21" i="4"/>
  <c r="M21" i="4"/>
  <c r="N21" i="4"/>
  <c r="O21" i="4"/>
  <c r="P21" i="4"/>
  <c r="Q21" i="4"/>
  <c r="R21" i="4"/>
  <c r="S21" i="4"/>
  <c r="T21" i="4"/>
  <c r="U21" i="4"/>
  <c r="V21" i="4"/>
  <c r="W21" i="4"/>
  <c r="X21" i="4"/>
  <c r="Y21" i="4"/>
  <c r="Z21" i="4"/>
  <c r="AA21" i="4"/>
  <c r="AB21" i="4"/>
  <c r="AC21" i="4"/>
  <c r="AD21" i="4"/>
  <c r="AE21" i="4"/>
  <c r="AF21" i="4"/>
  <c r="AG21" i="4"/>
  <c r="AH21" i="4"/>
  <c r="B19" i="4"/>
  <c r="C19" i="4"/>
  <c r="D19" i="4"/>
  <c r="E19" i="4"/>
  <c r="F19" i="4"/>
  <c r="G19" i="4"/>
  <c r="H19" i="4"/>
  <c r="I19" i="4"/>
  <c r="J19" i="4"/>
  <c r="K19" i="4"/>
  <c r="L19" i="4"/>
  <c r="M19" i="4"/>
  <c r="N19" i="4"/>
  <c r="O19" i="4"/>
  <c r="P19" i="4"/>
  <c r="Q19" i="4"/>
  <c r="R19" i="4"/>
  <c r="S19" i="4"/>
  <c r="T19" i="4"/>
  <c r="U19" i="4"/>
  <c r="V19" i="4"/>
  <c r="W19" i="4"/>
  <c r="X19" i="4"/>
  <c r="Y19" i="4"/>
  <c r="Z19" i="4"/>
  <c r="AA19" i="4"/>
  <c r="AB19" i="4"/>
  <c r="AC19" i="4"/>
  <c r="AD19" i="4"/>
  <c r="AE19" i="4"/>
  <c r="AF19" i="4"/>
  <c r="AG19" i="4"/>
  <c r="AH19" i="4"/>
  <c r="B18" i="4"/>
  <c r="C18" i="4"/>
  <c r="D18" i="4"/>
  <c r="E18"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B17" i="4"/>
  <c r="C17" i="4"/>
  <c r="D17" i="4"/>
  <c r="E17" i="4"/>
  <c r="F17" i="4"/>
  <c r="G17" i="4"/>
  <c r="H17" i="4"/>
  <c r="I17" i="4"/>
  <c r="J17" i="4"/>
  <c r="L17" i="4"/>
  <c r="M17" i="4"/>
  <c r="N17" i="4"/>
  <c r="O17" i="4"/>
  <c r="P17" i="4"/>
  <c r="Q17" i="4"/>
  <c r="R17" i="4"/>
  <c r="S17" i="4"/>
  <c r="T17" i="4"/>
  <c r="U17" i="4"/>
  <c r="V17" i="4"/>
  <c r="W17" i="4"/>
  <c r="X17" i="4"/>
  <c r="Y17" i="4"/>
  <c r="Z17" i="4"/>
  <c r="AA17" i="4"/>
  <c r="AB17" i="4"/>
  <c r="AC17" i="4"/>
  <c r="AD17" i="4"/>
  <c r="AE17" i="4"/>
  <c r="AF17" i="4"/>
  <c r="AG17" i="4"/>
  <c r="AH17" i="4"/>
  <c r="B16" i="4"/>
  <c r="C16" i="4"/>
  <c r="D16" i="4"/>
  <c r="E16" i="4"/>
  <c r="F16" i="4"/>
  <c r="G16" i="4"/>
  <c r="H16" i="4"/>
  <c r="I16" i="4"/>
  <c r="J16" i="4"/>
  <c r="L16" i="4"/>
  <c r="M16" i="4"/>
  <c r="N16" i="4"/>
  <c r="O16" i="4"/>
  <c r="P16" i="4"/>
  <c r="Q16" i="4"/>
  <c r="R16" i="4"/>
  <c r="S16" i="4"/>
  <c r="T16" i="4"/>
  <c r="U16" i="4"/>
  <c r="V16" i="4"/>
  <c r="W16" i="4"/>
  <c r="X16" i="4"/>
  <c r="Y16" i="4"/>
  <c r="Z16" i="4"/>
  <c r="AA16" i="4"/>
  <c r="AB16" i="4"/>
  <c r="AC16" i="4"/>
  <c r="AD16" i="4"/>
  <c r="AE16" i="4"/>
  <c r="AF16" i="4"/>
  <c r="AG16" i="4"/>
  <c r="AH16" i="4"/>
  <c r="B15" i="4"/>
  <c r="C15" i="4"/>
  <c r="D15" i="4"/>
  <c r="E15" i="4"/>
  <c r="F15" i="4"/>
  <c r="G15" i="4"/>
  <c r="H15" i="4"/>
  <c r="I15" i="4"/>
  <c r="J15" i="4"/>
  <c r="L15" i="4"/>
  <c r="M15" i="4"/>
  <c r="N15" i="4"/>
  <c r="O15" i="4"/>
  <c r="P15" i="4"/>
  <c r="Q15" i="4"/>
  <c r="R15" i="4"/>
  <c r="S15" i="4"/>
  <c r="T15" i="4"/>
  <c r="U15" i="4"/>
  <c r="V15" i="4"/>
  <c r="W15" i="4"/>
  <c r="X15" i="4"/>
  <c r="Y15" i="4"/>
  <c r="Z15" i="4"/>
  <c r="AA15" i="4"/>
  <c r="AB15" i="4"/>
  <c r="AC15" i="4"/>
  <c r="AD15" i="4"/>
  <c r="AE15" i="4"/>
  <c r="AF15" i="4"/>
  <c r="AG15" i="4"/>
  <c r="AH15" i="4"/>
  <c r="B14" i="4"/>
  <c r="C14" i="4"/>
  <c r="D14" i="4"/>
  <c r="E14" i="4"/>
  <c r="F14" i="4"/>
  <c r="G14" i="4"/>
  <c r="H14" i="4"/>
  <c r="I14" i="4"/>
  <c r="J14" i="4"/>
  <c r="L14" i="4"/>
  <c r="M14" i="4"/>
  <c r="N14" i="4"/>
  <c r="O14" i="4"/>
  <c r="P14" i="4"/>
  <c r="Q14" i="4"/>
  <c r="R14" i="4"/>
  <c r="S14" i="4"/>
  <c r="T14" i="4"/>
  <c r="U14" i="4"/>
  <c r="V14" i="4"/>
  <c r="W14" i="4"/>
  <c r="X14" i="4"/>
  <c r="Y14" i="4"/>
  <c r="Z14" i="4"/>
  <c r="AA14" i="4"/>
  <c r="AB14" i="4"/>
  <c r="AC14" i="4"/>
  <c r="AD14" i="4"/>
  <c r="AE14" i="4"/>
  <c r="AF14" i="4"/>
  <c r="AG14" i="4"/>
  <c r="AH14" i="4"/>
  <c r="B13" i="4"/>
  <c r="C13" i="4"/>
  <c r="D13" i="4"/>
  <c r="E13" i="4"/>
  <c r="F13" i="4"/>
  <c r="G13" i="4"/>
  <c r="H13" i="4"/>
  <c r="I13" i="4"/>
  <c r="J13" i="4"/>
  <c r="L13" i="4"/>
  <c r="M13" i="4"/>
  <c r="N13" i="4"/>
  <c r="O13" i="4"/>
  <c r="P13" i="4"/>
  <c r="Q13" i="4"/>
  <c r="R13" i="4"/>
  <c r="S13" i="4"/>
  <c r="T13" i="4"/>
  <c r="W13" i="4"/>
  <c r="X13" i="4"/>
  <c r="Y13" i="4"/>
  <c r="Z13" i="4"/>
  <c r="AA13" i="4"/>
  <c r="AB13" i="4"/>
  <c r="AC13" i="4"/>
  <c r="AD13" i="4"/>
  <c r="AE13" i="4"/>
  <c r="AF13" i="4"/>
  <c r="AG13" i="4"/>
  <c r="AH13" i="4"/>
  <c r="B12" i="4"/>
  <c r="C12" i="4"/>
  <c r="D12" i="4"/>
  <c r="E12" i="4"/>
  <c r="F12" i="4"/>
  <c r="G12" i="4"/>
  <c r="H12" i="4"/>
  <c r="I12" i="4"/>
  <c r="J12" i="4"/>
  <c r="K12" i="4"/>
  <c r="L12" i="4"/>
  <c r="M12" i="4"/>
  <c r="N12" i="4"/>
  <c r="O12" i="4"/>
  <c r="P12" i="4"/>
  <c r="Q12" i="4"/>
  <c r="R12" i="4"/>
  <c r="S12" i="4"/>
  <c r="T12" i="4"/>
  <c r="U12" i="4"/>
  <c r="W12" i="4"/>
  <c r="X12" i="4"/>
  <c r="Y12" i="4"/>
  <c r="Z12" i="4"/>
  <c r="AA12" i="4"/>
  <c r="AB12" i="4"/>
  <c r="AC12" i="4"/>
  <c r="AD12" i="4"/>
  <c r="AE12" i="4"/>
  <c r="AF12" i="4"/>
  <c r="AG12" i="4"/>
  <c r="AH12" i="4"/>
  <c r="B11" i="4"/>
  <c r="C11" i="4"/>
  <c r="D11" i="4"/>
  <c r="E11"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B9" i="4"/>
  <c r="C9" i="4"/>
  <c r="D9" i="4"/>
  <c r="E9" i="4"/>
  <c r="F9" i="4"/>
  <c r="G9" i="4"/>
  <c r="H9" i="4"/>
  <c r="I9" i="4"/>
  <c r="J9" i="4"/>
  <c r="K9" i="4"/>
  <c r="L9" i="4"/>
  <c r="M9" i="4"/>
  <c r="N9" i="4"/>
  <c r="O9" i="4"/>
  <c r="P9" i="4"/>
  <c r="Q9" i="4"/>
  <c r="R9" i="4"/>
  <c r="S9" i="4"/>
  <c r="T9" i="4"/>
  <c r="V9" i="4"/>
  <c r="X9" i="4"/>
  <c r="Y9" i="4"/>
  <c r="Z9" i="4"/>
  <c r="AA9" i="4"/>
  <c r="AB9" i="4"/>
  <c r="AC9" i="4"/>
  <c r="AD9" i="4"/>
  <c r="AE9" i="4"/>
  <c r="AF9" i="4"/>
  <c r="AG9" i="4"/>
  <c r="AH9" i="4"/>
  <c r="B8" i="4"/>
  <c r="C8" i="4"/>
  <c r="D8" i="4"/>
  <c r="E8" i="4"/>
  <c r="F8" i="4"/>
  <c r="G8" i="4"/>
  <c r="H8" i="4"/>
  <c r="I8" i="4"/>
  <c r="J8" i="4"/>
  <c r="L8" i="4"/>
  <c r="M8" i="4"/>
  <c r="N8" i="4"/>
  <c r="O8" i="4"/>
  <c r="P8" i="4"/>
  <c r="Q8" i="4"/>
  <c r="R8" i="4"/>
  <c r="S8" i="4"/>
  <c r="T8" i="4"/>
  <c r="U8" i="4"/>
  <c r="V8" i="4"/>
  <c r="W8" i="4"/>
  <c r="X8" i="4"/>
  <c r="Y8" i="4"/>
  <c r="Z8" i="4"/>
  <c r="AA8" i="4"/>
  <c r="AB8" i="4"/>
  <c r="AC8" i="4"/>
  <c r="AD8" i="4"/>
  <c r="AE8" i="4"/>
  <c r="AF8" i="4"/>
  <c r="AG8" i="4"/>
  <c r="AH8" i="4"/>
  <c r="B7" i="4"/>
  <c r="C7" i="4"/>
  <c r="D7"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B6" i="4"/>
  <c r="C6" i="4"/>
  <c r="D6" i="4"/>
  <c r="E6" i="4"/>
  <c r="F6" i="4"/>
  <c r="G6" i="4"/>
  <c r="H6" i="4"/>
  <c r="I6" i="4"/>
  <c r="J6" i="4"/>
  <c r="L6" i="4"/>
  <c r="M6" i="4"/>
  <c r="N6" i="4"/>
  <c r="O6" i="4"/>
  <c r="P6" i="4"/>
  <c r="Q6" i="4"/>
  <c r="R6" i="4"/>
  <c r="S6" i="4"/>
  <c r="T6" i="4"/>
  <c r="U6" i="4"/>
  <c r="V6" i="4"/>
  <c r="W6" i="4"/>
  <c r="X6" i="4"/>
  <c r="Y6" i="4"/>
  <c r="Z6" i="4"/>
  <c r="AA6" i="4"/>
  <c r="AB6" i="4"/>
  <c r="AC6" i="4"/>
  <c r="AD6" i="4"/>
  <c r="AE6" i="4"/>
  <c r="AF6" i="4"/>
  <c r="AG6" i="4"/>
  <c r="B5" i="4"/>
  <c r="C5" i="4"/>
  <c r="D5" i="4"/>
  <c r="E5" i="4"/>
  <c r="F5" i="4"/>
  <c r="G5" i="4"/>
  <c r="H5" i="4"/>
  <c r="I5" i="4"/>
  <c r="J5" i="4"/>
  <c r="L5" i="4"/>
  <c r="M5" i="4"/>
  <c r="N5" i="4"/>
  <c r="O5" i="4"/>
  <c r="P5" i="4"/>
  <c r="Q5" i="4"/>
  <c r="R5" i="4"/>
  <c r="S5" i="4"/>
  <c r="T5" i="4"/>
  <c r="U5" i="4"/>
  <c r="W5" i="4"/>
  <c r="X5" i="4"/>
  <c r="Y5" i="4"/>
  <c r="Z5" i="4"/>
  <c r="AA5" i="4"/>
  <c r="AB5" i="4"/>
  <c r="AC5" i="4"/>
  <c r="AD5" i="4"/>
  <c r="AE5" i="4"/>
  <c r="AF5" i="4"/>
  <c r="AG5" i="4"/>
  <c r="AH5" i="4"/>
  <c r="B4" i="4"/>
  <c r="C4" i="4"/>
  <c r="D4" i="4"/>
  <c r="E4" i="4"/>
  <c r="F4" i="4"/>
  <c r="G4" i="4"/>
  <c r="H4" i="4"/>
  <c r="I4" i="4"/>
  <c r="J4" i="4"/>
  <c r="K4" i="4"/>
  <c r="L4" i="4"/>
  <c r="M4" i="4"/>
  <c r="N4" i="4"/>
  <c r="O4" i="4"/>
  <c r="P4" i="4"/>
  <c r="Q4" i="4"/>
  <c r="R4" i="4"/>
  <c r="S4" i="4"/>
  <c r="T4" i="4"/>
  <c r="U4" i="4"/>
  <c r="W4" i="4"/>
  <c r="X4" i="4"/>
  <c r="Y4" i="4"/>
  <c r="Z4" i="4"/>
  <c r="AA4" i="4"/>
  <c r="AB4" i="4"/>
  <c r="AC4" i="4"/>
  <c r="AD4" i="4"/>
  <c r="AE4" i="4"/>
  <c r="AF4" i="4"/>
  <c r="AG4" i="4"/>
  <c r="AH4" i="4"/>
  <c r="B3"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3" i="4"/>
  <c r="A4" i="4"/>
  <c r="A5" i="4"/>
  <c r="A6" i="4"/>
  <c r="A7" i="4"/>
  <c r="A8" i="4"/>
  <c r="A9" i="4"/>
  <c r="A11" i="4"/>
  <c r="A12" i="4"/>
  <c r="A13" i="4"/>
  <c r="A14" i="4"/>
  <c r="A15" i="4"/>
  <c r="A16" i="4"/>
  <c r="A17" i="4"/>
  <c r="A18" i="4"/>
  <c r="A19" i="4"/>
  <c r="A21" i="4"/>
  <c r="A22" i="4"/>
  <c r="A23" i="4"/>
  <c r="A24" i="4"/>
  <c r="A25" i="4"/>
  <c r="A26" i="4"/>
  <c r="A27" i="4"/>
  <c r="A28" i="4"/>
  <c r="A29" i="4"/>
  <c r="A31" i="4"/>
  <c r="A32" i="4"/>
  <c r="A33" i="4"/>
  <c r="A34" i="4"/>
  <c r="A35" i="4"/>
  <c r="A36" i="4"/>
  <c r="A37" i="4"/>
  <c r="A38" i="4"/>
  <c r="A39" i="4"/>
  <c r="A41" i="4"/>
  <c r="A42" i="4"/>
  <c r="A43" i="4"/>
  <c r="A44" i="4"/>
  <c r="A45" i="4"/>
  <c r="A46" i="4"/>
  <c r="A47" i="4"/>
  <c r="A48" i="4"/>
  <c r="A49" i="4"/>
  <c r="A51" i="4"/>
  <c r="A52" i="4"/>
  <c r="A53" i="4"/>
  <c r="A54" i="4"/>
  <c r="A55" i="4"/>
  <c r="A56" i="4"/>
  <c r="A57" i="4"/>
  <c r="A58" i="4"/>
  <c r="A59" i="4"/>
  <c r="A61" i="4"/>
  <c r="A62" i="4"/>
  <c r="A63" i="4"/>
  <c r="A64" i="4"/>
  <c r="A65" i="4"/>
  <c r="A66" i="4"/>
  <c r="A67" i="4"/>
  <c r="A68" i="4"/>
  <c r="A69" i="4"/>
  <c r="A71" i="4"/>
  <c r="A72" i="4"/>
  <c r="A73" i="4"/>
  <c r="A74" i="4"/>
  <c r="A75" i="4"/>
  <c r="A76" i="4"/>
  <c r="A77" i="4"/>
  <c r="A78" i="4"/>
  <c r="A79" i="4"/>
  <c r="A81" i="4"/>
  <c r="A82" i="4"/>
  <c r="A83" i="4"/>
  <c r="A84" i="4"/>
  <c r="A85" i="4"/>
  <c r="A86" i="4"/>
  <c r="A87" i="4"/>
  <c r="A88" i="4"/>
  <c r="A89" i="4"/>
  <c r="A91" i="4"/>
  <c r="A92" i="4"/>
  <c r="A93" i="4"/>
  <c r="A94" i="4"/>
  <c r="A95" i="4"/>
  <c r="A96" i="4"/>
  <c r="A97" i="4"/>
  <c r="A98" i="4"/>
  <c r="A99" i="4"/>
  <c r="A111" i="4"/>
  <c r="A112" i="4"/>
  <c r="A113" i="4"/>
  <c r="A114" i="4"/>
  <c r="A115" i="4"/>
  <c r="A116" i="4"/>
  <c r="A117" i="4"/>
  <c r="A118" i="4"/>
  <c r="A119" i="4"/>
  <c r="A121" i="4"/>
  <c r="A122" i="4"/>
  <c r="A123" i="4"/>
  <c r="A124" i="4"/>
  <c r="A125" i="4"/>
  <c r="A126" i="4"/>
  <c r="A127" i="4"/>
  <c r="A128" i="4"/>
  <c r="A129" i="4"/>
  <c r="B2" i="4"/>
  <c r="C2" i="4"/>
  <c r="D2" i="4"/>
  <c r="E2" i="4"/>
  <c r="F2" i="4"/>
  <c r="G2" i="4"/>
  <c r="H2" i="4"/>
  <c r="I2" i="4"/>
  <c r="J2" i="4"/>
  <c r="L2" i="4"/>
  <c r="M2" i="4"/>
  <c r="N2" i="4"/>
  <c r="O2" i="4"/>
  <c r="P2" i="4"/>
  <c r="Q2" i="4"/>
  <c r="R2" i="4"/>
  <c r="S2" i="4"/>
  <c r="T2" i="4"/>
  <c r="U2" i="4"/>
  <c r="V2" i="4"/>
  <c r="W2" i="4"/>
  <c r="X2" i="4"/>
  <c r="Y2" i="4"/>
  <c r="Z2" i="4"/>
  <c r="AA2" i="4"/>
  <c r="AB2" i="4"/>
  <c r="AC2" i="4"/>
  <c r="AD2" i="4"/>
  <c r="AE2" i="4"/>
  <c r="AF2" i="4"/>
  <c r="AG2" i="4"/>
  <c r="A2" i="4"/>
  <c r="A2" i="2"/>
  <c r="K116" i="4"/>
  <c r="K85" i="4"/>
  <c r="K84" i="4"/>
  <c r="K108" i="4"/>
  <c r="K122" i="4"/>
  <c r="K120" i="4"/>
  <c r="K117" i="4"/>
  <c r="K114" i="4"/>
  <c r="K113" i="4"/>
  <c r="K109" i="4"/>
  <c r="K5" i="4"/>
  <c r="K107" i="4"/>
  <c r="K106" i="4"/>
  <c r="K105" i="4"/>
  <c r="K104" i="4"/>
  <c r="K102" i="4"/>
  <c r="K101" i="4"/>
  <c r="K100" i="4"/>
  <c r="K99" i="4"/>
  <c r="K98" i="4"/>
  <c r="K97" i="4"/>
  <c r="K92" i="4"/>
  <c r="K91" i="4"/>
  <c r="K90" i="4"/>
  <c r="K88" i="4"/>
  <c r="K87" i="4"/>
  <c r="K86" i="4"/>
  <c r="K83" i="4"/>
  <c r="K67" i="4"/>
  <c r="K66" i="4"/>
  <c r="K65" i="4"/>
  <c r="K53" i="4"/>
  <c r="K52" i="4"/>
  <c r="K50" i="4"/>
  <c r="K48" i="4"/>
  <c r="K34" i="4"/>
  <c r="K29" i="4"/>
  <c r="K25" i="4"/>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 i="2"/>
  <c r="J1"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5"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 i="2"/>
  <c r="D3" i="2"/>
  <c r="E3" i="2"/>
  <c r="F3" i="2"/>
  <c r="G3" i="2"/>
  <c r="H3" i="2"/>
  <c r="D4" i="2"/>
  <c r="E4" i="2"/>
  <c r="F4" i="2"/>
  <c r="G4" i="2"/>
  <c r="H4" i="2"/>
  <c r="D5" i="2"/>
  <c r="E5" i="2"/>
  <c r="F5" i="2"/>
  <c r="G5" i="2"/>
  <c r="H5" i="2"/>
  <c r="D6" i="2"/>
  <c r="E6" i="2"/>
  <c r="F6" i="2"/>
  <c r="G6" i="2"/>
  <c r="H6" i="2"/>
  <c r="D7" i="2"/>
  <c r="E7" i="2"/>
  <c r="F7" i="2"/>
  <c r="G7" i="2"/>
  <c r="H7" i="2"/>
  <c r="D8" i="2"/>
  <c r="E8" i="2"/>
  <c r="F8" i="2"/>
  <c r="G8" i="2"/>
  <c r="H8" i="2"/>
  <c r="D9" i="2"/>
  <c r="E9" i="2"/>
  <c r="F9" i="2"/>
  <c r="G9" i="2"/>
  <c r="H9" i="2"/>
  <c r="D10" i="2"/>
  <c r="E10" i="2"/>
  <c r="F10" i="2"/>
  <c r="G10" i="2"/>
  <c r="H10" i="2"/>
  <c r="D11" i="2"/>
  <c r="E11" i="2"/>
  <c r="F11" i="2"/>
  <c r="G11" i="2"/>
  <c r="H11" i="2"/>
  <c r="D12" i="2"/>
  <c r="E12" i="2"/>
  <c r="F12" i="2"/>
  <c r="G12" i="2"/>
  <c r="H12" i="2"/>
  <c r="D13" i="2"/>
  <c r="E13" i="2"/>
  <c r="F13" i="2"/>
  <c r="G13" i="2"/>
  <c r="H13" i="2"/>
  <c r="D14" i="2"/>
  <c r="E14" i="2"/>
  <c r="F14" i="2"/>
  <c r="G14" i="2"/>
  <c r="H14" i="2"/>
  <c r="D15" i="2"/>
  <c r="E15" i="2"/>
  <c r="F15" i="2"/>
  <c r="G15" i="2"/>
  <c r="H15" i="2"/>
  <c r="D16" i="2"/>
  <c r="E16" i="2"/>
  <c r="F16" i="2"/>
  <c r="G16" i="2"/>
  <c r="H16" i="2"/>
  <c r="D17" i="2"/>
  <c r="E17" i="2"/>
  <c r="F17" i="2"/>
  <c r="G17" i="2"/>
  <c r="H17" i="2"/>
  <c r="D18" i="2"/>
  <c r="E18" i="2"/>
  <c r="F18" i="2"/>
  <c r="G18" i="2"/>
  <c r="H18" i="2"/>
  <c r="D19" i="2"/>
  <c r="E19" i="2"/>
  <c r="F19" i="2"/>
  <c r="G19" i="2"/>
  <c r="H19" i="2"/>
  <c r="D20" i="2"/>
  <c r="E20" i="2"/>
  <c r="F20" i="2"/>
  <c r="G20" i="2"/>
  <c r="H20" i="2"/>
  <c r="D21" i="2"/>
  <c r="E21" i="2"/>
  <c r="F21" i="2"/>
  <c r="G21" i="2"/>
  <c r="H21" i="2"/>
  <c r="D22" i="2"/>
  <c r="E22" i="2"/>
  <c r="F22" i="2"/>
  <c r="G22" i="2"/>
  <c r="H22" i="2"/>
  <c r="D23" i="2"/>
  <c r="E23" i="2"/>
  <c r="F23" i="2"/>
  <c r="G23" i="2"/>
  <c r="H23" i="2"/>
  <c r="D24" i="2"/>
  <c r="E24" i="2"/>
  <c r="F24" i="2"/>
  <c r="G24" i="2"/>
  <c r="H24" i="2"/>
  <c r="D25" i="2"/>
  <c r="E25" i="2"/>
  <c r="F25" i="2"/>
  <c r="G25" i="2"/>
  <c r="H25" i="2"/>
  <c r="D26" i="2"/>
  <c r="E26" i="2"/>
  <c r="F26" i="2"/>
  <c r="G26" i="2"/>
  <c r="H26" i="2"/>
  <c r="D27" i="2"/>
  <c r="E27" i="2"/>
  <c r="F27" i="2"/>
  <c r="G27" i="2"/>
  <c r="H27" i="2"/>
  <c r="D28" i="2"/>
  <c r="E28" i="2"/>
  <c r="F28" i="2"/>
  <c r="G28" i="2"/>
  <c r="H28" i="2"/>
  <c r="D29" i="2"/>
  <c r="E29" i="2"/>
  <c r="F29" i="2"/>
  <c r="G29" i="2"/>
  <c r="H29" i="2"/>
  <c r="D30" i="2"/>
  <c r="E30" i="2"/>
  <c r="F30" i="2"/>
  <c r="G30" i="2"/>
  <c r="H30" i="2"/>
  <c r="D31" i="2"/>
  <c r="E31" i="2"/>
  <c r="F31" i="2"/>
  <c r="G31" i="2"/>
  <c r="H31" i="2"/>
  <c r="D32" i="2"/>
  <c r="E32" i="2"/>
  <c r="F32" i="2"/>
  <c r="G32" i="2"/>
  <c r="H32" i="2"/>
  <c r="D33" i="2"/>
  <c r="E33" i="2"/>
  <c r="F33" i="2"/>
  <c r="G33" i="2"/>
  <c r="H33" i="2"/>
  <c r="D34" i="2"/>
  <c r="E34" i="2"/>
  <c r="F34" i="2"/>
  <c r="G34" i="2"/>
  <c r="H34" i="2"/>
  <c r="D35" i="2"/>
  <c r="E35" i="2"/>
  <c r="F35" i="2"/>
  <c r="G35" i="2"/>
  <c r="H35" i="2"/>
  <c r="D36" i="2"/>
  <c r="E36" i="2"/>
  <c r="F36" i="2"/>
  <c r="G36" i="2"/>
  <c r="H36" i="2"/>
  <c r="D37" i="2"/>
  <c r="E37" i="2"/>
  <c r="F37" i="2"/>
  <c r="G37" i="2"/>
  <c r="H37" i="2"/>
  <c r="D38" i="2"/>
  <c r="E38" i="2"/>
  <c r="F38" i="2"/>
  <c r="G38" i="2"/>
  <c r="H38" i="2"/>
  <c r="D39" i="2"/>
  <c r="E39" i="2"/>
  <c r="F39" i="2"/>
  <c r="G39" i="2"/>
  <c r="H39" i="2"/>
  <c r="D40" i="2"/>
  <c r="E40" i="2"/>
  <c r="F40" i="2"/>
  <c r="G40" i="2"/>
  <c r="H40" i="2"/>
  <c r="D41" i="2"/>
  <c r="E41" i="2"/>
  <c r="F41" i="2"/>
  <c r="G41" i="2"/>
  <c r="H41" i="2"/>
  <c r="D42" i="2"/>
  <c r="E42" i="2"/>
  <c r="F42" i="2"/>
  <c r="G42" i="2"/>
  <c r="H42" i="2"/>
  <c r="D43" i="2"/>
  <c r="E43" i="2"/>
  <c r="F43" i="2"/>
  <c r="G43" i="2"/>
  <c r="H43" i="2"/>
  <c r="D44" i="2"/>
  <c r="E44" i="2"/>
  <c r="F44" i="2"/>
  <c r="G44" i="2"/>
  <c r="H44" i="2"/>
  <c r="D45" i="2"/>
  <c r="E45" i="2"/>
  <c r="F45" i="2"/>
  <c r="G45" i="2"/>
  <c r="H45" i="2"/>
  <c r="D46" i="2"/>
  <c r="E46" i="2"/>
  <c r="F46" i="2"/>
  <c r="G46" i="2"/>
  <c r="H46" i="2"/>
  <c r="D47" i="2"/>
  <c r="E47" i="2"/>
  <c r="F47" i="2"/>
  <c r="G47" i="2"/>
  <c r="H47" i="2"/>
  <c r="D48" i="2"/>
  <c r="E48" i="2"/>
  <c r="F48" i="2"/>
  <c r="G48" i="2"/>
  <c r="H48" i="2"/>
  <c r="D49" i="2"/>
  <c r="E49" i="2"/>
  <c r="F49" i="2"/>
  <c r="G49" i="2"/>
  <c r="H49" i="2"/>
  <c r="D50" i="2"/>
  <c r="E50" i="2"/>
  <c r="F50" i="2"/>
  <c r="G50" i="2"/>
  <c r="H50" i="2"/>
  <c r="D51" i="2"/>
  <c r="E51" i="2"/>
  <c r="F51" i="2"/>
  <c r="G51" i="2"/>
  <c r="H51" i="2"/>
  <c r="D52" i="2"/>
  <c r="E52" i="2"/>
  <c r="F52" i="2"/>
  <c r="G52" i="2"/>
  <c r="H52" i="2"/>
  <c r="D53" i="2"/>
  <c r="E53" i="2"/>
  <c r="F53" i="2"/>
  <c r="G53" i="2"/>
  <c r="H53" i="2"/>
  <c r="D54" i="2"/>
  <c r="E54" i="2"/>
  <c r="F54" i="2"/>
  <c r="G54" i="2"/>
  <c r="H54" i="2"/>
  <c r="D55" i="2"/>
  <c r="E55" i="2"/>
  <c r="F55" i="2"/>
  <c r="G55" i="2"/>
  <c r="H55" i="2"/>
  <c r="D56" i="2"/>
  <c r="E56" i="2"/>
  <c r="F56" i="2"/>
  <c r="G56" i="2"/>
  <c r="H56" i="2"/>
  <c r="D57" i="2"/>
  <c r="E57" i="2"/>
  <c r="F57" i="2"/>
  <c r="G57" i="2"/>
  <c r="H57" i="2"/>
  <c r="D58" i="2"/>
  <c r="E58" i="2"/>
  <c r="F58" i="2"/>
  <c r="G58" i="2"/>
  <c r="H58" i="2"/>
  <c r="D59" i="2"/>
  <c r="E59" i="2"/>
  <c r="F59" i="2"/>
  <c r="G59" i="2"/>
  <c r="H59" i="2"/>
  <c r="D60" i="2"/>
  <c r="E60" i="2"/>
  <c r="F60" i="2"/>
  <c r="G60" i="2"/>
  <c r="H60" i="2"/>
  <c r="D61" i="2"/>
  <c r="E61" i="2"/>
  <c r="F61" i="2"/>
  <c r="G61" i="2"/>
  <c r="H61" i="2"/>
  <c r="D62" i="2"/>
  <c r="E62" i="2"/>
  <c r="F62" i="2"/>
  <c r="G62" i="2"/>
  <c r="H62" i="2"/>
  <c r="D63" i="2"/>
  <c r="E63" i="2"/>
  <c r="F63" i="2"/>
  <c r="G63" i="2"/>
  <c r="H63" i="2"/>
  <c r="D64" i="2"/>
  <c r="E64" i="2"/>
  <c r="F64" i="2"/>
  <c r="G64" i="2"/>
  <c r="H64" i="2"/>
  <c r="D65" i="2"/>
  <c r="E65" i="2"/>
  <c r="F65" i="2"/>
  <c r="G65" i="2"/>
  <c r="H65" i="2"/>
  <c r="D66" i="2"/>
  <c r="E66" i="2"/>
  <c r="F66" i="2"/>
  <c r="G66" i="2"/>
  <c r="H66" i="2"/>
  <c r="D67" i="2"/>
  <c r="E67" i="2"/>
  <c r="F67" i="2"/>
  <c r="G67" i="2"/>
  <c r="H67" i="2"/>
  <c r="D68" i="2"/>
  <c r="E68" i="2"/>
  <c r="F68" i="2"/>
  <c r="G68" i="2"/>
  <c r="H68" i="2"/>
  <c r="D69" i="2"/>
  <c r="E69" i="2"/>
  <c r="F69" i="2"/>
  <c r="G69" i="2"/>
  <c r="H69" i="2"/>
  <c r="D70" i="2"/>
  <c r="E70" i="2"/>
  <c r="F70" i="2"/>
  <c r="G70" i="2"/>
  <c r="H70" i="2"/>
  <c r="D71" i="2"/>
  <c r="E71" i="2"/>
  <c r="F71" i="2"/>
  <c r="G71" i="2"/>
  <c r="H71" i="2"/>
  <c r="D72" i="2"/>
  <c r="E72" i="2"/>
  <c r="F72" i="2"/>
  <c r="G72" i="2"/>
  <c r="H72" i="2"/>
  <c r="D73" i="2"/>
  <c r="E73" i="2"/>
  <c r="F73" i="2"/>
  <c r="G73" i="2"/>
  <c r="H73" i="2"/>
  <c r="D74" i="2"/>
  <c r="E74" i="2"/>
  <c r="F74" i="2"/>
  <c r="G74" i="2"/>
  <c r="H74" i="2"/>
  <c r="D75" i="2"/>
  <c r="E75" i="2"/>
  <c r="F75" i="2"/>
  <c r="G75" i="2"/>
  <c r="H75" i="2"/>
  <c r="D76" i="2"/>
  <c r="E76" i="2"/>
  <c r="F76" i="2"/>
  <c r="G76" i="2"/>
  <c r="H76" i="2"/>
  <c r="D77" i="2"/>
  <c r="E77" i="2"/>
  <c r="F77" i="2"/>
  <c r="G77" i="2"/>
  <c r="H77" i="2"/>
  <c r="D78" i="2"/>
  <c r="E78" i="2"/>
  <c r="F78" i="2"/>
  <c r="G78" i="2"/>
  <c r="H78" i="2"/>
  <c r="D79" i="2"/>
  <c r="E79" i="2"/>
  <c r="F79" i="2"/>
  <c r="G79" i="2"/>
  <c r="H79" i="2"/>
  <c r="D80" i="2"/>
  <c r="E80" i="2"/>
  <c r="F80" i="2"/>
  <c r="G80" i="2"/>
  <c r="H80" i="2"/>
  <c r="D81" i="2"/>
  <c r="E81" i="2"/>
  <c r="F81" i="2"/>
  <c r="G81" i="2"/>
  <c r="H81" i="2"/>
  <c r="D82" i="2"/>
  <c r="E82" i="2"/>
  <c r="F82" i="2"/>
  <c r="G82" i="2"/>
  <c r="H82" i="2"/>
  <c r="D83" i="2"/>
  <c r="E83" i="2"/>
  <c r="F83" i="2"/>
  <c r="G83" i="2"/>
  <c r="H83" i="2"/>
  <c r="D84" i="2"/>
  <c r="E84" i="2"/>
  <c r="F84" i="2"/>
  <c r="G84" i="2"/>
  <c r="H84" i="2"/>
  <c r="D85" i="2"/>
  <c r="E85" i="2"/>
  <c r="F85" i="2"/>
  <c r="G85" i="2"/>
  <c r="H85" i="2"/>
  <c r="D86" i="2"/>
  <c r="E86" i="2"/>
  <c r="F86" i="2"/>
  <c r="G86" i="2"/>
  <c r="H86" i="2"/>
  <c r="D87" i="2"/>
  <c r="E87" i="2"/>
  <c r="F87" i="2"/>
  <c r="G87" i="2"/>
  <c r="H87" i="2"/>
  <c r="D88" i="2"/>
  <c r="E88" i="2"/>
  <c r="F88" i="2"/>
  <c r="G88" i="2"/>
  <c r="H88" i="2"/>
  <c r="D89" i="2"/>
  <c r="E89" i="2"/>
  <c r="F89" i="2"/>
  <c r="G89" i="2"/>
  <c r="H89" i="2"/>
  <c r="D90" i="2"/>
  <c r="E90" i="2"/>
  <c r="F90" i="2"/>
  <c r="G90" i="2"/>
  <c r="H90" i="2"/>
  <c r="D91" i="2"/>
  <c r="E91" i="2"/>
  <c r="F91" i="2"/>
  <c r="G91" i="2"/>
  <c r="H91" i="2"/>
  <c r="D92" i="2"/>
  <c r="E92" i="2"/>
  <c r="F92" i="2"/>
  <c r="G92" i="2"/>
  <c r="H92" i="2"/>
  <c r="D93" i="2"/>
  <c r="E93" i="2"/>
  <c r="F93" i="2"/>
  <c r="G93" i="2"/>
  <c r="H93" i="2"/>
  <c r="D94" i="2"/>
  <c r="E94" i="2"/>
  <c r="F94" i="2"/>
  <c r="G94" i="2"/>
  <c r="H94" i="2"/>
  <c r="D95" i="2"/>
  <c r="E95" i="2"/>
  <c r="F95" i="2"/>
  <c r="G95" i="2"/>
  <c r="H95" i="2"/>
  <c r="D96" i="2"/>
  <c r="E96" i="2"/>
  <c r="F96" i="2"/>
  <c r="G96" i="2"/>
  <c r="H96" i="2"/>
  <c r="D97" i="2"/>
  <c r="E97" i="2"/>
  <c r="F97" i="2"/>
  <c r="G97" i="2"/>
  <c r="H97" i="2"/>
  <c r="D98" i="2"/>
  <c r="E98" i="2"/>
  <c r="F98" i="2"/>
  <c r="G98" i="2"/>
  <c r="H98" i="2"/>
  <c r="D99" i="2"/>
  <c r="E99" i="2"/>
  <c r="F99" i="2"/>
  <c r="G99" i="2"/>
  <c r="H99" i="2"/>
  <c r="D100" i="2"/>
  <c r="E100" i="2"/>
  <c r="F100" i="2"/>
  <c r="G100" i="2"/>
  <c r="H100" i="2"/>
  <c r="D101" i="2"/>
  <c r="E101" i="2"/>
  <c r="F101" i="2"/>
  <c r="G101" i="2"/>
  <c r="H101" i="2"/>
  <c r="D102" i="2"/>
  <c r="E102" i="2"/>
  <c r="F102" i="2"/>
  <c r="G102" i="2"/>
  <c r="H102" i="2"/>
  <c r="D103" i="2"/>
  <c r="E103" i="2"/>
  <c r="F103" i="2"/>
  <c r="G103" i="2"/>
  <c r="H103" i="2"/>
  <c r="D104" i="2"/>
  <c r="E104" i="2"/>
  <c r="F104" i="2"/>
  <c r="G104" i="2"/>
  <c r="H104" i="2"/>
  <c r="D105" i="2"/>
  <c r="E105" i="2"/>
  <c r="F105" i="2"/>
  <c r="G105" i="2"/>
  <c r="H105" i="2"/>
  <c r="D106" i="2"/>
  <c r="E106" i="2"/>
  <c r="F106" i="2"/>
  <c r="G106" i="2"/>
  <c r="H106" i="2"/>
  <c r="D107" i="2"/>
  <c r="E107" i="2"/>
  <c r="F107" i="2"/>
  <c r="G107" i="2"/>
  <c r="H107" i="2"/>
  <c r="D108" i="2"/>
  <c r="E108" i="2"/>
  <c r="F108" i="2"/>
  <c r="G108" i="2"/>
  <c r="H108" i="2"/>
  <c r="D109" i="2"/>
  <c r="E109" i="2"/>
  <c r="F109" i="2"/>
  <c r="G109" i="2"/>
  <c r="H109" i="2"/>
  <c r="D110" i="2"/>
  <c r="E110" i="2"/>
  <c r="F110" i="2"/>
  <c r="G110" i="2"/>
  <c r="H110" i="2"/>
  <c r="D111" i="2"/>
  <c r="E111" i="2"/>
  <c r="F111" i="2"/>
  <c r="G111" i="2"/>
  <c r="H111" i="2"/>
  <c r="D112" i="2"/>
  <c r="E112" i="2"/>
  <c r="F112" i="2"/>
  <c r="G112" i="2"/>
  <c r="H112" i="2"/>
  <c r="D113" i="2"/>
  <c r="E113" i="2"/>
  <c r="F113" i="2"/>
  <c r="G113" i="2"/>
  <c r="H113" i="2"/>
  <c r="D114" i="2"/>
  <c r="E114" i="2"/>
  <c r="F114" i="2"/>
  <c r="G114" i="2"/>
  <c r="H114" i="2"/>
  <c r="D115" i="2"/>
  <c r="E115" i="2"/>
  <c r="F115" i="2"/>
  <c r="G115" i="2"/>
  <c r="H115" i="2"/>
  <c r="D116" i="2"/>
  <c r="E116" i="2"/>
  <c r="F116" i="2"/>
  <c r="G116" i="2"/>
  <c r="H116" i="2"/>
  <c r="D117" i="2"/>
  <c r="E117" i="2"/>
  <c r="F117" i="2"/>
  <c r="G117" i="2"/>
  <c r="H117" i="2"/>
  <c r="D118" i="2"/>
  <c r="E118" i="2"/>
  <c r="F118" i="2"/>
  <c r="G118" i="2"/>
  <c r="H118" i="2"/>
  <c r="D119" i="2"/>
  <c r="E119" i="2"/>
  <c r="F119" i="2"/>
  <c r="G119" i="2"/>
  <c r="H119" i="2"/>
  <c r="D120" i="2"/>
  <c r="E120" i="2"/>
  <c r="F120" i="2"/>
  <c r="G120" i="2"/>
  <c r="H120" i="2"/>
  <c r="D121" i="2"/>
  <c r="E121" i="2"/>
  <c r="F121" i="2"/>
  <c r="G121" i="2"/>
  <c r="H121" i="2"/>
  <c r="D122" i="2"/>
  <c r="E122" i="2"/>
  <c r="F122" i="2"/>
  <c r="G122" i="2"/>
  <c r="H122" i="2"/>
  <c r="D123" i="2"/>
  <c r="E123" i="2"/>
  <c r="F123" i="2"/>
  <c r="G123" i="2"/>
  <c r="H123" i="2"/>
  <c r="D124" i="2"/>
  <c r="E124" i="2"/>
  <c r="F124" i="2"/>
  <c r="G124" i="2"/>
  <c r="H124" i="2"/>
  <c r="D125" i="2"/>
  <c r="E125" i="2"/>
  <c r="F125" i="2"/>
  <c r="G125" i="2"/>
  <c r="H125" i="2"/>
  <c r="D126" i="2"/>
  <c r="E126" i="2"/>
  <c r="F126" i="2"/>
  <c r="G126" i="2"/>
  <c r="H126" i="2"/>
  <c r="D127" i="2"/>
  <c r="E127" i="2"/>
  <c r="F127" i="2"/>
  <c r="G127" i="2"/>
  <c r="H127" i="2"/>
  <c r="E128" i="2"/>
  <c r="F128" i="2"/>
  <c r="G128" i="2"/>
  <c r="H128" i="2"/>
  <c r="D129" i="2"/>
  <c r="E129" i="2"/>
  <c r="F129" i="2"/>
  <c r="G129" i="2"/>
  <c r="H129" i="2"/>
  <c r="D130" i="2"/>
  <c r="E130" i="2"/>
  <c r="F130" i="2"/>
  <c r="G130" i="2"/>
  <c r="H130" i="2"/>
  <c r="D131" i="2"/>
  <c r="E131" i="2"/>
  <c r="F131" i="2"/>
  <c r="G131" i="2"/>
  <c r="H131" i="2"/>
  <c r="D132" i="2"/>
  <c r="E132" i="2"/>
  <c r="F132" i="2"/>
  <c r="G132" i="2"/>
  <c r="H132" i="2"/>
  <c r="D133" i="2"/>
  <c r="E133" i="2"/>
  <c r="F133" i="2"/>
  <c r="G133" i="2"/>
  <c r="H133" i="2"/>
  <c r="D134" i="2"/>
  <c r="E134" i="2"/>
  <c r="F134" i="2"/>
  <c r="G134" i="2"/>
  <c r="H134" i="2"/>
  <c r="D135" i="2"/>
  <c r="E135" i="2"/>
  <c r="F135" i="2"/>
  <c r="G135" i="2"/>
  <c r="H135" i="2"/>
  <c r="D136" i="2"/>
  <c r="E136" i="2"/>
  <c r="F136" i="2"/>
  <c r="G136" i="2"/>
  <c r="H136" i="2"/>
  <c r="D137" i="2"/>
  <c r="E137" i="2"/>
  <c r="F137" i="2"/>
  <c r="G137" i="2"/>
  <c r="H137" i="2"/>
  <c r="D138" i="2"/>
  <c r="E138" i="2"/>
  <c r="F138" i="2"/>
  <c r="G138" i="2"/>
  <c r="H138" i="2"/>
  <c r="D139" i="2"/>
  <c r="E139" i="2"/>
  <c r="F139" i="2"/>
  <c r="G139" i="2"/>
  <c r="H139" i="2"/>
  <c r="D140" i="2"/>
  <c r="E140" i="2"/>
  <c r="F140" i="2"/>
  <c r="G140" i="2"/>
  <c r="H140" i="2"/>
  <c r="D141" i="2"/>
  <c r="E141" i="2"/>
  <c r="F141" i="2"/>
  <c r="G141" i="2"/>
  <c r="H141" i="2"/>
  <c r="D142" i="2"/>
  <c r="E142" i="2"/>
  <c r="F142" i="2"/>
  <c r="G142" i="2"/>
  <c r="H142" i="2"/>
  <c r="D143" i="2"/>
  <c r="E143" i="2"/>
  <c r="F143" i="2"/>
  <c r="G143" i="2"/>
  <c r="H143" i="2"/>
  <c r="D144" i="2"/>
  <c r="E144" i="2"/>
  <c r="F144" i="2"/>
  <c r="G144" i="2"/>
  <c r="H144" i="2"/>
  <c r="D145" i="2"/>
  <c r="E145" i="2"/>
  <c r="F145" i="2"/>
  <c r="G145" i="2"/>
  <c r="H145" i="2"/>
  <c r="D146" i="2"/>
  <c r="E146" i="2"/>
  <c r="F146" i="2"/>
  <c r="G146" i="2"/>
  <c r="H146" i="2"/>
  <c r="D147" i="2"/>
  <c r="E147" i="2"/>
  <c r="F147" i="2"/>
  <c r="G147" i="2"/>
  <c r="H147" i="2"/>
  <c r="D148" i="2"/>
  <c r="E148" i="2"/>
  <c r="F148" i="2"/>
  <c r="G148" i="2"/>
  <c r="H148" i="2"/>
  <c r="D149" i="2"/>
  <c r="E149" i="2"/>
  <c r="F149" i="2"/>
  <c r="G149" i="2"/>
  <c r="H149" i="2"/>
  <c r="D150" i="2"/>
  <c r="E150" i="2"/>
  <c r="F150" i="2"/>
  <c r="G150" i="2"/>
  <c r="H150" i="2"/>
  <c r="D151" i="2"/>
  <c r="E151" i="2"/>
  <c r="F151" i="2"/>
  <c r="G151" i="2"/>
  <c r="H151" i="2"/>
  <c r="D152" i="2"/>
  <c r="E152" i="2"/>
  <c r="F152" i="2"/>
  <c r="G152" i="2"/>
  <c r="H152" i="2"/>
  <c r="D153" i="2"/>
  <c r="E153" i="2"/>
  <c r="F153" i="2"/>
  <c r="G153" i="2"/>
  <c r="H153" i="2"/>
  <c r="D154" i="2"/>
  <c r="E154" i="2"/>
  <c r="F154" i="2"/>
  <c r="G154" i="2"/>
  <c r="H154" i="2"/>
  <c r="D155" i="2"/>
  <c r="E155" i="2"/>
  <c r="F155" i="2"/>
  <c r="G155" i="2"/>
  <c r="H155" i="2"/>
  <c r="D156" i="2"/>
  <c r="E156" i="2"/>
  <c r="F156" i="2"/>
  <c r="G156" i="2"/>
  <c r="H156" i="2"/>
  <c r="D157" i="2"/>
  <c r="E157" i="2"/>
  <c r="F157" i="2"/>
  <c r="G157" i="2"/>
  <c r="H157" i="2"/>
  <c r="D158" i="2"/>
  <c r="E158" i="2"/>
  <c r="F158" i="2"/>
  <c r="G158" i="2"/>
  <c r="H158" i="2"/>
  <c r="D159" i="2"/>
  <c r="E159" i="2"/>
  <c r="F159" i="2"/>
  <c r="G159" i="2"/>
  <c r="H159" i="2"/>
  <c r="D160" i="2"/>
  <c r="E160" i="2"/>
  <c r="F160" i="2"/>
  <c r="G160" i="2"/>
  <c r="H160" i="2"/>
  <c r="D161" i="2"/>
  <c r="E161" i="2"/>
  <c r="F161" i="2"/>
  <c r="G161" i="2"/>
  <c r="H161" i="2"/>
  <c r="D162" i="2"/>
  <c r="E162" i="2"/>
  <c r="F162" i="2"/>
  <c r="G162" i="2"/>
  <c r="H162" i="2"/>
  <c r="D163" i="2"/>
  <c r="E163" i="2"/>
  <c r="F163" i="2"/>
  <c r="G163" i="2"/>
  <c r="H163" i="2"/>
  <c r="D164" i="2"/>
  <c r="E164" i="2"/>
  <c r="F164" i="2"/>
  <c r="G164" i="2"/>
  <c r="H164" i="2"/>
  <c r="D165" i="2"/>
  <c r="E165" i="2"/>
  <c r="F165" i="2"/>
  <c r="G165" i="2"/>
  <c r="H165" i="2"/>
  <c r="D166" i="2"/>
  <c r="E166" i="2"/>
  <c r="F166" i="2"/>
  <c r="G166" i="2"/>
  <c r="H166" i="2"/>
  <c r="D167" i="2"/>
  <c r="E167" i="2"/>
  <c r="F167" i="2"/>
  <c r="G167" i="2"/>
  <c r="H167" i="2"/>
  <c r="D168" i="2"/>
  <c r="E168" i="2"/>
  <c r="F168" i="2"/>
  <c r="G168" i="2"/>
  <c r="H168" i="2"/>
  <c r="D169" i="2"/>
  <c r="E169" i="2"/>
  <c r="F169" i="2"/>
  <c r="G169" i="2"/>
  <c r="H169" i="2"/>
  <c r="D170" i="2"/>
  <c r="E170" i="2"/>
  <c r="F170" i="2"/>
  <c r="G170" i="2"/>
  <c r="H170" i="2"/>
  <c r="D171" i="2"/>
  <c r="E171" i="2"/>
  <c r="F171" i="2"/>
  <c r="G171" i="2"/>
  <c r="H171" i="2"/>
  <c r="D172" i="2"/>
  <c r="E172" i="2"/>
  <c r="F172" i="2"/>
  <c r="G172" i="2"/>
  <c r="H172" i="2"/>
  <c r="D173" i="2"/>
  <c r="E173" i="2"/>
  <c r="F173" i="2"/>
  <c r="G173" i="2"/>
  <c r="H173" i="2"/>
  <c r="D174" i="2"/>
  <c r="E174" i="2"/>
  <c r="F174" i="2"/>
  <c r="G174" i="2"/>
  <c r="H174" i="2"/>
  <c r="D175" i="2"/>
  <c r="E175" i="2"/>
  <c r="F175" i="2"/>
  <c r="G175" i="2"/>
  <c r="H175" i="2"/>
  <c r="D176" i="2"/>
  <c r="E176" i="2"/>
  <c r="F176" i="2"/>
  <c r="G176" i="2"/>
  <c r="H176" i="2"/>
  <c r="D177" i="2"/>
  <c r="E177" i="2"/>
  <c r="F177" i="2"/>
  <c r="G177" i="2"/>
  <c r="H177" i="2"/>
  <c r="D178" i="2"/>
  <c r="E178" i="2"/>
  <c r="F178" i="2"/>
  <c r="G178" i="2"/>
  <c r="H178" i="2"/>
  <c r="D179" i="2"/>
  <c r="E179" i="2"/>
  <c r="F179" i="2"/>
  <c r="G179" i="2"/>
  <c r="H179" i="2"/>
  <c r="D180" i="2"/>
  <c r="E180" i="2"/>
  <c r="F180" i="2"/>
  <c r="G180" i="2"/>
  <c r="H180" i="2"/>
  <c r="D181" i="2"/>
  <c r="E181" i="2"/>
  <c r="F181" i="2"/>
  <c r="G181" i="2"/>
  <c r="H181" i="2"/>
  <c r="D182" i="2"/>
  <c r="E182" i="2"/>
  <c r="F182" i="2"/>
  <c r="G182" i="2"/>
  <c r="H182" i="2"/>
  <c r="D183" i="2"/>
  <c r="E183" i="2"/>
  <c r="F183" i="2"/>
  <c r="G183" i="2"/>
  <c r="H183" i="2"/>
  <c r="D184" i="2"/>
  <c r="E184" i="2"/>
  <c r="F184" i="2"/>
  <c r="G184" i="2"/>
  <c r="H184" i="2"/>
  <c r="D185" i="2"/>
  <c r="E185" i="2"/>
  <c r="F185" i="2"/>
  <c r="G185" i="2"/>
  <c r="H185" i="2"/>
  <c r="D186" i="2"/>
  <c r="E186" i="2"/>
  <c r="F186" i="2"/>
  <c r="G186" i="2"/>
  <c r="H186" i="2"/>
  <c r="D187" i="2"/>
  <c r="E187" i="2"/>
  <c r="F187" i="2"/>
  <c r="G187" i="2"/>
  <c r="H187" i="2"/>
  <c r="D188" i="2"/>
  <c r="E188" i="2"/>
  <c r="F188" i="2"/>
  <c r="G188" i="2"/>
  <c r="H188" i="2"/>
  <c r="D189" i="2"/>
  <c r="E189" i="2"/>
  <c r="F189" i="2"/>
  <c r="G189" i="2"/>
  <c r="H189" i="2"/>
  <c r="D190" i="2"/>
  <c r="E190" i="2"/>
  <c r="F190" i="2"/>
  <c r="G190" i="2"/>
  <c r="H190" i="2"/>
  <c r="D191" i="2"/>
  <c r="E191" i="2"/>
  <c r="F191" i="2"/>
  <c r="G191" i="2"/>
  <c r="H191" i="2"/>
  <c r="D192" i="2"/>
  <c r="E192" i="2"/>
  <c r="F192" i="2"/>
  <c r="G192" i="2"/>
  <c r="H192" i="2"/>
  <c r="D193" i="2"/>
  <c r="E193" i="2"/>
  <c r="F193" i="2"/>
  <c r="G193" i="2"/>
  <c r="H193" i="2"/>
  <c r="D194" i="2"/>
  <c r="E194" i="2"/>
  <c r="F194" i="2"/>
  <c r="G194" i="2"/>
  <c r="H194" i="2"/>
  <c r="D195" i="2"/>
  <c r="E195" i="2"/>
  <c r="F195" i="2"/>
  <c r="G195" i="2"/>
  <c r="H195" i="2"/>
  <c r="D196" i="2"/>
  <c r="E196" i="2"/>
  <c r="F196" i="2"/>
  <c r="G196" i="2"/>
  <c r="H196" i="2"/>
  <c r="D197" i="2"/>
  <c r="E197" i="2"/>
  <c r="F197" i="2"/>
  <c r="G197" i="2"/>
  <c r="H197" i="2"/>
  <c r="D198" i="2"/>
  <c r="E198" i="2"/>
  <c r="F198" i="2"/>
  <c r="G198" i="2"/>
  <c r="H198" i="2"/>
  <c r="D199" i="2"/>
  <c r="E199" i="2"/>
  <c r="F199" i="2"/>
  <c r="G199" i="2"/>
  <c r="H199" i="2"/>
  <c r="D200" i="2"/>
  <c r="E200" i="2"/>
  <c r="F200" i="2"/>
  <c r="G200" i="2"/>
  <c r="H200" i="2"/>
  <c r="D201" i="2"/>
  <c r="E201" i="2"/>
  <c r="F201" i="2"/>
  <c r="G201" i="2"/>
  <c r="H201" i="2"/>
  <c r="D202" i="2"/>
  <c r="E202" i="2"/>
  <c r="F202" i="2"/>
  <c r="G202" i="2"/>
  <c r="H202" i="2"/>
  <c r="D203" i="2"/>
  <c r="E203" i="2"/>
  <c r="F203" i="2"/>
  <c r="G203" i="2"/>
  <c r="H203" i="2"/>
  <c r="D204" i="2"/>
  <c r="E204" i="2"/>
  <c r="F204" i="2"/>
  <c r="G204" i="2"/>
  <c r="H204" i="2"/>
  <c r="D205" i="2"/>
  <c r="E205" i="2"/>
  <c r="F205" i="2"/>
  <c r="G205" i="2"/>
  <c r="H205" i="2"/>
  <c r="D206" i="2"/>
  <c r="E206" i="2"/>
  <c r="F206" i="2"/>
  <c r="G206" i="2"/>
  <c r="H206" i="2"/>
  <c r="D207" i="2"/>
  <c r="E207" i="2"/>
  <c r="F207" i="2"/>
  <c r="G207" i="2"/>
  <c r="H207" i="2"/>
  <c r="D208" i="2"/>
  <c r="E208" i="2"/>
  <c r="F208" i="2"/>
  <c r="G208" i="2"/>
  <c r="H208" i="2"/>
  <c r="D209" i="2"/>
  <c r="E209" i="2"/>
  <c r="F209" i="2"/>
  <c r="G209" i="2"/>
  <c r="H209" i="2"/>
  <c r="D210" i="2"/>
  <c r="E210" i="2"/>
  <c r="F210" i="2"/>
  <c r="G210" i="2"/>
  <c r="H210" i="2"/>
  <c r="D211" i="2"/>
  <c r="E211" i="2"/>
  <c r="F211" i="2"/>
  <c r="G211" i="2"/>
  <c r="H211" i="2"/>
  <c r="D212" i="2"/>
  <c r="E212" i="2"/>
  <c r="F212" i="2"/>
  <c r="G212" i="2"/>
  <c r="H212" i="2"/>
  <c r="D213" i="2"/>
  <c r="E213" i="2"/>
  <c r="F213" i="2"/>
  <c r="G213" i="2"/>
  <c r="H213" i="2"/>
  <c r="D214" i="2"/>
  <c r="E214" i="2"/>
  <c r="F214" i="2"/>
  <c r="G214" i="2"/>
  <c r="H214" i="2"/>
  <c r="D215" i="2"/>
  <c r="E215" i="2"/>
  <c r="F215" i="2"/>
  <c r="G215" i="2"/>
  <c r="H215" i="2"/>
  <c r="D216" i="2"/>
  <c r="E216" i="2"/>
  <c r="F216" i="2"/>
  <c r="G216" i="2"/>
  <c r="H216" i="2"/>
  <c r="D217" i="2"/>
  <c r="E217" i="2"/>
  <c r="F217" i="2"/>
  <c r="G217" i="2"/>
  <c r="H217" i="2"/>
  <c r="D218" i="2"/>
  <c r="E218" i="2"/>
  <c r="F218" i="2"/>
  <c r="G218" i="2"/>
  <c r="H218" i="2"/>
  <c r="D219" i="2"/>
  <c r="E219" i="2"/>
  <c r="F219" i="2"/>
  <c r="G219" i="2"/>
  <c r="H219" i="2"/>
  <c r="H2" i="2"/>
  <c r="E2" i="2"/>
  <c r="F2" i="2"/>
  <c r="G2" i="2"/>
  <c r="D2" i="2"/>
  <c r="B2" i="2"/>
  <c r="I2" i="2"/>
  <c r="A3" i="2"/>
  <c r="B3" i="2"/>
  <c r="I3" i="2"/>
  <c r="A4" i="2"/>
  <c r="B4" i="2"/>
  <c r="I4" i="2"/>
  <c r="A5" i="2"/>
  <c r="B5" i="2"/>
  <c r="I5" i="2"/>
  <c r="A6" i="2"/>
  <c r="B6" i="2"/>
  <c r="I6" i="2"/>
  <c r="A7" i="2"/>
  <c r="B7" i="2"/>
  <c r="I7" i="2"/>
  <c r="A8" i="2"/>
  <c r="B8" i="2"/>
  <c r="I8" i="2"/>
  <c r="A9" i="2"/>
  <c r="B9" i="2"/>
  <c r="I9" i="2"/>
  <c r="A10" i="2"/>
  <c r="B10" i="2"/>
  <c r="I10" i="2"/>
  <c r="A11" i="2"/>
  <c r="B11" i="2"/>
  <c r="I11" i="2"/>
  <c r="A12" i="2"/>
  <c r="B12" i="2"/>
  <c r="I12" i="2"/>
  <c r="A13" i="2"/>
  <c r="B13" i="2"/>
  <c r="I13" i="2"/>
  <c r="A14" i="2"/>
  <c r="B14" i="2"/>
  <c r="I14" i="2"/>
  <c r="A15" i="2"/>
  <c r="B15" i="2"/>
  <c r="I15" i="2"/>
  <c r="A16" i="2"/>
  <c r="B16" i="2"/>
  <c r="I16" i="2"/>
  <c r="A17" i="2"/>
  <c r="B17" i="2"/>
  <c r="I17" i="2"/>
  <c r="A18" i="2"/>
  <c r="B18" i="2"/>
  <c r="I18" i="2"/>
  <c r="A19" i="2"/>
  <c r="B19" i="2"/>
  <c r="I19" i="2"/>
  <c r="A20" i="2"/>
  <c r="B20" i="2"/>
  <c r="I20" i="2"/>
  <c r="A21" i="2"/>
  <c r="B21" i="2"/>
  <c r="I21" i="2"/>
  <c r="A22" i="2"/>
  <c r="B22" i="2"/>
  <c r="I22" i="2"/>
  <c r="A23" i="2"/>
  <c r="B23" i="2"/>
  <c r="I23" i="2"/>
  <c r="A24" i="2"/>
  <c r="B24" i="2"/>
  <c r="I24" i="2"/>
  <c r="A25" i="2"/>
  <c r="B25" i="2"/>
  <c r="I25" i="2"/>
  <c r="A26" i="2"/>
  <c r="B26" i="2"/>
  <c r="I26" i="2"/>
  <c r="A27" i="2"/>
  <c r="B27" i="2"/>
  <c r="I27" i="2"/>
  <c r="A28" i="2"/>
  <c r="B28" i="2"/>
  <c r="I28" i="2"/>
  <c r="A29" i="2"/>
  <c r="B29" i="2"/>
  <c r="I29" i="2"/>
  <c r="A30" i="2"/>
  <c r="B30" i="2"/>
  <c r="I30" i="2"/>
  <c r="A31" i="2"/>
  <c r="B31" i="2"/>
  <c r="I31" i="2"/>
  <c r="A32" i="2"/>
  <c r="B32" i="2"/>
  <c r="I32" i="2"/>
  <c r="A33" i="2"/>
  <c r="B33" i="2"/>
  <c r="I33" i="2"/>
  <c r="A34" i="2"/>
  <c r="B34" i="2"/>
  <c r="I34" i="2"/>
  <c r="A35" i="2"/>
  <c r="B35" i="2"/>
  <c r="I35" i="2"/>
  <c r="A36" i="2"/>
  <c r="B36" i="2"/>
  <c r="I36" i="2"/>
  <c r="A37" i="2"/>
  <c r="B37" i="2"/>
  <c r="I37" i="2"/>
  <c r="A38" i="2"/>
  <c r="B38" i="2"/>
  <c r="I38" i="2"/>
  <c r="A39" i="2"/>
  <c r="B39" i="2"/>
  <c r="I39" i="2"/>
  <c r="A40" i="2"/>
  <c r="B40" i="2"/>
  <c r="I40" i="2"/>
  <c r="A41" i="2"/>
  <c r="B41" i="2"/>
  <c r="I41" i="2"/>
  <c r="A42" i="2"/>
  <c r="B42" i="2"/>
  <c r="I42" i="2"/>
  <c r="A43" i="2"/>
  <c r="B43" i="2"/>
  <c r="I43" i="2"/>
  <c r="A44" i="2"/>
  <c r="B44" i="2"/>
  <c r="I44" i="2"/>
  <c r="A45" i="2"/>
  <c r="B45" i="2"/>
  <c r="I45" i="2"/>
  <c r="A46" i="2"/>
  <c r="B46" i="2"/>
  <c r="I46" i="2"/>
  <c r="A47" i="2"/>
  <c r="B47" i="2"/>
  <c r="I47" i="2"/>
  <c r="A48" i="2"/>
  <c r="B48" i="2"/>
  <c r="I48" i="2"/>
  <c r="A49" i="2"/>
  <c r="B49" i="2"/>
  <c r="I49" i="2"/>
  <c r="A50" i="2"/>
  <c r="B50" i="2"/>
  <c r="I50" i="2"/>
  <c r="A51" i="2"/>
  <c r="B51" i="2"/>
  <c r="I51" i="2"/>
  <c r="A52" i="2"/>
  <c r="B52" i="2"/>
  <c r="I52" i="2"/>
  <c r="A53" i="2"/>
  <c r="B53" i="2"/>
  <c r="I53" i="2"/>
  <c r="A54" i="2"/>
  <c r="B54" i="2"/>
  <c r="I54" i="2"/>
  <c r="A55" i="2"/>
  <c r="B55" i="2"/>
  <c r="I55" i="2"/>
  <c r="A56" i="2"/>
  <c r="B56" i="2"/>
  <c r="I56" i="2"/>
  <c r="A57" i="2"/>
  <c r="B57" i="2"/>
  <c r="I57" i="2"/>
  <c r="A58" i="2"/>
  <c r="B58" i="2"/>
  <c r="I58" i="2"/>
  <c r="A59" i="2"/>
  <c r="B59" i="2"/>
  <c r="I59" i="2"/>
  <c r="A60" i="2"/>
  <c r="B60" i="2"/>
  <c r="I60" i="2"/>
  <c r="A61" i="2"/>
  <c r="B61" i="2"/>
  <c r="I61" i="2"/>
  <c r="A62" i="2"/>
  <c r="B62" i="2"/>
  <c r="I62" i="2"/>
  <c r="A63" i="2"/>
  <c r="B63" i="2"/>
  <c r="I63" i="2"/>
  <c r="A64" i="2"/>
  <c r="B64" i="2"/>
  <c r="I64" i="2"/>
  <c r="A65" i="2"/>
  <c r="B65" i="2"/>
  <c r="I65" i="2"/>
  <c r="A66" i="2"/>
  <c r="B66" i="2"/>
  <c r="I66" i="2"/>
  <c r="A67" i="2"/>
  <c r="B67" i="2"/>
  <c r="I67" i="2"/>
  <c r="A68" i="2"/>
  <c r="B68" i="2"/>
  <c r="I68" i="2"/>
  <c r="A69" i="2"/>
  <c r="B69" i="2"/>
  <c r="I69" i="2"/>
  <c r="A70" i="2"/>
  <c r="B70" i="2"/>
  <c r="I70" i="2"/>
  <c r="A71" i="2"/>
  <c r="B71" i="2"/>
  <c r="I71" i="2"/>
  <c r="A72" i="2"/>
  <c r="B72" i="2"/>
  <c r="I72" i="2"/>
  <c r="A73" i="2"/>
  <c r="B73" i="2"/>
  <c r="I73" i="2"/>
  <c r="A74" i="2"/>
  <c r="B74" i="2"/>
  <c r="I74" i="2"/>
  <c r="A75" i="2"/>
  <c r="B75" i="2"/>
  <c r="I75" i="2"/>
  <c r="A76" i="2"/>
  <c r="B76" i="2"/>
  <c r="I76" i="2"/>
  <c r="A77" i="2"/>
  <c r="B77" i="2"/>
  <c r="I77" i="2"/>
  <c r="A78" i="2"/>
  <c r="B78" i="2"/>
  <c r="I78" i="2"/>
  <c r="A79" i="2"/>
  <c r="B79" i="2"/>
  <c r="I79" i="2"/>
  <c r="A80" i="2"/>
  <c r="B80" i="2"/>
  <c r="I80" i="2"/>
  <c r="A81" i="2"/>
  <c r="B81" i="2"/>
  <c r="I81" i="2"/>
  <c r="A82" i="2"/>
  <c r="B82" i="2"/>
  <c r="I82" i="2"/>
  <c r="A83" i="2"/>
  <c r="B83" i="2"/>
  <c r="I83" i="2"/>
  <c r="A84" i="2"/>
  <c r="B84" i="2"/>
  <c r="I84" i="2"/>
  <c r="A85" i="2"/>
  <c r="B85" i="2"/>
  <c r="I85" i="2"/>
  <c r="A86" i="2"/>
  <c r="B86" i="2"/>
  <c r="I86" i="2"/>
  <c r="A87" i="2"/>
  <c r="B87" i="2"/>
  <c r="I87" i="2"/>
  <c r="A88" i="2"/>
  <c r="B88" i="2"/>
  <c r="I88" i="2"/>
  <c r="A89" i="2"/>
  <c r="B89" i="2"/>
  <c r="I89" i="2"/>
  <c r="A90" i="2"/>
  <c r="B90" i="2"/>
  <c r="I90" i="2"/>
  <c r="A91" i="2"/>
  <c r="B91" i="2"/>
  <c r="I91" i="2"/>
  <c r="A92" i="2"/>
  <c r="B92" i="2"/>
  <c r="I92" i="2"/>
  <c r="A93" i="2"/>
  <c r="B93" i="2"/>
  <c r="I93" i="2"/>
  <c r="A94" i="2"/>
  <c r="B94" i="2"/>
  <c r="I94" i="2"/>
  <c r="A95" i="2"/>
  <c r="B95" i="2"/>
  <c r="I95" i="2"/>
  <c r="A96" i="2"/>
  <c r="B96" i="2"/>
  <c r="I96" i="2"/>
  <c r="A97" i="2"/>
  <c r="B97" i="2"/>
  <c r="I97" i="2"/>
  <c r="A98" i="2"/>
  <c r="B98" i="2"/>
  <c r="I98" i="2"/>
  <c r="A99" i="2"/>
  <c r="B99" i="2"/>
  <c r="I99" i="2"/>
  <c r="A100" i="2"/>
  <c r="B100" i="2"/>
  <c r="I100" i="2"/>
  <c r="A101" i="2"/>
  <c r="B101" i="2"/>
  <c r="I101" i="2"/>
  <c r="A102" i="2"/>
  <c r="B102" i="2"/>
  <c r="I102" i="2"/>
  <c r="A103" i="2"/>
  <c r="B103" i="2"/>
  <c r="I103" i="2"/>
  <c r="A104" i="2"/>
  <c r="B104" i="2"/>
  <c r="I104" i="2"/>
  <c r="A105" i="2"/>
  <c r="B105" i="2"/>
  <c r="I105" i="2"/>
  <c r="A106" i="2"/>
  <c r="B106" i="2"/>
  <c r="I106" i="2"/>
  <c r="A107" i="2"/>
  <c r="B107" i="2"/>
  <c r="I107" i="2"/>
  <c r="A108" i="2"/>
  <c r="B108" i="2"/>
  <c r="I108" i="2"/>
  <c r="A109" i="2"/>
  <c r="B109" i="2"/>
  <c r="I109" i="2"/>
  <c r="A110" i="2"/>
  <c r="B110" i="2"/>
  <c r="I110" i="2"/>
  <c r="A111" i="2"/>
  <c r="B111" i="2"/>
  <c r="I111" i="2"/>
  <c r="A112" i="2"/>
  <c r="B112" i="2"/>
  <c r="I112" i="2"/>
  <c r="A113" i="2"/>
  <c r="B113" i="2"/>
  <c r="I113" i="2"/>
  <c r="A114" i="2"/>
  <c r="B114" i="2"/>
  <c r="I114" i="2"/>
  <c r="A115" i="2"/>
  <c r="B115" i="2"/>
  <c r="I115" i="2"/>
  <c r="A116" i="2"/>
  <c r="B116" i="2"/>
  <c r="I116" i="2"/>
  <c r="A117" i="2"/>
  <c r="B117" i="2"/>
  <c r="I117" i="2"/>
  <c r="A118" i="2"/>
  <c r="B118" i="2"/>
  <c r="I118" i="2"/>
  <c r="A119" i="2"/>
  <c r="B119" i="2"/>
  <c r="I119" i="2"/>
  <c r="A120" i="2"/>
  <c r="B120" i="2"/>
  <c r="I120" i="2"/>
  <c r="A121" i="2"/>
  <c r="B121" i="2"/>
  <c r="I121" i="2"/>
  <c r="A122" i="2"/>
  <c r="B122" i="2"/>
  <c r="I122" i="2"/>
  <c r="A123" i="2"/>
  <c r="B123" i="2"/>
  <c r="I123" i="2"/>
  <c r="A124" i="2"/>
  <c r="B124" i="2"/>
  <c r="I124" i="2"/>
  <c r="A125" i="2"/>
  <c r="B125" i="2"/>
  <c r="I125" i="2"/>
  <c r="A126" i="2"/>
  <c r="B126" i="2"/>
  <c r="I126" i="2"/>
  <c r="A127" i="2"/>
  <c r="B127" i="2"/>
  <c r="I127" i="2"/>
  <c r="A129" i="2"/>
  <c r="B129" i="2"/>
  <c r="I129" i="2"/>
  <c r="A130" i="2"/>
  <c r="B130" i="2"/>
  <c r="I130" i="2"/>
  <c r="A131" i="2"/>
  <c r="B131" i="2"/>
  <c r="I131" i="2"/>
  <c r="A132" i="2"/>
  <c r="B132" i="2"/>
  <c r="I132" i="2"/>
  <c r="A133" i="2"/>
  <c r="B133" i="2"/>
  <c r="I133" i="2"/>
  <c r="A134" i="2"/>
  <c r="B134" i="2"/>
  <c r="I134" i="2"/>
  <c r="A135" i="2"/>
  <c r="B135" i="2"/>
  <c r="I135" i="2"/>
  <c r="A136" i="2"/>
  <c r="B136" i="2"/>
  <c r="I136" i="2"/>
  <c r="A137" i="2"/>
  <c r="B137" i="2"/>
  <c r="I137" i="2"/>
  <c r="A138" i="2"/>
  <c r="B138" i="2"/>
  <c r="I138" i="2"/>
  <c r="A139" i="2"/>
  <c r="B139" i="2"/>
  <c r="I139" i="2"/>
  <c r="A140" i="2"/>
  <c r="B140" i="2"/>
  <c r="I140" i="2"/>
  <c r="A141" i="2"/>
  <c r="B141" i="2"/>
  <c r="I141" i="2"/>
  <c r="A142" i="2"/>
  <c r="B142" i="2"/>
  <c r="I142" i="2"/>
  <c r="A143" i="2"/>
  <c r="B143" i="2"/>
  <c r="I143" i="2"/>
  <c r="A144" i="2"/>
  <c r="B144" i="2"/>
  <c r="I144" i="2"/>
  <c r="A145" i="2"/>
  <c r="B145" i="2"/>
  <c r="I145" i="2"/>
  <c r="A146" i="2"/>
  <c r="B146" i="2"/>
  <c r="I146" i="2"/>
  <c r="A147" i="2"/>
  <c r="B147" i="2"/>
  <c r="I147" i="2"/>
  <c r="A148" i="2"/>
  <c r="B148" i="2"/>
  <c r="I148" i="2"/>
  <c r="A149" i="2"/>
  <c r="B149" i="2"/>
  <c r="I149" i="2"/>
  <c r="A150" i="2"/>
  <c r="B150" i="2"/>
  <c r="I150" i="2"/>
  <c r="A151" i="2"/>
  <c r="B151" i="2"/>
  <c r="I151" i="2"/>
  <c r="A152" i="2"/>
  <c r="B152" i="2"/>
  <c r="I152" i="2"/>
  <c r="A153" i="2"/>
  <c r="B153" i="2"/>
  <c r="I153" i="2"/>
  <c r="A154" i="2"/>
  <c r="B154" i="2"/>
  <c r="I154" i="2"/>
  <c r="A155" i="2"/>
  <c r="B155" i="2"/>
  <c r="I155" i="2"/>
  <c r="A156" i="2"/>
  <c r="B156" i="2"/>
  <c r="I156" i="2"/>
  <c r="A157" i="2"/>
  <c r="B157" i="2"/>
  <c r="I157" i="2"/>
  <c r="A158" i="2"/>
  <c r="B158" i="2"/>
  <c r="I158" i="2"/>
  <c r="A159" i="2"/>
  <c r="B159" i="2"/>
  <c r="I159" i="2"/>
  <c r="A160" i="2"/>
  <c r="B160" i="2"/>
  <c r="I160" i="2"/>
  <c r="A161" i="2"/>
  <c r="B161" i="2"/>
  <c r="I161" i="2"/>
  <c r="A162" i="2"/>
  <c r="B162" i="2"/>
  <c r="I162" i="2"/>
  <c r="A163" i="2"/>
  <c r="B163" i="2"/>
  <c r="I163" i="2"/>
  <c r="A164" i="2"/>
  <c r="B164" i="2"/>
  <c r="I164" i="2"/>
  <c r="A165" i="2"/>
  <c r="B165" i="2"/>
  <c r="I165" i="2"/>
  <c r="A166" i="2"/>
  <c r="B166" i="2"/>
  <c r="I166" i="2"/>
  <c r="A167" i="2"/>
  <c r="B167" i="2"/>
  <c r="I167" i="2"/>
  <c r="A168" i="2"/>
  <c r="B168" i="2"/>
  <c r="I168" i="2"/>
  <c r="A169" i="2"/>
  <c r="B169" i="2"/>
  <c r="I169" i="2"/>
  <c r="A170" i="2"/>
  <c r="B170" i="2"/>
  <c r="I170" i="2"/>
  <c r="A171" i="2"/>
  <c r="B171" i="2"/>
  <c r="I171" i="2"/>
  <c r="A172" i="2"/>
  <c r="B172" i="2"/>
  <c r="I172" i="2"/>
  <c r="A173" i="2"/>
  <c r="B173" i="2"/>
  <c r="I173" i="2"/>
  <c r="A174" i="2"/>
  <c r="B174" i="2"/>
  <c r="I174" i="2"/>
  <c r="A175" i="2"/>
  <c r="B175" i="2"/>
  <c r="I175" i="2"/>
  <c r="A176" i="2"/>
  <c r="B176" i="2"/>
  <c r="I176" i="2"/>
  <c r="A177" i="2"/>
  <c r="B177" i="2"/>
  <c r="I177" i="2"/>
  <c r="A178" i="2"/>
  <c r="B178" i="2"/>
  <c r="I178" i="2"/>
  <c r="A179" i="2"/>
  <c r="B179" i="2"/>
  <c r="I179" i="2"/>
  <c r="A180" i="2"/>
  <c r="B180" i="2"/>
  <c r="I180" i="2"/>
  <c r="A181" i="2"/>
  <c r="B181" i="2"/>
  <c r="I181" i="2"/>
  <c r="A182" i="2"/>
  <c r="B182" i="2"/>
  <c r="I182" i="2"/>
  <c r="A183" i="2"/>
  <c r="B183" i="2"/>
  <c r="I183" i="2"/>
  <c r="A184" i="2"/>
  <c r="B184" i="2"/>
  <c r="I184" i="2"/>
  <c r="A185" i="2"/>
  <c r="B185" i="2"/>
  <c r="I185" i="2"/>
  <c r="A186" i="2"/>
  <c r="B186" i="2"/>
  <c r="I186" i="2"/>
  <c r="A187" i="2"/>
  <c r="B187" i="2"/>
  <c r="I187" i="2"/>
  <c r="A188" i="2"/>
  <c r="B188" i="2"/>
  <c r="I188" i="2"/>
  <c r="A189" i="2"/>
  <c r="B189" i="2"/>
  <c r="I189" i="2"/>
  <c r="A190" i="2"/>
  <c r="B190" i="2"/>
  <c r="I190" i="2"/>
  <c r="A191" i="2"/>
  <c r="B191" i="2"/>
  <c r="I191" i="2"/>
  <c r="A192" i="2"/>
  <c r="B192" i="2"/>
  <c r="I192" i="2"/>
  <c r="A193" i="2"/>
  <c r="B193" i="2"/>
  <c r="I193" i="2"/>
  <c r="A194" i="2"/>
  <c r="B194" i="2"/>
  <c r="I194" i="2"/>
  <c r="A195" i="2"/>
  <c r="B195" i="2"/>
  <c r="I195" i="2"/>
  <c r="A196" i="2"/>
  <c r="B196" i="2"/>
  <c r="I196" i="2"/>
  <c r="A197" i="2"/>
  <c r="B197" i="2"/>
  <c r="I197" i="2"/>
  <c r="I1" i="2"/>
  <c r="H1" i="2"/>
  <c r="F1" i="2"/>
  <c r="G1" i="2"/>
  <c r="B1" i="2"/>
  <c r="C1" i="2"/>
  <c r="D1" i="2"/>
  <c r="E1" i="2"/>
  <c r="A1" i="2"/>
  <c r="C32" i="3" l="1"/>
  <c r="C136" i="4"/>
  <c r="U20" i="4"/>
  <c r="U13" i="4"/>
  <c r="V64" i="4"/>
  <c r="V88" i="4"/>
  <c r="V119" i="4"/>
  <c r="V111" i="4"/>
  <c r="U133" i="4"/>
  <c r="C35" i="3"/>
  <c r="K6" i="3"/>
  <c r="J6" i="3"/>
  <c r="K9" i="3"/>
  <c r="J9" i="3"/>
  <c r="K8" i="3"/>
  <c r="J8" i="3"/>
  <c r="K7" i="3"/>
  <c r="J7" i="3"/>
  <c r="H35" i="3"/>
  <c r="I32" i="3"/>
  <c r="I33" i="3"/>
  <c r="B23" i="3"/>
  <c r="B42" i="3" s="1"/>
  <c r="C42" i="3" s="1"/>
  <c r="B43" i="3"/>
  <c r="B27" i="3"/>
  <c r="B24" i="3"/>
  <c r="B15" i="3"/>
  <c r="B11" i="3"/>
  <c r="B46" i="3" s="1"/>
  <c r="C46" i="3" s="1"/>
  <c r="K31" i="4"/>
  <c r="K40" i="4"/>
  <c r="K23" i="4"/>
  <c r="K17" i="4"/>
  <c r="K95" i="4"/>
  <c r="K96" i="4"/>
  <c r="K15" i="4"/>
  <c r="K14" i="4"/>
  <c r="K16" i="4"/>
  <c r="K119" i="4"/>
  <c r="K28" i="4"/>
  <c r="K33" i="4"/>
  <c r="K21" i="4"/>
  <c r="K22" i="4"/>
  <c r="K2" i="4"/>
  <c r="K6" i="4"/>
  <c r="K8" i="4"/>
  <c r="K13" i="4"/>
  <c r="K27" i="4"/>
  <c r="K32" i="4"/>
  <c r="K35" i="4"/>
  <c r="K36" i="4"/>
  <c r="K44" i="4"/>
  <c r="K37" i="4"/>
  <c r="K45" i="4"/>
  <c r="K38" i="4"/>
  <c r="K46" i="4"/>
  <c r="K39" i="4"/>
  <c r="K47" i="4"/>
  <c r="K49" i="4"/>
  <c r="K41" i="4"/>
  <c r="K42" i="4"/>
  <c r="K51" i="4"/>
  <c r="K43" i="4"/>
  <c r="B44" i="3" l="1"/>
  <c r="C43" i="3"/>
  <c r="C44" i="3" s="1"/>
  <c r="B47" i="3"/>
  <c r="I35" i="3"/>
  <c r="D33" i="3"/>
  <c r="D32" i="3"/>
  <c r="D36" i="3"/>
  <c r="D37" i="3"/>
  <c r="D35" i="3"/>
  <c r="D34" i="3"/>
  <c r="B28" i="3"/>
  <c r="B48" i="3" l="1"/>
  <c r="C47" i="3"/>
  <c r="C48" i="3" s="1"/>
  <c r="G33" i="3"/>
  <c r="G32" i="3"/>
  <c r="J32" i="3"/>
  <c r="J33" i="3"/>
  <c r="G36" i="3"/>
  <c r="J36" i="3" s="1"/>
  <c r="G37" i="3"/>
  <c r="J37" i="3" s="1"/>
  <c r="G35" i="3"/>
  <c r="J35" i="3" s="1"/>
  <c r="G34" i="3"/>
  <c r="J3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tc={6DDC060C-A51F-4DDB-8735-A80F2288E386}</author>
    <author>tc={3A0113CA-10B2-4AAB-8DBB-9F1D4A1A69DC}</author>
    <author>tc={4808336F-274B-4E2F-9662-05FCF7850D28}</author>
    <author>tc={D32C39B4-05C0-4550-B68F-9AF173567967}</author>
    <author>tc={16E1A7BB-6EE8-45EC-95C6-111082FC04E3}</author>
  </authors>
  <commentList>
    <comment ref="A3" authorId="0" shapeId="0" xr:uid="{6DDC060C-A51F-4DDB-8735-A80F2288E386}">
      <text>
        <t>[Threaded comment]
Your version of Excel allows you to read this threaded comment; however, any edits to it will get removed if the file is opened in a newer version of Excel. Learn more: https://go.microsoft.com/fwlink/?linkid=870924
Comment:
    I don't believe this is needed anymore. It was needed for IPC lifts, but we now have PLC lifts.</t>
      </text>
    </comment>
    <comment ref="C37" authorId="1" shapeId="0" xr:uid="{3A0113CA-10B2-4AAB-8DBB-9F1D4A1A69DC}">
      <text>
        <t>[Threaded comment]
Your version of Excel allows you to read this threaded comment; however, any edits to it will get removed if the file is opened in a newer version of Excel. Learn more: https://go.microsoft.com/fwlink/?linkid=870924
Comment:
    03/23/2023 increased from 4Gb to 6GB per NBF-5354</t>
      </text>
    </comment>
    <comment ref="C111" authorId="2" shapeId="0" xr:uid="{4808336F-274B-4E2F-9662-05FCF7850D28}">
      <text>
        <t>[Threaded comment]
Your version of Excel allows you to read this threaded comment; however, any edits to it will get removed if the file is opened in a newer version of Excel. Learn more: https://go.microsoft.com/fwlink/?linkid=870924
Comment:
    @Brian Hardisty  is this amount of ram a current pain point for the developers, thats my understanding but you would know better
Reply:
    Yes, I believe we would want minimum 8GB RAM for VM where Studio 5000 is installed.</t>
      </text>
    </comment>
    <comment ref="A136" authorId="3" shapeId="0" xr:uid="{D32C39B4-05C0-4550-B68F-9AF173567967}">
      <text>
        <t>[Threaded comment]
Your version of Excel allows you to read this threaded comment; however, any edits to it will get removed if the file is opened in a newer version of Excel. Learn more: https://go.microsoft.com/fwlink/?linkid=870924
Comment:
    No longer needed, only needed for testing BotX in the IC. We test with SymBot now.</t>
      </text>
    </comment>
    <comment ref="C146" authorId="4" shapeId="0" xr:uid="{16E1A7BB-6EE8-45EC-95C6-111082FC04E3}">
      <text>
        <t>[Threaded comment]
Your version of Excel allows you to read this threaded comment; however, any edits to it will get removed if the file is opened in a newer version of Excel. Learn more: https://go.microsoft.com/fwlink/?linkid=870924
Comment:
    Increased memory from 4GB to 8GB on 12/19/22</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tc={74230A6C-4E06-45D8-94F6-358242FDEB4B}</author>
    <author>tc={59052EF2-DAC9-4CFD-9BE4-E740FC87E2CE}</author>
    <author>tc={C7359137-4915-4F34-BA78-08AF42EA0531}</author>
    <author>tc={A6C6DB29-8631-4B06-8882-393F8154A745}</author>
    <author>tc={FEABC7A3-B2C3-47E4-B46A-A74635C2164E}</author>
    <author>tc={E3596159-002A-4CE4-B918-EA8F0BE88CEB}</author>
    <author>tc={A1D08664-08F1-4F70-B2EA-46F4622FFBF4}</author>
  </authors>
  <commentList>
    <comment ref="A10" authorId="0" shapeId="0" xr:uid="{74230A6C-4E06-45D8-94F6-358242FDEB4B}">
      <text>
        <t>[Threaded comment]
Your version of Excel allows you to read this threaded comment; however, any edits to it will get removed if the file is opened in a newer version of Excel. Learn more: https://go.microsoft.com/fwlink/?linkid=870924
Comment:
    Total number of Physical CPU Cores multiplied by 2 to account for hyper threading.</t>
      </text>
    </comment>
    <comment ref="A13" authorId="1" shapeId="0" xr:uid="{59052EF2-DAC9-4CFD-9BE4-E740FC87E2CE}">
      <text>
        <t>[Threaded comment]
Your version of Excel allows you to read this threaded comment; however, any edits to it will get removed if the file is opened in a newer version of Excel. Learn more: https://go.microsoft.com/fwlink/?linkid=870924
Comment:
    Blade Chassis, FI, Integrated Network Components, Software &amp; Licensing. If this is 0 then the costs are rolled into the server cost.</t>
      </text>
    </comment>
    <comment ref="A14" authorId="2" shapeId="0" xr:uid="{C7359137-4915-4F34-BA78-08AF42EA0531}">
      <text>
        <t>[Threaded comment]
Your version of Excel allows you to read this threaded comment; however, any edits to it will get removed if the file is opened in a newer version of Excel. Learn more: https://go.microsoft.com/fwlink/?linkid=870924
Comment:
    Includes Software &amp; License Costs</t>
      </text>
    </comment>
    <comment ref="A15" authorId="3" shapeId="0" xr:uid="{A6C6DB29-8631-4B06-8882-393F8154A745}">
      <text>
        <t>[Threaded comment]
Your version of Excel allows you to read this threaded comment; however, any edits to it will get removed if the file is opened in a newer version of Excel. Learn more: https://go.microsoft.com/fwlink/?linkid=870924
Comment:
    This value is the Total Platform cost divided by the total number of logical CPUs.</t>
      </text>
    </comment>
    <comment ref="A26" authorId="4" shapeId="0" xr:uid="{FEABC7A3-B2C3-47E4-B46A-A74635C2164E}">
      <text>
        <t xml:space="preserve">[Threaded comment]
Your version of Excel allows you to read this threaded comment; however, any edits to it will get removed if the file is opened in a newer version of Excel. Learn more: https://go.microsoft.com/fwlink/?linkid=870924
Comment:
    Additional Licensing Costs If this is Zero then Software &amp; License Costs are rolled into the Server Cost.
</t>
      </text>
    </comment>
    <comment ref="D31" authorId="5" shapeId="0" xr:uid="{E3596159-002A-4CE4-B918-EA8F0BE88CEB}">
      <text>
        <t>[Threaded comment]
Your version of Excel allows you to read this threaded comment; however, any edits to it will get removed if the file is opened in a newer version of Excel. Learn more: https://go.microsoft.com/fwlink/?linkid=870924
Comment:
    The Total number of Primary Compute CPUs allocated * the cost of  a logical CPU. That number is then divided by 2 because we try to run no  higher than a 2:1 vCPU to Logical CPU ratio.</t>
      </text>
    </comment>
    <comment ref="A36" authorId="6" shapeId="0" xr:uid="{A1D08664-08F1-4F70-B2EA-46F4622FFBF4}">
      <text>
        <t>[Threaded comment]
Your version of Excel allows you to read this threaded comment; however, any edits to it will get removed if the file is opened in a newer version of Excel. Learn more: https://go.microsoft.com/fwlink/?linkid=870924
Comment:
    Commissioning and other VMs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tc={5F83F416-1EA6-441B-8665-8C68B20CE6D2}</author>
    <author>tc={2B546338-7222-4F28-91E5-2622772543ED}</author>
  </authors>
  <commentList>
    <comment ref="C87" authorId="0" shapeId="0" xr:uid="{5F83F416-1EA6-441B-8665-8C68B20CE6D2}">
      <text>
        <t>[Threaded comment]
Your version of Excel allows you to read this threaded comment; however, any edits to it will get removed if the file is opened in a newer version of Excel. Learn more: https://go.microsoft.com/fwlink/?linkid=870924
Comment:
    @Brian Hardisty  is this amount of ram a current pain point for the developers, thats my understanding but you would know better
Reply:
    Yes, I believe we would want minimum 8GB RAM for VM where Studio 5000 is installed.</t>
      </text>
    </comment>
    <comment ref="C122" authorId="1" shapeId="0" xr:uid="{2B546338-7222-4F28-91E5-2622772543ED}">
      <text>
        <t>[Threaded comment]
Your version of Excel allows you to read this threaded comment; however, any edits to it will get removed if the file is opened in a newer version of Excel. Learn more: https://go.microsoft.com/fwlink/?linkid=870924
Comment:
    Increased memory from 4GB to 8GB on 12/19/22</t>
      </text>
    </comment>
  </commentList>
</comments>
</file>

<file path=xl/sharedStrings.xml><?xml version="1.0" encoding="utf-8"?>
<sst xmlns="http://schemas.openxmlformats.org/spreadsheetml/2006/main" count="5956" uniqueCount="882">
  <si>
    <t>Hostname</t>
  </si>
  <si>
    <t>CPU</t>
  </si>
  <si>
    <t>RAM</t>
  </si>
  <si>
    <t>Disk1Size</t>
  </si>
  <si>
    <t>Disk1Mount</t>
  </si>
  <si>
    <t>Disk1Block</t>
  </si>
  <si>
    <t>Disk1Datastore</t>
  </si>
  <si>
    <t>Disk1Label</t>
  </si>
  <si>
    <t>Disk2Size</t>
  </si>
  <si>
    <t>Disk2Mount</t>
  </si>
  <si>
    <t>Disk2Block</t>
  </si>
  <si>
    <t>Disk2Datastore</t>
  </si>
  <si>
    <t>Disk2Label</t>
  </si>
  <si>
    <t>Disk3Size</t>
  </si>
  <si>
    <t>Disk3Mount</t>
  </si>
  <si>
    <t>Disk3Block</t>
  </si>
  <si>
    <t>Disk3Datastore</t>
  </si>
  <si>
    <t>Disk3Label</t>
  </si>
  <si>
    <t>Disk4Size</t>
  </si>
  <si>
    <t>Disk4Mount</t>
  </si>
  <si>
    <t>Disk4Block</t>
  </si>
  <si>
    <t>Disk4Datastore</t>
  </si>
  <si>
    <t>Disk4Label</t>
  </si>
  <si>
    <t>Disk5Size</t>
  </si>
  <si>
    <t>Disk5Mount</t>
  </si>
  <si>
    <t>Disk5Block</t>
  </si>
  <si>
    <t>Disk5Datastore</t>
  </si>
  <si>
    <t>Disk5Label</t>
  </si>
  <si>
    <t>OS</t>
  </si>
  <si>
    <t>NIC1IP</t>
  </si>
  <si>
    <t>NIC1PortGroup</t>
  </si>
  <si>
    <t>NIC1Subnet</t>
  </si>
  <si>
    <t>NIC1Gateway</t>
  </si>
  <si>
    <t>NIC2IP</t>
  </si>
  <si>
    <t>NIC2PortGroup</t>
  </si>
  <si>
    <t>NIC2SubNet</t>
  </si>
  <si>
    <t>NIC3IP</t>
  </si>
  <si>
    <t>NIC3PortGroup</t>
  </si>
  <si>
    <t>NIC3Subnet</t>
  </si>
  <si>
    <t>VMTemplate</t>
  </si>
  <si>
    <t>VMSpec</t>
  </si>
  <si>
    <t>ApplicationGroup</t>
  </si>
  <si>
    <t>Applications</t>
  </si>
  <si>
    <t>Owners-VP</t>
  </si>
  <si>
    <t>SMETeam</t>
  </si>
  <si>
    <t>BuildOrder</t>
  </si>
  <si>
    <t>DeployPhase</t>
  </si>
  <si>
    <t>Customer</t>
  </si>
  <si>
    <t>VMFolder</t>
  </si>
  <si>
    <t>Status</t>
  </si>
  <si>
    <t>VMHost</t>
  </si>
  <si>
    <t>RDSServer</t>
  </si>
  <si>
    <t>RDSCals</t>
  </si>
  <si>
    <t>MSMQ</t>
  </si>
  <si>
    <t>IIS</t>
  </si>
  <si>
    <t>Backup</t>
  </si>
  <si>
    <t>BuildMethod</t>
  </si>
  <si>
    <t>ADOU</t>
  </si>
  <si>
    <t>CDROM</t>
  </si>
  <si>
    <t>Notes</t>
  </si>
  <si>
    <t>Status Notes</t>
  </si>
  <si>
    <t>WindowsDomainAdminAccessGroup</t>
  </si>
  <si>
    <t>DomainUserAccounts</t>
  </si>
  <si>
    <t>LocalUserAccounts</t>
  </si>
  <si>
    <t>airwave01</t>
  </si>
  <si>
    <t>Default</t>
  </si>
  <si>
    <t>FB01-01-IT</t>
  </si>
  <si>
    <t>OVA</t>
  </si>
  <si>
    <t>172.17.34.84</t>
  </si>
  <si>
    <t>034-ITSVC</t>
  </si>
  <si>
    <t>Network Appliance</t>
  </si>
  <si>
    <t>VM Appliance - Wireless Analytics</t>
  </si>
  <si>
    <t>Salil Sinha</t>
  </si>
  <si>
    <t>ITNE</t>
  </si>
  <si>
    <t>Infrastructure</t>
  </si>
  <si>
    <t>Active</t>
  </si>
  <si>
    <t>PrimaryCompute</t>
  </si>
  <si>
    <t>No</t>
  </si>
  <si>
    <t>Yes</t>
  </si>
  <si>
    <t>Manual</t>
  </si>
  <si>
    <t>Aruba Airwave services - Wireless Analytics</t>
  </si>
  <si>
    <t>arsim</t>
  </si>
  <si>
    <t>C</t>
  </si>
  <si>
    <t>FB01-02-Prod</t>
  </si>
  <si>
    <t>System</t>
  </si>
  <si>
    <t>Win2016</t>
  </si>
  <si>
    <t>172.17.36.208</t>
  </si>
  <si>
    <t>036-Mselect</t>
  </si>
  <si>
    <t>Commisioning/Testing</t>
  </si>
  <si>
    <t>PLC Emulator VM</t>
  </si>
  <si>
    <t>Cristian Mori</t>
  </si>
  <si>
    <t>Commissioning</t>
  </si>
  <si>
    <t>CC Play Book</t>
  </si>
  <si>
    <t>PLC Emulator for Software testing</t>
  </si>
  <si>
    <t>Aruba-MM01</t>
  </si>
  <si>
    <t>172.17.34.78</t>
  </si>
  <si>
    <t>4095-Trunk</t>
  </si>
  <si>
    <t>###.###.###.###</t>
  </si>
  <si>
    <t>VM Appliance - Wireless Services</t>
  </si>
  <si>
    <t>Aruba Mobility Master - Wireless Services</t>
  </si>
  <si>
    <t>Aruba-MM02</t>
  </si>
  <si>
    <t>172.17.34.79</t>
  </si>
  <si>
    <t>assetexp01-clm</t>
  </si>
  <si>
    <t>E</t>
  </si>
  <si>
    <t>Apps</t>
  </si>
  <si>
    <t>Win2019</t>
  </si>
  <si>
    <t>172.17.34.216</t>
  </si>
  <si>
    <t>Monitoring/Inventory</t>
  </si>
  <si>
    <t>Asset Explorer Inventory Management</t>
  </si>
  <si>
    <t>Asset Explorer VM.</t>
  </si>
  <si>
    <t>baker01</t>
  </si>
  <si>
    <t>FB01-03-Logs</t>
  </si>
  <si>
    <t>Logs</t>
  </si>
  <si>
    <t>172.17.36.191</t>
  </si>
  <si>
    <t>Core Software</t>
  </si>
  <si>
    <t>Baker - Need input from software</t>
  </si>
  <si>
    <t>Atul Mistry</t>
  </si>
  <si>
    <t>Production</t>
  </si>
  <si>
    <t>Core System Software Stack</t>
  </si>
  <si>
    <t>Software Access</t>
  </si>
  <si>
    <t>bootstrap01</t>
  </si>
  <si>
    <t>/</t>
  </si>
  <si>
    <t>CentOS7</t>
  </si>
  <si>
    <t>172.17.34.14</t>
  </si>
  <si>
    <t>Software Support</t>
  </si>
  <si>
    <t>Ansible, SNMP</t>
  </si>
  <si>
    <t>Kuberenetes Staging VM</t>
  </si>
  <si>
    <t>botconf01</t>
  </si>
  <si>
    <t>172.17.34.31</t>
  </si>
  <si>
    <t>Comissioning</t>
  </si>
  <si>
    <t>Need input from Comissioning</t>
  </si>
  <si>
    <t>Commissioning Use</t>
  </si>
  <si>
    <t>bot-disconnect</t>
  </si>
  <si>
    <t>172.17.34.30</t>
  </si>
  <si>
    <t>Reporting</t>
  </si>
  <si>
    <t>Bot Disconnect Monitoring - for Snowflake and Tabeau</t>
  </si>
  <si>
    <t>Bot Disconnect Monitor</t>
  </si>
  <si>
    <t>Resources Reduced per Sahlil 11/02/2022 (old Cores 8 / RAM 12)</t>
  </si>
  <si>
    <t>botmfg01</t>
  </si>
  <si>
    <t>172.17.36.124</t>
  </si>
  <si>
    <t>Need input from Bot Controls Team</t>
  </si>
  <si>
    <t>Support VM for Bot Team</t>
  </si>
  <si>
    <t>botvision01</t>
  </si>
  <si>
    <t>172.17.36.130</t>
  </si>
  <si>
    <t>Need Input from Vision team</t>
  </si>
  <si>
    <t>Bot Vision Services (new)</t>
  </si>
  <si>
    <t>ca01</t>
  </si>
  <si>
    <t>172.17.34.32</t>
  </si>
  <si>
    <t>Microsoft Certificate Services</t>
  </si>
  <si>
    <t xml:space="preserve">Local Certificate Authority </t>
  </si>
  <si>
    <t>cc03</t>
  </si>
  <si>
    <t>172.17.36.45</t>
  </si>
  <si>
    <t>Control Center Software</t>
  </si>
  <si>
    <t>Control Center VM - May be swapped for Win2016</t>
  </si>
  <si>
    <t>CC Admins</t>
  </si>
  <si>
    <t>cc04</t>
  </si>
  <si>
    <t>172.17.36.46</t>
  </si>
  <si>
    <t>cc05</t>
  </si>
  <si>
    <t>172.17.36.47</t>
  </si>
  <si>
    <t>cc09</t>
  </si>
  <si>
    <t>172.17.36.50</t>
  </si>
  <si>
    <t>Reserved for George Control Center VM - May be swapped for Win2016</t>
  </si>
  <si>
    <t>ccdev01</t>
  </si>
  <si>
    <t>172.17.36.44</t>
  </si>
  <si>
    <t>CellAvl01</t>
  </si>
  <si>
    <t>L</t>
  </si>
  <si>
    <t>172.17.36.30</t>
  </si>
  <si>
    <t>Adapter Cell Mgmt</t>
  </si>
  <si>
    <t>Cell Availability Monitoring</t>
  </si>
  <si>
    <t>Industrial Controls</t>
  </si>
  <si>
    <t>Requested by Cristian Mori 2/14/2023</t>
  </si>
  <si>
    <t>cgwaib101</t>
  </si>
  <si>
    <t>172.31.114.201</t>
  </si>
  <si>
    <t>3744-GatewayServices</t>
  </si>
  <si>
    <t>Symbotic Cell Gateway Software</t>
  </si>
  <si>
    <t>Cell Gateways</t>
  </si>
  <si>
    <t>Cell Gateways - Vary by site per PLC team</t>
  </si>
  <si>
    <t>Cell Gateway Admins</t>
  </si>
  <si>
    <t>cgwaib102</t>
  </si>
  <si>
    <t>172.31.114.202</t>
  </si>
  <si>
    <t>255.255.254.0</t>
  </si>
  <si>
    <t>172.17.110.1</t>
  </si>
  <si>
    <t>cgwaob103</t>
  </si>
  <si>
    <t>172.31.114.203</t>
  </si>
  <si>
    <t>cgwaob104</t>
  </si>
  <si>
    <t>172.31.114.204</t>
  </si>
  <si>
    <t>cgwaob105</t>
  </si>
  <si>
    <t>172.31.114.205</t>
  </si>
  <si>
    <t>cgwaob106</t>
  </si>
  <si>
    <t>172.31.114.206</t>
  </si>
  <si>
    <t>cgwaob107</t>
  </si>
  <si>
    <t>172.31.114.207</t>
  </si>
  <si>
    <t>cgwaib108</t>
  </si>
  <si>
    <t>172.31.114.208</t>
  </si>
  <si>
    <t>cgwaib109</t>
  </si>
  <si>
    <t>172.31.114.209</t>
  </si>
  <si>
    <t>cgwmib102</t>
  </si>
  <si>
    <t>172.31.114.210</t>
  </si>
  <si>
    <t>cgwmib108</t>
  </si>
  <si>
    <t>172.31.114.211</t>
  </si>
  <si>
    <t>clb101</t>
  </si>
  <si>
    <t>172.31.113.181</t>
  </si>
  <si>
    <t>3743-CartonLiftBridge</t>
  </si>
  <si>
    <t>Symbotic Carton Lift Bridge Software</t>
  </si>
  <si>
    <t xml:space="preserve">CLB Nodes - Vary by site per PLC team (1 per Lift Cell) </t>
  </si>
  <si>
    <t>clb102</t>
  </si>
  <si>
    <t>172.31.113.182</t>
  </si>
  <si>
    <t>clb103</t>
  </si>
  <si>
    <t>172.31.113.183</t>
  </si>
  <si>
    <t>clb104</t>
  </si>
  <si>
    <t>172.31.113.184</t>
  </si>
  <si>
    <t>clb105</t>
  </si>
  <si>
    <t>172.31.113.185</t>
  </si>
  <si>
    <t>clb106</t>
  </si>
  <si>
    <t>172.31.113.186</t>
  </si>
  <si>
    <t>clb107</t>
  </si>
  <si>
    <t>172.31.113.187</t>
  </si>
  <si>
    <t>clb108</t>
  </si>
  <si>
    <t>172.31.113.188</t>
  </si>
  <si>
    <t>clb109</t>
  </si>
  <si>
    <t>172.31.113.189</t>
  </si>
  <si>
    <t>cpi01</t>
  </si>
  <si>
    <t>172.17.36.120</t>
  </si>
  <si>
    <t>Need Input from Software</t>
  </si>
  <si>
    <t>db01</t>
  </si>
  <si>
    <t>FB01-06-DB</t>
  </si>
  <si>
    <t>D</t>
  </si>
  <si>
    <t>64K</t>
  </si>
  <si>
    <t>SQL</t>
  </si>
  <si>
    <t>Data</t>
  </si>
  <si>
    <t>T</t>
  </si>
  <si>
    <t>TempDB</t>
  </si>
  <si>
    <t>172.17.36.162</t>
  </si>
  <si>
    <t>Database</t>
  </si>
  <si>
    <t>MS SQL Server</t>
  </si>
  <si>
    <t>Andrew Goodwin</t>
  </si>
  <si>
    <t>SQL Team</t>
  </si>
  <si>
    <t>R</t>
  </si>
  <si>
    <t>SQL Database 2017 Ent. Always On - Place on priority storage - Move DVDROM to R: - Add 100GB D: Drive (Data)</t>
  </si>
  <si>
    <t>db02</t>
  </si>
  <si>
    <t>172.17.36.163</t>
  </si>
  <si>
    <t>db03</t>
  </si>
  <si>
    <t>172.17.36.166</t>
  </si>
  <si>
    <t>SQL Database only in BRK 2.0 &amp; NBF - Place on priority storage</t>
  </si>
  <si>
    <t>dc01</t>
  </si>
  <si>
    <t>172.17.34.110</t>
  </si>
  <si>
    <t>WIndows Active Directory</t>
  </si>
  <si>
    <t>ITSE</t>
  </si>
  <si>
    <t>Domain Controller</t>
  </si>
  <si>
    <t>dc02</t>
  </si>
  <si>
    <t>172.17.34.111</t>
  </si>
  <si>
    <t xml:space="preserve">ITSE  </t>
  </si>
  <si>
    <t>depalui01</t>
  </si>
  <si>
    <t>172.17.36.113</t>
  </si>
  <si>
    <t>HMI Software - Need Input from Software</t>
  </si>
  <si>
    <t>Inbound HMI for Thinmanager (depalletizer)</t>
  </si>
  <si>
    <t>dns01a</t>
  </si>
  <si>
    <t>172.17.34.10</t>
  </si>
  <si>
    <t>172.17.68.10</t>
  </si>
  <si>
    <t>068-mServices</t>
  </si>
  <si>
    <t>172.17.10.10</t>
  </si>
  <si>
    <t>010-Chargers</t>
  </si>
  <si>
    <t xml:space="preserve">DNS(named), DHCP (dhcpd), TFTP (TFTP Server), SMTP (Postfix), SNMP </t>
  </si>
  <si>
    <t>Core DNS and DHCP Server, SMTP &amp; TFTP Server</t>
  </si>
  <si>
    <t>dns01b</t>
  </si>
  <si>
    <t>172.17.34.11</t>
  </si>
  <si>
    <t>172.17.68.11</t>
  </si>
  <si>
    <t>172.17.10.11</t>
  </si>
  <si>
    <t>Standby DNS and DHCP Server, SMTP &amp; TFTP Server</t>
  </si>
  <si>
    <t>elk-temp</t>
  </si>
  <si>
    <t>172.17.34.221</t>
  </si>
  <si>
    <t>emulator01</t>
  </si>
  <si>
    <t>172.17.36.82</t>
  </si>
  <si>
    <t>ftsysmgmt-######</t>
  </si>
  <si>
    <t>172.17.34.159</t>
  </si>
  <si>
    <t>FT Stratus Server Appliance VM - Stratus Management</t>
  </si>
  <si>
    <t>SecondaryCompute</t>
  </si>
  <si>
    <t>Stratus FT Server health monitoring</t>
  </si>
  <si>
    <t>iba01</t>
  </si>
  <si>
    <t>172.31.115.121</t>
  </si>
  <si>
    <t>3745-PLCsupport</t>
  </si>
  <si>
    <t>Adapter Cell / PLC Management</t>
  </si>
  <si>
    <t>IBA Server 1 per 10 Adapter Cells</t>
  </si>
  <si>
    <t>ignm01</t>
  </si>
  <si>
    <t>FB01-11-Ignition</t>
  </si>
  <si>
    <t>172.31.111.231</t>
  </si>
  <si>
    <t>3741-HMI-SCADA</t>
  </si>
  <si>
    <t>Ignition</t>
  </si>
  <si>
    <t>Ignition Software Package</t>
  </si>
  <si>
    <t>Ignition Master Node</t>
  </si>
  <si>
    <t>ignm02</t>
  </si>
  <si>
    <t>172.31.111.232</t>
  </si>
  <si>
    <t>ignmisc01</t>
  </si>
  <si>
    <t>172.31.111.233</t>
  </si>
  <si>
    <t>IGN refers to Ignition HMI system</t>
  </si>
  <si>
    <t>ignsafety01</t>
  </si>
  <si>
    <t>172.31.111.234</t>
  </si>
  <si>
    <t>igntag01</t>
  </si>
  <si>
    <t>172.31.111.235</t>
  </si>
  <si>
    <t>Number of IGNTAG servers will vary with site, last two digists of each cell number aligns with igntag VM number</t>
  </si>
  <si>
    <t>igntag02</t>
  </si>
  <si>
    <t>172.31.111.236</t>
  </si>
  <si>
    <t>igntag03</t>
  </si>
  <si>
    <t>172.31.111.237</t>
  </si>
  <si>
    <t>igntag04</t>
  </si>
  <si>
    <t>172.31.111.238</t>
  </si>
  <si>
    <t>igntag05</t>
  </si>
  <si>
    <t>172.31.111.239</t>
  </si>
  <si>
    <t>igntag06</t>
  </si>
  <si>
    <t>172.31.111.240</t>
  </si>
  <si>
    <t>igntag07</t>
  </si>
  <si>
    <t>172.31.111.241</t>
  </si>
  <si>
    <t>igntag08</t>
  </si>
  <si>
    <t>172.31.111.242</t>
  </si>
  <si>
    <t>im01</t>
  </si>
  <si>
    <t>172.17.36.197</t>
  </si>
  <si>
    <t>Symbotic Integration Management Software - Need input from software</t>
  </si>
  <si>
    <t>Integration Manager - Core System Software Stack</t>
  </si>
  <si>
    <t>jump01</t>
  </si>
  <si>
    <t>172.17.34.130</t>
  </si>
  <si>
    <t>Remote Desktop Services, Cygwin, MS SQL Tools</t>
  </si>
  <si>
    <t>Product IT backup jump box</t>
  </si>
  <si>
    <t>jump02</t>
  </si>
  <si>
    <t>172.17.34.132</t>
  </si>
  <si>
    <t>General Purpose Jump Box</t>
  </si>
  <si>
    <t>kclog01</t>
  </si>
  <si>
    <t>FB01-08-Kube01</t>
  </si>
  <si>
    <t>/vlc-data</t>
  </si>
  <si>
    <t>172.17.36.89</t>
  </si>
  <si>
    <t>SNMP, NFS Server</t>
  </si>
  <si>
    <t>Kubernetes</t>
  </si>
  <si>
    <t>Discussion to log directly to Flashblade versus 2 TB local disk</t>
  </si>
  <si>
    <t>kubea01</t>
  </si>
  <si>
    <t>172.17.220.161</t>
  </si>
  <si>
    <t>220-DataAnalysis</t>
  </si>
  <si>
    <t>Need Input from DevOps/Software</t>
  </si>
  <si>
    <t>General Purpose Kubernetes nodes (commissioning only)</t>
  </si>
  <si>
    <t>kubea02</t>
  </si>
  <si>
    <t>FB01-09-Kube02</t>
  </si>
  <si>
    <t>172.17.220.162</t>
  </si>
  <si>
    <t>kubea03</t>
  </si>
  <si>
    <t>FB01-10-Kube03</t>
  </si>
  <si>
    <t>172.17.220.163</t>
  </si>
  <si>
    <t>kubea04</t>
  </si>
  <si>
    <t>FB01-10-Kube01</t>
  </si>
  <si>
    <t>172.17.220.164</t>
  </si>
  <si>
    <t>172.17.220.1</t>
  </si>
  <si>
    <t>kubebp01</t>
  </si>
  <si>
    <t>172.17.220.151</t>
  </si>
  <si>
    <t>Break Pack</t>
  </si>
  <si>
    <t>Breakpack Kubernetes nodes</t>
  </si>
  <si>
    <t>kubebp02</t>
  </si>
  <si>
    <t>172.17.220.152</t>
  </si>
  <si>
    <t>kubebp03</t>
  </si>
  <si>
    <t>172.17.220.153</t>
  </si>
  <si>
    <t>kubedanode01</t>
  </si>
  <si>
    <t>172.17.220.131</t>
  </si>
  <si>
    <t>Elastic Search / ELK stack Kubernetes nodes</t>
  </si>
  <si>
    <t>kubedanode02</t>
  </si>
  <si>
    <t>172.17.220.132</t>
  </si>
  <si>
    <t>kubedanode03</t>
  </si>
  <si>
    <t>172.17.220.133</t>
  </si>
  <si>
    <t>kubedanode04</t>
  </si>
  <si>
    <t>172.17.220.134</t>
  </si>
  <si>
    <t>kubedanode05</t>
  </si>
  <si>
    <t>172.17.220.135</t>
  </si>
  <si>
    <t>kubedat01</t>
  </si>
  <si>
    <t>/data</t>
  </si>
  <si>
    <t>172.17.220.101</t>
  </si>
  <si>
    <t>Kafka Data services Kubernetes nodes</t>
  </si>
  <si>
    <t>kubedat02</t>
  </si>
  <si>
    <t>172.17.220.102</t>
  </si>
  <si>
    <t>kubedat03</t>
  </si>
  <si>
    <t>172.17.220.103</t>
  </si>
  <si>
    <t>kubefaas01</t>
  </si>
  <si>
    <t>172.17.220.141</t>
  </si>
  <si>
    <t>Open Function as a Service Kubernetes Nodes</t>
  </si>
  <si>
    <t>kubefaas02</t>
  </si>
  <si>
    <t>172.17.220.142</t>
  </si>
  <si>
    <t>kubefaas03</t>
  </si>
  <si>
    <t>172.17.220.143</t>
  </si>
  <si>
    <t>kubeinf01</t>
  </si>
  <si>
    <t>172.17.220.111</t>
  </si>
  <si>
    <t>Rabbit MQ / Redis Kubernetes Infrastructure Nodes - Updated from 8 Cores to 16 11/30/2022</t>
  </si>
  <si>
    <t>kubeinf02</t>
  </si>
  <si>
    <t>172.17.220.112</t>
  </si>
  <si>
    <t>kubeinf03</t>
  </si>
  <si>
    <t>172.17.220.113</t>
  </si>
  <si>
    <t>kubeksql01</t>
  </si>
  <si>
    <t>kubeksql02</t>
  </si>
  <si>
    <t>kubem01</t>
  </si>
  <si>
    <t>172.17.220.51</t>
  </si>
  <si>
    <t>Kubernetes Master Nodes</t>
  </si>
  <si>
    <t>kubem02</t>
  </si>
  <si>
    <t>172.17.220.52</t>
  </si>
  <si>
    <t>kubem03</t>
  </si>
  <si>
    <t>172.17.220.53</t>
  </si>
  <si>
    <t>kubemon01</t>
  </si>
  <si>
    <t>kubemon01 (phase 1)</t>
  </si>
  <si>
    <t>Kubernetes Monitoring System</t>
  </si>
  <si>
    <t>Kubernetes Monitoring VM, includes Logic Monitor Pod. Build this VM in Phase 1</t>
  </si>
  <si>
    <t>kubemon02 (phase 3)</t>
  </si>
  <si>
    <t>Kubernetes Monitoring VM, includes Logic Monitor Pod. Build this VM in Phase 3</t>
  </si>
  <si>
    <t>kubemon03 (phase 3)</t>
  </si>
  <si>
    <t>kuberc01</t>
  </si>
  <si>
    <t>kubesrs01</t>
  </si>
  <si>
    <t>172.17.220.181</t>
  </si>
  <si>
    <t>SRS Redis Node</t>
  </si>
  <si>
    <t>kubesym01</t>
  </si>
  <si>
    <t>172.17.220.121</t>
  </si>
  <si>
    <t>Symbotic Software Stack Kubernetes Nodes</t>
  </si>
  <si>
    <t>kubesym02</t>
  </si>
  <si>
    <t>172.17.220.122</t>
  </si>
  <si>
    <t>kubesym03</t>
  </si>
  <si>
    <t>172.17.220.123</t>
  </si>
  <si>
    <t>kubesym04</t>
  </si>
  <si>
    <t>172.17.220.124</t>
  </si>
  <si>
    <t>kubesym05</t>
  </si>
  <si>
    <t>172.17.220.125</t>
  </si>
  <si>
    <t>kubesym06</t>
  </si>
  <si>
    <t>172.17.220.126</t>
  </si>
  <si>
    <t>lifthmi01</t>
  </si>
  <si>
    <t>172.17.36.125</t>
  </si>
  <si>
    <t>Need Input from PLC Team</t>
  </si>
  <si>
    <t>LiftHMI HMI for Thinmanager</t>
  </si>
  <si>
    <t>lm01</t>
  </si>
  <si>
    <t>172.17.34.46</t>
  </si>
  <si>
    <t>Logic Monitor Collector</t>
  </si>
  <si>
    <t>ITSE/ITOPS (Monitoring)</t>
  </si>
  <si>
    <t>Logic Monitor Node</t>
  </si>
  <si>
    <t>lm02</t>
  </si>
  <si>
    <t>172.17.34.47</t>
  </si>
  <si>
    <t>msupport01</t>
  </si>
  <si>
    <t>172.17.36.121</t>
  </si>
  <si>
    <t>Need Input from Bot Team</t>
  </si>
  <si>
    <t>msupport02</t>
  </si>
  <si>
    <t>172.17.36.122</t>
  </si>
  <si>
    <t>Support VM for PLC Team</t>
  </si>
  <si>
    <t>Would like to split in 3 different VM. plcSupport01,02,03 with 16GB ram</t>
  </si>
  <si>
    <t>msupport03</t>
  </si>
  <si>
    <t>172.17.36.128</t>
  </si>
  <si>
    <t>Software Deployment &amp; ATF VM</t>
  </si>
  <si>
    <t xml:space="preserve">Support VM for Matrix Support &amp; T3 Software </t>
  </si>
  <si>
    <t>npm01-&lt;3 letter ID&gt;</t>
  </si>
  <si>
    <t>172.17.34.49</t>
  </si>
  <si>
    <t>10.244.#.#</t>
  </si>
  <si>
    <t>1244-NETMGMT</t>
  </si>
  <si>
    <t>Solarwinds Network Monitoring</t>
  </si>
  <si>
    <t xml:space="preserve">ITNE  </t>
  </si>
  <si>
    <t>Solarwinds Orion</t>
  </si>
  <si>
    <t>obdisplay01</t>
  </si>
  <si>
    <t>172.17.36.115</t>
  </si>
  <si>
    <t>HMI - Need Input from Software</t>
  </si>
  <si>
    <t>Outbound HMI for Thinmanager (pallet build viewer)</t>
  </si>
  <si>
    <t>ods01</t>
  </si>
  <si>
    <t>172.17.36.192</t>
  </si>
  <si>
    <t>ODS - Need Input from Software</t>
  </si>
  <si>
    <t>orchestrator01</t>
  </si>
  <si>
    <t>172.17.36.79</t>
  </si>
  <si>
    <t>pafw01</t>
  </si>
  <si>
    <t>10.166.#.#</t>
  </si>
  <si>
    <t>Palo Alto FIrewall Appliance</t>
  </si>
  <si>
    <t>Palo Alto Firewall - Software Firewall for customer interface</t>
  </si>
  <si>
    <t>pafw02</t>
  </si>
  <si>
    <t>pbp01</t>
  </si>
  <si>
    <t>172.17.36.111</t>
  </si>
  <si>
    <t>Pallet Build Planner - Need Input from Software</t>
  </si>
  <si>
    <t>Pallet Build Planner Node</t>
  </si>
  <si>
    <t>pbp02</t>
  </si>
  <si>
    <t>172.17.36.112</t>
  </si>
  <si>
    <t>pbp03</t>
  </si>
  <si>
    <t>172.17.36.180</t>
  </si>
  <si>
    <t>pbp04</t>
  </si>
  <si>
    <t>172.17.36.181</t>
  </si>
  <si>
    <t>pbp05</t>
  </si>
  <si>
    <t>172.17.36.182</t>
  </si>
  <si>
    <t>pbp06</t>
  </si>
  <si>
    <t>172.17.36.183</t>
  </si>
  <si>
    <t>pbp07</t>
  </si>
  <si>
    <t>172.17.36.184</t>
  </si>
  <si>
    <t>pbp08</t>
  </si>
  <si>
    <t>172.17.36.185</t>
  </si>
  <si>
    <t>pickui01</t>
  </si>
  <si>
    <t>172.17.36.116</t>
  </si>
  <si>
    <t>Breakpack</t>
  </si>
  <si>
    <t>Breakpack Pick Station HMI VM</t>
  </si>
  <si>
    <t>plc01</t>
  </si>
  <si>
    <t>172.17.36.109</t>
  </si>
  <si>
    <t>Need input from PLC team</t>
  </si>
  <si>
    <t>plcsupport01</t>
  </si>
  <si>
    <t>172.17.36.106</t>
  </si>
  <si>
    <t>plcsupport02</t>
  </si>
  <si>
    <t>172.17.36.107</t>
  </si>
  <si>
    <t>plcsupport03</t>
  </si>
  <si>
    <t>172.17.36.108</t>
  </si>
  <si>
    <t>proget01</t>
  </si>
  <si>
    <t>172.17.34.250</t>
  </si>
  <si>
    <t>Proget</t>
  </si>
  <si>
    <t>Replica of the Proget Repository</t>
  </si>
  <si>
    <t>pseq01</t>
  </si>
  <si>
    <t>172.17.36.137</t>
  </si>
  <si>
    <t>Pallet Sequencer - Need Input from Software</t>
  </si>
  <si>
    <t>purevma01</t>
  </si>
  <si>
    <t>172.17.34.109</t>
  </si>
  <si>
    <t>Vendor Mangement Appliance - Pure Storage Analytics</t>
  </si>
  <si>
    <t>Pure Storage Virtual Machine Analytics collector - Advanced Storage Monitoring</t>
  </si>
  <si>
    <t>qualys01</t>
  </si>
  <si>
    <t>172.17.34.61</t>
  </si>
  <si>
    <t>Security</t>
  </si>
  <si>
    <t>Qualys Security Scanner Appliance</t>
  </si>
  <si>
    <t>Qualys Security Scanner</t>
  </si>
  <si>
    <t>simbasim01</t>
  </si>
  <si>
    <t>172.17.34.66</t>
  </si>
  <si>
    <t>Comiisioning</t>
  </si>
  <si>
    <t>Simba Simulation Software</t>
  </si>
  <si>
    <t>sm01</t>
  </si>
  <si>
    <t>172.17.36.193</t>
  </si>
  <si>
    <t>System Manager  - Need Input from Software</t>
  </si>
  <si>
    <t>sre01</t>
  </si>
  <si>
    <t>172.17.36.194</t>
  </si>
  <si>
    <t>SRE  - Need Input from Software</t>
  </si>
  <si>
    <t>symmobile01</t>
  </si>
  <si>
    <t>172.17.34.67</t>
  </si>
  <si>
    <t>Symmobile Web Server</t>
  </si>
  <si>
    <t>symw01</t>
  </si>
  <si>
    <t>172.17.34.29</t>
  </si>
  <si>
    <t xml:space="preserve">MariaDB for SymBot Maintenance </t>
  </si>
  <si>
    <t>Manufacturing Engineering</t>
  </si>
  <si>
    <t>no</t>
  </si>
  <si>
    <t xml:space="preserve">Sym World Bot Maintenance Application Maria DB </t>
  </si>
  <si>
    <t>syslog01</t>
  </si>
  <si>
    <t>FB01-04-Syslog</t>
  </si>
  <si>
    <t>/logs</t>
  </si>
  <si>
    <t>172.17.34.50</t>
  </si>
  <si>
    <t>Syslog, NFS Server</t>
  </si>
  <si>
    <t>Syssupport01</t>
  </si>
  <si>
    <t>FB01-05-Syssup</t>
  </si>
  <si>
    <t>/export</t>
  </si>
  <si>
    <t>172.17.16.15</t>
  </si>
  <si>
    <t>016-BotWireless</t>
  </si>
  <si>
    <t>NFS Server, SAS Tools, - Need input from Bot Controls Team</t>
  </si>
  <si>
    <t>thinmgr01</t>
  </si>
  <si>
    <t>172.17.36.110</t>
  </si>
  <si>
    <t>Remote Desktop Services, Thinmanager, Factory Talk Activation Manager</t>
  </si>
  <si>
    <t>Thinmanager HMI Server</t>
  </si>
  <si>
    <t>toaster01</t>
  </si>
  <si>
    <t>172.17.36.195</t>
  </si>
  <si>
    <t>Toaster  - Need Input from Software</t>
  </si>
  <si>
    <t>vcenter01</t>
  </si>
  <si>
    <t>172.17.34.112</t>
  </si>
  <si>
    <t>Vcenter appliance</t>
  </si>
  <si>
    <t>VMware vCenter Virtual Machine management appliance</t>
  </si>
  <si>
    <t>web01</t>
  </si>
  <si>
    <t>172.17.36.196</t>
  </si>
  <si>
    <t>MS IIS  - Need Input from Software</t>
  </si>
  <si>
    <t>winbottest01</t>
  </si>
  <si>
    <t>172.17.34.220</t>
  </si>
  <si>
    <t>Commisioning</t>
  </si>
  <si>
    <t>Need Input from Comissioning Team</t>
  </si>
  <si>
    <t>wmtprox01</t>
  </si>
  <si>
    <t>172.17.34.254</t>
  </si>
  <si>
    <t>nginx</t>
  </si>
  <si>
    <t>Proxy services for Walmart Customer communication</t>
  </si>
  <si>
    <t>xfer01</t>
  </si>
  <si>
    <t>172.17.34.65</t>
  </si>
  <si>
    <t>NFS, rsync - Colo File Sync</t>
  </si>
  <si>
    <t>Data replication services (rsync to and from colo)</t>
  </si>
  <si>
    <t>Column Name</t>
  </si>
  <si>
    <t>Description</t>
  </si>
  <si>
    <t>VM Hostname</t>
  </si>
  <si>
    <t>VM CPU (Cores) assigned</t>
  </si>
  <si>
    <t>VM assigned Memory in MB (See VM Summary for GB Conversion).</t>
  </si>
  <si>
    <t>Disk 1 Size in MB (See VM Summary for GB Conversion).</t>
  </si>
  <si>
    <t>Disk 1 Mount Point. C: Drive for Windows VMs / for linux VMs</t>
  </si>
  <si>
    <t>Disk 1 Block size. In most cases this is the OS Default Block Size</t>
  </si>
  <si>
    <t>Disk 1 VMWare Datastore</t>
  </si>
  <si>
    <t>Disk 1 Label for Windows VMs</t>
  </si>
  <si>
    <t>Disk 2 Size in MB (See VM Summary for GB Conversion).</t>
  </si>
  <si>
    <t>Disk 2 Mount Point. Volume Letter for Windows VMs, Directory mount point for linux VMs</t>
  </si>
  <si>
    <t>Disk 2 Block size. In most cases this is the OS Default Block Size</t>
  </si>
  <si>
    <t>Disk 2 VMWare Datastore</t>
  </si>
  <si>
    <t>Disk 2 Label for Windows VMs</t>
  </si>
  <si>
    <t>Disk 3 Size in MB (See VM Summary for GB Conversion).</t>
  </si>
  <si>
    <t>Disk 3 Mount Point. Volume Letter for Windows VMs, Directory mount point for linux VMs</t>
  </si>
  <si>
    <t>Disk 3 Block size. In most cases this is the OS Default Block Size</t>
  </si>
  <si>
    <t>Disk 3 VMWare Datastore</t>
  </si>
  <si>
    <t>Disk 3 Label for Windows VMs</t>
  </si>
  <si>
    <t>Disk 4 Size in MB (See VM Summary for GB Conversion).</t>
  </si>
  <si>
    <t>Disk 4 Mount Point. Volume Letter for Windows VMs, Directory mount point for linux VMs</t>
  </si>
  <si>
    <t>Disk 4 Block size. In most cases this is the OS Default Block Size</t>
  </si>
  <si>
    <t>Disk 4 VMWare Datastore</t>
  </si>
  <si>
    <t>Disk 4 Label for Windows VMs</t>
  </si>
  <si>
    <t>Disk 5 Size in MB (See VM Summary for GB Conversion).</t>
  </si>
  <si>
    <t>Disk 5 Mount Point. Volume Letter for Windows VMs, Directory mount point for linux VMs</t>
  </si>
  <si>
    <t>Disk 5 Block size. In most cases this is the OS Default Block Size</t>
  </si>
  <si>
    <t>Disk 5 VMWare Datastore</t>
  </si>
  <si>
    <t>Disk 5 Label for Windows VMs</t>
  </si>
  <si>
    <t>VM operating system. OVA indicates a vendor supplied Appliance that Symbotic does not control the OS on.</t>
  </si>
  <si>
    <t>NIC 1 IP Address. NIC1 will also be the VM's primary IP address. This column has Conditional Formating rules that will mark any IP conflicts in entered in this column in Red, It does not check other columns.</t>
  </si>
  <si>
    <t>NIC 1 VMWare port group. This label includes the correct vLan for this interface.</t>
  </si>
  <si>
    <t>NIC 1 Subnet Mask. Use the 255.255.###.### format and not a / format for scripting purposes</t>
  </si>
  <si>
    <t>NIC 1 Gateway IP. This is the VMs Default GW. No other NIC cards should be assigned a Gateway IP. handle alternate GWs via static routes in VM.</t>
  </si>
  <si>
    <t>NIC 2 IP Address. NIC2 will also be the VM's primary IP address.</t>
  </si>
  <si>
    <t>NIC 2 VMWare port group. This label includes the correct vLan for this interface.</t>
  </si>
  <si>
    <t>NIC 2 Subnet Mask. Use the 255.255.###.### format and not a / format for scripting purposes</t>
  </si>
  <si>
    <t>NIC 3 IP Address. NIC3 will also be the VM's primary IP address.</t>
  </si>
  <si>
    <t>NIC 3 VMWare port group. This label includes the correct vLan for this interface.</t>
  </si>
  <si>
    <t>NIC 3 Subnet Mask. Use the 255.255.###.### format and not a / format for scripting purposes</t>
  </si>
  <si>
    <t>What Template does this VM use at Build Time</t>
  </si>
  <si>
    <t>What VM Customization Specifications does the VM use?</t>
  </si>
  <si>
    <t>What Symbotic Application Team uses this VM and owns the Software on the VM</t>
  </si>
  <si>
    <t>What Applications are running on the VM</t>
  </si>
  <si>
    <t>What Symbotic VP is responsible for the VM</t>
  </si>
  <si>
    <t>What team is the subject matter Expert for the VM</t>
  </si>
  <si>
    <t>This was the original build order from the old Build Script. Keeping here for history. This column should probably be depreciated or reviewed at some point</t>
  </si>
  <si>
    <t>Is this VM specific to one or a few customers or not needed for others?</t>
  </si>
  <si>
    <t>What Folder in VCenter should this VM be in?</t>
  </si>
  <si>
    <t>Is this VM Actively deployed or not? VMs to be depreciated will be marked as depcreciated and when this Spreadsheet is reviewed nexted move to the VMs - Decom VMs- ADF Tab</t>
  </si>
  <si>
    <t>Does this VM run on Primary Compute (UCS Cluster) or Secondary Compute (FT Server).</t>
  </si>
  <si>
    <t>Does this VM run Windows Remote Desktop Services?</t>
  </si>
  <si>
    <t>How many RD Client Access licenses is this VM expected to need?</t>
  </si>
  <si>
    <t>Does this VM need MSMQ Services installed?</t>
  </si>
  <si>
    <t>Does this VM need Microsoft IIS installed?</t>
  </si>
  <si>
    <t>Does this VM get backed up?</t>
  </si>
  <si>
    <t>How is this VM currently deployed? Manual indicated that the VM is installed manually by an Admin. CC Playbook is a VM deployed via ComputerCenta Automation.</t>
  </si>
  <si>
    <t>Active Directory Organizational Unit. Formatted as a distinguished name for scripting purposes.</t>
  </si>
  <si>
    <t>What Drive letter is the CDRom assigned for windows VMs?</t>
  </si>
  <si>
    <t>When was the server set to active or depreciated?</t>
  </si>
  <si>
    <t>Domain Access Group</t>
  </si>
  <si>
    <t>What Active directory group gives admin access to this VM?</t>
  </si>
  <si>
    <t>Site Variables</t>
  </si>
  <si>
    <t>Adapter Cells</t>
  </si>
  <si>
    <t>Site Configuration</t>
  </si>
  <si>
    <t>WMT Phase 1 Build 1.0</t>
  </si>
  <si>
    <t>Auto</t>
  </si>
  <si>
    <t>Enter the Adapter Cell counts for the site you wish to model into the yellow fields.</t>
  </si>
  <si>
    <t>Primary Compute Platform</t>
  </si>
  <si>
    <t>Server Model</t>
  </si>
  <si>
    <t>VM Allocations</t>
  </si>
  <si>
    <t>VMs Required</t>
  </si>
  <si>
    <t>Total vCPUs</t>
  </si>
  <si>
    <t>Total RAM</t>
  </si>
  <si>
    <t>Server Count</t>
  </si>
  <si>
    <t>Cell Gateway VMs</t>
  </si>
  <si>
    <t>One Cell Gateway per Auto and Manual Cell</t>
  </si>
  <si>
    <t>CPU Sockets</t>
  </si>
  <si>
    <t>Carton Lift Bridge VMs</t>
  </si>
  <si>
    <t>One Carton Lift bridge Per Auto Cell</t>
  </si>
  <si>
    <t>Cores Per Socket</t>
  </si>
  <si>
    <t>Ignition Tag VMs</t>
  </si>
  <si>
    <t>One Tag Server Per Auto Cell</t>
  </si>
  <si>
    <t>RAM Per Server (GB)</t>
  </si>
  <si>
    <t>IBA Servers</t>
  </si>
  <si>
    <t>One IBA Server per 10 Auto Cells (Round up)</t>
  </si>
  <si>
    <t xml:space="preserve">Total Logical CPUs </t>
  </si>
  <si>
    <t>Total RAM (GB)</t>
  </si>
  <si>
    <t>Server Cost</t>
  </si>
  <si>
    <t>Additional Platform Cost</t>
  </si>
  <si>
    <t>Total Platform Cost</t>
  </si>
  <si>
    <t>Cost per Logical CPU</t>
  </si>
  <si>
    <t>Datastore Space Allocation</t>
  </si>
  <si>
    <t>Total Space (TB)</t>
  </si>
  <si>
    <t>Allocated to VMs (TB)</t>
  </si>
  <si>
    <t>Ratio (Should be below .8)</t>
  </si>
  <si>
    <t>NBF</t>
  </si>
  <si>
    <t>PAL</t>
  </si>
  <si>
    <t>Secondary Compute Platform</t>
  </si>
  <si>
    <t>Datastore</t>
  </si>
  <si>
    <t>Total</t>
  </si>
  <si>
    <t>Free</t>
  </si>
  <si>
    <t>Ratio</t>
  </si>
  <si>
    <t>FB01-07-&lt;Reserved for NAS&gt;</t>
  </si>
  <si>
    <t>Reserve for Onsite NAS</t>
  </si>
  <si>
    <t>Allocations by System Groups</t>
  </si>
  <si>
    <t>Total Allocations</t>
  </si>
  <si>
    <t>VM Groups</t>
  </si>
  <si>
    <t xml:space="preserve"> vCPUs Allocated</t>
  </si>
  <si>
    <t>Ram Allocated (GB)</t>
  </si>
  <si>
    <t>Primary Compute vCPU Cost</t>
  </si>
  <si>
    <t>Secondary Compute vCPU Cost</t>
  </si>
  <si>
    <t>Total vCPUs Allocated</t>
  </si>
  <si>
    <t>Total Ram Allocated (GB)</t>
  </si>
  <si>
    <t>Total vCPU Cost</t>
  </si>
  <si>
    <t>Core Stack (Production Windows)</t>
  </si>
  <si>
    <t>Core Stack (Kubernetes)</t>
  </si>
  <si>
    <t>Cells (CGW/CLB &amp; Support</t>
  </si>
  <si>
    <t>Misc</t>
  </si>
  <si>
    <t>CPU Allocations</t>
  </si>
  <si>
    <t>N+1</t>
  </si>
  <si>
    <t>Host Down / Failure</t>
  </si>
  <si>
    <t>Total Available Logical CPUs</t>
  </si>
  <si>
    <t>Allocated vCPUs for VMs</t>
  </si>
  <si>
    <t>CPU Allocation Ratio (Should remain below 2)</t>
  </si>
  <si>
    <t>Ram  Allocations</t>
  </si>
  <si>
    <t>Total Physical RAM (GB)</t>
  </si>
  <si>
    <t>Allocated vRAM (GB)</t>
  </si>
  <si>
    <t>RAM Allocation Ratio (Should remain below .8)</t>
  </si>
  <si>
    <t>VMs - ADF CPU Base Core Count</t>
  </si>
  <si>
    <t>Adapter Cell Calculations</t>
  </si>
  <si>
    <t>Baseline</t>
  </si>
  <si>
    <t>Totals</t>
  </si>
  <si>
    <t>CGW CPU</t>
  </si>
  <si>
    <t>CGW Ram</t>
  </si>
  <si>
    <t>CLB CPU</t>
  </si>
  <si>
    <t>CLB Ram</t>
  </si>
  <si>
    <t>VM Name</t>
  </si>
  <si>
    <t>HDD C</t>
  </si>
  <si>
    <t>HDD C Datastore</t>
  </si>
  <si>
    <t>HDD D</t>
  </si>
  <si>
    <t>HDD D Block Size</t>
  </si>
  <si>
    <t>HDD D Datastore</t>
  </si>
  <si>
    <t>HDD E</t>
  </si>
  <si>
    <t>HDD E Block Size</t>
  </si>
  <si>
    <t>HDD E Datastore</t>
  </si>
  <si>
    <t>HDD L</t>
  </si>
  <si>
    <t>HDD L Block Size</t>
  </si>
  <si>
    <t>HDD L Datastore</t>
  </si>
  <si>
    <t>HDD T</t>
  </si>
  <si>
    <t>HDD T Block Size</t>
  </si>
  <si>
    <t>HDD T Datastore</t>
  </si>
  <si>
    <t>Primary IP Address</t>
  </si>
  <si>
    <t>Port Group 1</t>
  </si>
  <si>
    <t xml:space="preserve">Nic 1 Subnet </t>
  </si>
  <si>
    <t>NIC 1 Gateway</t>
  </si>
  <si>
    <t>NIC 2 IP</t>
  </si>
  <si>
    <t>Port Group 2</t>
  </si>
  <si>
    <t xml:space="preserve">Nic 2 Subnet </t>
  </si>
  <si>
    <t>NIC 2 Gateway</t>
  </si>
  <si>
    <t>Third IP</t>
  </si>
  <si>
    <t>Port Group 3</t>
  </si>
  <si>
    <t xml:space="preserve">Nic 3 Subnet </t>
  </si>
  <si>
    <t>NIC 3 Gateway</t>
  </si>
  <si>
    <t>Application Group</t>
  </si>
  <si>
    <t>Owners (VP)</t>
  </si>
  <si>
    <t>SME Team</t>
  </si>
  <si>
    <t>Build Order</t>
  </si>
  <si>
    <t>VM Group/Folder</t>
  </si>
  <si>
    <t>VM Location</t>
  </si>
  <si>
    <t>RDS Server?</t>
  </si>
  <si>
    <t>RDS Cals</t>
  </si>
  <si>
    <t>bastion01</t>
  </si>
  <si>
    <t>Depreciated</t>
  </si>
  <si>
    <t>Dedicated Linux VM for Prod IT Troubleshooting (as needed)</t>
  </si>
  <si>
    <t>bnrftp01</t>
  </si>
  <si>
    <t>Bot Accountant FIrmware Flash VM</t>
  </si>
  <si>
    <t>Removed from Standard at 06/22 Quateryly Meeting</t>
  </si>
  <si>
    <t>bnripc01</t>
  </si>
  <si>
    <t>cylance01</t>
  </si>
  <si>
    <t>172.17.34.185</t>
  </si>
  <si>
    <t>Cylance Anti-Viruse Software</t>
  </si>
  <si>
    <t>Antivirus Services - Cylance Hybrid proxy and collector for online services</t>
  </si>
  <si>
    <t>eh-exa01</t>
  </si>
  <si>
    <t>ExtraHop Network Monitoring - only required if Extrahop Appliance exists on site.</t>
  </si>
  <si>
    <t>ibacapture01</t>
  </si>
  <si>
    <t>Works with IBA01 physical server (PLC team)</t>
  </si>
  <si>
    <t>intersight01</t>
  </si>
  <si>
    <t>172.17.34.108</t>
  </si>
  <si>
    <t>Cisco Intersight Analytics collector - Advanced Compute and Fabric Monitoring</t>
  </si>
  <si>
    <t>kepware01</t>
  </si>
  <si>
    <t>tacacs01</t>
  </si>
  <si>
    <t>Tacacs Auth</t>
  </si>
  <si>
    <t>Authentication services for network infrastructure</t>
  </si>
  <si>
    <t>wireshark01</t>
  </si>
  <si>
    <t>Dedicated VM for Wireshark Troubleshooting (as needed)</t>
  </si>
  <si>
    <t>Data Fields for Dropdown Lists and validations</t>
  </si>
  <si>
    <t>vLan\Vmware Port Groups</t>
  </si>
  <si>
    <t>vLan Default Gateway</t>
  </si>
  <si>
    <t>vLan Subnet</t>
  </si>
  <si>
    <t>VMWare Datastore</t>
  </si>
  <si>
    <t>VMWare Datastore Size</t>
  </si>
  <si>
    <t>VMWare Folders</t>
  </si>
  <si>
    <t>VM Staus</t>
  </si>
  <si>
    <t>172.17.10.1</t>
  </si>
  <si>
    <t>172.17.16.1</t>
  </si>
  <si>
    <t>172.17.34.1</t>
  </si>
  <si>
    <t>In Review</t>
  </si>
  <si>
    <t>172.17.36.1</t>
  </si>
  <si>
    <t>172.17.68.1</t>
  </si>
  <si>
    <t>110-PLC</t>
  </si>
  <si>
    <t>3740-SymNetwork</t>
  </si>
  <si>
    <t>172.31.110.1</t>
  </si>
  <si>
    <t>172.31.111.1</t>
  </si>
  <si>
    <t>3742-PDA_DataCollection</t>
  </si>
  <si>
    <t>172.31.112.1</t>
  </si>
  <si>
    <t>172.31.113.1</t>
  </si>
  <si>
    <t>172.31.114.1</t>
  </si>
  <si>
    <t>172.31.115.1</t>
  </si>
  <si>
    <t>Primary Compute Model</t>
  </si>
  <si>
    <t>Primary Server Count</t>
  </si>
  <si>
    <t>Primary CPU Sockets</t>
  </si>
  <si>
    <t>Primary Core Count</t>
  </si>
  <si>
    <t>Primary Chip Model</t>
  </si>
  <si>
    <t>Primary Chip Speed</t>
  </si>
  <si>
    <t>Primary Power (Watts)</t>
  </si>
  <si>
    <t>Primary Ram</t>
  </si>
  <si>
    <t>Primary Server Cost</t>
  </si>
  <si>
    <t>Primary Add Cost</t>
  </si>
  <si>
    <t>Secondary Compute Model</t>
  </si>
  <si>
    <t>Secondary Server Count</t>
  </si>
  <si>
    <t>Secondary CPU Sockets</t>
  </si>
  <si>
    <t>Secondary Core Count</t>
  </si>
  <si>
    <t>Secondary Chip Model</t>
  </si>
  <si>
    <t>Secondary Chip Speed</t>
  </si>
  <si>
    <t>Secondary Power (Watts)</t>
  </si>
  <si>
    <t>Secondary Ram</t>
  </si>
  <si>
    <t>Secondary Server Cost</t>
  </si>
  <si>
    <t>Secondary Add Cost</t>
  </si>
  <si>
    <t>VM Storage</t>
  </si>
  <si>
    <t>Cisco UCS</t>
  </si>
  <si>
    <t>B200-M5</t>
  </si>
  <si>
    <t>Intel 6240R</t>
  </si>
  <si>
    <t>2.4 GHz</t>
  </si>
  <si>
    <t>FT Server</t>
  </si>
  <si>
    <t>ftServer 6910</t>
  </si>
  <si>
    <t>2.2 GHz</t>
  </si>
  <si>
    <t>Pure Flashblade</t>
  </si>
  <si>
    <t>Compute Build Deployed at WMT Phase 1 Sites starting with Palestine. This build has 6 Blades with 2 CPUs (48 total cores) each and is augmented with a Stratus FT Server with 2 CPUs (36 total cores).
NBF and older Sites have different configurations</t>
  </si>
  <si>
    <t>WMT Phase 1 Build 2.0</t>
  </si>
  <si>
    <t>B200-M6</t>
  </si>
  <si>
    <t>Intel 6338N</t>
  </si>
  <si>
    <t>Compute Build being reviewed for future projects. This design has 5 UCS Blades instead of 6. It increases the cores per socket (64 total cores) for a slight decrease in list chip speed (2.2 GHz) over the 1.0 deployment. 
The over all speed of the CPUs should still be faster over the 2.4 GHz chips in the 1.0 build because of the newer chip generation and greater power consumption.</t>
  </si>
  <si>
    <t>assetexp01-&lt;3 letter ID&gt;</t>
  </si>
  <si>
    <t>Bot Disconnect Monitoring - Need input from software</t>
  </si>
  <si>
    <t>cgwxxx###</t>
  </si>
  <si>
    <t>172.17.111.201-220</t>
  </si>
  <si>
    <t>clb###</t>
  </si>
  <si>
    <t>172.17.111.181-200</t>
  </si>
  <si>
    <t>172.17.111.231</t>
  </si>
  <si>
    <t>172.17.111.232</t>
  </si>
  <si>
    <t>172.17.111.241</t>
  </si>
  <si>
    <t>172.17.111.242</t>
  </si>
  <si>
    <t>172.17.111.233</t>
  </si>
  <si>
    <t>172.17.111.234</t>
  </si>
  <si>
    <t>172.17.111.235</t>
  </si>
  <si>
    <t>172.17.111.236</t>
  </si>
  <si>
    <t>172.17.111.237</t>
  </si>
  <si>
    <t>172.17.111.238</t>
  </si>
  <si>
    <t>172.17.111.239</t>
  </si>
  <si>
    <t>172.17.111.240</t>
  </si>
  <si>
    <t>FB01-08-Kube0Prod</t>
  </si>
  <si>
    <t>Need Input from T2</t>
  </si>
  <si>
    <t>Support VM for Matrix Support</t>
  </si>
  <si>
    <t>172.17.36.48</t>
  </si>
  <si>
    <t>kubemongo01</t>
  </si>
  <si>
    <t>Mongo Reports Processor Node</t>
  </si>
  <si>
    <t>kubemongo02</t>
  </si>
  <si>
    <t>kubemongo03</t>
  </si>
  <si>
    <t>mongo01</t>
  </si>
  <si>
    <t>Mongo DB Server</t>
  </si>
  <si>
    <t>Christian Mori</t>
  </si>
  <si>
    <t>eachpick01</t>
  </si>
  <si>
    <t>8 GB</t>
  </si>
  <si>
    <t>100 GB</t>
  </si>
  <si>
    <t>172.17.36.223</t>
  </si>
  <si>
    <t>Mem</t>
  </si>
  <si>
    <t>HDDC</t>
  </si>
  <si>
    <t>CDatastore</t>
  </si>
  <si>
    <t>HDDD</t>
  </si>
  <si>
    <t>DBlockSize</t>
  </si>
  <si>
    <t>DDatastore</t>
  </si>
  <si>
    <t>HDDE</t>
  </si>
  <si>
    <t>EBlockSize</t>
  </si>
  <si>
    <t>EDatastore</t>
  </si>
  <si>
    <t>HDDL</t>
  </si>
  <si>
    <t>LBlockSIze</t>
  </si>
  <si>
    <t>LDatastore</t>
  </si>
  <si>
    <t>HDDT</t>
  </si>
  <si>
    <t>TBlockSize</t>
  </si>
  <si>
    <t>TDatastore</t>
  </si>
  <si>
    <t>IP1</t>
  </si>
  <si>
    <t>IP1Portgroup</t>
  </si>
  <si>
    <t>IP1Subnet</t>
  </si>
  <si>
    <t>IP1Gateway</t>
  </si>
  <si>
    <t>IP2</t>
  </si>
  <si>
    <t>IP2Portgroup</t>
  </si>
  <si>
    <t>IP2Subnet</t>
  </si>
  <si>
    <t>IP2Gatewa</t>
  </si>
  <si>
    <t>IP3</t>
  </si>
  <si>
    <t>IP3Portgroup</t>
  </si>
  <si>
    <t>IP3Subnet</t>
  </si>
  <si>
    <t>IP3Gateway</t>
  </si>
  <si>
    <t>DomAcc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</si>
</sst>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7">
    <font>
      <sz val="11"/>
      <color theme="1"/>
      <name val="Calibri"/>
      <family val="2"/>
      <scheme val="minor"/>
    </font>
    <font>
      <sz val="9"/>
      <color rgb="FF000000"/>
      <name val="Verdana"/>
      <family val="2"/>
    </font>
    <font>
      <sz val="9"/>
      <color rgb="FF000000"/>
      <name val="Verdana"/>
    </font>
    <font>
      <sz val="8"/>
      <name val="Calibri"/>
      <family val="2"/>
      <scheme val="minor"/>
    </font>
    <font>
      <sz val="11"/>
      <color rgb="FF000000"/>
      <name val="Calibri"/>
      <family val="2"/>
    </font>
    <font>
      <sz val="12"/>
      <color theme="1"/>
      <name val="Calibri"/>
      <family val="2"/>
      <scheme val="minor"/>
    </font>
    <font>
      <b/>
      <sz val="14"/>
      <color theme="1"/>
      <name val="Calibri"/>
      <family val="2"/>
      <scheme val="minor"/>
    </font>
    <font>
      <sz val="14"/>
      <color theme="1"/>
      <name val="Calibri"/>
      <family val="2"/>
      <scheme val="minor"/>
    </font>
    <font>
      <sz val="11"/>
      <color rgb="FFFF0000"/>
      <name val="Calibri"/>
      <family val="2"/>
      <scheme val="minor"/>
    </font>
    <font>
      <sz val="11"/>
      <color rgb="FF000000"/>
      <name val="Calibri"/>
      <family val="2"/>
      <scheme val="minor"/>
    </font>
    <font>
      <b/>
      <sz val="11"/>
      <color theme="1"/>
      <name val="Calibri"/>
      <family val="2"/>
      <scheme val="minor"/>
    </font>
    <font>
      <sz val="11"/>
      <color rgb="FF444444"/>
      <name val="Calibri"/>
      <family val="2"/>
      <charset val="1"/>
    </font>
    <font>
      <sz val="11"/>
      <color rgb="FF000000"/>
      <name val="Calibri"/>
    </font>
    <font>
      <strike/>
      <sz val="11"/>
      <color theme="1"/>
      <name val="Calibri"/>
      <family val="2"/>
      <scheme val="minor"/>
    </font>
    <font>
      <strike/>
      <sz val="9"/>
      <color rgb="FF000000"/>
      <name val="Verdana"/>
      <family val="2"/>
    </font>
    <font>
      <strike/>
      <sz val="11"/>
      <color rgb="FF000000"/>
      <name val="Calibri"/>
    </font>
    <font>
      <strike/>
      <sz val="11"/>
      <color rgb="FF000000"/>
      <name val="Calibri"/>
      <family val="2"/>
    </font>
  </fonts>
  <fills count="11">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0"/>
        <bgColor indexed="64"/>
      </patternFill>
    </fill>
    <fill>
      <patternFill patternType="solid">
        <fgColor rgb="FFF4B084"/>
        <bgColor indexed="64"/>
      </patternFill>
    </fill>
    <fill>
      <patternFill patternType="solid">
        <fgColor rgb="FFFFFFFF"/>
        <bgColor indexed="64"/>
      </patternFill>
    </fill>
    <fill>
      <patternFill patternType="solid">
        <fgColor rgb="FFDDEBF7"/>
        <bgColor indexed="64"/>
      </patternFill>
    </fill>
    <fill>
      <patternFill patternType="solid">
        <fgColor rgb="FFF2F2F2"/>
        <bgColor indexed="64"/>
      </patternFill>
    </fill>
    <fill>
      <patternFill patternType="solid">
        <fgColor rgb="FFD9D9D9"/>
        <bgColor indexed="64"/>
      </patternFill>
    </fill>
    <fill>
      <patternFill patternType="solid">
        <fgColor rgb="FFBFBFBF"/>
        <bgColor indexed="64"/>
      </patternFill>
    </fill>
  </fills>
  <borders count="6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top/>
      <bottom style="thin">
        <color rgb="FF000000"/>
      </bottom>
      <diagonal/>
    </border>
    <border>
      <left/>
      <right/>
      <top style="medium">
        <color rgb="FF000000"/>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style="medium">
        <color rgb="FF000000"/>
      </left>
      <right/>
      <top style="thin">
        <color rgb="FF000000"/>
      </top>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top/>
      <bottom style="medium">
        <color rgb="FF000000"/>
      </bottom>
      <diagonal/>
    </border>
    <border>
      <left style="medium">
        <color rgb="FF000000"/>
      </left>
      <right style="thin">
        <color rgb="FF000000"/>
      </right>
      <top/>
      <bottom/>
      <diagonal/>
    </border>
    <border>
      <left style="thin">
        <color rgb="FF000000"/>
      </left>
      <right/>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right/>
      <top style="medium">
        <color rgb="FF000000"/>
      </top>
      <bottom style="thin">
        <color rgb="FF000000"/>
      </bottom>
      <diagonal/>
    </border>
    <border>
      <left/>
      <right/>
      <top style="thin">
        <color rgb="FF000000"/>
      </top>
      <bottom style="medium">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s>
  <cellStyleXfs count="1">
    <xf numFmtId="0" fontId="0" fillId="0" borderId="0"/>
  </cellStyleXfs>
  <cellXfs count="349">
    <xf numFmtId="0" fontId="0" fillId="0" borderId="0" xfId="0"/>
    <xf numFmtId="0" fontId="0" fillId="0" borderId="1" xfId="0" applyBorder="1"/>
    <xf numFmtId="0" fontId="0" fillId="0" borderId="1" xfId="0" applyBorder="1" applyAlignment="1">
      <alignment horizontal="left"/>
    </xf>
    <xf numFmtId="0" fontId="1" fillId="0" borderId="1" xfId="0" applyFont="1" applyBorder="1" applyAlignment="1">
      <alignment horizontal="left"/>
    </xf>
    <xf numFmtId="3" fontId="1" fillId="0" borderId="1" xfId="0" applyNumberFormat="1" applyFont="1" applyBorder="1" applyAlignment="1">
      <alignment horizontal="right"/>
    </xf>
    <xf numFmtId="3" fontId="1" fillId="0" borderId="1" xfId="0" applyNumberFormat="1" applyFont="1" applyBorder="1" applyAlignment="1">
      <alignment horizontal="left"/>
    </xf>
    <xf numFmtId="3" fontId="2" fillId="0" borderId="1" xfId="0" applyNumberFormat="1" applyFont="1" applyBorder="1" applyAlignment="1">
      <alignment horizontal="right"/>
    </xf>
    <xf numFmtId="0" fontId="1" fillId="2" borderId="1" xfId="0" applyFont="1" applyFill="1" applyBorder="1" applyAlignment="1">
      <alignment horizontal="left"/>
    </xf>
    <xf numFmtId="3" fontId="1" fillId="2" borderId="1" xfId="0" applyNumberFormat="1" applyFont="1" applyFill="1" applyBorder="1" applyAlignment="1">
      <alignment horizontal="right"/>
    </xf>
    <xf numFmtId="0" fontId="1" fillId="3" borderId="1" xfId="0" applyFont="1" applyFill="1" applyBorder="1" applyAlignment="1">
      <alignment horizontal="left"/>
    </xf>
    <xf numFmtId="3" fontId="1" fillId="3" borderId="1" xfId="0" applyNumberFormat="1" applyFont="1" applyFill="1" applyBorder="1" applyAlignment="1">
      <alignment horizontal="right"/>
    </xf>
    <xf numFmtId="3" fontId="1" fillId="3" borderId="1" xfId="0" applyNumberFormat="1" applyFont="1" applyFill="1" applyBorder="1" applyAlignment="1">
      <alignment horizontal="left"/>
    </xf>
    <xf numFmtId="0" fontId="0" fillId="3" borderId="1" xfId="0" applyFill="1" applyBorder="1"/>
    <xf numFmtId="0" fontId="0" fillId="3" borderId="0" xfId="0" applyFill="1"/>
    <xf numFmtId="0" fontId="0" fillId="3" borderId="1" xfId="0" applyFill="1" applyBorder="1" applyAlignment="1">
      <alignment horizontal="left"/>
    </xf>
    <xf numFmtId="0" fontId="0" fillId="2" borderId="1" xfId="0" applyFill="1" applyBorder="1"/>
    <xf numFmtId="3" fontId="1" fillId="2" borderId="1" xfId="0" applyNumberFormat="1" applyFont="1" applyFill="1" applyBorder="1" applyAlignment="1">
      <alignment horizontal="left"/>
    </xf>
    <xf numFmtId="0" fontId="0" fillId="2" borderId="1" xfId="0" applyFill="1" applyBorder="1" applyAlignment="1">
      <alignment horizontal="left"/>
    </xf>
    <xf numFmtId="0" fontId="0" fillId="2" borderId="0" xfId="0" applyFill="1"/>
    <xf numFmtId="0" fontId="1" fillId="4" borderId="1" xfId="0" applyFont="1" applyFill="1" applyBorder="1" applyAlignment="1">
      <alignment horizontal="left"/>
    </xf>
    <xf numFmtId="3" fontId="1" fillId="4" borderId="1" xfId="0" applyNumberFormat="1" applyFont="1" applyFill="1" applyBorder="1" applyAlignment="1">
      <alignment horizontal="right"/>
    </xf>
    <xf numFmtId="0" fontId="0" fillId="4" borderId="1" xfId="0" applyFill="1" applyBorder="1"/>
    <xf numFmtId="0" fontId="1" fillId="5" borderId="1" xfId="0" applyFont="1" applyFill="1" applyBorder="1" applyAlignment="1">
      <alignment horizontal="left"/>
    </xf>
    <xf numFmtId="3" fontId="1" fillId="5" borderId="1" xfId="0" applyNumberFormat="1" applyFont="1" applyFill="1" applyBorder="1" applyAlignment="1">
      <alignment horizontal="right"/>
    </xf>
    <xf numFmtId="0" fontId="0" fillId="5" borderId="1" xfId="0" applyFill="1" applyBorder="1"/>
    <xf numFmtId="0" fontId="0" fillId="5" borderId="1" xfId="0" applyFill="1" applyBorder="1" applyAlignment="1">
      <alignment horizontal="left"/>
    </xf>
    <xf numFmtId="0" fontId="0" fillId="5" borderId="0" xfId="0" applyFill="1"/>
    <xf numFmtId="0" fontId="1" fillId="6" borderId="1" xfId="0" applyFont="1" applyFill="1" applyBorder="1" applyAlignment="1">
      <alignment horizontal="left"/>
    </xf>
    <xf numFmtId="3" fontId="1" fillId="6" borderId="1" xfId="0" applyNumberFormat="1" applyFont="1" applyFill="1" applyBorder="1" applyAlignment="1">
      <alignment horizontal="right"/>
    </xf>
    <xf numFmtId="0" fontId="0" fillId="0" borderId="2" xfId="0" applyBorder="1" applyAlignment="1">
      <alignment horizontal="left"/>
    </xf>
    <xf numFmtId="0" fontId="4" fillId="0" borderId="1" xfId="0" applyFont="1" applyBorder="1"/>
    <xf numFmtId="0" fontId="0" fillId="0" borderId="3" xfId="0" applyBorder="1" applyAlignment="1">
      <alignment horizontal="left"/>
    </xf>
    <xf numFmtId="0" fontId="0" fillId="3" borderId="3" xfId="0" applyFill="1" applyBorder="1" applyAlignment="1">
      <alignment horizontal="left"/>
    </xf>
    <xf numFmtId="3" fontId="1" fillId="0" borderId="3" xfId="0" applyNumberFormat="1" applyFont="1" applyBorder="1" applyAlignment="1">
      <alignment horizontal="left"/>
    </xf>
    <xf numFmtId="3" fontId="1" fillId="2" borderId="3" xfId="0" applyNumberFormat="1" applyFont="1" applyFill="1" applyBorder="1" applyAlignment="1">
      <alignment horizontal="left"/>
    </xf>
    <xf numFmtId="0" fontId="0" fillId="0" borderId="4" xfId="0" applyBorder="1" applyAlignment="1">
      <alignment horizontal="left"/>
    </xf>
    <xf numFmtId="0" fontId="0" fillId="3" borderId="4" xfId="0" applyFill="1" applyBorder="1" applyAlignment="1">
      <alignment horizontal="left"/>
    </xf>
    <xf numFmtId="3" fontId="1" fillId="0" borderId="4" xfId="0" applyNumberFormat="1" applyFont="1" applyBorder="1" applyAlignment="1">
      <alignment horizontal="left"/>
    </xf>
    <xf numFmtId="3" fontId="1" fillId="2" borderId="4" xfId="0" applyNumberFormat="1" applyFont="1" applyFill="1" applyBorder="1" applyAlignment="1">
      <alignment horizontal="left"/>
    </xf>
    <xf numFmtId="0" fontId="0" fillId="0" borderId="5" xfId="0" applyBorder="1" applyAlignment="1">
      <alignment horizontal="left"/>
    </xf>
    <xf numFmtId="0" fontId="4" fillId="0" borderId="3" xfId="0" applyFont="1" applyBorder="1"/>
    <xf numFmtId="0" fontId="4" fillId="0" borderId="8" xfId="0" applyFont="1" applyBorder="1"/>
    <xf numFmtId="0" fontId="0" fillId="0" borderId="8" xfId="0" applyBorder="1" applyAlignment="1">
      <alignment horizontal="left"/>
    </xf>
    <xf numFmtId="0" fontId="1" fillId="0" borderId="5" xfId="0" applyFont="1" applyBorder="1" applyAlignment="1">
      <alignment horizontal="left"/>
    </xf>
    <xf numFmtId="3" fontId="1" fillId="0" borderId="5" xfId="0" applyNumberFormat="1" applyFont="1" applyBorder="1" applyAlignment="1">
      <alignment horizontal="right"/>
    </xf>
    <xf numFmtId="0" fontId="0" fillId="0" borderId="5" xfId="0" applyBorder="1"/>
    <xf numFmtId="0" fontId="0" fillId="0" borderId="7" xfId="0" applyBorder="1" applyAlignment="1">
      <alignment horizontal="left"/>
    </xf>
    <xf numFmtId="0" fontId="0" fillId="0" borderId="9" xfId="0" applyBorder="1" applyAlignment="1">
      <alignment horizontal="left"/>
    </xf>
    <xf numFmtId="0" fontId="5" fillId="0" borderId="0" xfId="0" applyFont="1"/>
    <xf numFmtId="0" fontId="5"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center" vertical="center"/>
    </xf>
    <xf numFmtId="0" fontId="6" fillId="0" borderId="0" xfId="0" applyFont="1" applyAlignment="1">
      <alignment horizontal="center"/>
    </xf>
    <xf numFmtId="0" fontId="7" fillId="0" borderId="0" xfId="0" applyFont="1"/>
    <xf numFmtId="0" fontId="0" fillId="0" borderId="3" xfId="0" applyBorder="1"/>
    <xf numFmtId="3" fontId="1" fillId="0" borderId="3" xfId="0" applyNumberFormat="1" applyFont="1" applyBorder="1" applyAlignment="1">
      <alignment horizontal="right"/>
    </xf>
    <xf numFmtId="0" fontId="0" fillId="3" borderId="3" xfId="0" applyFill="1" applyBorder="1"/>
    <xf numFmtId="0" fontId="8" fillId="0" borderId="1" xfId="0" applyFont="1" applyBorder="1" applyAlignment="1">
      <alignment horizontal="left"/>
    </xf>
    <xf numFmtId="0" fontId="9" fillId="2" borderId="1" xfId="0" applyFont="1" applyFill="1" applyBorder="1" applyAlignment="1">
      <alignment horizontal="left"/>
    </xf>
    <xf numFmtId="0" fontId="9" fillId="2" borderId="1" xfId="0" applyFont="1" applyFill="1" applyBorder="1"/>
    <xf numFmtId="0" fontId="9" fillId="2" borderId="0" xfId="0" applyFont="1" applyFill="1"/>
    <xf numFmtId="0" fontId="10" fillId="0" borderId="1" xfId="0" applyFont="1" applyBorder="1"/>
    <xf numFmtId="0" fontId="10" fillId="0" borderId="1" xfId="0" applyFont="1" applyBorder="1" applyAlignment="1">
      <alignment horizontal="left"/>
    </xf>
    <xf numFmtId="0" fontId="10" fillId="0" borderId="0" xfId="0" applyFont="1"/>
    <xf numFmtId="0" fontId="4" fillId="0" borderId="4" xfId="0" applyFont="1" applyBorder="1"/>
    <xf numFmtId="3" fontId="1" fillId="3" borderId="3" xfId="0" applyNumberFormat="1" applyFont="1" applyFill="1" applyBorder="1" applyAlignment="1">
      <alignment horizontal="left"/>
    </xf>
    <xf numFmtId="3" fontId="1" fillId="3" borderId="4" xfId="0" applyNumberFormat="1" applyFont="1" applyFill="1" applyBorder="1" applyAlignment="1">
      <alignment horizontal="left"/>
    </xf>
    <xf numFmtId="0" fontId="4" fillId="0" borderId="2" xfId="0" applyFont="1" applyBorder="1"/>
    <xf numFmtId="0" fontId="4" fillId="2" borderId="1" xfId="0" applyFont="1" applyFill="1" applyBorder="1"/>
    <xf numFmtId="0" fontId="0" fillId="0" borderId="4" xfId="0" applyBorder="1"/>
    <xf numFmtId="0" fontId="11" fillId="0" borderId="0" xfId="0" quotePrefix="1" applyFont="1"/>
    <xf numFmtId="0" fontId="10" fillId="0" borderId="1" xfId="0" applyFont="1" applyBorder="1" applyAlignment="1">
      <alignment horizontal="center"/>
    </xf>
    <xf numFmtId="0" fontId="0" fillId="0" borderId="1" xfId="0" applyBorder="1" applyAlignment="1">
      <alignment horizontal="center"/>
    </xf>
    <xf numFmtId="0" fontId="0" fillId="3" borderId="1" xfId="0" applyFill="1" applyBorder="1" applyAlignment="1">
      <alignment horizontal="center"/>
    </xf>
    <xf numFmtId="0" fontId="0" fillId="5" borderId="1" xfId="0" applyFill="1" applyBorder="1" applyAlignment="1">
      <alignment horizontal="center"/>
    </xf>
    <xf numFmtId="0" fontId="9" fillId="2" borderId="1" xfId="0" applyFont="1" applyFill="1" applyBorder="1" applyAlignment="1">
      <alignment horizontal="center"/>
    </xf>
    <xf numFmtId="0" fontId="0" fillId="2" borderId="1" xfId="0" applyFill="1" applyBorder="1" applyAlignment="1">
      <alignment horizontal="center"/>
    </xf>
    <xf numFmtId="0" fontId="0" fillId="0" borderId="5" xfId="0" applyBorder="1" applyAlignment="1">
      <alignment horizontal="center"/>
    </xf>
    <xf numFmtId="0" fontId="0" fillId="0" borderId="0" xfId="0" applyAlignment="1">
      <alignment horizontal="center"/>
    </xf>
    <xf numFmtId="3" fontId="1" fillId="5" borderId="1" xfId="0" applyNumberFormat="1" applyFont="1" applyFill="1" applyBorder="1" applyAlignment="1">
      <alignment horizontal="left"/>
    </xf>
    <xf numFmtId="0" fontId="10" fillId="0" borderId="1" xfId="0" applyFont="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5" borderId="1" xfId="0" applyFill="1" applyBorder="1" applyAlignment="1">
      <alignment horizontal="center" vertical="center"/>
    </xf>
    <xf numFmtId="0" fontId="9" fillId="2" borderId="1" xfId="0" applyFont="1" applyFill="1" applyBorder="1" applyAlignment="1">
      <alignment horizontal="center" vertical="center"/>
    </xf>
    <xf numFmtId="0" fontId="0" fillId="2" borderId="1" xfId="0" applyFill="1" applyBorder="1" applyAlignment="1">
      <alignment horizontal="center" vertical="center"/>
    </xf>
    <xf numFmtId="0" fontId="4" fillId="0" borderId="1" xfId="0" applyFont="1" applyBorder="1" applyAlignment="1">
      <alignment horizontal="center" vertical="center"/>
    </xf>
    <xf numFmtId="0" fontId="0" fillId="0" borderId="0" xfId="0" applyAlignment="1">
      <alignment horizontal="center" vertical="center"/>
    </xf>
    <xf numFmtId="3" fontId="1" fillId="3" borderId="3" xfId="0" applyNumberFormat="1" applyFont="1" applyFill="1" applyBorder="1" applyAlignment="1">
      <alignment horizontal="right"/>
    </xf>
    <xf numFmtId="3" fontId="1" fillId="2" borderId="3" xfId="0" applyNumberFormat="1" applyFont="1" applyFill="1" applyBorder="1" applyAlignment="1">
      <alignment horizontal="right"/>
    </xf>
    <xf numFmtId="0" fontId="0" fillId="2" borderId="3" xfId="0" applyFill="1" applyBorder="1"/>
    <xf numFmtId="0" fontId="0" fillId="0" borderId="0" xfId="0" applyAlignment="1">
      <alignment horizontal="left"/>
    </xf>
    <xf numFmtId="0" fontId="4" fillId="0" borderId="5" xfId="0" applyFont="1" applyBorder="1"/>
    <xf numFmtId="3" fontId="1" fillId="3" borderId="0" xfId="0" applyNumberFormat="1" applyFont="1" applyFill="1" applyAlignment="1">
      <alignment horizontal="left"/>
    </xf>
    <xf numFmtId="0" fontId="4" fillId="0" borderId="6" xfId="0" applyFont="1" applyBorder="1"/>
    <xf numFmtId="0" fontId="4" fillId="0" borderId="7" xfId="0" applyFont="1" applyBorder="1"/>
    <xf numFmtId="0" fontId="4" fillId="5" borderId="2" xfId="0" applyFont="1" applyFill="1" applyBorder="1"/>
    <xf numFmtId="0" fontId="0" fillId="3" borderId="2" xfId="0" applyFill="1" applyBorder="1" applyAlignment="1">
      <alignment horizontal="left"/>
    </xf>
    <xf numFmtId="3" fontId="1" fillId="0" borderId="5" xfId="0" applyNumberFormat="1" applyFont="1" applyBorder="1" applyAlignment="1">
      <alignment horizontal="left"/>
    </xf>
    <xf numFmtId="3" fontId="1" fillId="0" borderId="10" xfId="0" applyNumberFormat="1" applyFont="1" applyBorder="1" applyAlignment="1">
      <alignment horizontal="left"/>
    </xf>
    <xf numFmtId="0" fontId="4" fillId="0" borderId="1" xfId="0" applyFont="1" applyBorder="1" applyAlignment="1">
      <alignment horizontal="center"/>
    </xf>
    <xf numFmtId="3" fontId="0" fillId="0" borderId="1" xfId="0" applyNumberFormat="1" applyBorder="1"/>
    <xf numFmtId="3" fontId="1" fillId="0" borderId="1" xfId="0" applyNumberFormat="1" applyFont="1" applyBorder="1" applyAlignment="1">
      <alignment horizontal="center" vertical="center"/>
    </xf>
    <xf numFmtId="3" fontId="1" fillId="3" borderId="1" xfId="0" applyNumberFormat="1" applyFont="1" applyFill="1" applyBorder="1" applyAlignment="1">
      <alignment horizontal="center" vertical="center"/>
    </xf>
    <xf numFmtId="3" fontId="1" fillId="2" borderId="1" xfId="0" applyNumberFormat="1" applyFont="1" applyFill="1" applyBorder="1" applyAlignment="1">
      <alignment horizontal="center" vertical="center"/>
    </xf>
    <xf numFmtId="0" fontId="0" fillId="0" borderId="5" xfId="0" applyBorder="1" applyAlignment="1">
      <alignment horizontal="center" vertical="center"/>
    </xf>
    <xf numFmtId="0" fontId="12" fillId="0" borderId="1" xfId="0" applyFont="1" applyBorder="1"/>
    <xf numFmtId="0" fontId="1" fillId="0" borderId="0" xfId="0" applyFont="1" applyAlignment="1">
      <alignment horizontal="left"/>
    </xf>
    <xf numFmtId="3" fontId="1" fillId="0" borderId="0" xfId="0" applyNumberFormat="1" applyFont="1" applyAlignment="1">
      <alignment horizontal="right"/>
    </xf>
    <xf numFmtId="0" fontId="4" fillId="0" borderId="0" xfId="0" applyFont="1"/>
    <xf numFmtId="3" fontId="1" fillId="0" borderId="0" xfId="0" applyNumberFormat="1" applyFont="1" applyAlignment="1">
      <alignment horizontal="left"/>
    </xf>
    <xf numFmtId="0" fontId="4" fillId="0" borderId="0" xfId="0" applyFont="1" applyAlignment="1">
      <alignment horizontal="center"/>
    </xf>
    <xf numFmtId="3" fontId="1" fillId="0" borderId="5" xfId="0" applyNumberFormat="1" applyFont="1" applyBorder="1" applyAlignment="1">
      <alignment horizontal="center" vertical="center"/>
    </xf>
    <xf numFmtId="0" fontId="0" fillId="2" borderId="3" xfId="0" applyFill="1" applyBorder="1" applyAlignment="1">
      <alignment horizontal="left"/>
    </xf>
    <xf numFmtId="0" fontId="4" fillId="2" borderId="3" xfId="0" applyFont="1" applyFill="1" applyBorder="1"/>
    <xf numFmtId="0" fontId="0" fillId="2" borderId="4" xfId="0" applyFill="1" applyBorder="1" applyAlignment="1">
      <alignment horizontal="left"/>
    </xf>
    <xf numFmtId="0" fontId="0" fillId="2" borderId="4" xfId="0" applyFill="1" applyBorder="1"/>
    <xf numFmtId="0" fontId="1" fillId="7" borderId="1" xfId="0" applyFont="1" applyFill="1" applyBorder="1" applyAlignment="1">
      <alignment horizontal="left"/>
    </xf>
    <xf numFmtId="3" fontId="1" fillId="6" borderId="3" xfId="0" applyNumberFormat="1" applyFont="1" applyFill="1" applyBorder="1" applyAlignment="1">
      <alignment horizontal="left"/>
    </xf>
    <xf numFmtId="3" fontId="11" fillId="0" borderId="0" xfId="0" quotePrefix="1" applyNumberFormat="1" applyFont="1"/>
    <xf numFmtId="49" fontId="11" fillId="0" borderId="0" xfId="0" quotePrefix="1" applyNumberFormat="1" applyFont="1"/>
    <xf numFmtId="3" fontId="1" fillId="2" borderId="5" xfId="0" applyNumberFormat="1" applyFont="1" applyFill="1" applyBorder="1" applyAlignment="1">
      <alignment horizontal="right"/>
    </xf>
    <xf numFmtId="3" fontId="0" fillId="0" borderId="0" xfId="0" applyNumberFormat="1"/>
    <xf numFmtId="0" fontId="4" fillId="0" borderId="0" xfId="0" applyFont="1" applyAlignment="1">
      <alignment horizontal="center" vertical="center"/>
    </xf>
    <xf numFmtId="0" fontId="0" fillId="5" borderId="3" xfId="0" applyFill="1" applyBorder="1" applyAlignment="1">
      <alignment horizontal="left"/>
    </xf>
    <xf numFmtId="0" fontId="4" fillId="5" borderId="1" xfId="0" applyFont="1" applyFill="1" applyBorder="1"/>
    <xf numFmtId="0" fontId="0" fillId="5" borderId="4" xfId="0" applyFill="1" applyBorder="1" applyAlignment="1">
      <alignment horizontal="left"/>
    </xf>
    <xf numFmtId="3" fontId="2" fillId="0" borderId="1" xfId="0" applyNumberFormat="1" applyFont="1" applyBorder="1" applyAlignment="1">
      <alignment horizontal="left"/>
    </xf>
    <xf numFmtId="3" fontId="1" fillId="0" borderId="1" xfId="0" applyNumberFormat="1" applyFont="1" applyBorder="1" applyAlignment="1">
      <alignment horizontal="center"/>
    </xf>
    <xf numFmtId="0" fontId="9" fillId="0" borderId="1" xfId="0" applyFont="1" applyBorder="1" applyAlignment="1">
      <alignment horizontal="left"/>
    </xf>
    <xf numFmtId="0" fontId="10" fillId="0" borderId="1" xfId="0" applyFont="1" applyBorder="1" applyAlignment="1">
      <alignment horizontal="left" vertical="center"/>
    </xf>
    <xf numFmtId="0" fontId="10" fillId="0" borderId="1" xfId="0" applyFont="1" applyBorder="1" applyAlignment="1">
      <alignment vertical="center"/>
    </xf>
    <xf numFmtId="0" fontId="0" fillId="0" borderId="3" xfId="0" applyBorder="1" applyAlignment="1">
      <alignment horizontal="center"/>
    </xf>
    <xf numFmtId="3" fontId="1" fillId="0" borderId="3" xfId="0" applyNumberFormat="1" applyFont="1" applyBorder="1" applyAlignment="1">
      <alignment horizontal="center"/>
    </xf>
    <xf numFmtId="0" fontId="10" fillId="0" borderId="0" xfId="0" applyFont="1" applyAlignment="1">
      <alignment horizontal="center" vertical="center" wrapText="1"/>
    </xf>
    <xf numFmtId="0" fontId="10" fillId="0" borderId="0" xfId="0" applyFont="1" applyAlignment="1">
      <alignment horizontal="left" vertical="center" wrapText="1"/>
    </xf>
    <xf numFmtId="8" fontId="0" fillId="0" borderId="0" xfId="0" applyNumberFormat="1"/>
    <xf numFmtId="0" fontId="0" fillId="0" borderId="0" xfId="0" applyAlignment="1">
      <alignment wrapText="1"/>
    </xf>
    <xf numFmtId="3" fontId="0" fillId="0" borderId="1" xfId="0" applyNumberFormat="1" applyBorder="1" applyAlignment="1">
      <alignment horizontal="center" vertical="center"/>
    </xf>
    <xf numFmtId="8" fontId="0" fillId="0" borderId="14" xfId="0" applyNumberFormat="1" applyBorder="1"/>
    <xf numFmtId="0" fontId="0" fillId="0" borderId="16" xfId="0" applyBorder="1" applyAlignment="1">
      <alignment horizontal="center" vertical="center"/>
    </xf>
    <xf numFmtId="0" fontId="0" fillId="0" borderId="16" xfId="0" applyBorder="1" applyAlignment="1">
      <alignment horizontal="center"/>
    </xf>
    <xf numFmtId="8" fontId="0" fillId="0" borderId="17" xfId="0" applyNumberFormat="1" applyBorder="1"/>
    <xf numFmtId="0" fontId="0" fillId="0" borderId="13" xfId="0" applyBorder="1" applyAlignment="1">
      <alignment horizontal="center" vertical="center"/>
    </xf>
    <xf numFmtId="8" fontId="0" fillId="0" borderId="14" xfId="0" applyNumberFormat="1" applyBorder="1" applyAlignment="1">
      <alignment horizontal="center" vertical="center"/>
    </xf>
    <xf numFmtId="3" fontId="0" fillId="0" borderId="13" xfId="0" applyNumberFormat="1" applyBorder="1" applyAlignment="1">
      <alignment horizontal="center" vertical="center"/>
    </xf>
    <xf numFmtId="0" fontId="0" fillId="0" borderId="15" xfId="0" applyBorder="1" applyAlignment="1">
      <alignment horizontal="center" vertical="center"/>
    </xf>
    <xf numFmtId="8" fontId="0" fillId="0" borderId="17" xfId="0" applyNumberFormat="1" applyBorder="1" applyAlignment="1">
      <alignment horizontal="center" vertical="center"/>
    </xf>
    <xf numFmtId="0" fontId="0" fillId="0" borderId="18" xfId="0" applyBorder="1"/>
    <xf numFmtId="0" fontId="0" fillId="0" borderId="19" xfId="0" applyBorder="1"/>
    <xf numFmtId="8" fontId="0" fillId="0" borderId="3" xfId="0" applyNumberFormat="1" applyBorder="1" applyAlignment="1">
      <alignment horizontal="center" vertical="center"/>
    </xf>
    <xf numFmtId="8" fontId="0" fillId="0" borderId="21" xfId="0" applyNumberFormat="1" applyBorder="1" applyAlignment="1">
      <alignment horizontal="center" vertical="center"/>
    </xf>
    <xf numFmtId="0" fontId="0" fillId="0" borderId="4" xfId="0" applyBorder="1" applyAlignment="1">
      <alignment horizontal="center"/>
    </xf>
    <xf numFmtId="0" fontId="0" fillId="0" borderId="20" xfId="0" applyBorder="1" applyAlignment="1">
      <alignment horizontal="center"/>
    </xf>
    <xf numFmtId="0" fontId="0" fillId="0" borderId="14" xfId="0" applyBorder="1" applyAlignment="1">
      <alignment horizontal="center"/>
    </xf>
    <xf numFmtId="0" fontId="0" fillId="0" borderId="6" xfId="0" applyBorder="1"/>
    <xf numFmtId="0" fontId="10" fillId="0" borderId="13" xfId="0" applyFont="1" applyBorder="1"/>
    <xf numFmtId="0" fontId="10" fillId="0" borderId="15" xfId="0" applyFont="1" applyBorder="1"/>
    <xf numFmtId="0" fontId="10" fillId="0" borderId="6" xfId="0" applyFont="1" applyBorder="1"/>
    <xf numFmtId="8" fontId="11" fillId="0" borderId="14" xfId="0" quotePrefix="1" applyNumberFormat="1" applyFont="1" applyBorder="1" applyAlignment="1">
      <alignment horizontal="center"/>
    </xf>
    <xf numFmtId="8" fontId="0" fillId="0" borderId="17" xfId="0" applyNumberFormat="1" applyBorder="1" applyAlignment="1">
      <alignment horizontal="center"/>
    </xf>
    <xf numFmtId="0" fontId="10" fillId="0" borderId="4" xfId="0" applyFont="1" applyBorder="1"/>
    <xf numFmtId="0" fontId="10" fillId="0" borderId="0" xfId="0" applyFont="1" applyAlignment="1">
      <alignment horizontal="left"/>
    </xf>
    <xf numFmtId="8" fontId="11" fillId="0" borderId="3" xfId="0" quotePrefix="1" applyNumberFormat="1" applyFont="1" applyBorder="1" applyAlignment="1">
      <alignment horizontal="center"/>
    </xf>
    <xf numFmtId="8" fontId="0" fillId="0" borderId="21" xfId="0" applyNumberFormat="1" applyBorder="1" applyAlignment="1">
      <alignment horizontal="center"/>
    </xf>
    <xf numFmtId="0" fontId="0" fillId="0" borderId="46" xfId="0" applyBorder="1" applyAlignment="1">
      <alignment horizontal="center" wrapText="1"/>
    </xf>
    <xf numFmtId="0" fontId="0" fillId="0" borderId="43" xfId="0" applyBorder="1" applyAlignment="1">
      <alignment horizontal="center" wrapText="1"/>
    </xf>
    <xf numFmtId="0" fontId="0" fillId="0" borderId="38" xfId="0" applyBorder="1"/>
    <xf numFmtId="0" fontId="0" fillId="0" borderId="47" xfId="0" applyBorder="1" applyAlignment="1">
      <alignment wrapText="1"/>
    </xf>
    <xf numFmtId="0" fontId="0" fillId="0" borderId="19" xfId="0" applyBorder="1" applyAlignment="1">
      <alignment wrapText="1"/>
    </xf>
    <xf numFmtId="0" fontId="0" fillId="0" borderId="45" xfId="0" applyBorder="1" applyAlignment="1">
      <alignment horizontal="center" wrapText="1"/>
    </xf>
    <xf numFmtId="3" fontId="0" fillId="0" borderId="42" xfId="0" applyNumberFormat="1" applyBorder="1" applyAlignment="1">
      <alignment horizontal="center" wrapText="1"/>
    </xf>
    <xf numFmtId="0" fontId="0" fillId="0" borderId="42" xfId="0" applyBorder="1" applyAlignment="1">
      <alignment horizontal="center" wrapText="1"/>
    </xf>
    <xf numFmtId="0" fontId="0" fillId="0" borderId="2" xfId="0" applyBorder="1" applyAlignment="1">
      <alignment horizontal="center" vertical="center"/>
    </xf>
    <xf numFmtId="0" fontId="0" fillId="0" borderId="29"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2" borderId="6" xfId="0" applyFill="1" applyBorder="1"/>
    <xf numFmtId="0" fontId="0" fillId="2" borderId="52" xfId="0" applyFill="1" applyBorder="1"/>
    <xf numFmtId="0" fontId="10" fillId="8" borderId="35" xfId="0" applyFont="1" applyFill="1" applyBorder="1"/>
    <xf numFmtId="0" fontId="10" fillId="8" borderId="50" xfId="0" applyFont="1" applyFill="1" applyBorder="1"/>
    <xf numFmtId="0" fontId="10" fillId="8" borderId="34" xfId="0" applyFont="1" applyFill="1" applyBorder="1"/>
    <xf numFmtId="0" fontId="10" fillId="2" borderId="36" xfId="0" applyFont="1" applyFill="1" applyBorder="1"/>
    <xf numFmtId="3" fontId="1" fillId="0" borderId="5" xfId="0" applyNumberFormat="1" applyFont="1" applyBorder="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xf>
    <xf numFmtId="0" fontId="9" fillId="0" borderId="1" xfId="0" applyFont="1" applyBorder="1"/>
    <xf numFmtId="0" fontId="10" fillId="8" borderId="44" xfId="0" applyFont="1" applyFill="1" applyBorder="1"/>
    <xf numFmtId="0" fontId="10" fillId="8" borderId="39" xfId="0" applyFont="1" applyFill="1" applyBorder="1" applyAlignment="1">
      <alignment horizontal="center" wrapText="1"/>
    </xf>
    <xf numFmtId="0" fontId="10" fillId="8" borderId="31" xfId="0" applyFont="1" applyFill="1" applyBorder="1"/>
    <xf numFmtId="0" fontId="10" fillId="8" borderId="31" xfId="0" applyFont="1" applyFill="1" applyBorder="1" applyAlignment="1">
      <alignment horizontal="center" wrapText="1"/>
    </xf>
    <xf numFmtId="0" fontId="10" fillId="10" borderId="33" xfId="0" applyFont="1" applyFill="1" applyBorder="1"/>
    <xf numFmtId="0" fontId="10" fillId="8" borderId="28" xfId="0" applyFont="1" applyFill="1" applyBorder="1"/>
    <xf numFmtId="0" fontId="10" fillId="8" borderId="8" xfId="0" applyFont="1" applyFill="1" applyBorder="1"/>
    <xf numFmtId="0" fontId="10" fillId="8" borderId="11" xfId="0" applyFont="1" applyFill="1" applyBorder="1"/>
    <xf numFmtId="0" fontId="10" fillId="8" borderId="12" xfId="0" applyFont="1" applyFill="1" applyBorder="1"/>
    <xf numFmtId="0" fontId="10" fillId="10" borderId="31" xfId="0" applyFont="1" applyFill="1" applyBorder="1"/>
    <xf numFmtId="0" fontId="10" fillId="8" borderId="38" xfId="0"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0" fillId="8" borderId="2" xfId="0" applyFont="1" applyFill="1" applyBorder="1" applyAlignment="1">
      <alignment horizontal="center" vertical="center" wrapText="1"/>
    </xf>
    <xf numFmtId="0" fontId="10" fillId="8" borderId="8" xfId="0"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0" fillId="8" borderId="10" xfId="0" applyFont="1" applyFill="1" applyBorder="1" applyAlignment="1">
      <alignment horizontal="center" vertical="center" wrapText="1"/>
    </xf>
    <xf numFmtId="0" fontId="12" fillId="2" borderId="1" xfId="0" applyFont="1" applyFill="1" applyBorder="1"/>
    <xf numFmtId="3" fontId="2" fillId="2" borderId="1" xfId="0" applyNumberFormat="1" applyFont="1" applyFill="1" applyBorder="1" applyAlignment="1">
      <alignment horizontal="right"/>
    </xf>
    <xf numFmtId="3" fontId="2" fillId="2" borderId="1" xfId="0" applyNumberFormat="1" applyFont="1" applyFill="1" applyBorder="1" applyAlignment="1">
      <alignment horizontal="left"/>
    </xf>
    <xf numFmtId="0" fontId="0" fillId="0" borderId="1" xfId="0" applyBorder="1" applyAlignment="1">
      <alignment horizontal="left" vertical="center"/>
    </xf>
    <xf numFmtId="0" fontId="0" fillId="0" borderId="7" xfId="0" applyBorder="1"/>
    <xf numFmtId="3" fontId="1" fillId="0" borderId="6" xfId="0" applyNumberFormat="1" applyFont="1" applyBorder="1" applyAlignment="1">
      <alignment horizontal="right"/>
    </xf>
    <xf numFmtId="3" fontId="1" fillId="0" borderId="6" xfId="0" applyNumberFormat="1" applyFont="1" applyBorder="1" applyAlignment="1">
      <alignment horizontal="center" vertical="center"/>
    </xf>
    <xf numFmtId="3" fontId="1" fillId="0" borderId="6" xfId="0" applyNumberFormat="1" applyFont="1" applyBorder="1" applyAlignment="1">
      <alignment horizontal="center"/>
    </xf>
    <xf numFmtId="3" fontId="1" fillId="0" borderId="52" xfId="0" applyNumberFormat="1" applyFont="1" applyBorder="1" applyAlignment="1">
      <alignment horizontal="right"/>
    </xf>
    <xf numFmtId="3" fontId="1" fillId="0" borderId="52" xfId="0" applyNumberFormat="1" applyFont="1" applyBorder="1" applyAlignment="1">
      <alignment horizontal="center"/>
    </xf>
    <xf numFmtId="3" fontId="1" fillId="0" borderId="52" xfId="0" applyNumberFormat="1" applyFont="1" applyBorder="1" applyAlignment="1">
      <alignment horizontal="left"/>
    </xf>
    <xf numFmtId="0" fontId="0" fillId="0" borderId="6" xfId="0" applyBorder="1" applyAlignment="1">
      <alignment horizontal="center" vertical="center"/>
    </xf>
    <xf numFmtId="0" fontId="0" fillId="0" borderId="6" xfId="0" applyBorder="1" applyAlignment="1">
      <alignment horizontal="left"/>
    </xf>
    <xf numFmtId="0" fontId="0" fillId="0" borderId="6" xfId="0" applyBorder="1" applyAlignment="1">
      <alignment horizontal="center"/>
    </xf>
    <xf numFmtId="4" fontId="0" fillId="0" borderId="2" xfId="0" applyNumberFormat="1" applyBorder="1" applyAlignment="1">
      <alignment horizontal="center" vertical="center"/>
    </xf>
    <xf numFmtId="4" fontId="0" fillId="0" borderId="1" xfId="0" applyNumberFormat="1" applyBorder="1" applyAlignment="1">
      <alignment horizontal="center" vertical="center"/>
    </xf>
    <xf numFmtId="4" fontId="0" fillId="0" borderId="16" xfId="0" applyNumberFormat="1" applyBorder="1" applyAlignment="1">
      <alignment horizontal="center" vertical="center"/>
    </xf>
    <xf numFmtId="0" fontId="0" fillId="0" borderId="28" xfId="0" applyBorder="1" applyAlignment="1">
      <alignment horizontal="center" vertical="center"/>
    </xf>
    <xf numFmtId="0" fontId="0" fillId="0" borderId="28" xfId="0" applyBorder="1"/>
    <xf numFmtId="0" fontId="0" fillId="0" borderId="2" xfId="0" applyBorder="1"/>
    <xf numFmtId="0" fontId="0" fillId="0" borderId="29"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1" xfId="0" applyBorder="1"/>
    <xf numFmtId="0" fontId="0" fillId="0" borderId="60" xfId="0" applyBorder="1"/>
    <xf numFmtId="0" fontId="0" fillId="0" borderId="12" xfId="0" applyBorder="1"/>
    <xf numFmtId="0" fontId="0" fillId="0" borderId="59" xfId="0" applyBorder="1"/>
    <xf numFmtId="0" fontId="0" fillId="0" borderId="21" xfId="0" applyBorder="1"/>
    <xf numFmtId="0" fontId="0" fillId="0" borderId="8" xfId="0" applyBorder="1"/>
    <xf numFmtId="3" fontId="1" fillId="2" borderId="1" xfId="0" applyNumberFormat="1" applyFont="1" applyFill="1" applyBorder="1" applyAlignment="1">
      <alignment horizontal="center"/>
    </xf>
    <xf numFmtId="0" fontId="13" fillId="0" borderId="1" xfId="0" applyFont="1" applyBorder="1"/>
    <xf numFmtId="3" fontId="14" fillId="0" borderId="1" xfId="0" applyNumberFormat="1" applyFont="1" applyBorder="1" applyAlignment="1">
      <alignment horizontal="right"/>
    </xf>
    <xf numFmtId="3" fontId="13" fillId="0" borderId="1" xfId="0" applyNumberFormat="1" applyFont="1" applyBorder="1"/>
    <xf numFmtId="3" fontId="14" fillId="0" borderId="1" xfId="0" applyNumberFormat="1" applyFont="1" applyBorder="1" applyAlignment="1">
      <alignment horizontal="center" vertical="center"/>
    </xf>
    <xf numFmtId="3" fontId="14" fillId="0" borderId="1" xfId="0" applyNumberFormat="1" applyFont="1" applyBorder="1" applyAlignment="1">
      <alignment horizontal="center"/>
    </xf>
    <xf numFmtId="0" fontId="13" fillId="0" borderId="1" xfId="0" applyFont="1" applyBorder="1" applyAlignment="1">
      <alignment horizontal="center"/>
    </xf>
    <xf numFmtId="3" fontId="14" fillId="0" borderId="1" xfId="0" applyNumberFormat="1" applyFont="1" applyBorder="1" applyAlignment="1">
      <alignment horizontal="left"/>
    </xf>
    <xf numFmtId="0" fontId="13" fillId="0" borderId="1" xfId="0" applyFont="1" applyBorder="1" applyAlignment="1">
      <alignment horizontal="left"/>
    </xf>
    <xf numFmtId="0" fontId="15" fillId="0" borderId="1" xfId="0" applyFont="1" applyBorder="1"/>
    <xf numFmtId="0" fontId="13" fillId="0" borderId="1" xfId="0" applyFont="1" applyBorder="1" applyAlignment="1">
      <alignment horizontal="center" vertical="center"/>
    </xf>
    <xf numFmtId="0" fontId="16" fillId="0" borderId="1" xfId="0" applyFont="1" applyBorder="1"/>
    <xf numFmtId="0" fontId="13" fillId="0" borderId="0" xfId="0" applyFont="1"/>
    <xf numFmtId="0" fontId="1" fillId="0" borderId="6" xfId="0" applyFont="1" applyBorder="1" applyAlignment="1">
      <alignment horizontal="left"/>
    </xf>
    <xf numFmtId="0" fontId="1" fillId="4" borderId="5" xfId="0" applyFont="1" applyFill="1" applyBorder="1" applyAlignment="1">
      <alignment horizontal="left"/>
    </xf>
    <xf numFmtId="0" fontId="14" fillId="0" borderId="5" xfId="0" applyFont="1" applyBorder="1" applyAlignment="1">
      <alignment horizontal="left"/>
    </xf>
    <xf numFmtId="3" fontId="14" fillId="0" borderId="5" xfId="0" applyNumberFormat="1" applyFont="1" applyBorder="1" applyAlignment="1">
      <alignment horizontal="right"/>
    </xf>
    <xf numFmtId="3" fontId="2" fillId="0" borderId="5" xfId="0" applyNumberFormat="1" applyFont="1" applyBorder="1" applyAlignment="1">
      <alignment horizontal="right"/>
    </xf>
    <xf numFmtId="3" fontId="1" fillId="0" borderId="0" xfId="0" applyNumberFormat="1" applyFont="1" applyAlignment="1">
      <alignment horizontal="center"/>
    </xf>
    <xf numFmtId="0" fontId="13" fillId="0" borderId="5" xfId="0" applyFont="1" applyBorder="1"/>
    <xf numFmtId="0" fontId="0" fillId="2" borderId="3" xfId="0" applyFill="1" applyBorder="1" applyAlignment="1">
      <alignment horizontal="center"/>
    </xf>
    <xf numFmtId="0" fontId="13" fillId="0" borderId="5" xfId="0" applyFont="1" applyBorder="1" applyAlignment="1">
      <alignment horizontal="center"/>
    </xf>
    <xf numFmtId="0" fontId="13" fillId="0" borderId="5" xfId="0" applyFont="1" applyBorder="1" applyAlignment="1">
      <alignment horizontal="left"/>
    </xf>
    <xf numFmtId="3" fontId="1" fillId="0" borderId="6" xfId="0" applyNumberFormat="1" applyFont="1" applyBorder="1" applyAlignment="1">
      <alignment horizontal="left"/>
    </xf>
    <xf numFmtId="3" fontId="1" fillId="2" borderId="8" xfId="0" applyNumberFormat="1" applyFont="1" applyFill="1" applyBorder="1" applyAlignment="1">
      <alignment horizontal="left"/>
    </xf>
    <xf numFmtId="0" fontId="16" fillId="0" borderId="5" xfId="0" applyFont="1" applyBorder="1"/>
    <xf numFmtId="0" fontId="12" fillId="0" borderId="6" xfId="0" applyFont="1" applyBorder="1"/>
    <xf numFmtId="0" fontId="16" fillId="0" borderId="5" xfId="0" applyFont="1" applyBorder="1" applyAlignment="1">
      <alignment horizontal="center"/>
    </xf>
    <xf numFmtId="3" fontId="1" fillId="0" borderId="0" xfId="0" applyNumberFormat="1" applyFont="1" applyAlignment="1">
      <alignment horizontal="center" vertical="center"/>
    </xf>
    <xf numFmtId="0" fontId="13" fillId="0" borderId="5" xfId="0" applyFont="1" applyBorder="1" applyAlignment="1">
      <alignment horizontal="center" vertical="center"/>
    </xf>
    <xf numFmtId="0" fontId="16" fillId="0" borderId="5" xfId="0" applyFont="1" applyBorder="1" applyAlignment="1">
      <alignment horizontal="center" vertical="center"/>
    </xf>
    <xf numFmtId="0" fontId="10" fillId="8" borderId="33" xfId="0" applyFont="1" applyFill="1" applyBorder="1" applyAlignment="1">
      <alignment horizontal="center"/>
    </xf>
    <xf numFmtId="0" fontId="10" fillId="8" borderId="35" xfId="0" applyFont="1" applyFill="1" applyBorder="1" applyAlignment="1">
      <alignment horizontal="center"/>
    </xf>
    <xf numFmtId="0" fontId="0" fillId="0" borderId="19" xfId="0" applyBorder="1" applyAlignment="1">
      <alignment horizontal="left"/>
    </xf>
    <xf numFmtId="0" fontId="0" fillId="0" borderId="20" xfId="0" applyBorder="1" applyAlignment="1">
      <alignment horizontal="left"/>
    </xf>
    <xf numFmtId="0" fontId="10" fillId="0" borderId="40"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0" xfId="0" applyFont="1" applyAlignment="1">
      <alignment horizontal="center" vertical="center" wrapText="1"/>
    </xf>
    <xf numFmtId="0" fontId="10" fillId="0" borderId="25" xfId="0" applyFont="1" applyBorder="1" applyAlignment="1">
      <alignment horizontal="center" vertical="center" wrapText="1"/>
    </xf>
    <xf numFmtId="0" fontId="0" fillId="0" borderId="38" xfId="0" applyBorder="1" applyAlignment="1">
      <alignment horizontal="left"/>
    </xf>
    <xf numFmtId="0" fontId="0" fillId="0" borderId="10" xfId="0" applyBorder="1" applyAlignment="1">
      <alignment horizontal="left"/>
    </xf>
    <xf numFmtId="0" fontId="0" fillId="0" borderId="18" xfId="0" applyBorder="1" applyAlignment="1">
      <alignment horizontal="left"/>
    </xf>
    <xf numFmtId="0" fontId="0" fillId="0" borderId="4" xfId="0" applyBorder="1" applyAlignment="1">
      <alignment horizontal="left"/>
    </xf>
    <xf numFmtId="0" fontId="0" fillId="0" borderId="10" xfId="0" applyBorder="1" applyAlignment="1">
      <alignment horizontal="center" wrapText="1"/>
    </xf>
    <xf numFmtId="0" fontId="0" fillId="0" borderId="29" xfId="0" applyBorder="1" applyAlignment="1">
      <alignment horizontal="center" wrapText="1"/>
    </xf>
    <xf numFmtId="0" fontId="0" fillId="0" borderId="4" xfId="0" applyBorder="1" applyAlignment="1">
      <alignment horizontal="center" wrapText="1"/>
    </xf>
    <xf numFmtId="0" fontId="0" fillId="0" borderId="14" xfId="0" applyBorder="1" applyAlignment="1">
      <alignment horizontal="center" wrapText="1"/>
    </xf>
    <xf numFmtId="0" fontId="0" fillId="0" borderId="20" xfId="0" applyBorder="1" applyAlignment="1">
      <alignment horizontal="center" wrapText="1"/>
    </xf>
    <xf numFmtId="0" fontId="0" fillId="0" borderId="17" xfId="0" applyBorder="1" applyAlignment="1">
      <alignment horizontal="center" wrapText="1"/>
    </xf>
    <xf numFmtId="0" fontId="10" fillId="9" borderId="22" xfId="0" applyFont="1" applyFill="1" applyBorder="1" applyAlignment="1">
      <alignment horizontal="center"/>
    </xf>
    <xf numFmtId="0" fontId="10" fillId="9" borderId="40" xfId="0" applyFont="1" applyFill="1" applyBorder="1" applyAlignment="1">
      <alignment horizontal="center"/>
    </xf>
    <xf numFmtId="0" fontId="10" fillId="9" borderId="23" xfId="0" applyFont="1" applyFill="1" applyBorder="1" applyAlignment="1">
      <alignment horizontal="center"/>
    </xf>
    <xf numFmtId="0" fontId="10" fillId="10" borderId="31" xfId="0" applyFont="1" applyFill="1" applyBorder="1" applyAlignment="1">
      <alignment horizontal="center"/>
    </xf>
    <xf numFmtId="0" fontId="10" fillId="10" borderId="39" xfId="0" applyFont="1" applyFill="1" applyBorder="1" applyAlignment="1">
      <alignment horizontal="center"/>
    </xf>
    <xf numFmtId="0" fontId="10" fillId="10" borderId="32" xfId="0" applyFont="1" applyFill="1" applyBorder="1" applyAlignment="1">
      <alignment horizontal="center"/>
    </xf>
    <xf numFmtId="0" fontId="0" fillId="0" borderId="24" xfId="0" applyBorder="1" applyAlignment="1">
      <alignment horizontal="left" vertical="top" wrapText="1"/>
    </xf>
    <xf numFmtId="0" fontId="0" fillId="0" borderId="0" xfId="0" applyAlignment="1">
      <alignment horizontal="left" vertical="top" wrapText="1"/>
    </xf>
    <xf numFmtId="0" fontId="0" fillId="0" borderId="25" xfId="0" applyBorder="1" applyAlignment="1">
      <alignment horizontal="left" vertical="top" wrapText="1"/>
    </xf>
    <xf numFmtId="0" fontId="0" fillId="0" borderId="26" xfId="0" applyBorder="1" applyAlignment="1">
      <alignment horizontal="left" vertical="top" wrapText="1"/>
    </xf>
    <xf numFmtId="0" fontId="0" fillId="0" borderId="41" xfId="0" applyBorder="1" applyAlignment="1">
      <alignment horizontal="left" vertical="top" wrapText="1"/>
    </xf>
    <xf numFmtId="0" fontId="0" fillId="0" borderId="27" xfId="0" applyBorder="1" applyAlignment="1">
      <alignment horizontal="left" vertical="top" wrapText="1"/>
    </xf>
    <xf numFmtId="0" fontId="10" fillId="8" borderId="33" xfId="0" applyFont="1" applyFill="1" applyBorder="1" applyAlignment="1">
      <alignment horizontal="center" wrapText="1"/>
    </xf>
    <xf numFmtId="0" fontId="10" fillId="8" borderId="34" xfId="0" applyFont="1" applyFill="1" applyBorder="1" applyAlignment="1">
      <alignment horizontal="center" wrapText="1"/>
    </xf>
    <xf numFmtId="0" fontId="10" fillId="10" borderId="33" xfId="0" applyFont="1" applyFill="1" applyBorder="1" applyAlignment="1">
      <alignment horizontal="center"/>
    </xf>
    <xf numFmtId="0" fontId="10" fillId="10" borderId="35" xfId="0" applyFont="1" applyFill="1" applyBorder="1" applyAlignment="1">
      <alignment horizontal="center"/>
    </xf>
    <xf numFmtId="0" fontId="10" fillId="10" borderId="36" xfId="0" applyFont="1" applyFill="1" applyBorder="1" applyAlignment="1">
      <alignment horizontal="center"/>
    </xf>
    <xf numFmtId="0" fontId="10" fillId="10" borderId="37" xfId="0" applyFont="1" applyFill="1" applyBorder="1" applyAlignment="1">
      <alignment horizontal="center"/>
    </xf>
    <xf numFmtId="0" fontId="10" fillId="10" borderId="34" xfId="0" applyFont="1" applyFill="1" applyBorder="1" applyAlignment="1">
      <alignment horizontal="center"/>
    </xf>
    <xf numFmtId="3" fontId="0" fillId="0" borderId="4" xfId="0" applyNumberFormat="1" applyBorder="1" applyAlignment="1">
      <alignment horizontal="center" wrapText="1"/>
    </xf>
    <xf numFmtId="0" fontId="0" fillId="0" borderId="9" xfId="0" applyBorder="1" applyAlignment="1">
      <alignment horizontal="center" wrapText="1"/>
    </xf>
    <xf numFmtId="0" fontId="0" fillId="0" borderId="30" xfId="0" applyBorder="1" applyAlignment="1">
      <alignment horizontal="center" wrapText="1"/>
    </xf>
    <xf numFmtId="0" fontId="10" fillId="10" borderId="33" xfId="0" applyFont="1" applyFill="1" applyBorder="1" applyAlignment="1">
      <alignment horizontal="center" vertical="center" wrapText="1"/>
    </xf>
    <xf numFmtId="0" fontId="10" fillId="10" borderId="34" xfId="0" applyFont="1"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16" xfId="0" applyBorder="1" applyAlignment="1">
      <alignment horizontal="center" vertical="center"/>
    </xf>
    <xf numFmtId="0" fontId="0" fillId="0" borderId="21" xfId="0" applyBorder="1" applyAlignment="1">
      <alignment horizontal="center" vertical="center"/>
    </xf>
    <xf numFmtId="0" fontId="10" fillId="10" borderId="11" xfId="0" applyFont="1" applyFill="1" applyBorder="1" applyAlignment="1">
      <alignment horizontal="center" vertical="center" wrapText="1"/>
    </xf>
    <xf numFmtId="0" fontId="10" fillId="10" borderId="59" xfId="0" applyFont="1" applyFill="1" applyBorder="1" applyAlignment="1">
      <alignment horizontal="center" vertical="center" wrapText="1"/>
    </xf>
    <xf numFmtId="0" fontId="10" fillId="10" borderId="15"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0" fillId="10" borderId="53" xfId="0" applyFont="1" applyFill="1" applyBorder="1" applyAlignment="1">
      <alignment horizontal="center" vertical="center" wrapText="1"/>
    </xf>
    <xf numFmtId="0" fontId="10" fillId="10" borderId="54" xfId="0" applyFont="1" applyFill="1" applyBorder="1" applyAlignment="1">
      <alignment horizontal="center" vertical="center" wrapText="1"/>
    </xf>
    <xf numFmtId="0" fontId="10" fillId="10" borderId="57" xfId="0" applyFont="1" applyFill="1" applyBorder="1" applyAlignment="1">
      <alignment horizontal="center" vertical="center" wrapText="1"/>
    </xf>
    <xf numFmtId="0" fontId="10" fillId="10" borderId="58" xfId="0" applyFont="1" applyFill="1" applyBorder="1" applyAlignment="1">
      <alignment horizontal="center" vertical="center" wrapText="1"/>
    </xf>
    <xf numFmtId="0" fontId="10" fillId="10" borderId="55" xfId="0" applyFont="1" applyFill="1" applyBorder="1" applyAlignment="1">
      <alignment horizontal="center" vertical="center" wrapText="1"/>
    </xf>
    <xf numFmtId="0" fontId="10" fillId="10" borderId="56"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0" fillId="0" borderId="51" xfId="0" applyBorder="1" applyAlignment="1"/>
    <xf numFmtId="0" fontId="0" fillId="0" borderId="6" xfId="0" applyBorder="1" applyAlignment="1"/>
    <xf numFmtId="0" fontId="10" fillId="8" borderId="33" xfId="0" applyFont="1" applyFill="1" applyBorder="1" applyAlignment="1"/>
    <xf numFmtId="0" fontId="10" fillId="8" borderId="35" xfId="0" applyFont="1" applyFill="1" applyBorder="1" applyAlignment="1"/>
    <xf numFmtId="0" fontId="0" fillId="8" borderId="31" xfId="0" applyFill="1" applyBorder="1" applyAlignment="1"/>
    <xf numFmtId="0" fontId="0" fillId="8" borderId="39" xfId="0" applyFill="1" applyBorder="1" applyAlignment="1"/>
    <xf numFmtId="0" fontId="0" fillId="8" borderId="32" xfId="0" applyFill="1" applyBorder="1" applyAlignment="1"/>
    <xf numFmtId="0" fontId="0" fillId="0" borderId="28" xfId="0" applyBorder="1" applyAlignment="1"/>
    <xf numFmtId="0" fontId="0" fillId="0" borderId="2" xfId="0" applyBorder="1" applyAlignment="1"/>
    <xf numFmtId="0" fontId="0" fillId="0" borderId="29" xfId="0" applyBorder="1" applyAlignment="1"/>
    <xf numFmtId="0" fontId="0" fillId="0" borderId="13" xfId="0" applyBorder="1" applyAlignment="1"/>
    <xf numFmtId="0" fontId="0" fillId="0" borderId="1" xfId="0" applyBorder="1" applyAlignment="1"/>
    <xf numFmtId="0" fontId="0" fillId="0" borderId="14" xfId="0" applyBorder="1" applyAlignment="1"/>
    <xf numFmtId="0" fontId="0" fillId="0" borderId="15" xfId="0" applyBorder="1" applyAlignment="1"/>
    <xf numFmtId="0" fontId="0" fillId="0" borderId="16" xfId="0" applyBorder="1" applyAlignment="1"/>
    <xf numFmtId="0" fontId="0" fillId="0" borderId="17" xfId="0" applyBorder="1" applyAlignment="1"/>
    <xf numFmtId="0" fontId="10" fillId="0" borderId="28" xfId="0" applyFont="1" applyBorder="1" applyAlignment="1"/>
    <xf numFmtId="0" fontId="10" fillId="0" borderId="8" xfId="0" applyFont="1" applyBorder="1" applyAlignment="1"/>
    <xf numFmtId="0" fontId="10" fillId="0" borderId="13" xfId="0" applyFont="1" applyBorder="1" applyAlignment="1"/>
    <xf numFmtId="0" fontId="10" fillId="0" borderId="3" xfId="0" applyFont="1" applyBorder="1" applyAlignment="1"/>
    <xf numFmtId="0" fontId="10" fillId="0" borderId="15" xfId="0" applyFont="1" applyBorder="1" applyAlignment="1"/>
    <xf numFmtId="0" fontId="10" fillId="0" borderId="21" xfId="0" applyFont="1" applyBorder="1" applyAlignment="1"/>
  </cellXfs>
  <cellStyles count="1">
    <cellStyle name="Normal" xfId="0" builtinId="0"/>
  </cellStyles>
  <dxfs count="4">
    <dxf>
      <font>
        <b/>
        <i val="0"/>
      </font>
      <fill>
        <patternFill patternType="solid">
          <bgColor rgb="FFFFFF00"/>
        </patternFill>
      </fill>
    </dxf>
    <dxf>
      <font>
        <b/>
        <i val="0"/>
      </font>
      <fill>
        <patternFill patternType="solid">
          <bgColor rgb="FFFF0000"/>
        </patternFill>
      </fill>
    </dxf>
    <dxf>
      <font>
        <b/>
        <i val="0"/>
      </font>
      <fill>
        <patternFill patternType="solid">
          <bgColor rgb="FF92D050"/>
        </patternFill>
      </fill>
    </dxf>
    <dxf>
      <font>
        <color rgb="FF000000"/>
      </font>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Brian Hardisty" id="{AA5D2F21-5BB9-452C-82AD-D1AF4ACCE39F}" userId="bhardisty@symbotic.com" providerId="PeoplePicker"/>
  <person displayName="Binny John" id="{88CDDE04-AFB7-449E-A90F-18C9AD6476B5}" userId="S::bjohn@symbotic.com::4c80a5b8-a7f9-47c0-8453-dd36010ca3f6" providerId="AD"/>
  <person displayName="Atul Mistry" id="{FAFA869D-3055-4845-994F-51946A2B65DF}" userId="S::amistry@symbotic.com::56ad46ee-bc7a-4672-9214-5ec8f4112e84" providerId="AD"/>
  <person displayName="Justin Fidler" id="{5BB1702A-EBB0-40E1-BD0A-A804E03E757A}" userId="S::jfidler@symbotic.com::e3f91dd3-d5b4-417d-9ba9-d3cd5e6511d5" providerId="AD"/>
  <person displayName="Michael Fenton" id="{D5245DCA-166B-425E-B3DE-1CF435C51A9B}" userId="S::mfenton@symbotic.com::47bf07d2-1aaf-49d6-825e-bd9cc51c2ef1" providerId="AD"/>
  <person displayName="Brian Hardisty" id="{E69B5C15-85DA-45E3-98B5-199B152AEA3F}" userId="S::bhardisty@symbotic.com::5894a60f-d073-4cf9-838e-b669f87ccf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3-05-04T17:50:10.64" personId="{FAFA869D-3055-4845-994F-51946A2B65DF}" id="{6DDC060C-A51F-4DDB-8735-A80F2288E386}">
    <text>I don't believe this is needed anymore. It was needed for IPC lifts, but we now have PLC lifts.</text>
  </threadedComment>
  <threadedComment ref="C37" dT="2023-03-23T19:35:13.53" personId="{D5245DCA-166B-425E-B3DE-1CF435C51A9B}" id="{3A0113CA-10B2-4AAB-8DBB-9F1D4A1A69DC}">
    <text>03/23/2023 increased from 4Gb to 6GB per NBF-5354</text>
  </threadedComment>
  <threadedComment ref="C111" dT="2022-06-09T16:33:34.03" personId="{5BB1702A-EBB0-40E1-BD0A-A804E03E757A}" id="{4808336F-274B-4E2F-9662-05FCF7850D28}">
    <text>@Brian Hardisty  is this amount of ram a current pain point for the developers, thats my understanding but you would know better</text>
    <mentions>
      <mention mentionpersonId="{AA5D2F21-5BB9-452C-82AD-D1AF4ACCE39F}" mentionId="{704D7494-B483-4021-9235-E5252AA157F9}" startIndex="0" length="15"/>
    </mentions>
  </threadedComment>
  <threadedComment ref="C111" dT="2022-06-09T16:39:34.63" personId="{E69B5C15-85DA-45E3-98B5-199B152AEA3F}" id="{9007491F-7C44-4F13-B867-619E52F3F70A}" parentId="{4808336F-274B-4E2F-9662-05FCF7850D28}">
    <text>Yes, I believe we would want minimum 8GB RAM for VM where Studio 5000 is installed.</text>
  </threadedComment>
  <threadedComment ref="A136" dT="2023-05-04T17:52:51.32" personId="{FAFA869D-3055-4845-994F-51946A2B65DF}" id="{D32C39B4-05C0-4550-B68F-9AF173567967}">
    <text>No longer needed, only needed for testing BotX in the IC. We test with SymBot now.</text>
  </threadedComment>
  <threadedComment ref="C146" dT="2022-12-19T16:01:29.67" personId="{88CDDE04-AFB7-449E-A90F-18C9AD6476B5}" id="{16E1A7BB-6EE8-45EC-95C6-111082FC04E3}">
    <text>Increased memory from 4GB to 8GB on 12/19/22</text>
  </threadedComment>
</ThreadedComments>
</file>

<file path=xl/threadedComments/threadedComment2.xml><?xml version="1.0" encoding="utf-8"?>
<ThreadedComments xmlns="http://schemas.microsoft.com/office/spreadsheetml/2018/threadedcomments" xmlns:x="http://schemas.openxmlformats.org/spreadsheetml/2006/main">
  <threadedComment ref="A10" dT="2023-03-22T17:00:49.94" personId="{D5245DCA-166B-425E-B3DE-1CF435C51A9B}" id="{74230A6C-4E06-45D8-94F6-358242FDEB4B}">
    <text>Total number of Physical CPU Cores multiplied by 2 to account for hyper threading.</text>
  </threadedComment>
  <threadedComment ref="A13" dT="2023-03-23T12:11:44.87" personId="{D5245DCA-166B-425E-B3DE-1CF435C51A9B}" id="{59052EF2-DAC9-4CFD-9BE4-E740FC87E2CE}">
    <text>Blade Chassis, FI, Integrated Network Components, Software &amp; Licensing. If this is 0 then the costs are rolled into the server cost.</text>
  </threadedComment>
  <threadedComment ref="A14" dT="2023-03-22T15:47:50.78" personId="{D5245DCA-166B-425E-B3DE-1CF435C51A9B}" id="{C7359137-4915-4F34-BA78-08AF42EA0531}">
    <text>Includes Software &amp; License Costs</text>
  </threadedComment>
  <threadedComment ref="A15" dT="2023-03-22T16:57:02.23" personId="{D5245DCA-166B-425E-B3DE-1CF435C51A9B}" id="{A6C6DB29-8631-4B06-8882-393F8154A745}">
    <text>This value is the Total Platform cost divided by the total number of logical CPUs.</text>
  </threadedComment>
  <threadedComment ref="A26" dT="2023-03-22T18:29:58.90" personId="{D5245DCA-166B-425E-B3DE-1CF435C51A9B}" id="{FEABC7A3-B2C3-47E4-B46A-A74635C2164E}">
    <text xml:space="preserve">Additional Licensing Costs If this is Zero then Software &amp; License Costs are rolled into the Server Cost.
</text>
  </threadedComment>
  <threadedComment ref="D31" dT="2023-03-22T16:44:35.67" personId="{D5245DCA-166B-425E-B3DE-1CF435C51A9B}" id="{E3596159-002A-4CE4-B918-EA8F0BE88CEB}">
    <text>The Total number of Primary Compute CPUs allocated * the cost of  a logical CPU. That number is then divided by 2 because we try to run no  higher than a 2:1 vCPU to Logical CPU ratio.</text>
  </threadedComment>
  <threadedComment ref="A36" dT="2023-03-22T17:23:58.82" personId="{D5245DCA-166B-425E-B3DE-1CF435C51A9B}" id="{A1D08664-08F1-4F70-B2EA-46F4622FFBF4}">
    <text>Commissioning and other VMs</text>
  </threadedComment>
</ThreadedComments>
</file>

<file path=xl/threadedComments/threadedComment3.xml><?xml version="1.0" encoding="utf-8"?>
<ThreadedComments xmlns="http://schemas.microsoft.com/office/spreadsheetml/2018/threadedcomments" xmlns:x="http://schemas.openxmlformats.org/spreadsheetml/2006/main">
  <threadedComment ref="C87" dT="2022-06-09T16:33:34.03" personId="{5BB1702A-EBB0-40E1-BD0A-A804E03E757A}" id="{5F83F416-1EA6-441B-8665-8C68B20CE6D2}">
    <text>@Brian Hardisty  is this amount of ram a current pain point for the developers, thats my understanding but you would know better</text>
    <mentions>
      <mention mentionpersonId="{AA5D2F21-5BB9-452C-82AD-D1AF4ACCE39F}" mentionId="{899CDD1C-9219-4663-8BD0-0FA1B135DDF2}" startIndex="0" length="15"/>
    </mentions>
  </threadedComment>
  <threadedComment ref="C87" dT="2022-06-09T16:39:34.63" personId="{E69B5C15-85DA-45E3-98B5-199B152AEA3F}" id="{C5AD5AD4-4C4D-4DA6-94E4-CF3B1B779521}" parentId="{5F83F416-1EA6-441B-8665-8C68B20CE6D2}">
    <text>Yes, I believe we would want minimum 8GB RAM for VM where Studio 5000 is installed.</text>
  </threadedComment>
  <threadedComment ref="C122" dT="2022-12-19T16:01:29.67" personId="{88CDDE04-AFB7-449E-A90F-18C9AD6476B5}" id="{2B546338-7222-4F28-91E5-2622772543ED}">
    <text>Increased memory from 4GB to 8GB on 12/19/22</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53728-6F60-4FDA-A95E-5D7CC19472DD}">
  <sheetPr filterMode="1"/>
  <dimension ref="A1:BL573218"/>
  <sheetViews>
    <sheetView tabSelected="1" workbookViewId="0">
      <pane xSplit="1" ySplit="1" topLeftCell="W2" activePane="bottomRight" state="frozen"/>
      <selection pane="bottomRight" activeCell="AD64" sqref="AD64"/>
      <selection pane="bottomLeft"/>
      <selection pane="topRight"/>
    </sheetView>
  </sheetViews>
  <sheetFormatPr defaultRowHeight="15" customHeight="1"/>
  <cols>
    <col min="1" max="1" width="26.85546875" customWidth="1"/>
    <col min="2" max="3" width="9.140625" customWidth="1"/>
    <col min="4" max="4" width="10.140625" bestFit="1" customWidth="1"/>
    <col min="5" max="5" width="15.140625" style="88" customWidth="1"/>
    <col min="6" max="6" width="15.140625" style="79" customWidth="1"/>
    <col min="7" max="7" width="22.5703125" customWidth="1"/>
    <col min="8" max="8" width="22.5703125" style="79" customWidth="1"/>
    <col min="9" max="9" width="15.140625" customWidth="1"/>
    <col min="10" max="10" width="10.42578125" style="79" customWidth="1"/>
    <col min="11" max="11" width="13.7109375" style="79" customWidth="1"/>
    <col min="12" max="12" width="13.7109375" customWidth="1"/>
    <col min="13" max="13" width="13.7109375" style="79" customWidth="1"/>
    <col min="14" max="14" width="12.7109375" customWidth="1"/>
    <col min="15" max="16" width="12.7109375" style="79" customWidth="1"/>
    <col min="17" max="17" width="12.7109375" customWidth="1"/>
    <col min="18" max="18" width="12.7109375" style="79" customWidth="1"/>
    <col min="19" max="20" width="17.7109375" customWidth="1"/>
    <col min="21" max="21" width="17.7109375" style="79" customWidth="1"/>
    <col min="22" max="28" width="17.7109375" customWidth="1"/>
    <col min="29" max="29" width="14.85546875" customWidth="1"/>
    <col min="30" max="30" width="32.5703125" customWidth="1"/>
    <col min="31" max="31" width="22.7109375" customWidth="1"/>
    <col min="32" max="41" width="14.85546875" customWidth="1"/>
    <col min="42" max="42" width="19.42578125" bestFit="1" customWidth="1"/>
    <col min="43" max="43" width="67.42578125" style="88" customWidth="1"/>
    <col min="44" max="44" width="14.85546875" customWidth="1"/>
    <col min="45" max="45" width="24.42578125" customWidth="1"/>
    <col min="46" max="47" width="14.85546875" style="88" customWidth="1"/>
    <col min="48" max="51" width="14.85546875" customWidth="1"/>
    <col min="52" max="52" width="11.28515625" customWidth="1"/>
    <col min="53" max="55" width="11.28515625" style="79" customWidth="1"/>
    <col min="56" max="56" width="11.28515625" style="88" customWidth="1"/>
    <col min="57" max="59" width="19.5703125" style="88" customWidth="1"/>
    <col min="60" max="60" width="150.7109375" customWidth="1"/>
    <col min="61" max="61" width="65.28515625" bestFit="1" customWidth="1"/>
    <col min="62" max="62" width="59.42578125" customWidth="1"/>
    <col min="63" max="63" width="54.85546875" customWidth="1"/>
    <col min="64" max="64" width="36.7109375" customWidth="1"/>
  </cols>
  <sheetData>
    <row r="1" spans="1:64" s="64" customFormat="1">
      <c r="A1" s="62" t="s">
        <v>0</v>
      </c>
      <c r="B1" s="62" t="s">
        <v>1</v>
      </c>
      <c r="C1" s="62" t="s">
        <v>2</v>
      </c>
      <c r="D1" s="62" t="s">
        <v>3</v>
      </c>
      <c r="E1" s="131" t="s">
        <v>4</v>
      </c>
      <c r="F1" s="63" t="s">
        <v>5</v>
      </c>
      <c r="G1" s="62" t="s">
        <v>6</v>
      </c>
      <c r="H1" s="63" t="s">
        <v>7</v>
      </c>
      <c r="I1" s="62" t="s">
        <v>8</v>
      </c>
      <c r="J1" s="62" t="s">
        <v>9</v>
      </c>
      <c r="K1" s="72" t="s">
        <v>10</v>
      </c>
      <c r="L1" s="62" t="s">
        <v>11</v>
      </c>
      <c r="M1" s="72" t="s">
        <v>12</v>
      </c>
      <c r="N1" s="62" t="s">
        <v>13</v>
      </c>
      <c r="O1" s="72" t="s">
        <v>14</v>
      </c>
      <c r="P1" s="63" t="s">
        <v>15</v>
      </c>
      <c r="Q1" s="62" t="s">
        <v>16</v>
      </c>
      <c r="R1" s="72" t="s">
        <v>17</v>
      </c>
      <c r="S1" s="62" t="s">
        <v>18</v>
      </c>
      <c r="T1" s="62" t="s">
        <v>19</v>
      </c>
      <c r="U1" s="72" t="s">
        <v>20</v>
      </c>
      <c r="V1" s="62" t="s">
        <v>21</v>
      </c>
      <c r="W1" s="62" t="s">
        <v>22</v>
      </c>
      <c r="X1" s="62" t="s">
        <v>23</v>
      </c>
      <c r="Y1" s="62" t="s">
        <v>24</v>
      </c>
      <c r="Z1" s="62" t="s">
        <v>25</v>
      </c>
      <c r="AA1" s="62" t="s">
        <v>26</v>
      </c>
      <c r="AB1" s="62" t="s">
        <v>27</v>
      </c>
      <c r="AC1" s="62" t="s">
        <v>28</v>
      </c>
      <c r="AD1" s="62" t="s">
        <v>29</v>
      </c>
      <c r="AE1" s="62" t="s">
        <v>30</v>
      </c>
      <c r="AF1" s="62" t="s">
        <v>31</v>
      </c>
      <c r="AG1" s="62" t="s">
        <v>32</v>
      </c>
      <c r="AH1" s="62" t="s">
        <v>33</v>
      </c>
      <c r="AI1" s="62" t="s">
        <v>34</v>
      </c>
      <c r="AJ1" s="62" t="s">
        <v>35</v>
      </c>
      <c r="AK1" s="62" t="s">
        <v>36</v>
      </c>
      <c r="AL1" s="62" t="s">
        <v>37</v>
      </c>
      <c r="AM1" s="62" t="s">
        <v>38</v>
      </c>
      <c r="AN1" s="62" t="s">
        <v>39</v>
      </c>
      <c r="AO1" s="62" t="s">
        <v>40</v>
      </c>
      <c r="AP1" s="62" t="s">
        <v>41</v>
      </c>
      <c r="AQ1" s="132" t="s">
        <v>42</v>
      </c>
      <c r="AR1" s="62" t="s">
        <v>43</v>
      </c>
      <c r="AS1" s="62" t="s">
        <v>44</v>
      </c>
      <c r="AT1" s="132" t="s">
        <v>45</v>
      </c>
      <c r="AU1" s="132" t="s">
        <v>46</v>
      </c>
      <c r="AV1" s="62" t="s">
        <v>47</v>
      </c>
      <c r="AW1" s="62" t="s">
        <v>48</v>
      </c>
      <c r="AX1" s="62" t="s">
        <v>49</v>
      </c>
      <c r="AY1" s="62" t="s">
        <v>50</v>
      </c>
      <c r="AZ1" s="62" t="s">
        <v>51</v>
      </c>
      <c r="BA1" s="62" t="s">
        <v>52</v>
      </c>
      <c r="BB1" s="62" t="s">
        <v>53</v>
      </c>
      <c r="BC1" s="62" t="s">
        <v>54</v>
      </c>
      <c r="BD1" s="132" t="s">
        <v>55</v>
      </c>
      <c r="BE1" s="132" t="s">
        <v>56</v>
      </c>
      <c r="BF1" s="132" t="s">
        <v>57</v>
      </c>
      <c r="BG1" s="132" t="s">
        <v>58</v>
      </c>
      <c r="BH1" s="62" t="s">
        <v>59</v>
      </c>
      <c r="BI1" s="62" t="s">
        <v>60</v>
      </c>
      <c r="BJ1" s="64" t="s">
        <v>61</v>
      </c>
      <c r="BK1" s="64" t="s">
        <v>62</v>
      </c>
      <c r="BL1" s="64" t="s">
        <v>63</v>
      </c>
    </row>
    <row r="2" spans="1:64" hidden="1">
      <c r="A2" s="19" t="s">
        <v>64</v>
      </c>
      <c r="B2" s="4">
        <v>8</v>
      </c>
      <c r="C2" s="4">
        <v>98304</v>
      </c>
      <c r="D2" s="4">
        <v>868447</v>
      </c>
      <c r="E2" s="129" t="s">
        <v>65</v>
      </c>
      <c r="F2" s="129" t="s">
        <v>65</v>
      </c>
      <c r="G2" s="4" t="s">
        <v>66</v>
      </c>
      <c r="H2" s="4"/>
      <c r="I2" s="1"/>
      <c r="J2" s="129"/>
      <c r="K2" s="129"/>
      <c r="L2" s="4"/>
      <c r="M2" s="129"/>
      <c r="N2" s="1"/>
      <c r="O2" s="73"/>
      <c r="P2" s="73"/>
      <c r="Q2" s="1"/>
      <c r="R2" s="73"/>
      <c r="S2" s="1"/>
      <c r="T2" s="1"/>
      <c r="U2" s="73"/>
      <c r="V2" s="1"/>
      <c r="W2" s="1"/>
      <c r="X2" s="1"/>
      <c r="Y2" s="1"/>
      <c r="Z2" s="1"/>
      <c r="AA2" s="1"/>
      <c r="AB2" s="1"/>
      <c r="AC2" s="2" t="s">
        <v>67</v>
      </c>
      <c r="AD2" s="92" t="s">
        <v>68</v>
      </c>
      <c r="AE2" s="30" t="s">
        <v>69</v>
      </c>
      <c r="AF2" s="5" t="str">
        <f>IFERROR(VLOOKUP(AE2, 'Data-VM-ADF (Do Not Edit)'!A$2:C$20,MATCH("vLan Subnet",'Data-VM-ADF (Do Not Edit)'!A$2:C$2),FALSE),"")</f>
        <v>255.255.254.0</v>
      </c>
      <c r="AG2" s="30" t="str">
        <f>IFERROR(VLOOKUP(AE2, 'Data-VM-ADF (Do Not Edit)'!A$2:C$20,MATCH("vLan Default Gateway",'Data-VM-ADF (Do Not Edit)'!A$2:C$2),FALSE),"")</f>
        <v>172.17.34.1</v>
      </c>
      <c r="AH2" s="2"/>
      <c r="AI2" s="2"/>
      <c r="AJ2" s="2"/>
      <c r="AK2" s="2"/>
      <c r="AL2" s="2"/>
      <c r="AM2" s="2"/>
      <c r="AN2" s="2"/>
      <c r="AO2" s="2"/>
      <c r="AP2" s="2" t="s">
        <v>70</v>
      </c>
      <c r="AQ2" s="101" t="s">
        <v>71</v>
      </c>
      <c r="AR2" s="2" t="s">
        <v>72</v>
      </c>
      <c r="AS2" s="2" t="s">
        <v>73</v>
      </c>
      <c r="AT2" s="82">
        <v>4</v>
      </c>
      <c r="AU2" s="82"/>
      <c r="AV2" s="2"/>
      <c r="AW2" s="2" t="s">
        <v>74</v>
      </c>
      <c r="AX2" s="2" t="s">
        <v>75</v>
      </c>
      <c r="AY2" s="2" t="s">
        <v>76</v>
      </c>
      <c r="AZ2" s="2" t="s">
        <v>77</v>
      </c>
      <c r="BA2" s="73"/>
      <c r="BB2" s="73"/>
      <c r="BC2" s="73" t="s">
        <v>77</v>
      </c>
      <c r="BD2" s="87" t="s">
        <v>78</v>
      </c>
      <c r="BE2" s="87" t="s">
        <v>79</v>
      </c>
      <c r="BF2" s="87"/>
      <c r="BG2" s="87"/>
      <c r="BH2" s="1" t="s">
        <v>80</v>
      </c>
      <c r="BI2" s="1"/>
    </row>
    <row r="3" spans="1:64" s="13" customFormat="1" hidden="1">
      <c r="A3" s="237" t="s">
        <v>81</v>
      </c>
      <c r="B3" s="237">
        <v>12</v>
      </c>
      <c r="C3" s="238">
        <v>16384</v>
      </c>
      <c r="D3" s="239">
        <v>256000</v>
      </c>
      <c r="E3" s="240" t="s">
        <v>82</v>
      </c>
      <c r="F3" s="241" t="s">
        <v>65</v>
      </c>
      <c r="G3" s="238" t="s">
        <v>83</v>
      </c>
      <c r="H3" s="241" t="s">
        <v>84</v>
      </c>
      <c r="I3" s="237"/>
      <c r="J3" s="242"/>
      <c r="K3" s="242"/>
      <c r="L3" s="237"/>
      <c r="M3" s="242"/>
      <c r="N3" s="237"/>
      <c r="O3" s="242"/>
      <c r="P3" s="242"/>
      <c r="Q3" s="237"/>
      <c r="R3" s="242"/>
      <c r="S3" s="237"/>
      <c r="T3" s="237"/>
      <c r="U3" s="242"/>
      <c r="V3" s="237"/>
      <c r="W3" s="237"/>
      <c r="X3" s="237"/>
      <c r="Y3" s="237"/>
      <c r="Z3" s="237"/>
      <c r="AA3" s="237"/>
      <c r="AB3" s="237"/>
      <c r="AC3" s="243" t="s">
        <v>85</v>
      </c>
      <c r="AD3" s="237" t="s">
        <v>86</v>
      </c>
      <c r="AE3" s="258" t="s">
        <v>87</v>
      </c>
      <c r="AF3" s="243" t="str">
        <f>IFERROR(VLOOKUP(AE3, 'Data-VM-ADF (Do Not Edit)'!A$2:C$20,MATCH("vLan Subnet",'Data-VM-ADF (Do Not Edit)'!A$2:C$2),FALSE),"")</f>
        <v>255.255.254.0</v>
      </c>
      <c r="AG3" s="245" t="str">
        <f>IFERROR(VLOOKUP(AE3, 'Data-VM-ADF (Do Not Edit)'!A$2:C$20,MATCH("vLan Default Gateway",'Data-VM-ADF (Do Not Edit)'!A$2:C$2),FALSE),"")</f>
        <v>172.17.36.1</v>
      </c>
      <c r="AH3" s="237"/>
      <c r="AI3" s="237"/>
      <c r="AJ3" s="237"/>
      <c r="AK3" s="237"/>
      <c r="AL3" s="237"/>
      <c r="AM3" s="237"/>
      <c r="AN3" s="237"/>
      <c r="AO3" s="237"/>
      <c r="AP3" s="237" t="s">
        <v>88</v>
      </c>
      <c r="AQ3" s="246" t="s">
        <v>89</v>
      </c>
      <c r="AR3" s="244" t="s">
        <v>90</v>
      </c>
      <c r="AS3" s="237"/>
      <c r="AT3" s="246"/>
      <c r="AU3" s="246"/>
      <c r="AV3" s="237"/>
      <c r="AW3" s="244" t="s">
        <v>91</v>
      </c>
      <c r="AX3" s="244" t="s">
        <v>75</v>
      </c>
      <c r="AY3" s="244" t="s">
        <v>76</v>
      </c>
      <c r="AZ3" s="237" t="s">
        <v>77</v>
      </c>
      <c r="BA3" s="242"/>
      <c r="BB3" s="242"/>
      <c r="BC3" s="242" t="s">
        <v>77</v>
      </c>
      <c r="BD3" s="246"/>
      <c r="BE3" s="246" t="s">
        <v>92</v>
      </c>
      <c r="BF3" s="246"/>
      <c r="BG3" s="246"/>
      <c r="BH3" s="237" t="s">
        <v>93</v>
      </c>
      <c r="BI3" s="237"/>
      <c r="BJ3" s="248"/>
      <c r="BK3" s="248"/>
      <c r="BL3" s="248"/>
    </row>
    <row r="4" spans="1:64" s="13" customFormat="1" hidden="1">
      <c r="A4" s="3" t="s">
        <v>94</v>
      </c>
      <c r="B4" s="4">
        <v>8</v>
      </c>
      <c r="C4" s="4">
        <v>32768</v>
      </c>
      <c r="D4" s="4">
        <v>65536</v>
      </c>
      <c r="E4" s="129" t="s">
        <v>65</v>
      </c>
      <c r="F4" s="129" t="s">
        <v>65</v>
      </c>
      <c r="G4" s="4" t="s">
        <v>66</v>
      </c>
      <c r="H4" s="4"/>
      <c r="I4" s="1"/>
      <c r="J4" s="129"/>
      <c r="K4" s="129"/>
      <c r="L4" s="4"/>
      <c r="M4" s="129"/>
      <c r="N4" s="1"/>
      <c r="O4" s="73"/>
      <c r="P4" s="73"/>
      <c r="Q4" s="1"/>
      <c r="R4" s="73"/>
      <c r="S4" s="1"/>
      <c r="T4" s="1"/>
      <c r="U4" s="73"/>
      <c r="V4" s="1"/>
      <c r="W4" s="1"/>
      <c r="X4" s="1"/>
      <c r="Y4" s="1"/>
      <c r="Z4" s="1"/>
      <c r="AA4" s="1"/>
      <c r="AB4" s="1"/>
      <c r="AC4" s="2" t="s">
        <v>67</v>
      </c>
      <c r="AD4" s="31" t="s">
        <v>95</v>
      </c>
      <c r="AE4" s="93" t="s">
        <v>96</v>
      </c>
      <c r="AF4" s="5" t="str">
        <f>IFERROR(VLOOKUP(AE4, 'Data-VM-ADF (Do Not Edit)'!A$2:C$20,MATCH("vLan Subnet",'Data-VM-ADF (Do Not Edit)'!A$2:C$2),FALSE),"")</f>
        <v>255.255.254.0</v>
      </c>
      <c r="AG4" s="30" t="str">
        <f>IFERROR(VLOOKUP(AE4, 'Data-VM-ADF (Do Not Edit)'!A$2:C$20,MATCH("vLan Default Gateway",'Data-VM-ADF (Do Not Edit)'!A$2:C$2),FALSE),"")</f>
        <v>172.17.34.1</v>
      </c>
      <c r="AH4" s="35" t="s">
        <v>97</v>
      </c>
      <c r="AI4" s="2" t="s">
        <v>96</v>
      </c>
      <c r="AJ4" s="2"/>
      <c r="AK4" s="2"/>
      <c r="AL4" s="2"/>
      <c r="AM4" s="2"/>
      <c r="AN4" s="2"/>
      <c r="AO4" s="2"/>
      <c r="AP4" s="2" t="s">
        <v>70</v>
      </c>
      <c r="AQ4" s="101" t="s">
        <v>98</v>
      </c>
      <c r="AR4" s="2" t="s">
        <v>72</v>
      </c>
      <c r="AS4" s="2" t="s">
        <v>73</v>
      </c>
      <c r="AT4" s="82">
        <v>4</v>
      </c>
      <c r="AU4" s="82"/>
      <c r="AV4" s="2"/>
      <c r="AW4" s="2" t="s">
        <v>74</v>
      </c>
      <c r="AX4" s="2" t="s">
        <v>75</v>
      </c>
      <c r="AY4" s="2" t="s">
        <v>76</v>
      </c>
      <c r="AZ4" s="2" t="s">
        <v>77</v>
      </c>
      <c r="BA4" s="73"/>
      <c r="BB4" s="73"/>
      <c r="BC4" s="73" t="s">
        <v>77</v>
      </c>
      <c r="BD4" s="87" t="s">
        <v>78</v>
      </c>
      <c r="BE4" s="87" t="s">
        <v>79</v>
      </c>
      <c r="BF4" s="87"/>
      <c r="BG4" s="87"/>
      <c r="BH4" s="1" t="s">
        <v>99</v>
      </c>
      <c r="BI4" s="1"/>
    </row>
    <row r="5" spans="1:64" s="61" customFormat="1" hidden="1">
      <c r="A5" s="3" t="s">
        <v>100</v>
      </c>
      <c r="B5" s="4">
        <v>8</v>
      </c>
      <c r="C5" s="4">
        <v>32768</v>
      </c>
      <c r="D5" s="4">
        <v>65536</v>
      </c>
      <c r="E5" s="129" t="s">
        <v>65</v>
      </c>
      <c r="F5" s="129" t="s">
        <v>65</v>
      </c>
      <c r="G5" s="4" t="s">
        <v>66</v>
      </c>
      <c r="H5" s="4"/>
      <c r="I5" s="1"/>
      <c r="J5" s="129"/>
      <c r="K5" s="129"/>
      <c r="L5" s="4"/>
      <c r="M5" s="129"/>
      <c r="N5" s="1"/>
      <c r="O5" s="73"/>
      <c r="P5" s="73"/>
      <c r="Q5" s="1"/>
      <c r="R5" s="73"/>
      <c r="S5" s="1"/>
      <c r="T5" s="1"/>
      <c r="U5" s="73"/>
      <c r="V5" s="1"/>
      <c r="W5" s="1"/>
      <c r="X5" s="1"/>
      <c r="Y5" s="1"/>
      <c r="Z5" s="1"/>
      <c r="AA5" s="1"/>
      <c r="AB5" s="1"/>
      <c r="AC5" s="2" t="s">
        <v>67</v>
      </c>
      <c r="AD5" s="31" t="s">
        <v>101</v>
      </c>
      <c r="AE5" s="30" t="s">
        <v>96</v>
      </c>
      <c r="AF5" s="5" t="str">
        <f>IFERROR(VLOOKUP(AE5, 'Data-VM-ADF (Do Not Edit)'!A$2:C$20,MATCH("vLan Subnet",'Data-VM-ADF (Do Not Edit)'!A$2:C$2),FALSE),"")</f>
        <v>255.255.254.0</v>
      </c>
      <c r="AG5" s="30" t="str">
        <f>IFERROR(VLOOKUP(AE5, 'Data-VM-ADF (Do Not Edit)'!A$2:C$20,MATCH("vLan Default Gateway",'Data-VM-ADF (Do Not Edit)'!A$2:C$2),FALSE),"")</f>
        <v>172.17.34.1</v>
      </c>
      <c r="AH5" s="35" t="s">
        <v>97</v>
      </c>
      <c r="AI5" s="2" t="s">
        <v>96</v>
      </c>
      <c r="AJ5" s="2"/>
      <c r="AK5" s="2"/>
      <c r="AL5" s="2"/>
      <c r="AM5" s="2"/>
      <c r="AN5" s="2"/>
      <c r="AO5" s="2"/>
      <c r="AP5" s="2" t="s">
        <v>70</v>
      </c>
      <c r="AQ5" s="101" t="s">
        <v>98</v>
      </c>
      <c r="AR5" s="2" t="s">
        <v>72</v>
      </c>
      <c r="AS5" s="2" t="s">
        <v>73</v>
      </c>
      <c r="AT5" s="82">
        <v>4</v>
      </c>
      <c r="AU5" s="82"/>
      <c r="AV5" s="2"/>
      <c r="AW5" s="2" t="s">
        <v>74</v>
      </c>
      <c r="AX5" s="2" t="s">
        <v>75</v>
      </c>
      <c r="AY5" s="2" t="s">
        <v>76</v>
      </c>
      <c r="AZ5" s="2" t="s">
        <v>77</v>
      </c>
      <c r="BA5" s="73"/>
      <c r="BB5" s="73"/>
      <c r="BC5" s="73" t="s">
        <v>77</v>
      </c>
      <c r="BD5" s="87" t="s">
        <v>78</v>
      </c>
      <c r="BE5" s="87" t="s">
        <v>79</v>
      </c>
      <c r="BF5" s="87"/>
      <c r="BG5" s="87"/>
      <c r="BH5" s="1" t="s">
        <v>99</v>
      </c>
      <c r="BI5" s="1"/>
      <c r="BJ5" s="13"/>
      <c r="BK5" s="13"/>
      <c r="BL5" s="13"/>
    </row>
    <row r="6" spans="1:64" hidden="1">
      <c r="A6" s="1" t="s">
        <v>102</v>
      </c>
      <c r="B6" s="1">
        <v>4</v>
      </c>
      <c r="C6" s="4">
        <v>16384</v>
      </c>
      <c r="D6" s="4">
        <v>104178</v>
      </c>
      <c r="E6" s="103" t="s">
        <v>82</v>
      </c>
      <c r="F6" s="129" t="s">
        <v>65</v>
      </c>
      <c r="G6" s="4" t="s">
        <v>66</v>
      </c>
      <c r="H6" s="129" t="s">
        <v>84</v>
      </c>
      <c r="I6" s="4">
        <v>307200</v>
      </c>
      <c r="J6" s="73" t="s">
        <v>103</v>
      </c>
      <c r="K6" s="129" t="s">
        <v>65</v>
      </c>
      <c r="L6" s="4" t="s">
        <v>66</v>
      </c>
      <c r="M6" s="129" t="s">
        <v>104</v>
      </c>
      <c r="N6" s="1"/>
      <c r="O6" s="73"/>
      <c r="P6" s="73"/>
      <c r="Q6" s="1"/>
      <c r="R6" s="73"/>
      <c r="S6" s="1"/>
      <c r="T6" s="1"/>
      <c r="U6" s="73"/>
      <c r="V6" s="1"/>
      <c r="W6" s="1"/>
      <c r="X6" s="1"/>
      <c r="Y6" s="1"/>
      <c r="Z6" s="1"/>
      <c r="AA6" s="1"/>
      <c r="AB6" s="1"/>
      <c r="AC6" s="1" t="s">
        <v>105</v>
      </c>
      <c r="AD6" s="55" t="s">
        <v>106</v>
      </c>
      <c r="AE6" s="30" t="s">
        <v>69</v>
      </c>
      <c r="AF6" s="5" t="str">
        <f>IFERROR(VLOOKUP(AE6, 'Data-VM-ADF (Do Not Edit)'!A$2:C$20,MATCH("vLan Subnet",'Data-VM-ADF (Do Not Edit)'!A$2:C$2),FALSE),"")</f>
        <v>255.255.254.0</v>
      </c>
      <c r="AG6" s="30" t="str">
        <f>IFERROR(VLOOKUP(AE6, 'Data-VM-ADF (Do Not Edit)'!A$2:C$20,MATCH("vLan Default Gateway",'Data-VM-ADF (Do Not Edit)'!A$2:C$2),FALSE),"")</f>
        <v>172.17.34.1</v>
      </c>
      <c r="AH6" s="70"/>
      <c r="AI6" s="1"/>
      <c r="AJ6" s="1"/>
      <c r="AK6" s="1"/>
      <c r="AL6" s="1"/>
      <c r="AM6" s="1"/>
      <c r="AN6" s="1"/>
      <c r="AO6" s="1"/>
      <c r="AP6" s="1" t="s">
        <v>107</v>
      </c>
      <c r="AQ6" s="82" t="s">
        <v>108</v>
      </c>
      <c r="AR6" s="2" t="s">
        <v>72</v>
      </c>
      <c r="AS6" s="1"/>
      <c r="AT6" s="82">
        <v>10</v>
      </c>
      <c r="AU6" s="82"/>
      <c r="AV6" s="1"/>
      <c r="AW6" s="2" t="s">
        <v>74</v>
      </c>
      <c r="AX6" s="2" t="s">
        <v>75</v>
      </c>
      <c r="AY6" s="2" t="s">
        <v>76</v>
      </c>
      <c r="AZ6" s="2" t="s">
        <v>77</v>
      </c>
      <c r="BA6" s="73"/>
      <c r="BB6" s="73"/>
      <c r="BC6" s="73" t="s">
        <v>77</v>
      </c>
      <c r="BD6" s="82" t="s">
        <v>78</v>
      </c>
      <c r="BE6" s="82" t="s">
        <v>92</v>
      </c>
      <c r="BF6" s="82"/>
      <c r="BG6" s="82"/>
      <c r="BH6" s="1" t="s">
        <v>109</v>
      </c>
      <c r="BI6" s="1"/>
      <c r="BJ6" s="61"/>
      <c r="BK6" s="61"/>
      <c r="BL6" s="61"/>
    </row>
    <row r="7" spans="1:64" hidden="1">
      <c r="A7" s="3" t="s">
        <v>110</v>
      </c>
      <c r="B7" s="4">
        <v>4</v>
      </c>
      <c r="C7" s="4">
        <v>8192</v>
      </c>
      <c r="D7" s="4">
        <v>102400</v>
      </c>
      <c r="E7" s="103" t="s">
        <v>82</v>
      </c>
      <c r="F7" s="129" t="s">
        <v>65</v>
      </c>
      <c r="G7" s="4" t="s">
        <v>83</v>
      </c>
      <c r="H7" s="129" t="s">
        <v>84</v>
      </c>
      <c r="I7" s="4">
        <v>10240</v>
      </c>
      <c r="J7" s="129" t="s">
        <v>103</v>
      </c>
      <c r="K7" s="129" t="s">
        <v>65</v>
      </c>
      <c r="L7" s="4" t="s">
        <v>83</v>
      </c>
      <c r="M7" s="129" t="s">
        <v>104</v>
      </c>
      <c r="N7" s="4">
        <v>51200</v>
      </c>
      <c r="O7" s="129"/>
      <c r="P7" s="129"/>
      <c r="Q7" s="4" t="s">
        <v>111</v>
      </c>
      <c r="R7" s="129" t="s">
        <v>112</v>
      </c>
      <c r="S7" s="4"/>
      <c r="T7" s="56"/>
      <c r="U7" s="134"/>
      <c r="V7" s="56"/>
      <c r="W7" s="56"/>
      <c r="X7" s="56"/>
      <c r="Y7" s="56"/>
      <c r="Z7" s="56"/>
      <c r="AA7" s="56"/>
      <c r="AB7" s="56"/>
      <c r="AC7" s="33" t="s">
        <v>85</v>
      </c>
      <c r="AD7" s="40" t="s">
        <v>113</v>
      </c>
      <c r="AE7" s="5" t="s">
        <v>87</v>
      </c>
      <c r="AF7" s="5" t="str">
        <f>IFERROR(VLOOKUP(AE7, 'Data-VM-ADF (Do Not Edit)'!A$2:C$20,MATCH("vLan Subnet",'Data-VM-ADF (Do Not Edit)'!A$2:C$2),FALSE),"")</f>
        <v>255.255.254.0</v>
      </c>
      <c r="AG7" s="107" t="str">
        <f>IFERROR(VLOOKUP(AE7, 'Data-VM-ADF (Do Not Edit)'!A$2:C$20,MATCH("vLan Default Gateway",'Data-VM-ADF (Do Not Edit)'!A$2:C$2),FALSE),"")</f>
        <v>172.17.36.1</v>
      </c>
      <c r="AH7" s="37"/>
      <c r="AI7" s="5"/>
      <c r="AJ7" s="5"/>
      <c r="AK7" s="5"/>
      <c r="AL7" s="5"/>
      <c r="AM7" s="5"/>
      <c r="AN7" s="5"/>
      <c r="AO7" s="5"/>
      <c r="AP7" s="5" t="s">
        <v>114</v>
      </c>
      <c r="AQ7" s="82" t="s">
        <v>115</v>
      </c>
      <c r="AR7" s="2" t="s">
        <v>116</v>
      </c>
      <c r="AS7" s="5"/>
      <c r="AT7" s="103">
        <v>9</v>
      </c>
      <c r="AU7" s="103"/>
      <c r="AV7" s="5"/>
      <c r="AW7" s="2" t="s">
        <v>117</v>
      </c>
      <c r="AX7" s="2" t="s">
        <v>75</v>
      </c>
      <c r="AY7" s="2" t="s">
        <v>76</v>
      </c>
      <c r="AZ7" s="2" t="s">
        <v>77</v>
      </c>
      <c r="BA7" s="73"/>
      <c r="BB7" s="73"/>
      <c r="BC7" s="73" t="s">
        <v>77</v>
      </c>
      <c r="BD7" s="82"/>
      <c r="BE7" s="82" t="s">
        <v>92</v>
      </c>
      <c r="BF7" s="82"/>
      <c r="BG7" s="82"/>
      <c r="BH7" s="1" t="s">
        <v>118</v>
      </c>
      <c r="BI7" s="1"/>
      <c r="BJ7" t="s">
        <v>119</v>
      </c>
    </row>
    <row r="8" spans="1:64" hidden="1">
      <c r="A8" s="3" t="s">
        <v>120</v>
      </c>
      <c r="B8" s="4">
        <v>4</v>
      </c>
      <c r="C8" s="4">
        <v>4096</v>
      </c>
      <c r="D8" s="4">
        <v>102400</v>
      </c>
      <c r="E8" s="103" t="s">
        <v>121</v>
      </c>
      <c r="F8" s="129" t="s">
        <v>65</v>
      </c>
      <c r="G8" s="4" t="s">
        <v>83</v>
      </c>
      <c r="H8" s="129"/>
      <c r="I8" s="1"/>
      <c r="J8" s="129"/>
      <c r="K8" s="129"/>
      <c r="L8" s="1"/>
      <c r="M8" s="73"/>
      <c r="N8" s="1"/>
      <c r="O8" s="73"/>
      <c r="P8" s="73"/>
      <c r="Q8" s="1"/>
      <c r="R8" s="73"/>
      <c r="S8" s="1"/>
      <c r="T8" s="55"/>
      <c r="U8" s="133"/>
      <c r="V8" s="55"/>
      <c r="W8" s="55"/>
      <c r="X8" s="55"/>
      <c r="Y8" s="55"/>
      <c r="Z8" s="55"/>
      <c r="AA8" s="55"/>
      <c r="AB8" s="55"/>
      <c r="AC8" s="33" t="s">
        <v>122</v>
      </c>
      <c r="AD8" s="33" t="s">
        <v>123</v>
      </c>
      <c r="AE8" s="30" t="s">
        <v>69</v>
      </c>
      <c r="AF8" s="5" t="str">
        <f>IFERROR(VLOOKUP(AE8, 'Data-VM-ADF (Do Not Edit)'!A$2:C$20,MATCH("vLan Subnet",'Data-VM-ADF (Do Not Edit)'!A$2:C$2),FALSE),"")</f>
        <v>255.255.254.0</v>
      </c>
      <c r="AG8" s="30" t="str">
        <f>IFERROR(VLOOKUP(AE8, 'Data-VM-ADF (Do Not Edit)'!A$2:C$20,MATCH("vLan Default Gateway",'Data-VM-ADF (Do Not Edit)'!A$2:C$2),FALSE),"")</f>
        <v>172.17.34.1</v>
      </c>
      <c r="AH8" s="37"/>
      <c r="AI8" s="5"/>
      <c r="AJ8" s="5"/>
      <c r="AK8" s="5"/>
      <c r="AL8" s="5"/>
      <c r="AM8" s="5"/>
      <c r="AN8" s="5"/>
      <c r="AO8" s="5"/>
      <c r="AP8" s="5" t="s">
        <v>124</v>
      </c>
      <c r="AQ8" s="82" t="s">
        <v>125</v>
      </c>
      <c r="AR8" s="2" t="s">
        <v>116</v>
      </c>
      <c r="AS8" s="5"/>
      <c r="AT8" s="103">
        <v>6</v>
      </c>
      <c r="AU8" s="103"/>
      <c r="AV8" s="5"/>
      <c r="AW8" s="2" t="s">
        <v>74</v>
      </c>
      <c r="AX8" s="2" t="s">
        <v>75</v>
      </c>
      <c r="AY8" s="2" t="s">
        <v>76</v>
      </c>
      <c r="AZ8" s="2" t="s">
        <v>77</v>
      </c>
      <c r="BA8" s="73"/>
      <c r="BB8" s="73"/>
      <c r="BC8" s="73" t="s">
        <v>77</v>
      </c>
      <c r="BD8" s="82" t="s">
        <v>78</v>
      </c>
      <c r="BE8" s="82" t="s">
        <v>92</v>
      </c>
      <c r="BF8" s="82"/>
      <c r="BG8" s="82"/>
      <c r="BH8" s="1" t="s">
        <v>126</v>
      </c>
      <c r="BI8" s="1"/>
    </row>
    <row r="9" spans="1:64" s="18" customFormat="1" hidden="1">
      <c r="A9" s="3" t="s">
        <v>127</v>
      </c>
      <c r="B9" s="4">
        <v>2</v>
      </c>
      <c r="C9" s="4">
        <v>4096</v>
      </c>
      <c r="D9" s="4">
        <v>102400</v>
      </c>
      <c r="E9" s="103" t="s">
        <v>121</v>
      </c>
      <c r="F9" s="129" t="s">
        <v>65</v>
      </c>
      <c r="G9" s="4" t="s">
        <v>83</v>
      </c>
      <c r="H9" s="129"/>
      <c r="I9" s="4"/>
      <c r="J9" s="129"/>
      <c r="K9" s="129"/>
      <c r="L9" s="4"/>
      <c r="M9" s="129"/>
      <c r="N9" s="4"/>
      <c r="O9" s="129"/>
      <c r="P9" s="129"/>
      <c r="Q9" s="4"/>
      <c r="R9" s="129"/>
      <c r="S9" s="4"/>
      <c r="T9" s="56"/>
      <c r="U9" s="134"/>
      <c r="V9" s="56"/>
      <c r="W9" s="56"/>
      <c r="X9" s="56"/>
      <c r="Y9" s="56"/>
      <c r="Z9" s="56"/>
      <c r="AA9" s="56"/>
      <c r="AB9" s="56"/>
      <c r="AC9" s="33" t="s">
        <v>122</v>
      </c>
      <c r="AD9" s="119" t="s">
        <v>128</v>
      </c>
      <c r="AE9" s="30" t="s">
        <v>69</v>
      </c>
      <c r="AF9" s="5" t="str">
        <f>IFERROR(VLOOKUP(AE9, 'Data-VM-ADF (Do Not Edit)'!A$2:C$20,MATCH("vLan Subnet",'Data-VM-ADF (Do Not Edit)'!A$2:C$2),FALSE),"")</f>
        <v>255.255.254.0</v>
      </c>
      <c r="AG9" s="30" t="str">
        <f>IFERROR(VLOOKUP(AE9, 'Data-VM-ADF (Do Not Edit)'!A$2:C$20,MATCH("vLan Default Gateway",'Data-VM-ADF (Do Not Edit)'!A$2:C$2),FALSE),"")</f>
        <v>172.17.34.1</v>
      </c>
      <c r="AH9" s="37"/>
      <c r="AI9" s="5"/>
      <c r="AJ9" s="5"/>
      <c r="AK9" s="5"/>
      <c r="AL9" s="5"/>
      <c r="AM9" s="5"/>
      <c r="AN9" s="5"/>
      <c r="AO9" s="5"/>
      <c r="AP9" s="5" t="s">
        <v>129</v>
      </c>
      <c r="AQ9" s="82" t="s">
        <v>130</v>
      </c>
      <c r="AR9" s="2" t="s">
        <v>90</v>
      </c>
      <c r="AS9" s="5"/>
      <c r="AT9" s="103">
        <v>10</v>
      </c>
      <c r="AU9" s="103"/>
      <c r="AV9" s="5"/>
      <c r="AW9" s="2" t="s">
        <v>91</v>
      </c>
      <c r="AX9" s="2" t="s">
        <v>75</v>
      </c>
      <c r="AY9" s="2" t="s">
        <v>76</v>
      </c>
      <c r="AZ9" s="2" t="s">
        <v>77</v>
      </c>
      <c r="BA9" s="73"/>
      <c r="BB9" s="73"/>
      <c r="BC9" s="73" t="s">
        <v>77</v>
      </c>
      <c r="BD9" s="82"/>
      <c r="BE9" s="82" t="s">
        <v>92</v>
      </c>
      <c r="BF9" s="82"/>
      <c r="BG9" s="82"/>
      <c r="BH9" s="1" t="s">
        <v>131</v>
      </c>
      <c r="BI9" s="1"/>
      <c r="BJ9"/>
      <c r="BK9"/>
      <c r="BL9"/>
    </row>
    <row r="10" spans="1:64" hidden="1">
      <c r="A10" s="3" t="s">
        <v>132</v>
      </c>
      <c r="B10" s="4">
        <v>8</v>
      </c>
      <c r="C10" s="4">
        <v>12288</v>
      </c>
      <c r="D10" s="4">
        <v>102400</v>
      </c>
      <c r="E10" s="103" t="s">
        <v>121</v>
      </c>
      <c r="F10" s="129" t="s">
        <v>65</v>
      </c>
      <c r="G10" s="4" t="s">
        <v>83</v>
      </c>
      <c r="H10" s="129"/>
      <c r="I10" s="4"/>
      <c r="J10" s="129"/>
      <c r="K10" s="129"/>
      <c r="L10" s="4"/>
      <c r="M10" s="129"/>
      <c r="N10" s="4"/>
      <c r="O10" s="129"/>
      <c r="P10" s="129"/>
      <c r="Q10" s="4"/>
      <c r="R10" s="129"/>
      <c r="S10" s="4"/>
      <c r="T10" s="4"/>
      <c r="U10" s="129"/>
      <c r="V10" s="4"/>
      <c r="W10" s="4"/>
      <c r="X10" s="4"/>
      <c r="Y10" s="4"/>
      <c r="Z10" s="4"/>
      <c r="AA10" s="4"/>
      <c r="AB10" s="4"/>
      <c r="AC10" s="5" t="s">
        <v>122</v>
      </c>
      <c r="AD10" s="260" t="s">
        <v>133</v>
      </c>
      <c r="AE10" s="5" t="s">
        <v>69</v>
      </c>
      <c r="AF10" s="5" t="str">
        <f>IFERROR(VLOOKUP(AE10, 'Data-VM-ADF (Do Not Edit)'!A$2:C$20,MATCH("vLan Subnet",'Data-VM-ADF (Do Not Edit)'!A$2:C$2),FALSE),"")</f>
        <v>255.255.254.0</v>
      </c>
      <c r="AG10" s="30" t="str">
        <f>IFERROR(VLOOKUP(AE10, 'Data-VM-ADF (Do Not Edit)'!A$2:C$20,MATCH("vLan Default Gateway",'Data-VM-ADF (Do Not Edit)'!A$2:C$2),FALSE),"")</f>
        <v>172.17.34.1</v>
      </c>
      <c r="AH10" s="37"/>
      <c r="AI10" s="5"/>
      <c r="AJ10" s="5"/>
      <c r="AK10" s="5"/>
      <c r="AL10" s="5"/>
      <c r="AM10" s="5"/>
      <c r="AN10" s="5"/>
      <c r="AO10" s="5"/>
      <c r="AP10" s="5" t="s">
        <v>134</v>
      </c>
      <c r="AQ10" s="185" t="s">
        <v>135</v>
      </c>
      <c r="AR10" s="5" t="s">
        <v>72</v>
      </c>
      <c r="AS10" s="5"/>
      <c r="AT10" s="103">
        <v>6</v>
      </c>
      <c r="AU10" s="103"/>
      <c r="AV10" s="5"/>
      <c r="AW10" s="2" t="s">
        <v>117</v>
      </c>
      <c r="AX10" s="130" t="s">
        <v>75</v>
      </c>
      <c r="AY10" s="2" t="s">
        <v>76</v>
      </c>
      <c r="AZ10" s="130" t="s">
        <v>77</v>
      </c>
      <c r="BA10" s="186"/>
      <c r="BB10" s="186"/>
      <c r="BC10" s="73" t="s">
        <v>77</v>
      </c>
      <c r="BD10" s="185"/>
      <c r="BE10" s="82" t="s">
        <v>92</v>
      </c>
      <c r="BF10" s="82"/>
      <c r="BG10" s="82"/>
      <c r="BH10" s="187" t="s">
        <v>136</v>
      </c>
      <c r="BI10" s="187" t="s">
        <v>137</v>
      </c>
      <c r="BJ10" s="18"/>
      <c r="BK10" s="18"/>
      <c r="BL10" s="18"/>
    </row>
    <row r="11" spans="1:64" hidden="1">
      <c r="A11" s="3" t="s">
        <v>138</v>
      </c>
      <c r="B11" s="4">
        <v>8</v>
      </c>
      <c r="C11" s="4">
        <v>32768</v>
      </c>
      <c r="D11" s="4">
        <v>153600</v>
      </c>
      <c r="E11" s="103" t="s">
        <v>82</v>
      </c>
      <c r="F11" s="129" t="s">
        <v>65</v>
      </c>
      <c r="G11" s="4" t="s">
        <v>83</v>
      </c>
      <c r="H11" s="129" t="s">
        <v>84</v>
      </c>
      <c r="I11" s="4">
        <v>81920</v>
      </c>
      <c r="J11" s="129" t="s">
        <v>103</v>
      </c>
      <c r="K11" s="129" t="s">
        <v>65</v>
      </c>
      <c r="L11" s="4" t="s">
        <v>83</v>
      </c>
      <c r="M11" s="129" t="s">
        <v>104</v>
      </c>
      <c r="N11" s="1"/>
      <c r="O11" s="73"/>
      <c r="P11" s="73"/>
      <c r="Q11" s="4"/>
      <c r="R11" s="129"/>
      <c r="S11" s="1"/>
      <c r="T11" s="1"/>
      <c r="U11" s="73"/>
      <c r="V11" s="1"/>
      <c r="W11" s="1"/>
      <c r="X11" s="1"/>
      <c r="Y11" s="1"/>
      <c r="Z11" s="1"/>
      <c r="AA11" s="1"/>
      <c r="AB11" s="1"/>
      <c r="AC11" s="2" t="s">
        <v>85</v>
      </c>
      <c r="AD11" s="96" t="s">
        <v>139</v>
      </c>
      <c r="AE11" s="2" t="s">
        <v>87</v>
      </c>
      <c r="AF11" s="5" t="str">
        <f>IFERROR(VLOOKUP(AE11, 'Data-VM-ADF (Do Not Edit)'!A$2:C$20,MATCH("vLan Subnet",'Data-VM-ADF (Do Not Edit)'!A$2:C$2),FALSE),"")</f>
        <v>255.255.254.0</v>
      </c>
      <c r="AG11" s="107" t="str">
        <f>IFERROR(VLOOKUP(AE11, 'Data-VM-ADF (Do Not Edit)'!A$2:C$20,MATCH("vLan Default Gateway",'Data-VM-ADF (Do Not Edit)'!A$2:C$2),FALSE),"")</f>
        <v>172.17.36.1</v>
      </c>
      <c r="AH11" s="35"/>
      <c r="AI11" s="2"/>
      <c r="AJ11" s="2"/>
      <c r="AK11" s="2"/>
      <c r="AL11" s="2"/>
      <c r="AM11" s="2"/>
      <c r="AN11" s="2"/>
      <c r="AO11" s="2"/>
      <c r="AP11" s="2"/>
      <c r="AQ11" s="82" t="s">
        <v>140</v>
      </c>
      <c r="AR11" s="2" t="s">
        <v>90</v>
      </c>
      <c r="AS11" s="2"/>
      <c r="AT11" s="82">
        <v>9</v>
      </c>
      <c r="AU11" s="82"/>
      <c r="AV11" s="2"/>
      <c r="AW11" s="2" t="s">
        <v>74</v>
      </c>
      <c r="AX11" s="2" t="s">
        <v>75</v>
      </c>
      <c r="AY11" s="2" t="s">
        <v>76</v>
      </c>
      <c r="AZ11" s="2" t="s">
        <v>78</v>
      </c>
      <c r="BA11" s="73">
        <v>10</v>
      </c>
      <c r="BB11" s="73"/>
      <c r="BC11" s="73" t="s">
        <v>77</v>
      </c>
      <c r="BD11" s="82"/>
      <c r="BE11" s="82" t="s">
        <v>92</v>
      </c>
      <c r="BF11" s="82"/>
      <c r="BG11" s="82"/>
      <c r="BH11" s="1" t="s">
        <v>141</v>
      </c>
      <c r="BI11" s="1"/>
    </row>
    <row r="12" spans="1:64" hidden="1">
      <c r="A12" s="3" t="s">
        <v>142</v>
      </c>
      <c r="B12" s="4">
        <v>4</v>
      </c>
      <c r="C12" s="4">
        <v>8192</v>
      </c>
      <c r="D12" s="4">
        <v>102400</v>
      </c>
      <c r="E12" s="103" t="s">
        <v>82</v>
      </c>
      <c r="F12" s="129" t="s">
        <v>65</v>
      </c>
      <c r="G12" s="4" t="s">
        <v>83</v>
      </c>
      <c r="H12" s="129" t="s">
        <v>84</v>
      </c>
      <c r="I12" s="4"/>
      <c r="J12" s="129"/>
      <c r="K12" s="129"/>
      <c r="L12" s="4"/>
      <c r="M12" s="129"/>
      <c r="N12" s="1"/>
      <c r="O12" s="73"/>
      <c r="P12" s="73"/>
      <c r="Q12" s="1"/>
      <c r="R12" s="73"/>
      <c r="S12" s="1"/>
      <c r="T12" s="55"/>
      <c r="U12" s="133"/>
      <c r="V12" s="55"/>
      <c r="W12" s="55"/>
      <c r="X12" s="55"/>
      <c r="Y12" s="55"/>
      <c r="Z12" s="55"/>
      <c r="AA12" s="55"/>
      <c r="AB12" s="55"/>
      <c r="AC12" s="31" t="s">
        <v>85</v>
      </c>
      <c r="AD12" s="40" t="s">
        <v>143</v>
      </c>
      <c r="AE12" s="2" t="s">
        <v>87</v>
      </c>
      <c r="AF12" s="5" t="str">
        <f>IFERROR(VLOOKUP(AE12, 'Data-VM-ADF (Do Not Edit)'!A$2:C$20,MATCH("vLan Subnet",'Data-VM-ADF (Do Not Edit)'!A$2:C$2),FALSE),"")</f>
        <v>255.255.254.0</v>
      </c>
      <c r="AG12" s="107" t="str">
        <f>IFERROR(VLOOKUP(AE12, 'Data-VM-ADF (Do Not Edit)'!A$2:C$20,MATCH("vLan Default Gateway",'Data-VM-ADF (Do Not Edit)'!A$2:C$2),FALSE),"")</f>
        <v>172.17.36.1</v>
      </c>
      <c r="AH12" s="35"/>
      <c r="AI12" s="2"/>
      <c r="AJ12" s="2"/>
      <c r="AK12" s="2"/>
      <c r="AL12" s="2"/>
      <c r="AM12" s="2"/>
      <c r="AN12" s="2"/>
      <c r="AO12" s="2"/>
      <c r="AP12" s="2"/>
      <c r="AQ12" s="82" t="s">
        <v>144</v>
      </c>
      <c r="AR12" s="2" t="s">
        <v>90</v>
      </c>
      <c r="AS12" s="2"/>
      <c r="AT12" s="82">
        <v>9</v>
      </c>
      <c r="AU12" s="82"/>
      <c r="AV12" s="2"/>
      <c r="AW12" s="2" t="s">
        <v>117</v>
      </c>
      <c r="AX12" s="2" t="s">
        <v>75</v>
      </c>
      <c r="AY12" s="2" t="s">
        <v>76</v>
      </c>
      <c r="AZ12" s="2" t="s">
        <v>77</v>
      </c>
      <c r="BA12" s="73"/>
      <c r="BB12" s="73"/>
      <c r="BC12" s="73" t="s">
        <v>77</v>
      </c>
      <c r="BD12" s="82"/>
      <c r="BE12" s="82" t="s">
        <v>92</v>
      </c>
      <c r="BF12" s="82"/>
      <c r="BG12" s="82"/>
      <c r="BH12" s="1" t="s">
        <v>145</v>
      </c>
      <c r="BI12" s="1"/>
    </row>
    <row r="13" spans="1:64" hidden="1">
      <c r="A13" s="1" t="s">
        <v>146</v>
      </c>
      <c r="B13" s="1">
        <v>2</v>
      </c>
      <c r="C13" s="4">
        <v>4096</v>
      </c>
      <c r="D13" s="4">
        <v>102400</v>
      </c>
      <c r="E13" s="103" t="s">
        <v>82</v>
      </c>
      <c r="F13" s="129" t="s">
        <v>65</v>
      </c>
      <c r="G13" s="4" t="s">
        <v>66</v>
      </c>
      <c r="H13" s="129" t="s">
        <v>84</v>
      </c>
      <c r="I13" s="1"/>
      <c r="J13" s="73"/>
      <c r="K13" s="73"/>
      <c r="L13" s="1"/>
      <c r="M13" s="73"/>
      <c r="N13" s="1"/>
      <c r="O13" s="73"/>
      <c r="P13" s="73"/>
      <c r="Q13" s="1"/>
      <c r="R13" s="73"/>
      <c r="S13" s="1"/>
      <c r="T13" s="1"/>
      <c r="U13" s="73"/>
      <c r="V13" s="1"/>
      <c r="W13" s="55"/>
      <c r="X13" s="55"/>
      <c r="Y13" s="55"/>
      <c r="Z13" s="55"/>
      <c r="AA13" s="55"/>
      <c r="AB13" s="55"/>
      <c r="AC13" s="33" t="s">
        <v>85</v>
      </c>
      <c r="AD13" s="55" t="s">
        <v>147</v>
      </c>
      <c r="AE13" s="30" t="s">
        <v>69</v>
      </c>
      <c r="AF13" s="5" t="str">
        <f>IFERROR(VLOOKUP(AE13, 'Data-VM-ADF (Do Not Edit)'!A$2:C$20,MATCH("vLan Subnet",'Data-VM-ADF (Do Not Edit)'!A$2:C$2),FALSE),"")</f>
        <v>255.255.254.0</v>
      </c>
      <c r="AG13" s="107" t="str">
        <f>IFERROR(VLOOKUP(AE13, 'Data-VM-ADF (Do Not Edit)'!A$2:C$20,MATCH("vLan Default Gateway",'Data-VM-ADF (Do Not Edit)'!A$2:C$2),FALSE),"")</f>
        <v>172.17.34.1</v>
      </c>
      <c r="AH13" s="70"/>
      <c r="AI13" s="1"/>
      <c r="AJ13" s="1"/>
      <c r="AK13" s="1"/>
      <c r="AL13" s="1"/>
      <c r="AM13" s="1"/>
      <c r="AN13" s="1"/>
      <c r="AO13" s="1"/>
      <c r="AP13" s="2" t="s">
        <v>74</v>
      </c>
      <c r="AQ13" s="82" t="s">
        <v>148</v>
      </c>
      <c r="AR13" s="2" t="s">
        <v>72</v>
      </c>
      <c r="AS13" s="1"/>
      <c r="AT13" s="82">
        <v>4</v>
      </c>
      <c r="AU13" s="82"/>
      <c r="AV13" s="1"/>
      <c r="AW13" s="2" t="s">
        <v>74</v>
      </c>
      <c r="AX13" s="2" t="s">
        <v>75</v>
      </c>
      <c r="AY13" s="2" t="s">
        <v>76</v>
      </c>
      <c r="AZ13" s="1" t="s">
        <v>77</v>
      </c>
      <c r="BA13" s="73"/>
      <c r="BB13" s="73"/>
      <c r="BC13" s="73" t="s">
        <v>77</v>
      </c>
      <c r="BD13" s="82" t="s">
        <v>78</v>
      </c>
      <c r="BE13" s="82" t="s">
        <v>92</v>
      </c>
      <c r="BF13" s="82"/>
      <c r="BG13" s="82"/>
      <c r="BH13" s="1" t="s">
        <v>149</v>
      </c>
      <c r="BI13" s="1"/>
    </row>
    <row r="14" spans="1:64" hidden="1">
      <c r="A14" s="3" t="s">
        <v>150</v>
      </c>
      <c r="B14" s="4">
        <v>8</v>
      </c>
      <c r="C14" s="4">
        <v>16384</v>
      </c>
      <c r="D14" s="4">
        <v>512000</v>
      </c>
      <c r="E14" s="103" t="s">
        <v>82</v>
      </c>
      <c r="F14" s="129" t="s">
        <v>65</v>
      </c>
      <c r="G14" s="4" t="s">
        <v>83</v>
      </c>
      <c r="H14" s="129" t="s">
        <v>84</v>
      </c>
      <c r="I14" s="1"/>
      <c r="J14" s="129"/>
      <c r="K14" s="129"/>
      <c r="L14" s="1"/>
      <c r="M14" s="73"/>
      <c r="N14" s="1"/>
      <c r="O14" s="73"/>
      <c r="P14" s="73"/>
      <c r="Q14" s="1"/>
      <c r="R14" s="73"/>
      <c r="S14" s="1"/>
      <c r="T14" s="1"/>
      <c r="U14" s="73"/>
      <c r="V14" s="1"/>
      <c r="W14" s="55"/>
      <c r="X14" s="55"/>
      <c r="Y14" s="55"/>
      <c r="Z14" s="55"/>
      <c r="AA14" s="55"/>
      <c r="AB14" s="55"/>
      <c r="AC14" s="31" t="s">
        <v>85</v>
      </c>
      <c r="AD14" s="40" t="s">
        <v>151</v>
      </c>
      <c r="AE14" s="2" t="s">
        <v>87</v>
      </c>
      <c r="AF14" s="5" t="str">
        <f>IFERROR(VLOOKUP(AE14, 'Data-VM-ADF (Do Not Edit)'!A$2:C$20,MATCH("vLan Subnet",'Data-VM-ADF (Do Not Edit)'!A$2:C$2),FALSE),"")</f>
        <v>255.255.254.0</v>
      </c>
      <c r="AG14" s="107" t="str">
        <f>IFERROR(VLOOKUP(AE14, 'Data-VM-ADF (Do Not Edit)'!A$2:C$20,MATCH("vLan Default Gateway",'Data-VM-ADF (Do Not Edit)'!A$2:C$2),FALSE),"")</f>
        <v>172.17.36.1</v>
      </c>
      <c r="AH14" s="35"/>
      <c r="AI14" s="2"/>
      <c r="AJ14" s="2"/>
      <c r="AK14" s="2"/>
      <c r="AL14" s="2"/>
      <c r="AM14" s="2"/>
      <c r="AN14" s="2"/>
      <c r="AO14" s="2"/>
      <c r="AP14" s="2" t="s">
        <v>114</v>
      </c>
      <c r="AQ14" s="82" t="s">
        <v>152</v>
      </c>
      <c r="AR14" s="2" t="s">
        <v>116</v>
      </c>
      <c r="AS14" s="2"/>
      <c r="AT14" s="82">
        <v>9</v>
      </c>
      <c r="AU14" s="82"/>
      <c r="AV14" s="2"/>
      <c r="AW14" s="2" t="s">
        <v>117</v>
      </c>
      <c r="AX14" s="2" t="s">
        <v>75</v>
      </c>
      <c r="AY14" s="2" t="s">
        <v>76</v>
      </c>
      <c r="AZ14" s="2" t="s">
        <v>77</v>
      </c>
      <c r="BA14" s="73"/>
      <c r="BB14" s="73"/>
      <c r="BC14" s="73" t="s">
        <v>77</v>
      </c>
      <c r="BD14" s="82"/>
      <c r="BE14" s="82" t="s">
        <v>92</v>
      </c>
      <c r="BF14" s="82"/>
      <c r="BG14" s="82"/>
      <c r="BH14" s="1" t="s">
        <v>153</v>
      </c>
      <c r="BI14" s="1"/>
      <c r="BJ14" t="s">
        <v>154</v>
      </c>
    </row>
    <row r="15" spans="1:64" hidden="1">
      <c r="A15" s="3" t="s">
        <v>155</v>
      </c>
      <c r="B15" s="4">
        <v>8</v>
      </c>
      <c r="C15" s="4">
        <v>16384</v>
      </c>
      <c r="D15" s="4">
        <v>512000</v>
      </c>
      <c r="E15" s="103" t="s">
        <v>82</v>
      </c>
      <c r="F15" s="129" t="s">
        <v>65</v>
      </c>
      <c r="G15" s="4" t="s">
        <v>83</v>
      </c>
      <c r="H15" s="129" t="s">
        <v>84</v>
      </c>
      <c r="I15" s="1"/>
      <c r="J15" s="129"/>
      <c r="K15" s="129"/>
      <c r="L15" s="1"/>
      <c r="M15" s="73"/>
      <c r="N15" s="1"/>
      <c r="O15" s="73"/>
      <c r="P15" s="73"/>
      <c r="Q15" s="1"/>
      <c r="R15" s="73"/>
      <c r="S15" s="1"/>
      <c r="T15" s="1"/>
      <c r="U15" s="73"/>
      <c r="V15" s="1"/>
      <c r="W15" s="55"/>
      <c r="X15" s="55"/>
      <c r="Y15" s="55"/>
      <c r="Z15" s="55"/>
      <c r="AA15" s="55"/>
      <c r="AB15" s="55"/>
      <c r="AC15" s="31" t="s">
        <v>85</v>
      </c>
      <c r="AD15" s="40" t="s">
        <v>156</v>
      </c>
      <c r="AE15" s="2" t="s">
        <v>87</v>
      </c>
      <c r="AF15" s="5" t="str">
        <f>IFERROR(VLOOKUP(AE15, 'Data-VM-ADF (Do Not Edit)'!A$2:C$20,MATCH("vLan Subnet",'Data-VM-ADF (Do Not Edit)'!A$2:C$2),FALSE),"")</f>
        <v>255.255.254.0</v>
      </c>
      <c r="AG15" s="107" t="str">
        <f>IFERROR(VLOOKUP(AE15, 'Data-VM-ADF (Do Not Edit)'!A$2:C$20,MATCH("vLan Default Gateway",'Data-VM-ADF (Do Not Edit)'!A$2:C$2),FALSE),"")</f>
        <v>172.17.36.1</v>
      </c>
      <c r="AH15" s="35"/>
      <c r="AI15" s="2"/>
      <c r="AJ15" s="2"/>
      <c r="AK15" s="2"/>
      <c r="AL15" s="2"/>
      <c r="AM15" s="2"/>
      <c r="AN15" s="2"/>
      <c r="AO15" s="2"/>
      <c r="AP15" s="2" t="s">
        <v>114</v>
      </c>
      <c r="AQ15" s="82" t="s">
        <v>152</v>
      </c>
      <c r="AR15" s="2" t="s">
        <v>116</v>
      </c>
      <c r="AS15" s="2"/>
      <c r="AT15" s="82">
        <v>9</v>
      </c>
      <c r="AU15" s="82"/>
      <c r="AV15" s="2"/>
      <c r="AW15" s="2" t="s">
        <v>117</v>
      </c>
      <c r="AX15" s="2" t="s">
        <v>75</v>
      </c>
      <c r="AY15" s="2" t="s">
        <v>76</v>
      </c>
      <c r="AZ15" s="2" t="s">
        <v>77</v>
      </c>
      <c r="BA15" s="73"/>
      <c r="BB15" s="73"/>
      <c r="BC15" s="73" t="s">
        <v>77</v>
      </c>
      <c r="BD15" s="82"/>
      <c r="BE15" s="82" t="s">
        <v>92</v>
      </c>
      <c r="BF15" s="82"/>
      <c r="BG15" s="82"/>
      <c r="BH15" s="1" t="s">
        <v>153</v>
      </c>
      <c r="BI15" s="1"/>
      <c r="BJ15" t="s">
        <v>154</v>
      </c>
    </row>
    <row r="16" spans="1:64" hidden="1">
      <c r="A16" s="3" t="s">
        <v>157</v>
      </c>
      <c r="B16" s="4">
        <v>8</v>
      </c>
      <c r="C16" s="4">
        <v>16384</v>
      </c>
      <c r="D16" s="4">
        <v>512000</v>
      </c>
      <c r="E16" s="103" t="s">
        <v>82</v>
      </c>
      <c r="F16" s="129" t="s">
        <v>65</v>
      </c>
      <c r="G16" s="4" t="s">
        <v>83</v>
      </c>
      <c r="H16" s="129" t="s">
        <v>84</v>
      </c>
      <c r="I16" s="1"/>
      <c r="J16" s="129"/>
      <c r="K16" s="129"/>
      <c r="L16" s="1"/>
      <c r="M16" s="73"/>
      <c r="N16" s="1"/>
      <c r="O16" s="73"/>
      <c r="P16" s="73"/>
      <c r="Q16" s="1"/>
      <c r="R16" s="73"/>
      <c r="S16" s="1"/>
      <c r="T16" s="1"/>
      <c r="U16" s="73"/>
      <c r="V16" s="1"/>
      <c r="W16" s="1"/>
      <c r="X16" s="1"/>
      <c r="Y16" s="1"/>
      <c r="Z16" s="1"/>
      <c r="AA16" s="1"/>
      <c r="AB16" s="1"/>
      <c r="AC16" s="2" t="s">
        <v>85</v>
      </c>
      <c r="AD16" s="41" t="s">
        <v>158</v>
      </c>
      <c r="AE16" s="2" t="s">
        <v>87</v>
      </c>
      <c r="AF16" s="5" t="str">
        <f>IFERROR(VLOOKUP(AE16, 'Data-VM-ADF (Do Not Edit)'!A$2:C$20,MATCH("vLan Subnet",'Data-VM-ADF (Do Not Edit)'!A$2:C$2),FALSE),"")</f>
        <v>255.255.254.0</v>
      </c>
      <c r="AG16" s="107" t="str">
        <f>IFERROR(VLOOKUP(AE16, 'Data-VM-ADF (Do Not Edit)'!A$2:C$20,MATCH("vLan Default Gateway",'Data-VM-ADF (Do Not Edit)'!A$2:C$2),FALSE),"")</f>
        <v>172.17.36.1</v>
      </c>
      <c r="AH16" s="35"/>
      <c r="AI16" s="2"/>
      <c r="AJ16" s="2"/>
      <c r="AK16" s="2"/>
      <c r="AL16" s="2"/>
      <c r="AM16" s="2"/>
      <c r="AN16" s="2"/>
      <c r="AO16" s="2"/>
      <c r="AP16" s="2" t="s">
        <v>114</v>
      </c>
      <c r="AQ16" s="82" t="s">
        <v>152</v>
      </c>
      <c r="AR16" s="2" t="s">
        <v>116</v>
      </c>
      <c r="AS16" s="2"/>
      <c r="AT16" s="82">
        <v>9</v>
      </c>
      <c r="AU16" s="82"/>
      <c r="AV16" s="2"/>
      <c r="AW16" s="2" t="s">
        <v>117</v>
      </c>
      <c r="AX16" s="2" t="s">
        <v>75</v>
      </c>
      <c r="AY16" s="2" t="s">
        <v>76</v>
      </c>
      <c r="AZ16" s="2" t="s">
        <v>77</v>
      </c>
      <c r="BA16" s="73"/>
      <c r="BB16" s="73"/>
      <c r="BC16" s="73" t="s">
        <v>77</v>
      </c>
      <c r="BD16" s="82"/>
      <c r="BE16" s="82" t="s">
        <v>92</v>
      </c>
      <c r="BF16" s="82"/>
      <c r="BG16" s="82"/>
      <c r="BH16" s="1" t="s">
        <v>153</v>
      </c>
      <c r="BI16" s="1"/>
      <c r="BJ16" t="s">
        <v>154</v>
      </c>
    </row>
    <row r="17" spans="1:62" hidden="1">
      <c r="A17" s="3" t="s">
        <v>159</v>
      </c>
      <c r="B17" s="4">
        <v>8</v>
      </c>
      <c r="C17" s="4">
        <v>16384</v>
      </c>
      <c r="D17" s="4">
        <v>512000</v>
      </c>
      <c r="E17" s="103" t="s">
        <v>82</v>
      </c>
      <c r="F17" s="129" t="s">
        <v>65</v>
      </c>
      <c r="G17" s="4" t="s">
        <v>83</v>
      </c>
      <c r="H17" s="129" t="s">
        <v>84</v>
      </c>
      <c r="I17" s="1"/>
      <c r="J17" s="129"/>
      <c r="K17" s="129"/>
      <c r="L17" s="1"/>
      <c r="M17" s="129"/>
      <c r="N17" s="1"/>
      <c r="O17" s="73"/>
      <c r="P17" s="73"/>
      <c r="Q17" s="1"/>
      <c r="R17" s="73"/>
      <c r="S17" s="1"/>
      <c r="T17" s="1"/>
      <c r="U17" s="73"/>
      <c r="V17" s="1"/>
      <c r="W17" s="1"/>
      <c r="X17" s="1"/>
      <c r="Y17" s="1"/>
      <c r="Z17" s="1"/>
      <c r="AA17" s="1"/>
      <c r="AB17" s="1"/>
      <c r="AC17" s="2" t="s">
        <v>85</v>
      </c>
      <c r="AD17" s="40" t="s">
        <v>160</v>
      </c>
      <c r="AE17" s="2" t="s">
        <v>87</v>
      </c>
      <c r="AF17" s="5" t="str">
        <f>IFERROR(VLOOKUP(AE17, 'Data-VM-ADF (Do Not Edit)'!A$2:C$20,MATCH("vLan Subnet",'Data-VM-ADF (Do Not Edit)'!A$2:C$2),FALSE),"")</f>
        <v>255.255.254.0</v>
      </c>
      <c r="AG17" s="107" t="str">
        <f>IFERROR(VLOOKUP(AE17, 'Data-VM-ADF (Do Not Edit)'!A$2:C$20,MATCH("vLan Default Gateway",'Data-VM-ADF (Do Not Edit)'!A$2:C$2),FALSE),"")</f>
        <v>172.17.36.1</v>
      </c>
      <c r="AH17" s="35"/>
      <c r="AI17" s="2"/>
      <c r="AJ17" s="2"/>
      <c r="AK17" s="2"/>
      <c r="AL17" s="2"/>
      <c r="AM17" s="2"/>
      <c r="AN17" s="2"/>
      <c r="AO17" s="2"/>
      <c r="AP17" s="2" t="s">
        <v>114</v>
      </c>
      <c r="AQ17" s="82" t="s">
        <v>152</v>
      </c>
      <c r="AR17" s="2" t="s">
        <v>116</v>
      </c>
      <c r="AS17" s="2"/>
      <c r="AT17" s="82">
        <v>9</v>
      </c>
      <c r="AU17" s="82"/>
      <c r="AV17" s="2"/>
      <c r="AW17" s="2" t="s">
        <v>117</v>
      </c>
      <c r="AX17" s="2" t="s">
        <v>75</v>
      </c>
      <c r="AY17" s="2" t="s">
        <v>76</v>
      </c>
      <c r="AZ17" s="2" t="s">
        <v>77</v>
      </c>
      <c r="BA17" s="73"/>
      <c r="BB17" s="73"/>
      <c r="BC17" s="73" t="s">
        <v>77</v>
      </c>
      <c r="BD17" s="82"/>
      <c r="BE17" s="82" t="s">
        <v>92</v>
      </c>
      <c r="BF17" s="82"/>
      <c r="BG17" s="82"/>
      <c r="BH17" s="1" t="s">
        <v>161</v>
      </c>
      <c r="BI17" s="1"/>
      <c r="BJ17" t="s">
        <v>119</v>
      </c>
    </row>
    <row r="18" spans="1:62" hidden="1">
      <c r="A18" s="3" t="s">
        <v>162</v>
      </c>
      <c r="B18" s="4">
        <v>8</v>
      </c>
      <c r="C18" s="4">
        <v>16384</v>
      </c>
      <c r="D18" s="4">
        <v>512000</v>
      </c>
      <c r="E18" s="103" t="s">
        <v>82</v>
      </c>
      <c r="F18" s="129" t="s">
        <v>65</v>
      </c>
      <c r="G18" s="4" t="s">
        <v>83</v>
      </c>
      <c r="H18" s="129" t="s">
        <v>84</v>
      </c>
      <c r="I18" s="1"/>
      <c r="J18" s="129"/>
      <c r="K18" s="129"/>
      <c r="L18" s="1"/>
      <c r="M18" s="129"/>
      <c r="N18" s="1"/>
      <c r="O18" s="73"/>
      <c r="P18" s="73"/>
      <c r="Q18" s="1"/>
      <c r="R18" s="73"/>
      <c r="S18" s="1"/>
      <c r="T18" s="1"/>
      <c r="U18" s="73"/>
      <c r="V18" s="1"/>
      <c r="W18" s="1"/>
      <c r="X18" s="1"/>
      <c r="Y18" s="1"/>
      <c r="Z18" s="1"/>
      <c r="AA18" s="1"/>
      <c r="AB18" s="1"/>
      <c r="AC18" s="2" t="s">
        <v>85</v>
      </c>
      <c r="AD18" s="40" t="s">
        <v>163</v>
      </c>
      <c r="AE18" s="2" t="s">
        <v>87</v>
      </c>
      <c r="AF18" s="5" t="str">
        <f>IFERROR(VLOOKUP(AE18, 'Data-VM-ADF (Do Not Edit)'!A$2:C$20,MATCH("vLan Subnet",'Data-VM-ADF (Do Not Edit)'!A$2:C$2),FALSE),"")</f>
        <v>255.255.254.0</v>
      </c>
      <c r="AG18" s="107" t="str">
        <f>IFERROR(VLOOKUP(AE18, 'Data-VM-ADF (Do Not Edit)'!A$2:C$20,MATCH("vLan Default Gateway",'Data-VM-ADF (Do Not Edit)'!A$2:C$2),FALSE),"")</f>
        <v>172.17.36.1</v>
      </c>
      <c r="AH18" s="35"/>
      <c r="AI18" s="2"/>
      <c r="AJ18" s="2"/>
      <c r="AK18" s="2"/>
      <c r="AL18" s="2"/>
      <c r="AM18" s="2"/>
      <c r="AN18" s="2"/>
      <c r="AO18" s="2"/>
      <c r="AP18" s="2" t="s">
        <v>114</v>
      </c>
      <c r="AQ18" s="82" t="s">
        <v>152</v>
      </c>
      <c r="AR18" s="2" t="s">
        <v>116</v>
      </c>
      <c r="AS18" s="2"/>
      <c r="AT18" s="82">
        <v>9</v>
      </c>
      <c r="AU18" s="82"/>
      <c r="AV18" s="2"/>
      <c r="AW18" s="2" t="s">
        <v>117</v>
      </c>
      <c r="AX18" s="2" t="s">
        <v>75</v>
      </c>
      <c r="AY18" s="2" t="s">
        <v>76</v>
      </c>
      <c r="AZ18" s="2" t="s">
        <v>77</v>
      </c>
      <c r="BA18" s="73"/>
      <c r="BB18" s="73"/>
      <c r="BC18" s="73" t="s">
        <v>77</v>
      </c>
      <c r="BD18" s="82"/>
      <c r="BE18" s="82" t="s">
        <v>92</v>
      </c>
      <c r="BF18" s="82"/>
      <c r="BG18" s="82"/>
      <c r="BH18" s="1" t="s">
        <v>153</v>
      </c>
      <c r="BI18" s="1"/>
      <c r="BJ18" t="s">
        <v>119</v>
      </c>
    </row>
    <row r="19" spans="1:62" hidden="1">
      <c r="A19" s="1" t="s">
        <v>164</v>
      </c>
      <c r="B19" s="1">
        <v>4</v>
      </c>
      <c r="C19" s="4">
        <v>16384</v>
      </c>
      <c r="D19" s="4">
        <v>102400</v>
      </c>
      <c r="E19" s="103" t="s">
        <v>82</v>
      </c>
      <c r="F19" s="129" t="s">
        <v>65</v>
      </c>
      <c r="G19" s="4" t="s">
        <v>83</v>
      </c>
      <c r="H19" s="129" t="s">
        <v>84</v>
      </c>
      <c r="I19" s="4">
        <v>10240</v>
      </c>
      <c r="J19" s="129" t="s">
        <v>103</v>
      </c>
      <c r="K19" s="129" t="s">
        <v>65</v>
      </c>
      <c r="L19" s="4" t="s">
        <v>83</v>
      </c>
      <c r="M19" s="129" t="s">
        <v>104</v>
      </c>
      <c r="N19" s="4">
        <v>10240</v>
      </c>
      <c r="O19" s="129" t="s">
        <v>165</v>
      </c>
      <c r="P19" s="129" t="s">
        <v>65</v>
      </c>
      <c r="Q19" s="4" t="s">
        <v>111</v>
      </c>
      <c r="R19" s="129" t="s">
        <v>112</v>
      </c>
      <c r="S19" s="4"/>
      <c r="T19" s="4"/>
      <c r="U19" s="129"/>
      <c r="V19" s="4"/>
      <c r="W19" s="4"/>
      <c r="X19" s="4"/>
      <c r="Y19" s="4"/>
      <c r="Z19" s="4"/>
      <c r="AA19" s="4"/>
      <c r="AB19" s="4"/>
      <c r="AC19" s="5" t="s">
        <v>85</v>
      </c>
      <c r="AD19" s="40" t="s">
        <v>166</v>
      </c>
      <c r="AE19" s="1" t="s">
        <v>87</v>
      </c>
      <c r="AF19" s="1" t="str">
        <f>IFERROR(VLOOKUP(AE19, 'Data-VM-ADF (Do Not Edit)'!A$2:C$20,MATCH("vLan Subnet",'Data-VM-ADF (Do Not Edit)'!A$2:C$2),FALSE),"")</f>
        <v>255.255.254.0</v>
      </c>
      <c r="AG19" s="1" t="str">
        <f>IFERROR(VLOOKUP(AE19, 'Data-VM-ADF (Do Not Edit)'!A$2:C$20,MATCH("vLan Default Gateway",'Data-VM-ADF (Do Not Edit)'!A$2:C$2),FALSE),"")</f>
        <v>172.17.36.1</v>
      </c>
      <c r="AH19" s="70"/>
      <c r="AI19" s="1"/>
      <c r="AJ19" s="1"/>
      <c r="AK19" s="1"/>
      <c r="AL19" s="1"/>
      <c r="AM19" s="1"/>
      <c r="AN19" s="1"/>
      <c r="AO19" s="1"/>
      <c r="AP19" s="1" t="s">
        <v>167</v>
      </c>
      <c r="AQ19" s="82" t="s">
        <v>168</v>
      </c>
      <c r="AR19" s="2" t="s">
        <v>90</v>
      </c>
      <c r="AS19" s="1" t="s">
        <v>169</v>
      </c>
      <c r="AT19" s="82"/>
      <c r="AU19" s="82"/>
      <c r="AV19" s="1"/>
      <c r="AW19" s="2" t="s">
        <v>117</v>
      </c>
      <c r="AX19" s="2" t="s">
        <v>75</v>
      </c>
      <c r="AY19" s="2" t="s">
        <v>76</v>
      </c>
      <c r="AZ19" s="2" t="s">
        <v>77</v>
      </c>
      <c r="BA19" s="73"/>
      <c r="BB19" s="73"/>
      <c r="BC19" s="73" t="s">
        <v>77</v>
      </c>
      <c r="BD19" s="82"/>
      <c r="BE19" s="82" t="s">
        <v>92</v>
      </c>
      <c r="BF19" s="82"/>
      <c r="BG19" s="82"/>
      <c r="BH19" s="1" t="s">
        <v>170</v>
      </c>
      <c r="BI19" s="1"/>
      <c r="BJ19" t="s">
        <v>119</v>
      </c>
    </row>
    <row r="20" spans="1:62" hidden="1">
      <c r="A20" s="118" t="s">
        <v>171</v>
      </c>
      <c r="B20" s="4">
        <v>2</v>
      </c>
      <c r="C20" s="4">
        <v>8192</v>
      </c>
      <c r="D20" s="4">
        <v>102400</v>
      </c>
      <c r="E20" s="103" t="s">
        <v>82</v>
      </c>
      <c r="F20" s="129" t="s">
        <v>65</v>
      </c>
      <c r="G20" s="4" t="s">
        <v>83</v>
      </c>
      <c r="H20" s="129" t="s">
        <v>84</v>
      </c>
      <c r="I20" s="4">
        <v>10240</v>
      </c>
      <c r="J20" s="129" t="s">
        <v>103</v>
      </c>
      <c r="K20" s="129" t="s">
        <v>65</v>
      </c>
      <c r="L20" s="4" t="s">
        <v>83</v>
      </c>
      <c r="M20" s="129" t="s">
        <v>104</v>
      </c>
      <c r="N20" s="4">
        <v>10240</v>
      </c>
      <c r="O20" s="129" t="s">
        <v>165</v>
      </c>
      <c r="P20" s="129" t="s">
        <v>65</v>
      </c>
      <c r="Q20" s="4" t="s">
        <v>111</v>
      </c>
      <c r="R20" s="129" t="s">
        <v>112</v>
      </c>
      <c r="S20" s="4"/>
      <c r="T20" s="4"/>
      <c r="U20" s="129"/>
      <c r="V20" s="4"/>
      <c r="W20" s="4"/>
      <c r="X20" s="4"/>
      <c r="Y20" s="4"/>
      <c r="Z20" s="4"/>
      <c r="AA20" s="4"/>
      <c r="AB20" s="4"/>
      <c r="AC20" s="31" t="s">
        <v>85</v>
      </c>
      <c r="AD20" s="40" t="s">
        <v>172</v>
      </c>
      <c r="AE20" s="30" t="s">
        <v>173</v>
      </c>
      <c r="AF20" s="5" t="str">
        <f>IFERROR(VLOOKUP(AE20, 'Data-VM-ADF (Do Not Edit)'!A$2:C$20,MATCH("vLan Subnet",'Data-VM-ADF (Do Not Edit)'!A$2:C$2),FALSE),"")</f>
        <v>255.255.254.0</v>
      </c>
      <c r="AG20" s="107" t="str">
        <f>IFERROR(VLOOKUP(AE20, 'Data-VM-ADF (Do Not Edit)'!A$2:C$20,MATCH("vLan Default Gateway",'Data-VM-ADF (Do Not Edit)'!A$2:C$2),FALSE),"")</f>
        <v>172.31.114.1</v>
      </c>
      <c r="AH20" s="35"/>
      <c r="AI20" s="2"/>
      <c r="AJ20" s="2"/>
      <c r="AK20" s="2"/>
      <c r="AL20" s="2"/>
      <c r="AM20" s="2"/>
      <c r="AN20" s="2"/>
      <c r="AO20" s="2"/>
      <c r="AP20" s="2" t="s">
        <v>114</v>
      </c>
      <c r="AQ20" s="82" t="s">
        <v>174</v>
      </c>
      <c r="AR20" s="2" t="s">
        <v>90</v>
      </c>
      <c r="AS20" s="2"/>
      <c r="AT20" s="82">
        <v>9</v>
      </c>
      <c r="AU20" s="82"/>
      <c r="AV20" s="2"/>
      <c r="AW20" s="2" t="s">
        <v>175</v>
      </c>
      <c r="AX20" s="2" t="s">
        <v>75</v>
      </c>
      <c r="AY20" s="2" t="s">
        <v>76</v>
      </c>
      <c r="AZ20" s="2" t="s">
        <v>77</v>
      </c>
      <c r="BA20" s="73"/>
      <c r="BB20" s="73"/>
      <c r="BC20" s="73" t="s">
        <v>77</v>
      </c>
      <c r="BD20" s="82"/>
      <c r="BE20" s="82" t="s">
        <v>92</v>
      </c>
      <c r="BF20" s="82"/>
      <c r="BG20" s="82"/>
      <c r="BH20" s="1" t="s">
        <v>176</v>
      </c>
      <c r="BI20" s="1"/>
      <c r="BJ20" t="s">
        <v>177</v>
      </c>
    </row>
    <row r="21" spans="1:62" hidden="1">
      <c r="A21" s="118" t="s">
        <v>178</v>
      </c>
      <c r="B21" s="4">
        <v>2</v>
      </c>
      <c r="C21" s="4">
        <v>8192</v>
      </c>
      <c r="D21" s="4">
        <v>102400</v>
      </c>
      <c r="E21" s="103" t="s">
        <v>82</v>
      </c>
      <c r="F21" s="129" t="s">
        <v>65</v>
      </c>
      <c r="G21" s="4" t="s">
        <v>83</v>
      </c>
      <c r="H21" s="129" t="s">
        <v>84</v>
      </c>
      <c r="I21" s="4">
        <v>10240</v>
      </c>
      <c r="J21" s="129" t="s">
        <v>103</v>
      </c>
      <c r="K21" s="129" t="s">
        <v>65</v>
      </c>
      <c r="L21" s="4" t="s">
        <v>83</v>
      </c>
      <c r="M21" s="129" t="s">
        <v>104</v>
      </c>
      <c r="N21" s="4">
        <v>10240</v>
      </c>
      <c r="O21" s="129" t="s">
        <v>165</v>
      </c>
      <c r="P21" s="129" t="s">
        <v>65</v>
      </c>
      <c r="Q21" s="4" t="s">
        <v>111</v>
      </c>
      <c r="R21" s="129" t="s">
        <v>112</v>
      </c>
      <c r="S21" s="4"/>
      <c r="T21" s="4"/>
      <c r="U21" s="129"/>
      <c r="V21" s="4"/>
      <c r="W21" s="4"/>
      <c r="X21" s="4"/>
      <c r="Y21" s="4"/>
      <c r="Z21" s="4"/>
      <c r="AA21" s="4"/>
      <c r="AB21" s="4"/>
      <c r="AC21" s="31" t="s">
        <v>85</v>
      </c>
      <c r="AD21" s="40" t="s">
        <v>179</v>
      </c>
      <c r="AE21" s="30" t="s">
        <v>173</v>
      </c>
      <c r="AF21" s="5" t="s">
        <v>180</v>
      </c>
      <c r="AG21" s="107" t="s">
        <v>181</v>
      </c>
      <c r="AH21" s="35"/>
      <c r="AI21" s="2"/>
      <c r="AJ21" s="2"/>
      <c r="AK21" s="2"/>
      <c r="AL21" s="2"/>
      <c r="AM21" s="2"/>
      <c r="AN21" s="2"/>
      <c r="AO21" s="2"/>
      <c r="AP21" s="2" t="s">
        <v>114</v>
      </c>
      <c r="AQ21" s="82" t="s">
        <v>174</v>
      </c>
      <c r="AR21" s="2" t="s">
        <v>90</v>
      </c>
      <c r="AS21" s="2"/>
      <c r="AT21" s="82">
        <v>9</v>
      </c>
      <c r="AU21" s="82"/>
      <c r="AV21" s="2"/>
      <c r="AW21" s="2" t="s">
        <v>175</v>
      </c>
      <c r="AX21" s="2" t="s">
        <v>75</v>
      </c>
      <c r="AY21" s="2" t="s">
        <v>76</v>
      </c>
      <c r="AZ21" s="2" t="s">
        <v>77</v>
      </c>
      <c r="BA21" s="73"/>
      <c r="BB21" s="73"/>
      <c r="BC21" s="73" t="s">
        <v>77</v>
      </c>
      <c r="BD21" s="82"/>
      <c r="BE21" s="82" t="s">
        <v>92</v>
      </c>
      <c r="BF21" s="82"/>
      <c r="BG21" s="82"/>
      <c r="BH21" s="1" t="s">
        <v>176</v>
      </c>
      <c r="BI21" s="1"/>
      <c r="BJ21" t="s">
        <v>177</v>
      </c>
    </row>
    <row r="22" spans="1:62" hidden="1">
      <c r="A22" s="118" t="s">
        <v>182</v>
      </c>
      <c r="B22" s="4">
        <v>2</v>
      </c>
      <c r="C22" s="4">
        <v>8192</v>
      </c>
      <c r="D22" s="4">
        <v>102400</v>
      </c>
      <c r="E22" s="103" t="s">
        <v>82</v>
      </c>
      <c r="F22" s="129" t="s">
        <v>65</v>
      </c>
      <c r="G22" s="4" t="s">
        <v>83</v>
      </c>
      <c r="H22" s="129" t="s">
        <v>84</v>
      </c>
      <c r="I22" s="4">
        <v>10240</v>
      </c>
      <c r="J22" s="129" t="s">
        <v>103</v>
      </c>
      <c r="K22" s="129" t="s">
        <v>65</v>
      </c>
      <c r="L22" s="4" t="s">
        <v>83</v>
      </c>
      <c r="M22" s="129" t="s">
        <v>104</v>
      </c>
      <c r="N22" s="4">
        <v>10240</v>
      </c>
      <c r="O22" s="129" t="s">
        <v>165</v>
      </c>
      <c r="P22" s="129" t="s">
        <v>65</v>
      </c>
      <c r="Q22" s="4" t="s">
        <v>111</v>
      </c>
      <c r="R22" s="129" t="s">
        <v>112</v>
      </c>
      <c r="S22" s="4"/>
      <c r="T22" s="4"/>
      <c r="U22" s="129"/>
      <c r="V22" s="4"/>
      <c r="W22" s="4"/>
      <c r="X22" s="4"/>
      <c r="Y22" s="4"/>
      <c r="Z22" s="4"/>
      <c r="AA22" s="4"/>
      <c r="AB22" s="4"/>
      <c r="AC22" s="31" t="s">
        <v>85</v>
      </c>
      <c r="AD22" s="40" t="s">
        <v>183</v>
      </c>
      <c r="AE22" s="30" t="s">
        <v>173</v>
      </c>
      <c r="AF22" s="5" t="s">
        <v>180</v>
      </c>
      <c r="AG22" s="107" t="s">
        <v>181</v>
      </c>
      <c r="AH22" s="35"/>
      <c r="AI22" s="2"/>
      <c r="AJ22" s="2"/>
      <c r="AK22" s="2"/>
      <c r="AL22" s="2"/>
      <c r="AM22" s="2"/>
      <c r="AN22" s="2"/>
      <c r="AO22" s="2"/>
      <c r="AP22" s="2" t="s">
        <v>114</v>
      </c>
      <c r="AQ22" s="82" t="s">
        <v>174</v>
      </c>
      <c r="AR22" s="2" t="s">
        <v>90</v>
      </c>
      <c r="AS22" s="2"/>
      <c r="AT22" s="82">
        <v>9</v>
      </c>
      <c r="AU22" s="82"/>
      <c r="AV22" s="2"/>
      <c r="AW22" s="2" t="s">
        <v>175</v>
      </c>
      <c r="AX22" s="2" t="s">
        <v>75</v>
      </c>
      <c r="AY22" s="2" t="s">
        <v>76</v>
      </c>
      <c r="AZ22" s="2" t="s">
        <v>77</v>
      </c>
      <c r="BA22" s="73"/>
      <c r="BB22" s="73"/>
      <c r="BC22" s="73" t="s">
        <v>77</v>
      </c>
      <c r="BD22" s="82"/>
      <c r="BE22" s="82" t="s">
        <v>92</v>
      </c>
      <c r="BF22" s="82"/>
      <c r="BG22" s="82"/>
      <c r="BH22" s="1" t="s">
        <v>176</v>
      </c>
      <c r="BI22" s="1"/>
      <c r="BJ22" t="s">
        <v>177</v>
      </c>
    </row>
    <row r="23" spans="1:62" hidden="1">
      <c r="A23" s="118" t="s">
        <v>184</v>
      </c>
      <c r="B23" s="4">
        <v>2</v>
      </c>
      <c r="C23" s="4">
        <v>8192</v>
      </c>
      <c r="D23" s="4">
        <v>102400</v>
      </c>
      <c r="E23" s="103" t="s">
        <v>82</v>
      </c>
      <c r="F23" s="129" t="s">
        <v>65</v>
      </c>
      <c r="G23" s="4" t="s">
        <v>83</v>
      </c>
      <c r="H23" s="129" t="s">
        <v>84</v>
      </c>
      <c r="I23" s="4">
        <v>10240</v>
      </c>
      <c r="J23" s="129" t="s">
        <v>103</v>
      </c>
      <c r="K23" s="129" t="s">
        <v>65</v>
      </c>
      <c r="L23" s="4" t="s">
        <v>83</v>
      </c>
      <c r="M23" s="129" t="s">
        <v>104</v>
      </c>
      <c r="N23" s="4">
        <v>10240</v>
      </c>
      <c r="O23" s="129" t="s">
        <v>165</v>
      </c>
      <c r="P23" s="129" t="s">
        <v>65</v>
      </c>
      <c r="Q23" s="4" t="s">
        <v>111</v>
      </c>
      <c r="R23" s="129" t="s">
        <v>112</v>
      </c>
      <c r="S23" s="4"/>
      <c r="T23" s="4"/>
      <c r="U23" s="129"/>
      <c r="V23" s="4"/>
      <c r="W23" s="4"/>
      <c r="X23" s="4"/>
      <c r="Y23" s="4"/>
      <c r="Z23" s="4"/>
      <c r="AA23" s="4"/>
      <c r="AB23" s="4"/>
      <c r="AC23" s="31" t="s">
        <v>85</v>
      </c>
      <c r="AD23" s="40" t="s">
        <v>185</v>
      </c>
      <c r="AE23" s="30" t="s">
        <v>173</v>
      </c>
      <c r="AF23" s="5" t="s">
        <v>180</v>
      </c>
      <c r="AG23" s="107" t="s">
        <v>181</v>
      </c>
      <c r="AH23" s="35"/>
      <c r="AI23" s="2"/>
      <c r="AJ23" s="2"/>
      <c r="AK23" s="2"/>
      <c r="AL23" s="2"/>
      <c r="AM23" s="2"/>
      <c r="AN23" s="2"/>
      <c r="AO23" s="2"/>
      <c r="AP23" s="2" t="s">
        <v>114</v>
      </c>
      <c r="AQ23" s="82" t="s">
        <v>174</v>
      </c>
      <c r="AR23" s="2" t="s">
        <v>90</v>
      </c>
      <c r="AS23" s="2"/>
      <c r="AT23" s="82">
        <v>9</v>
      </c>
      <c r="AU23" s="82"/>
      <c r="AV23" s="2"/>
      <c r="AW23" s="2" t="s">
        <v>175</v>
      </c>
      <c r="AX23" s="2" t="s">
        <v>75</v>
      </c>
      <c r="AY23" s="2" t="s">
        <v>76</v>
      </c>
      <c r="AZ23" s="2" t="s">
        <v>77</v>
      </c>
      <c r="BA23" s="73"/>
      <c r="BB23" s="73"/>
      <c r="BC23" s="73" t="s">
        <v>77</v>
      </c>
      <c r="BD23" s="82"/>
      <c r="BE23" s="82" t="s">
        <v>92</v>
      </c>
      <c r="BF23" s="82"/>
      <c r="BG23" s="82"/>
      <c r="BH23" s="1" t="s">
        <v>176</v>
      </c>
      <c r="BI23" s="1"/>
      <c r="BJ23" t="s">
        <v>177</v>
      </c>
    </row>
    <row r="24" spans="1:62" hidden="1">
      <c r="A24" s="118" t="s">
        <v>186</v>
      </c>
      <c r="B24" s="4">
        <v>2</v>
      </c>
      <c r="C24" s="4">
        <v>8192</v>
      </c>
      <c r="D24" s="4">
        <v>102400</v>
      </c>
      <c r="E24" s="103" t="s">
        <v>82</v>
      </c>
      <c r="F24" s="129" t="s">
        <v>65</v>
      </c>
      <c r="G24" s="4" t="s">
        <v>83</v>
      </c>
      <c r="H24" s="129" t="s">
        <v>84</v>
      </c>
      <c r="I24" s="4">
        <v>10240</v>
      </c>
      <c r="J24" s="129" t="s">
        <v>103</v>
      </c>
      <c r="K24" s="129" t="s">
        <v>65</v>
      </c>
      <c r="L24" s="4" t="s">
        <v>83</v>
      </c>
      <c r="M24" s="129" t="s">
        <v>104</v>
      </c>
      <c r="N24" s="4">
        <v>10240</v>
      </c>
      <c r="O24" s="129" t="s">
        <v>165</v>
      </c>
      <c r="P24" s="129" t="s">
        <v>65</v>
      </c>
      <c r="Q24" s="4" t="s">
        <v>111</v>
      </c>
      <c r="R24" s="129" t="s">
        <v>112</v>
      </c>
      <c r="S24" s="4"/>
      <c r="T24" s="4"/>
      <c r="U24" s="129"/>
      <c r="V24" s="4"/>
      <c r="W24" s="4"/>
      <c r="X24" s="4"/>
      <c r="Y24" s="4"/>
      <c r="Z24" s="4"/>
      <c r="AA24" s="4"/>
      <c r="AB24" s="4"/>
      <c r="AC24" s="31" t="s">
        <v>85</v>
      </c>
      <c r="AD24" s="40" t="s">
        <v>187</v>
      </c>
      <c r="AE24" s="30" t="s">
        <v>173</v>
      </c>
      <c r="AF24" s="5" t="s">
        <v>180</v>
      </c>
      <c r="AG24" s="107" t="s">
        <v>181</v>
      </c>
      <c r="AH24" s="35"/>
      <c r="AI24" s="2"/>
      <c r="AJ24" s="2"/>
      <c r="AK24" s="2"/>
      <c r="AL24" s="2"/>
      <c r="AM24" s="2"/>
      <c r="AN24" s="2"/>
      <c r="AO24" s="2"/>
      <c r="AP24" s="2" t="s">
        <v>114</v>
      </c>
      <c r="AQ24" s="82" t="s">
        <v>174</v>
      </c>
      <c r="AR24" s="2" t="s">
        <v>90</v>
      </c>
      <c r="AS24" s="2"/>
      <c r="AT24" s="82">
        <v>9</v>
      </c>
      <c r="AU24" s="82"/>
      <c r="AV24" s="2"/>
      <c r="AW24" s="2" t="s">
        <v>175</v>
      </c>
      <c r="AX24" s="2" t="s">
        <v>75</v>
      </c>
      <c r="AY24" s="2" t="s">
        <v>76</v>
      </c>
      <c r="AZ24" s="2" t="s">
        <v>77</v>
      </c>
      <c r="BA24" s="73"/>
      <c r="BB24" s="73"/>
      <c r="BC24" s="73" t="s">
        <v>77</v>
      </c>
      <c r="BD24" s="82"/>
      <c r="BE24" s="82" t="s">
        <v>92</v>
      </c>
      <c r="BF24" s="82"/>
      <c r="BG24" s="82"/>
      <c r="BH24" s="1" t="s">
        <v>176</v>
      </c>
      <c r="BI24" s="1"/>
      <c r="BJ24" t="s">
        <v>177</v>
      </c>
    </row>
    <row r="25" spans="1:62" hidden="1">
      <c r="A25" s="118" t="s">
        <v>188</v>
      </c>
      <c r="B25" s="4">
        <v>2</v>
      </c>
      <c r="C25" s="4">
        <v>8192</v>
      </c>
      <c r="D25" s="4">
        <v>102400</v>
      </c>
      <c r="E25" s="103" t="s">
        <v>82</v>
      </c>
      <c r="F25" s="129" t="s">
        <v>65</v>
      </c>
      <c r="G25" s="4" t="s">
        <v>83</v>
      </c>
      <c r="H25" s="129" t="s">
        <v>84</v>
      </c>
      <c r="I25" s="4">
        <v>10240</v>
      </c>
      <c r="J25" s="129" t="s">
        <v>103</v>
      </c>
      <c r="K25" s="129" t="s">
        <v>65</v>
      </c>
      <c r="L25" s="4" t="s">
        <v>83</v>
      </c>
      <c r="M25" s="129" t="s">
        <v>104</v>
      </c>
      <c r="N25" s="4">
        <v>10240</v>
      </c>
      <c r="O25" s="129" t="s">
        <v>165</v>
      </c>
      <c r="P25" s="129" t="s">
        <v>65</v>
      </c>
      <c r="Q25" s="4" t="s">
        <v>111</v>
      </c>
      <c r="R25" s="129" t="s">
        <v>112</v>
      </c>
      <c r="S25" s="4"/>
      <c r="T25" s="4"/>
      <c r="U25" s="129"/>
      <c r="V25" s="4"/>
      <c r="W25" s="4"/>
      <c r="X25" s="4"/>
      <c r="Y25" s="4"/>
      <c r="Z25" s="4"/>
      <c r="AA25" s="4"/>
      <c r="AB25" s="4"/>
      <c r="AC25" s="31" t="s">
        <v>85</v>
      </c>
      <c r="AD25" s="40" t="s">
        <v>189</v>
      </c>
      <c r="AE25" s="30" t="s">
        <v>173</v>
      </c>
      <c r="AF25" s="5" t="s">
        <v>180</v>
      </c>
      <c r="AG25" s="107" t="s">
        <v>181</v>
      </c>
      <c r="AH25" s="35"/>
      <c r="AI25" s="2"/>
      <c r="AJ25" s="2"/>
      <c r="AK25" s="2"/>
      <c r="AL25" s="2"/>
      <c r="AM25" s="2"/>
      <c r="AN25" s="2"/>
      <c r="AO25" s="2"/>
      <c r="AP25" s="2" t="s">
        <v>114</v>
      </c>
      <c r="AQ25" s="82" t="s">
        <v>174</v>
      </c>
      <c r="AR25" s="2" t="s">
        <v>90</v>
      </c>
      <c r="AS25" s="2"/>
      <c r="AT25" s="82">
        <v>9</v>
      </c>
      <c r="AU25" s="82"/>
      <c r="AV25" s="2"/>
      <c r="AW25" s="2" t="s">
        <v>175</v>
      </c>
      <c r="AX25" s="2" t="s">
        <v>75</v>
      </c>
      <c r="AY25" s="2" t="s">
        <v>76</v>
      </c>
      <c r="AZ25" s="2" t="s">
        <v>77</v>
      </c>
      <c r="BA25" s="73"/>
      <c r="BB25" s="73"/>
      <c r="BC25" s="73" t="s">
        <v>77</v>
      </c>
      <c r="BD25" s="82"/>
      <c r="BE25" s="82" t="s">
        <v>92</v>
      </c>
      <c r="BF25" s="82"/>
      <c r="BG25" s="82"/>
      <c r="BH25" s="1" t="s">
        <v>176</v>
      </c>
      <c r="BI25" s="1"/>
      <c r="BJ25" t="s">
        <v>177</v>
      </c>
    </row>
    <row r="26" spans="1:62" hidden="1">
      <c r="A26" s="118" t="s">
        <v>190</v>
      </c>
      <c r="B26" s="4">
        <v>2</v>
      </c>
      <c r="C26" s="4">
        <v>8192</v>
      </c>
      <c r="D26" s="4">
        <v>102400</v>
      </c>
      <c r="E26" s="103" t="s">
        <v>82</v>
      </c>
      <c r="F26" s="129" t="s">
        <v>65</v>
      </c>
      <c r="G26" s="4" t="s">
        <v>83</v>
      </c>
      <c r="H26" s="129" t="s">
        <v>84</v>
      </c>
      <c r="I26" s="4">
        <v>10240</v>
      </c>
      <c r="J26" s="129" t="s">
        <v>103</v>
      </c>
      <c r="K26" s="129" t="s">
        <v>65</v>
      </c>
      <c r="L26" s="4" t="s">
        <v>83</v>
      </c>
      <c r="M26" s="129" t="s">
        <v>104</v>
      </c>
      <c r="N26" s="4">
        <v>10240</v>
      </c>
      <c r="O26" s="129" t="s">
        <v>165</v>
      </c>
      <c r="P26" s="129" t="s">
        <v>65</v>
      </c>
      <c r="Q26" s="4" t="s">
        <v>111</v>
      </c>
      <c r="R26" s="129" t="s">
        <v>112</v>
      </c>
      <c r="S26" s="4"/>
      <c r="T26" s="4"/>
      <c r="U26" s="129"/>
      <c r="V26" s="4"/>
      <c r="W26" s="4"/>
      <c r="X26" s="4"/>
      <c r="Y26" s="4"/>
      <c r="Z26" s="4"/>
      <c r="AA26" s="4"/>
      <c r="AB26" s="4"/>
      <c r="AC26" s="31" t="s">
        <v>85</v>
      </c>
      <c r="AD26" s="40" t="s">
        <v>191</v>
      </c>
      <c r="AE26" s="30" t="s">
        <v>173</v>
      </c>
      <c r="AF26" s="5" t="s">
        <v>180</v>
      </c>
      <c r="AG26" s="107" t="s">
        <v>181</v>
      </c>
      <c r="AH26" s="35"/>
      <c r="AI26" s="2"/>
      <c r="AJ26" s="2"/>
      <c r="AK26" s="2"/>
      <c r="AL26" s="2"/>
      <c r="AM26" s="2"/>
      <c r="AN26" s="2"/>
      <c r="AO26" s="2"/>
      <c r="AP26" s="2" t="s">
        <v>114</v>
      </c>
      <c r="AQ26" s="82" t="s">
        <v>174</v>
      </c>
      <c r="AR26" s="2" t="s">
        <v>90</v>
      </c>
      <c r="AS26" s="2"/>
      <c r="AT26" s="82">
        <v>9</v>
      </c>
      <c r="AU26" s="82"/>
      <c r="AV26" s="2"/>
      <c r="AW26" s="2" t="s">
        <v>175</v>
      </c>
      <c r="AX26" s="2" t="s">
        <v>75</v>
      </c>
      <c r="AY26" s="2" t="s">
        <v>76</v>
      </c>
      <c r="AZ26" s="2" t="s">
        <v>77</v>
      </c>
      <c r="BA26" s="73"/>
      <c r="BB26" s="73"/>
      <c r="BC26" s="73" t="s">
        <v>77</v>
      </c>
      <c r="BD26" s="82"/>
      <c r="BE26" s="82" t="s">
        <v>92</v>
      </c>
      <c r="BF26" s="82"/>
      <c r="BG26" s="82"/>
      <c r="BH26" s="1" t="s">
        <v>176</v>
      </c>
      <c r="BI26" s="1"/>
      <c r="BJ26" t="s">
        <v>177</v>
      </c>
    </row>
    <row r="27" spans="1:62" hidden="1">
      <c r="A27" s="118" t="s">
        <v>192</v>
      </c>
      <c r="B27" s="4">
        <v>2</v>
      </c>
      <c r="C27" s="4">
        <v>8192</v>
      </c>
      <c r="D27" s="4">
        <v>102400</v>
      </c>
      <c r="E27" s="103" t="s">
        <v>82</v>
      </c>
      <c r="F27" s="129" t="s">
        <v>65</v>
      </c>
      <c r="G27" s="4" t="s">
        <v>83</v>
      </c>
      <c r="H27" s="129" t="s">
        <v>84</v>
      </c>
      <c r="I27" s="4">
        <v>10240</v>
      </c>
      <c r="J27" s="129" t="s">
        <v>103</v>
      </c>
      <c r="K27" s="129" t="s">
        <v>65</v>
      </c>
      <c r="L27" s="4" t="s">
        <v>83</v>
      </c>
      <c r="M27" s="129" t="s">
        <v>104</v>
      </c>
      <c r="N27" s="4">
        <v>10240</v>
      </c>
      <c r="O27" s="129" t="s">
        <v>165</v>
      </c>
      <c r="P27" s="129" t="s">
        <v>65</v>
      </c>
      <c r="Q27" s="4" t="s">
        <v>111</v>
      </c>
      <c r="R27" s="129" t="s">
        <v>112</v>
      </c>
      <c r="S27" s="4"/>
      <c r="T27" s="4"/>
      <c r="U27" s="129"/>
      <c r="V27" s="4"/>
      <c r="W27" s="4"/>
      <c r="X27" s="4"/>
      <c r="Y27" s="4"/>
      <c r="Z27" s="4"/>
      <c r="AA27" s="4"/>
      <c r="AB27" s="4"/>
      <c r="AC27" s="31" t="s">
        <v>85</v>
      </c>
      <c r="AD27" s="40" t="s">
        <v>193</v>
      </c>
      <c r="AE27" s="30" t="s">
        <v>173</v>
      </c>
      <c r="AF27" s="5" t="s">
        <v>180</v>
      </c>
      <c r="AG27" s="107" t="s">
        <v>181</v>
      </c>
      <c r="AH27" s="35"/>
      <c r="AI27" s="2"/>
      <c r="AJ27" s="2"/>
      <c r="AK27" s="2"/>
      <c r="AL27" s="2"/>
      <c r="AM27" s="2"/>
      <c r="AN27" s="2"/>
      <c r="AO27" s="2"/>
      <c r="AP27" s="2" t="s">
        <v>114</v>
      </c>
      <c r="AQ27" s="82" t="s">
        <v>174</v>
      </c>
      <c r="AR27" s="2" t="s">
        <v>90</v>
      </c>
      <c r="AS27" s="2"/>
      <c r="AT27" s="82">
        <v>9</v>
      </c>
      <c r="AU27" s="82"/>
      <c r="AV27" s="2"/>
      <c r="AW27" s="2" t="s">
        <v>175</v>
      </c>
      <c r="AX27" s="2" t="s">
        <v>75</v>
      </c>
      <c r="AY27" s="2" t="s">
        <v>76</v>
      </c>
      <c r="AZ27" s="2" t="s">
        <v>77</v>
      </c>
      <c r="BA27" s="73"/>
      <c r="BB27" s="73"/>
      <c r="BC27" s="73" t="s">
        <v>77</v>
      </c>
      <c r="BD27" s="82"/>
      <c r="BE27" s="82" t="s">
        <v>92</v>
      </c>
      <c r="BF27" s="82"/>
      <c r="BG27" s="82"/>
      <c r="BH27" s="1" t="s">
        <v>176</v>
      </c>
      <c r="BI27" s="1"/>
      <c r="BJ27" t="s">
        <v>177</v>
      </c>
    </row>
    <row r="28" spans="1:62" hidden="1">
      <c r="A28" s="118" t="s">
        <v>194</v>
      </c>
      <c r="B28" s="4">
        <v>2</v>
      </c>
      <c r="C28" s="4">
        <v>8192</v>
      </c>
      <c r="D28" s="4">
        <v>102400</v>
      </c>
      <c r="E28" s="103" t="s">
        <v>82</v>
      </c>
      <c r="F28" s="129" t="s">
        <v>65</v>
      </c>
      <c r="G28" s="4" t="s">
        <v>83</v>
      </c>
      <c r="H28" s="129" t="s">
        <v>84</v>
      </c>
      <c r="I28" s="4">
        <v>10240</v>
      </c>
      <c r="J28" s="129" t="s">
        <v>103</v>
      </c>
      <c r="K28" s="129" t="s">
        <v>65</v>
      </c>
      <c r="L28" s="4" t="s">
        <v>83</v>
      </c>
      <c r="M28" s="129" t="s">
        <v>104</v>
      </c>
      <c r="N28" s="4">
        <v>10240</v>
      </c>
      <c r="O28" s="129" t="s">
        <v>165</v>
      </c>
      <c r="P28" s="129" t="s">
        <v>65</v>
      </c>
      <c r="Q28" s="4" t="s">
        <v>111</v>
      </c>
      <c r="R28" s="129" t="s">
        <v>112</v>
      </c>
      <c r="S28" s="4"/>
      <c r="T28" s="4"/>
      <c r="U28" s="129"/>
      <c r="V28" s="4"/>
      <c r="W28" s="4"/>
      <c r="X28" s="4"/>
      <c r="Y28" s="4"/>
      <c r="Z28" s="4"/>
      <c r="AA28" s="4"/>
      <c r="AB28" s="4"/>
      <c r="AC28" s="31" t="s">
        <v>85</v>
      </c>
      <c r="AD28" s="40" t="s">
        <v>195</v>
      </c>
      <c r="AE28" s="30" t="s">
        <v>173</v>
      </c>
      <c r="AF28" s="5" t="s">
        <v>180</v>
      </c>
      <c r="AG28" s="107" t="s">
        <v>181</v>
      </c>
      <c r="AH28" s="35"/>
      <c r="AI28" s="2"/>
      <c r="AJ28" s="2"/>
      <c r="AK28" s="2"/>
      <c r="AL28" s="2"/>
      <c r="AM28" s="2"/>
      <c r="AN28" s="2"/>
      <c r="AO28" s="2"/>
      <c r="AP28" s="2" t="s">
        <v>114</v>
      </c>
      <c r="AQ28" s="82" t="s">
        <v>174</v>
      </c>
      <c r="AR28" s="2" t="s">
        <v>90</v>
      </c>
      <c r="AS28" s="2"/>
      <c r="AT28" s="82">
        <v>9</v>
      </c>
      <c r="AU28" s="82"/>
      <c r="AV28" s="2"/>
      <c r="AW28" s="2" t="s">
        <v>175</v>
      </c>
      <c r="AX28" s="2" t="s">
        <v>75</v>
      </c>
      <c r="AY28" s="2" t="s">
        <v>76</v>
      </c>
      <c r="AZ28" s="2" t="s">
        <v>77</v>
      </c>
      <c r="BA28" s="73"/>
      <c r="BB28" s="73"/>
      <c r="BC28" s="73" t="s">
        <v>77</v>
      </c>
      <c r="BD28" s="82"/>
      <c r="BE28" s="82" t="s">
        <v>92</v>
      </c>
      <c r="BF28" s="82"/>
      <c r="BG28" s="82"/>
      <c r="BH28" s="1" t="s">
        <v>176</v>
      </c>
      <c r="BI28" s="1"/>
      <c r="BJ28" t="s">
        <v>177</v>
      </c>
    </row>
    <row r="29" spans="1:62" hidden="1">
      <c r="A29" s="118" t="s">
        <v>196</v>
      </c>
      <c r="B29" s="4">
        <v>2</v>
      </c>
      <c r="C29" s="4">
        <v>8192</v>
      </c>
      <c r="D29" s="4">
        <v>102400</v>
      </c>
      <c r="E29" s="103" t="s">
        <v>82</v>
      </c>
      <c r="F29" s="129" t="s">
        <v>65</v>
      </c>
      <c r="G29" s="4" t="s">
        <v>83</v>
      </c>
      <c r="H29" s="129" t="s">
        <v>84</v>
      </c>
      <c r="I29" s="4">
        <v>10240</v>
      </c>
      <c r="J29" s="129" t="s">
        <v>103</v>
      </c>
      <c r="K29" s="129" t="s">
        <v>65</v>
      </c>
      <c r="L29" s="4" t="s">
        <v>83</v>
      </c>
      <c r="M29" s="129" t="s">
        <v>104</v>
      </c>
      <c r="N29" s="4">
        <v>10240</v>
      </c>
      <c r="O29" s="129" t="s">
        <v>165</v>
      </c>
      <c r="P29" s="129" t="s">
        <v>65</v>
      </c>
      <c r="Q29" s="4" t="s">
        <v>111</v>
      </c>
      <c r="R29" s="129" t="s">
        <v>112</v>
      </c>
      <c r="S29" s="4"/>
      <c r="T29" s="4"/>
      <c r="U29" s="129"/>
      <c r="V29" s="4"/>
      <c r="W29" s="4"/>
      <c r="X29" s="4"/>
      <c r="Y29" s="4"/>
      <c r="Z29" s="4"/>
      <c r="AA29" s="4"/>
      <c r="AB29" s="4"/>
      <c r="AC29" s="31" t="s">
        <v>85</v>
      </c>
      <c r="AD29" s="40" t="s">
        <v>197</v>
      </c>
      <c r="AE29" s="30" t="s">
        <v>173</v>
      </c>
      <c r="AF29" s="5" t="s">
        <v>180</v>
      </c>
      <c r="AG29" s="107" t="s">
        <v>181</v>
      </c>
      <c r="AH29" s="35"/>
      <c r="AI29" s="2"/>
      <c r="AJ29" s="2"/>
      <c r="AK29" s="2"/>
      <c r="AL29" s="2"/>
      <c r="AM29" s="2"/>
      <c r="AN29" s="2"/>
      <c r="AO29" s="2"/>
      <c r="AP29" s="2" t="s">
        <v>114</v>
      </c>
      <c r="AQ29" s="82" t="s">
        <v>174</v>
      </c>
      <c r="AR29" s="2" t="s">
        <v>90</v>
      </c>
      <c r="AS29" s="2"/>
      <c r="AT29" s="82">
        <v>9</v>
      </c>
      <c r="AU29" s="82"/>
      <c r="AV29" s="2"/>
      <c r="AW29" s="2" t="s">
        <v>175</v>
      </c>
      <c r="AX29" s="2" t="s">
        <v>75</v>
      </c>
      <c r="AY29" s="2" t="s">
        <v>76</v>
      </c>
      <c r="AZ29" s="2" t="s">
        <v>77</v>
      </c>
      <c r="BA29" s="73"/>
      <c r="BB29" s="73"/>
      <c r="BC29" s="73" t="s">
        <v>77</v>
      </c>
      <c r="BD29" s="82"/>
      <c r="BE29" s="82" t="s">
        <v>92</v>
      </c>
      <c r="BF29" s="82"/>
      <c r="BG29" s="82"/>
      <c r="BH29" s="1" t="s">
        <v>176</v>
      </c>
      <c r="BI29" s="1"/>
      <c r="BJ29" t="s">
        <v>177</v>
      </c>
    </row>
    <row r="30" spans="1:62" hidden="1">
      <c r="A30" s="118" t="s">
        <v>198</v>
      </c>
      <c r="B30" s="4">
        <v>2</v>
      </c>
      <c r="C30" s="4">
        <v>8192</v>
      </c>
      <c r="D30" s="4">
        <v>102400</v>
      </c>
      <c r="E30" s="103" t="s">
        <v>82</v>
      </c>
      <c r="F30" s="129" t="s">
        <v>65</v>
      </c>
      <c r="G30" s="4" t="s">
        <v>83</v>
      </c>
      <c r="H30" s="129" t="s">
        <v>84</v>
      </c>
      <c r="I30" s="4">
        <v>10240</v>
      </c>
      <c r="J30" s="129" t="s">
        <v>103</v>
      </c>
      <c r="K30" s="129" t="s">
        <v>65</v>
      </c>
      <c r="L30" s="4" t="s">
        <v>83</v>
      </c>
      <c r="M30" s="129" t="s">
        <v>104</v>
      </c>
      <c r="N30" s="4">
        <v>10240</v>
      </c>
      <c r="O30" s="129" t="s">
        <v>165</v>
      </c>
      <c r="P30" s="129" t="s">
        <v>65</v>
      </c>
      <c r="Q30" s="4" t="s">
        <v>111</v>
      </c>
      <c r="R30" s="129" t="s">
        <v>112</v>
      </c>
      <c r="S30" s="4"/>
      <c r="T30" s="4"/>
      <c r="U30" s="129"/>
      <c r="V30" s="4"/>
      <c r="W30" s="4"/>
      <c r="X30" s="4"/>
      <c r="Y30" s="4"/>
      <c r="Z30" s="4"/>
      <c r="AA30" s="4"/>
      <c r="AB30" s="4"/>
      <c r="AC30" s="31" t="s">
        <v>85</v>
      </c>
      <c r="AD30" s="40" t="s">
        <v>199</v>
      </c>
      <c r="AE30" s="30" t="s">
        <v>173</v>
      </c>
      <c r="AF30" s="5" t="s">
        <v>180</v>
      </c>
      <c r="AG30" s="107" t="s">
        <v>181</v>
      </c>
      <c r="AH30" s="35"/>
      <c r="AI30" s="2"/>
      <c r="AJ30" s="2"/>
      <c r="AK30" s="2"/>
      <c r="AL30" s="2"/>
      <c r="AM30" s="2"/>
      <c r="AN30" s="2"/>
      <c r="AO30" s="2"/>
      <c r="AP30" s="2" t="s">
        <v>114</v>
      </c>
      <c r="AQ30" s="82" t="s">
        <v>174</v>
      </c>
      <c r="AR30" s="2" t="s">
        <v>90</v>
      </c>
      <c r="AS30" s="2"/>
      <c r="AT30" s="82">
        <v>9</v>
      </c>
      <c r="AU30" s="82"/>
      <c r="AV30" s="2"/>
      <c r="AW30" s="2" t="s">
        <v>175</v>
      </c>
      <c r="AX30" s="2" t="s">
        <v>75</v>
      </c>
      <c r="AY30" s="2" t="s">
        <v>76</v>
      </c>
      <c r="AZ30" s="2" t="s">
        <v>77</v>
      </c>
      <c r="BA30" s="73"/>
      <c r="BB30" s="73"/>
      <c r="BC30" s="73" t="s">
        <v>77</v>
      </c>
      <c r="BD30" s="82"/>
      <c r="BE30" s="82" t="s">
        <v>92</v>
      </c>
      <c r="BF30" s="82"/>
      <c r="BG30" s="82"/>
      <c r="BH30" s="1" t="s">
        <v>176</v>
      </c>
      <c r="BI30" s="1"/>
      <c r="BJ30" t="s">
        <v>177</v>
      </c>
    </row>
    <row r="31" spans="1:62" hidden="1">
      <c r="A31" s="118" t="s">
        <v>200</v>
      </c>
      <c r="B31" s="4">
        <v>4</v>
      </c>
      <c r="C31" s="4">
        <v>6144</v>
      </c>
      <c r="D31" s="4">
        <v>102400</v>
      </c>
      <c r="E31" s="103" t="s">
        <v>82</v>
      </c>
      <c r="F31" s="129" t="s">
        <v>65</v>
      </c>
      <c r="G31" s="4" t="s">
        <v>83</v>
      </c>
      <c r="H31" s="129" t="s">
        <v>84</v>
      </c>
      <c r="I31" s="4">
        <v>10240</v>
      </c>
      <c r="J31" s="129" t="s">
        <v>103</v>
      </c>
      <c r="K31" s="129" t="s">
        <v>65</v>
      </c>
      <c r="L31" s="4" t="s">
        <v>83</v>
      </c>
      <c r="M31" s="129" t="s">
        <v>104</v>
      </c>
      <c r="N31" s="4">
        <v>10240</v>
      </c>
      <c r="O31" s="129" t="s">
        <v>165</v>
      </c>
      <c r="P31" s="129" t="s">
        <v>65</v>
      </c>
      <c r="Q31" s="4" t="s">
        <v>111</v>
      </c>
      <c r="R31" s="129" t="s">
        <v>112</v>
      </c>
      <c r="S31" s="4"/>
      <c r="T31" s="4"/>
      <c r="U31" s="129"/>
      <c r="V31" s="4"/>
      <c r="W31" s="4"/>
      <c r="X31" s="4"/>
      <c r="Y31" s="4"/>
      <c r="Z31" s="4"/>
      <c r="AA31" s="4"/>
      <c r="AB31" s="4"/>
      <c r="AC31" s="31" t="s">
        <v>85</v>
      </c>
      <c r="AD31" s="40" t="s">
        <v>201</v>
      </c>
      <c r="AE31" s="68" t="s">
        <v>202</v>
      </c>
      <c r="AF31" s="5" t="s">
        <v>180</v>
      </c>
      <c r="AG31" s="107" t="s">
        <v>181</v>
      </c>
      <c r="AH31" s="35"/>
      <c r="AI31" s="2"/>
      <c r="AJ31" s="2"/>
      <c r="AK31" s="2"/>
      <c r="AL31" s="2"/>
      <c r="AM31" s="2"/>
      <c r="AN31" s="2"/>
      <c r="AO31" s="2"/>
      <c r="AP31" s="2" t="s">
        <v>114</v>
      </c>
      <c r="AQ31" s="82" t="s">
        <v>203</v>
      </c>
      <c r="AR31" s="2" t="s">
        <v>90</v>
      </c>
      <c r="AS31" s="2"/>
      <c r="AT31" s="82">
        <v>9</v>
      </c>
      <c r="AU31" s="82"/>
      <c r="AV31" s="2"/>
      <c r="AW31" s="2" t="s">
        <v>175</v>
      </c>
      <c r="AX31" s="2" t="s">
        <v>75</v>
      </c>
      <c r="AY31" s="2" t="s">
        <v>76</v>
      </c>
      <c r="AZ31" s="2" t="s">
        <v>77</v>
      </c>
      <c r="BA31" s="73"/>
      <c r="BB31" s="73"/>
      <c r="BC31" s="73" t="s">
        <v>77</v>
      </c>
      <c r="BD31" s="82"/>
      <c r="BE31" s="82" t="s">
        <v>92</v>
      </c>
      <c r="BF31" s="82"/>
      <c r="BG31" s="82"/>
      <c r="BH31" s="1" t="s">
        <v>204</v>
      </c>
      <c r="BI31" s="1"/>
      <c r="BJ31" t="s">
        <v>177</v>
      </c>
    </row>
    <row r="32" spans="1:62" hidden="1">
      <c r="A32" s="118" t="s">
        <v>205</v>
      </c>
      <c r="B32" s="4">
        <v>4</v>
      </c>
      <c r="C32" s="4">
        <v>6144</v>
      </c>
      <c r="D32" s="4">
        <v>102400</v>
      </c>
      <c r="E32" s="103" t="s">
        <v>82</v>
      </c>
      <c r="F32" s="129" t="s">
        <v>65</v>
      </c>
      <c r="G32" s="4" t="s">
        <v>83</v>
      </c>
      <c r="H32" s="129" t="s">
        <v>84</v>
      </c>
      <c r="I32" s="4">
        <v>10240</v>
      </c>
      <c r="J32" s="129" t="s">
        <v>103</v>
      </c>
      <c r="K32" s="129" t="s">
        <v>65</v>
      </c>
      <c r="L32" s="4" t="s">
        <v>83</v>
      </c>
      <c r="M32" s="129" t="s">
        <v>104</v>
      </c>
      <c r="N32" s="4">
        <v>10240</v>
      </c>
      <c r="O32" s="129" t="s">
        <v>165</v>
      </c>
      <c r="P32" s="129" t="s">
        <v>65</v>
      </c>
      <c r="Q32" s="4" t="s">
        <v>111</v>
      </c>
      <c r="R32" s="129" t="s">
        <v>112</v>
      </c>
      <c r="S32" s="4"/>
      <c r="T32" s="4"/>
      <c r="U32" s="129"/>
      <c r="V32" s="4"/>
      <c r="W32" s="4"/>
      <c r="X32" s="4"/>
      <c r="Y32" s="4"/>
      <c r="Z32" s="4"/>
      <c r="AA32" s="4"/>
      <c r="AB32" s="4"/>
      <c r="AC32" s="31" t="s">
        <v>85</v>
      </c>
      <c r="AD32" s="40" t="s">
        <v>206</v>
      </c>
      <c r="AE32" s="68" t="s">
        <v>202</v>
      </c>
      <c r="AF32" s="5" t="s">
        <v>180</v>
      </c>
      <c r="AG32" s="107" t="s">
        <v>181</v>
      </c>
      <c r="AH32" s="35"/>
      <c r="AI32" s="2"/>
      <c r="AJ32" s="2"/>
      <c r="AK32" s="2"/>
      <c r="AL32" s="2"/>
      <c r="AM32" s="2"/>
      <c r="AN32" s="2"/>
      <c r="AO32" s="2"/>
      <c r="AP32" s="2" t="s">
        <v>114</v>
      </c>
      <c r="AQ32" s="82" t="s">
        <v>203</v>
      </c>
      <c r="AR32" s="2" t="s">
        <v>90</v>
      </c>
      <c r="AS32" s="2"/>
      <c r="AT32" s="82">
        <v>9</v>
      </c>
      <c r="AU32" s="82"/>
      <c r="AV32" s="2"/>
      <c r="AW32" s="2" t="s">
        <v>175</v>
      </c>
      <c r="AX32" s="2" t="s">
        <v>75</v>
      </c>
      <c r="AY32" s="2" t="s">
        <v>76</v>
      </c>
      <c r="AZ32" s="2" t="s">
        <v>77</v>
      </c>
      <c r="BA32" s="73"/>
      <c r="BB32" s="73"/>
      <c r="BC32" s="73" t="s">
        <v>77</v>
      </c>
      <c r="BD32" s="82"/>
      <c r="BE32" s="82" t="s">
        <v>92</v>
      </c>
      <c r="BF32" s="82"/>
      <c r="BG32" s="82"/>
      <c r="BH32" s="1" t="s">
        <v>204</v>
      </c>
      <c r="BI32" s="1"/>
      <c r="BJ32" t="s">
        <v>177</v>
      </c>
    </row>
    <row r="33" spans="1:64" hidden="1">
      <c r="A33" s="118" t="s">
        <v>207</v>
      </c>
      <c r="B33" s="4">
        <v>4</v>
      </c>
      <c r="C33" s="4">
        <v>6144</v>
      </c>
      <c r="D33" s="4">
        <v>102400</v>
      </c>
      <c r="E33" s="103" t="s">
        <v>82</v>
      </c>
      <c r="F33" s="129" t="s">
        <v>65</v>
      </c>
      <c r="G33" s="4" t="s">
        <v>83</v>
      </c>
      <c r="H33" s="129" t="s">
        <v>84</v>
      </c>
      <c r="I33" s="4">
        <v>10240</v>
      </c>
      <c r="J33" s="129" t="s">
        <v>103</v>
      </c>
      <c r="K33" s="129" t="s">
        <v>65</v>
      </c>
      <c r="L33" s="4" t="s">
        <v>83</v>
      </c>
      <c r="M33" s="129" t="s">
        <v>104</v>
      </c>
      <c r="N33" s="4">
        <v>10240</v>
      </c>
      <c r="O33" s="129" t="s">
        <v>165</v>
      </c>
      <c r="P33" s="129" t="s">
        <v>65</v>
      </c>
      <c r="Q33" s="4" t="s">
        <v>111</v>
      </c>
      <c r="R33" s="129" t="s">
        <v>112</v>
      </c>
      <c r="S33" s="4"/>
      <c r="T33" s="4"/>
      <c r="U33" s="129"/>
      <c r="V33" s="4"/>
      <c r="W33" s="4"/>
      <c r="X33" s="4"/>
      <c r="Y33" s="4"/>
      <c r="Z33" s="4"/>
      <c r="AA33" s="4"/>
      <c r="AB33" s="4"/>
      <c r="AC33" s="31" t="s">
        <v>85</v>
      </c>
      <c r="AD33" s="40" t="s">
        <v>208</v>
      </c>
      <c r="AE33" s="68" t="s">
        <v>202</v>
      </c>
      <c r="AF33" s="5" t="s">
        <v>180</v>
      </c>
      <c r="AG33" s="107" t="s">
        <v>181</v>
      </c>
      <c r="AH33" s="35"/>
      <c r="AI33" s="2"/>
      <c r="AJ33" s="2"/>
      <c r="AK33" s="2"/>
      <c r="AL33" s="2"/>
      <c r="AM33" s="2"/>
      <c r="AN33" s="2"/>
      <c r="AO33" s="2"/>
      <c r="AP33" s="2" t="s">
        <v>114</v>
      </c>
      <c r="AQ33" s="82" t="s">
        <v>203</v>
      </c>
      <c r="AR33" s="2" t="s">
        <v>90</v>
      </c>
      <c r="AS33" s="2"/>
      <c r="AT33" s="82">
        <v>9</v>
      </c>
      <c r="AU33" s="82"/>
      <c r="AV33" s="2"/>
      <c r="AW33" s="2" t="s">
        <v>175</v>
      </c>
      <c r="AX33" s="2" t="s">
        <v>75</v>
      </c>
      <c r="AY33" s="2" t="s">
        <v>76</v>
      </c>
      <c r="AZ33" s="2" t="s">
        <v>77</v>
      </c>
      <c r="BA33" s="73"/>
      <c r="BB33" s="73"/>
      <c r="BC33" s="73" t="s">
        <v>77</v>
      </c>
      <c r="BD33" s="82"/>
      <c r="BE33" s="82" t="s">
        <v>92</v>
      </c>
      <c r="BF33" s="82"/>
      <c r="BG33" s="82"/>
      <c r="BH33" s="1" t="s">
        <v>204</v>
      </c>
      <c r="BI33" s="1"/>
      <c r="BJ33" t="s">
        <v>177</v>
      </c>
    </row>
    <row r="34" spans="1:64" hidden="1">
      <c r="A34" s="118" t="s">
        <v>209</v>
      </c>
      <c r="B34" s="4">
        <v>4</v>
      </c>
      <c r="C34" s="4">
        <v>6144</v>
      </c>
      <c r="D34" s="4">
        <v>102400</v>
      </c>
      <c r="E34" s="103" t="s">
        <v>82</v>
      </c>
      <c r="F34" s="129" t="s">
        <v>65</v>
      </c>
      <c r="G34" s="4" t="s">
        <v>83</v>
      </c>
      <c r="H34" s="129" t="s">
        <v>84</v>
      </c>
      <c r="I34" s="4">
        <v>10240</v>
      </c>
      <c r="J34" s="129" t="s">
        <v>103</v>
      </c>
      <c r="K34" s="129" t="s">
        <v>65</v>
      </c>
      <c r="L34" s="4" t="s">
        <v>83</v>
      </c>
      <c r="M34" s="129" t="s">
        <v>104</v>
      </c>
      <c r="N34" s="4">
        <v>10240</v>
      </c>
      <c r="O34" s="129" t="s">
        <v>165</v>
      </c>
      <c r="P34" s="129" t="s">
        <v>65</v>
      </c>
      <c r="Q34" s="4" t="s">
        <v>111</v>
      </c>
      <c r="R34" s="129" t="s">
        <v>112</v>
      </c>
      <c r="S34" s="4"/>
      <c r="T34" s="4"/>
      <c r="U34" s="129"/>
      <c r="V34" s="4"/>
      <c r="W34" s="4"/>
      <c r="X34" s="4"/>
      <c r="Y34" s="4"/>
      <c r="Z34" s="4"/>
      <c r="AA34" s="4"/>
      <c r="AB34" s="4"/>
      <c r="AC34" s="31" t="s">
        <v>85</v>
      </c>
      <c r="AD34" s="40" t="s">
        <v>210</v>
      </c>
      <c r="AE34" s="68" t="s">
        <v>202</v>
      </c>
      <c r="AF34" s="5" t="s">
        <v>180</v>
      </c>
      <c r="AG34" s="107" t="s">
        <v>181</v>
      </c>
      <c r="AH34" s="35"/>
      <c r="AI34" s="2"/>
      <c r="AJ34" s="2"/>
      <c r="AK34" s="2"/>
      <c r="AL34" s="2"/>
      <c r="AM34" s="2"/>
      <c r="AN34" s="2"/>
      <c r="AO34" s="2"/>
      <c r="AP34" s="2" t="s">
        <v>114</v>
      </c>
      <c r="AQ34" s="82" t="s">
        <v>203</v>
      </c>
      <c r="AR34" s="2" t="s">
        <v>90</v>
      </c>
      <c r="AS34" s="2"/>
      <c r="AT34" s="82">
        <v>9</v>
      </c>
      <c r="AU34" s="82"/>
      <c r="AV34" s="2"/>
      <c r="AW34" s="2" t="s">
        <v>175</v>
      </c>
      <c r="AX34" s="2" t="s">
        <v>75</v>
      </c>
      <c r="AY34" s="2" t="s">
        <v>76</v>
      </c>
      <c r="AZ34" s="2" t="s">
        <v>77</v>
      </c>
      <c r="BA34" s="73"/>
      <c r="BB34" s="73"/>
      <c r="BC34" s="73" t="s">
        <v>77</v>
      </c>
      <c r="BD34" s="82"/>
      <c r="BE34" s="82" t="s">
        <v>92</v>
      </c>
      <c r="BF34" s="82"/>
      <c r="BG34" s="82"/>
      <c r="BH34" s="1" t="s">
        <v>204</v>
      </c>
      <c r="BI34" s="1"/>
      <c r="BJ34" t="s">
        <v>177</v>
      </c>
    </row>
    <row r="35" spans="1:64" hidden="1">
      <c r="A35" s="118" t="s">
        <v>211</v>
      </c>
      <c r="B35" s="4">
        <v>4</v>
      </c>
      <c r="C35" s="4">
        <v>6144</v>
      </c>
      <c r="D35" s="4">
        <v>102400</v>
      </c>
      <c r="E35" s="103" t="s">
        <v>82</v>
      </c>
      <c r="F35" s="129" t="s">
        <v>65</v>
      </c>
      <c r="G35" s="4" t="s">
        <v>83</v>
      </c>
      <c r="H35" s="129" t="s">
        <v>84</v>
      </c>
      <c r="I35" s="4">
        <v>10240</v>
      </c>
      <c r="J35" s="129" t="s">
        <v>103</v>
      </c>
      <c r="K35" s="129" t="s">
        <v>65</v>
      </c>
      <c r="L35" s="4" t="s">
        <v>83</v>
      </c>
      <c r="M35" s="129" t="s">
        <v>104</v>
      </c>
      <c r="N35" s="4">
        <v>10240</v>
      </c>
      <c r="O35" s="129" t="s">
        <v>165</v>
      </c>
      <c r="P35" s="129" t="s">
        <v>65</v>
      </c>
      <c r="Q35" s="4" t="s">
        <v>111</v>
      </c>
      <c r="R35" s="129" t="s">
        <v>112</v>
      </c>
      <c r="S35" s="4"/>
      <c r="T35" s="4"/>
      <c r="U35" s="129"/>
      <c r="V35" s="4"/>
      <c r="W35" s="4"/>
      <c r="X35" s="4"/>
      <c r="Y35" s="4"/>
      <c r="Z35" s="4"/>
      <c r="AA35" s="4"/>
      <c r="AB35" s="4"/>
      <c r="AC35" s="31" t="s">
        <v>85</v>
      </c>
      <c r="AD35" s="40" t="s">
        <v>212</v>
      </c>
      <c r="AE35" s="68" t="s">
        <v>202</v>
      </c>
      <c r="AF35" s="5" t="s">
        <v>180</v>
      </c>
      <c r="AG35" s="107" t="s">
        <v>181</v>
      </c>
      <c r="AH35" s="35"/>
      <c r="AI35" s="2"/>
      <c r="AJ35" s="2"/>
      <c r="AK35" s="2"/>
      <c r="AL35" s="2"/>
      <c r="AM35" s="2"/>
      <c r="AN35" s="2"/>
      <c r="AO35" s="2"/>
      <c r="AP35" s="2" t="s">
        <v>114</v>
      </c>
      <c r="AQ35" s="82" t="s">
        <v>203</v>
      </c>
      <c r="AR35" s="2" t="s">
        <v>90</v>
      </c>
      <c r="AS35" s="2"/>
      <c r="AT35" s="82">
        <v>9</v>
      </c>
      <c r="AU35" s="82"/>
      <c r="AV35" s="2"/>
      <c r="AW35" s="2" t="s">
        <v>175</v>
      </c>
      <c r="AX35" s="2" t="s">
        <v>75</v>
      </c>
      <c r="AY35" s="2" t="s">
        <v>76</v>
      </c>
      <c r="AZ35" s="2" t="s">
        <v>77</v>
      </c>
      <c r="BA35" s="73"/>
      <c r="BB35" s="73"/>
      <c r="BC35" s="73" t="s">
        <v>77</v>
      </c>
      <c r="BD35" s="82"/>
      <c r="BE35" s="82" t="s">
        <v>92</v>
      </c>
      <c r="BF35" s="82"/>
      <c r="BG35" s="82"/>
      <c r="BH35" s="1" t="s">
        <v>204</v>
      </c>
      <c r="BI35" s="1"/>
      <c r="BJ35" t="s">
        <v>177</v>
      </c>
    </row>
    <row r="36" spans="1:64" hidden="1">
      <c r="A36" s="118" t="s">
        <v>213</v>
      </c>
      <c r="B36" s="4">
        <v>4</v>
      </c>
      <c r="C36" s="4">
        <v>6144</v>
      </c>
      <c r="D36" s="4">
        <v>102400</v>
      </c>
      <c r="E36" s="103" t="s">
        <v>82</v>
      </c>
      <c r="F36" s="129" t="s">
        <v>65</v>
      </c>
      <c r="G36" s="4" t="s">
        <v>83</v>
      </c>
      <c r="H36" s="129" t="s">
        <v>84</v>
      </c>
      <c r="I36" s="4">
        <v>10240</v>
      </c>
      <c r="J36" s="129" t="s">
        <v>103</v>
      </c>
      <c r="K36" s="129" t="s">
        <v>65</v>
      </c>
      <c r="L36" s="4" t="s">
        <v>83</v>
      </c>
      <c r="M36" s="129" t="s">
        <v>104</v>
      </c>
      <c r="N36" s="4">
        <v>10240</v>
      </c>
      <c r="O36" s="129" t="s">
        <v>165</v>
      </c>
      <c r="P36" s="129" t="s">
        <v>65</v>
      </c>
      <c r="Q36" s="4" t="s">
        <v>111</v>
      </c>
      <c r="R36" s="129" t="s">
        <v>112</v>
      </c>
      <c r="S36" s="4"/>
      <c r="T36" s="4"/>
      <c r="U36" s="129"/>
      <c r="V36" s="4"/>
      <c r="W36" s="4"/>
      <c r="X36" s="4"/>
      <c r="Y36" s="4"/>
      <c r="Z36" s="4"/>
      <c r="AA36" s="4"/>
      <c r="AB36" s="4"/>
      <c r="AC36" s="31" t="s">
        <v>85</v>
      </c>
      <c r="AD36" s="40" t="s">
        <v>214</v>
      </c>
      <c r="AE36" s="68" t="s">
        <v>202</v>
      </c>
      <c r="AF36" s="5" t="s">
        <v>180</v>
      </c>
      <c r="AG36" s="107" t="s">
        <v>181</v>
      </c>
      <c r="AH36" s="35"/>
      <c r="AI36" s="2"/>
      <c r="AJ36" s="2"/>
      <c r="AK36" s="2"/>
      <c r="AL36" s="2"/>
      <c r="AM36" s="2"/>
      <c r="AN36" s="2"/>
      <c r="AO36" s="2"/>
      <c r="AP36" s="2" t="s">
        <v>114</v>
      </c>
      <c r="AQ36" s="82" t="s">
        <v>203</v>
      </c>
      <c r="AR36" s="2" t="s">
        <v>90</v>
      </c>
      <c r="AS36" s="2"/>
      <c r="AT36" s="82">
        <v>9</v>
      </c>
      <c r="AU36" s="82"/>
      <c r="AV36" s="2"/>
      <c r="AW36" s="2" t="s">
        <v>175</v>
      </c>
      <c r="AX36" s="2" t="s">
        <v>75</v>
      </c>
      <c r="AY36" s="2" t="s">
        <v>76</v>
      </c>
      <c r="AZ36" s="2" t="s">
        <v>77</v>
      </c>
      <c r="BA36" s="73"/>
      <c r="BB36" s="73"/>
      <c r="BC36" s="73" t="s">
        <v>77</v>
      </c>
      <c r="BD36" s="82"/>
      <c r="BE36" s="82" t="s">
        <v>92</v>
      </c>
      <c r="BF36" s="82"/>
      <c r="BG36" s="82"/>
      <c r="BH36" s="1" t="s">
        <v>204</v>
      </c>
      <c r="BI36" s="1"/>
      <c r="BJ36" t="s">
        <v>177</v>
      </c>
    </row>
    <row r="37" spans="1:64" hidden="1">
      <c r="A37" s="118" t="s">
        <v>215</v>
      </c>
      <c r="B37" s="4">
        <v>4</v>
      </c>
      <c r="C37" s="4">
        <v>6144</v>
      </c>
      <c r="D37" s="4">
        <v>102400</v>
      </c>
      <c r="E37" s="103" t="s">
        <v>82</v>
      </c>
      <c r="F37" s="129" t="s">
        <v>65</v>
      </c>
      <c r="G37" s="4" t="s">
        <v>83</v>
      </c>
      <c r="H37" s="129" t="s">
        <v>84</v>
      </c>
      <c r="I37" s="4">
        <v>10240</v>
      </c>
      <c r="J37" s="129" t="s">
        <v>103</v>
      </c>
      <c r="K37" s="129" t="s">
        <v>65</v>
      </c>
      <c r="L37" s="4" t="s">
        <v>83</v>
      </c>
      <c r="M37" s="129" t="s">
        <v>104</v>
      </c>
      <c r="N37" s="4">
        <v>10240</v>
      </c>
      <c r="O37" s="129" t="s">
        <v>165</v>
      </c>
      <c r="P37" s="129" t="s">
        <v>65</v>
      </c>
      <c r="Q37" s="4" t="s">
        <v>111</v>
      </c>
      <c r="R37" s="129" t="s">
        <v>112</v>
      </c>
      <c r="S37" s="4"/>
      <c r="T37" s="4"/>
      <c r="U37" s="129"/>
      <c r="V37" s="4"/>
      <c r="W37" s="4"/>
      <c r="X37" s="4"/>
      <c r="Y37" s="4"/>
      <c r="Z37" s="4"/>
      <c r="AA37" s="4"/>
      <c r="AB37" s="4"/>
      <c r="AC37" s="2" t="s">
        <v>85</v>
      </c>
      <c r="AD37" s="40" t="s">
        <v>216</v>
      </c>
      <c r="AE37" s="68" t="s">
        <v>202</v>
      </c>
      <c r="AF37" s="5" t="str">
        <f>IFERROR(VLOOKUP(AE37, 'Data-VM-ADF (Do Not Edit)'!A$2:C$20,MATCH("vLan Subnet",'Data-VM-ADF (Do Not Edit)'!A$2:C$2),FALSE),"")</f>
        <v>255.255.254.0</v>
      </c>
      <c r="AG37" s="107" t="str">
        <f>IFERROR(VLOOKUP(AE37, 'Data-VM-ADF (Do Not Edit)'!A$2:C$20,MATCH("vLan Default Gateway",'Data-VM-ADF (Do Not Edit)'!A$2:C$2),FALSE),"")</f>
        <v>172.31.113.1</v>
      </c>
      <c r="AH37" s="35"/>
      <c r="AI37" s="2"/>
      <c r="AJ37" s="2"/>
      <c r="AK37" s="2"/>
      <c r="AL37" s="2"/>
      <c r="AM37" s="2"/>
      <c r="AN37" s="2"/>
      <c r="AO37" s="2"/>
      <c r="AP37" s="2" t="s">
        <v>114</v>
      </c>
      <c r="AQ37" s="82" t="s">
        <v>203</v>
      </c>
      <c r="AR37" s="2" t="s">
        <v>90</v>
      </c>
      <c r="AS37" s="2"/>
      <c r="AT37" s="82">
        <v>9</v>
      </c>
      <c r="AU37" s="82"/>
      <c r="AV37" s="2"/>
      <c r="AW37" s="2" t="s">
        <v>175</v>
      </c>
      <c r="AX37" s="2" t="s">
        <v>75</v>
      </c>
      <c r="AY37" s="2" t="s">
        <v>76</v>
      </c>
      <c r="AZ37" s="2" t="s">
        <v>77</v>
      </c>
      <c r="BA37" s="73"/>
      <c r="BB37" s="73"/>
      <c r="BC37" s="73" t="s">
        <v>77</v>
      </c>
      <c r="BD37" s="82"/>
      <c r="BE37" s="82" t="s">
        <v>92</v>
      </c>
      <c r="BF37" s="82"/>
      <c r="BG37" s="82"/>
      <c r="BH37" s="1" t="s">
        <v>204</v>
      </c>
      <c r="BI37" s="1"/>
      <c r="BJ37" t="s">
        <v>177</v>
      </c>
    </row>
    <row r="38" spans="1:64" hidden="1">
      <c r="A38" s="118" t="s">
        <v>217</v>
      </c>
      <c r="B38" s="4">
        <v>4</v>
      </c>
      <c r="C38" s="4">
        <v>6144</v>
      </c>
      <c r="D38" s="4">
        <v>102400</v>
      </c>
      <c r="E38" s="103" t="s">
        <v>82</v>
      </c>
      <c r="F38" s="129" t="s">
        <v>65</v>
      </c>
      <c r="G38" s="4" t="s">
        <v>83</v>
      </c>
      <c r="H38" s="129" t="s">
        <v>84</v>
      </c>
      <c r="I38" s="4">
        <v>10240</v>
      </c>
      <c r="J38" s="129" t="s">
        <v>103</v>
      </c>
      <c r="K38" s="129" t="s">
        <v>65</v>
      </c>
      <c r="L38" s="4" t="s">
        <v>83</v>
      </c>
      <c r="M38" s="129" t="s">
        <v>104</v>
      </c>
      <c r="N38" s="4">
        <v>10240</v>
      </c>
      <c r="O38" s="129" t="s">
        <v>165</v>
      </c>
      <c r="P38" s="129" t="s">
        <v>65</v>
      </c>
      <c r="Q38" s="4" t="s">
        <v>111</v>
      </c>
      <c r="R38" s="129" t="s">
        <v>112</v>
      </c>
      <c r="S38" s="4"/>
      <c r="T38" s="4"/>
      <c r="U38" s="129"/>
      <c r="V38" s="4"/>
      <c r="W38" s="4"/>
      <c r="X38" s="4"/>
      <c r="Y38" s="4"/>
      <c r="Z38" s="4"/>
      <c r="AA38" s="4"/>
      <c r="AB38" s="4"/>
      <c r="AC38" s="2" t="s">
        <v>85</v>
      </c>
      <c r="AD38" s="40" t="s">
        <v>218</v>
      </c>
      <c r="AE38" s="68" t="s">
        <v>202</v>
      </c>
      <c r="AF38" s="5" t="s">
        <v>180</v>
      </c>
      <c r="AG38" s="107" t="s">
        <v>181</v>
      </c>
      <c r="AH38" s="35"/>
      <c r="AI38" s="2"/>
      <c r="AJ38" s="2"/>
      <c r="AK38" s="2"/>
      <c r="AL38" s="2"/>
      <c r="AM38" s="2"/>
      <c r="AN38" s="2"/>
      <c r="AO38" s="2"/>
      <c r="AP38" s="2" t="s">
        <v>114</v>
      </c>
      <c r="AQ38" s="82" t="s">
        <v>203</v>
      </c>
      <c r="AR38" s="2" t="s">
        <v>90</v>
      </c>
      <c r="AS38" s="2"/>
      <c r="AT38" s="82">
        <v>9</v>
      </c>
      <c r="AU38" s="82"/>
      <c r="AV38" s="2"/>
      <c r="AW38" s="2" t="s">
        <v>175</v>
      </c>
      <c r="AX38" s="2" t="s">
        <v>75</v>
      </c>
      <c r="AY38" s="2" t="s">
        <v>76</v>
      </c>
      <c r="AZ38" s="2" t="s">
        <v>77</v>
      </c>
      <c r="BA38" s="73"/>
      <c r="BB38" s="73"/>
      <c r="BC38" s="73" t="s">
        <v>77</v>
      </c>
      <c r="BD38" s="82"/>
      <c r="BE38" s="82" t="s">
        <v>92</v>
      </c>
      <c r="BF38" s="82"/>
      <c r="BG38" s="82"/>
      <c r="BH38" s="1" t="s">
        <v>204</v>
      </c>
      <c r="BI38" s="1"/>
      <c r="BJ38" t="s">
        <v>177</v>
      </c>
    </row>
    <row r="39" spans="1:64" hidden="1">
      <c r="A39" s="118" t="s">
        <v>219</v>
      </c>
      <c r="B39" s="4">
        <v>4</v>
      </c>
      <c r="C39" s="4">
        <v>6144</v>
      </c>
      <c r="D39" s="4">
        <v>102400</v>
      </c>
      <c r="E39" s="103" t="s">
        <v>82</v>
      </c>
      <c r="F39" s="129" t="s">
        <v>65</v>
      </c>
      <c r="G39" s="4" t="s">
        <v>83</v>
      </c>
      <c r="H39" s="129" t="s">
        <v>84</v>
      </c>
      <c r="I39" s="4">
        <v>10240</v>
      </c>
      <c r="J39" s="129" t="s">
        <v>103</v>
      </c>
      <c r="K39" s="129" t="s">
        <v>65</v>
      </c>
      <c r="L39" s="4" t="s">
        <v>83</v>
      </c>
      <c r="M39" s="129" t="s">
        <v>104</v>
      </c>
      <c r="N39" s="4">
        <v>10240</v>
      </c>
      <c r="O39" s="129" t="s">
        <v>165</v>
      </c>
      <c r="P39" s="129" t="s">
        <v>65</v>
      </c>
      <c r="Q39" s="4" t="s">
        <v>111</v>
      </c>
      <c r="R39" s="129" t="s">
        <v>112</v>
      </c>
      <c r="S39" s="4"/>
      <c r="T39" s="4"/>
      <c r="U39" s="129"/>
      <c r="V39" s="4"/>
      <c r="W39" s="4"/>
      <c r="X39" s="4"/>
      <c r="Y39" s="4"/>
      <c r="Z39" s="4"/>
      <c r="AA39" s="4"/>
      <c r="AB39" s="4"/>
      <c r="AC39" s="2" t="s">
        <v>85</v>
      </c>
      <c r="AD39" s="40" t="s">
        <v>220</v>
      </c>
      <c r="AE39" s="68" t="s">
        <v>202</v>
      </c>
      <c r="AF39" s="5" t="s">
        <v>180</v>
      </c>
      <c r="AG39" s="107" t="s">
        <v>181</v>
      </c>
      <c r="AH39" s="35"/>
      <c r="AI39" s="2"/>
      <c r="AJ39" s="2"/>
      <c r="AK39" s="2"/>
      <c r="AL39" s="2"/>
      <c r="AM39" s="2"/>
      <c r="AN39" s="2"/>
      <c r="AO39" s="2"/>
      <c r="AP39" s="2" t="s">
        <v>114</v>
      </c>
      <c r="AQ39" s="82" t="s">
        <v>203</v>
      </c>
      <c r="AR39" s="2" t="s">
        <v>90</v>
      </c>
      <c r="AS39" s="2"/>
      <c r="AT39" s="82">
        <v>9</v>
      </c>
      <c r="AU39" s="82"/>
      <c r="AV39" s="2"/>
      <c r="AW39" s="2" t="s">
        <v>175</v>
      </c>
      <c r="AX39" s="2" t="s">
        <v>75</v>
      </c>
      <c r="AY39" s="2" t="s">
        <v>76</v>
      </c>
      <c r="AZ39" s="2" t="s">
        <v>77</v>
      </c>
      <c r="BA39" s="73"/>
      <c r="BB39" s="73"/>
      <c r="BC39" s="73" t="s">
        <v>77</v>
      </c>
      <c r="BD39" s="82"/>
      <c r="BE39" s="82" t="s">
        <v>92</v>
      </c>
      <c r="BF39" s="82"/>
      <c r="BG39" s="82"/>
      <c r="BH39" s="1" t="s">
        <v>204</v>
      </c>
      <c r="BI39" s="1"/>
      <c r="BJ39" t="s">
        <v>177</v>
      </c>
    </row>
    <row r="40" spans="1:64" s="13" customFormat="1" hidden="1">
      <c r="A40" s="3" t="s">
        <v>221</v>
      </c>
      <c r="B40" s="4">
        <v>8</v>
      </c>
      <c r="C40" s="4">
        <v>8192</v>
      </c>
      <c r="D40" s="4">
        <v>102400</v>
      </c>
      <c r="E40" s="103" t="s">
        <v>82</v>
      </c>
      <c r="F40" s="129" t="s">
        <v>65</v>
      </c>
      <c r="G40" s="4" t="s">
        <v>83</v>
      </c>
      <c r="H40" s="129" t="s">
        <v>84</v>
      </c>
      <c r="I40" s="4">
        <v>40960</v>
      </c>
      <c r="J40" s="129" t="s">
        <v>103</v>
      </c>
      <c r="K40" s="129" t="s">
        <v>65</v>
      </c>
      <c r="L40" s="4" t="s">
        <v>83</v>
      </c>
      <c r="M40" s="129" t="s">
        <v>104</v>
      </c>
      <c r="N40" s="4">
        <v>10240</v>
      </c>
      <c r="O40" s="129" t="s">
        <v>165</v>
      </c>
      <c r="P40" s="129" t="s">
        <v>65</v>
      </c>
      <c r="Q40" s="4" t="s">
        <v>111</v>
      </c>
      <c r="R40" s="129" t="s">
        <v>112</v>
      </c>
      <c r="S40" s="4"/>
      <c r="T40" s="4"/>
      <c r="U40" s="129"/>
      <c r="V40" s="4"/>
      <c r="W40" s="4"/>
      <c r="X40" s="4"/>
      <c r="Y40" s="4"/>
      <c r="Z40" s="4"/>
      <c r="AA40" s="4"/>
      <c r="AB40" s="4"/>
      <c r="AC40" s="2" t="s">
        <v>85</v>
      </c>
      <c r="AD40" s="40" t="s">
        <v>222</v>
      </c>
      <c r="AE40" s="2" t="s">
        <v>87</v>
      </c>
      <c r="AF40" s="5" t="str">
        <f>IFERROR(VLOOKUP(AE40, 'Data-VM-ADF (Do Not Edit)'!A$2:C$20,MATCH("vLan Subnet",'Data-VM-ADF (Do Not Edit)'!A$2:C$2),FALSE),"")</f>
        <v>255.255.254.0</v>
      </c>
      <c r="AG40" s="107" t="str">
        <f>IFERROR(VLOOKUP(AE40, 'Data-VM-ADF (Do Not Edit)'!A$2:C$20,MATCH("vLan Default Gateway",'Data-VM-ADF (Do Not Edit)'!A$2:C$2),FALSE),"")</f>
        <v>172.17.36.1</v>
      </c>
      <c r="AH40" s="35"/>
      <c r="AI40" s="2"/>
      <c r="AJ40" s="2"/>
      <c r="AK40" s="2"/>
      <c r="AL40" s="2"/>
      <c r="AM40" s="2"/>
      <c r="AN40" s="2"/>
      <c r="AO40" s="2"/>
      <c r="AP40" s="2" t="s">
        <v>114</v>
      </c>
      <c r="AQ40" s="82" t="s">
        <v>223</v>
      </c>
      <c r="AR40" s="2" t="s">
        <v>116</v>
      </c>
      <c r="AS40" s="2"/>
      <c r="AT40" s="82">
        <v>9</v>
      </c>
      <c r="AU40" s="82"/>
      <c r="AV40" s="2"/>
      <c r="AW40" s="2" t="s">
        <v>117</v>
      </c>
      <c r="AX40" s="2" t="s">
        <v>75</v>
      </c>
      <c r="AY40" s="2" t="s">
        <v>76</v>
      </c>
      <c r="AZ40" s="2" t="s">
        <v>77</v>
      </c>
      <c r="BA40" s="73"/>
      <c r="BB40" s="73"/>
      <c r="BC40" s="73" t="s">
        <v>77</v>
      </c>
      <c r="BD40" s="82" t="s">
        <v>78</v>
      </c>
      <c r="BE40" s="82" t="s">
        <v>92</v>
      </c>
      <c r="BF40" s="82"/>
      <c r="BG40" s="82"/>
      <c r="BH40" s="1" t="s">
        <v>118</v>
      </c>
      <c r="BI40" s="1"/>
      <c r="BJ40" t="s">
        <v>119</v>
      </c>
      <c r="BK40"/>
      <c r="BL40"/>
    </row>
    <row r="41" spans="1:64" hidden="1">
      <c r="A41" s="3" t="s">
        <v>224</v>
      </c>
      <c r="B41" s="4">
        <v>8</v>
      </c>
      <c r="C41" s="4">
        <v>81920</v>
      </c>
      <c r="D41" s="4">
        <v>102400</v>
      </c>
      <c r="E41" s="103" t="s">
        <v>82</v>
      </c>
      <c r="F41" s="129" t="s">
        <v>65</v>
      </c>
      <c r="G41" s="4" t="s">
        <v>225</v>
      </c>
      <c r="H41" s="129" t="s">
        <v>84</v>
      </c>
      <c r="I41" s="4">
        <v>102400</v>
      </c>
      <c r="J41" s="129" t="s">
        <v>226</v>
      </c>
      <c r="K41" s="129" t="s">
        <v>227</v>
      </c>
      <c r="L41" s="4" t="s">
        <v>225</v>
      </c>
      <c r="M41" s="129" t="s">
        <v>228</v>
      </c>
      <c r="N41" s="4">
        <v>716800</v>
      </c>
      <c r="O41" s="129" t="s">
        <v>103</v>
      </c>
      <c r="P41" s="129" t="s">
        <v>227</v>
      </c>
      <c r="Q41" s="4" t="s">
        <v>225</v>
      </c>
      <c r="R41" s="129" t="s">
        <v>229</v>
      </c>
      <c r="S41" s="4">
        <v>153600</v>
      </c>
      <c r="T41" s="134" t="s">
        <v>165</v>
      </c>
      <c r="U41" s="134" t="s">
        <v>227</v>
      </c>
      <c r="V41" s="56" t="s">
        <v>225</v>
      </c>
      <c r="W41" s="134" t="s">
        <v>112</v>
      </c>
      <c r="X41" s="56">
        <v>102400</v>
      </c>
      <c r="Y41" s="56" t="s">
        <v>230</v>
      </c>
      <c r="Z41" s="134" t="s">
        <v>227</v>
      </c>
      <c r="AA41" s="56" t="s">
        <v>225</v>
      </c>
      <c r="AB41" s="56" t="s">
        <v>231</v>
      </c>
      <c r="AC41" s="31" t="s">
        <v>85</v>
      </c>
      <c r="AD41" s="40" t="s">
        <v>232</v>
      </c>
      <c r="AE41" s="2" t="s">
        <v>87</v>
      </c>
      <c r="AF41" s="5" t="str">
        <f>IFERROR(VLOOKUP(AE41, 'Data-VM-ADF (Do Not Edit)'!A$2:C$20,MATCH("vLan Subnet",'Data-VM-ADF (Do Not Edit)'!A$2:C$2),FALSE),"")</f>
        <v>255.255.254.0</v>
      </c>
      <c r="AG41" s="107" t="str">
        <f>IFERROR(VLOOKUP(AE41, 'Data-VM-ADF (Do Not Edit)'!A$2:C$20,MATCH("vLan Default Gateway",'Data-VM-ADF (Do Not Edit)'!A$2:C$2),FALSE),"")</f>
        <v>172.17.36.1</v>
      </c>
      <c r="AH41" s="35"/>
      <c r="AI41" s="2"/>
      <c r="AJ41" s="2"/>
      <c r="AK41" s="2"/>
      <c r="AL41" s="2"/>
      <c r="AM41" s="2"/>
      <c r="AN41" s="2"/>
      <c r="AO41" s="2"/>
      <c r="AP41" s="2" t="s">
        <v>233</v>
      </c>
      <c r="AQ41" s="82" t="s">
        <v>234</v>
      </c>
      <c r="AR41" s="2" t="s">
        <v>235</v>
      </c>
      <c r="AS41" s="2" t="s">
        <v>236</v>
      </c>
      <c r="AT41" s="82">
        <v>8</v>
      </c>
      <c r="AU41" s="82"/>
      <c r="AV41" s="2"/>
      <c r="AW41" s="2" t="s">
        <v>117</v>
      </c>
      <c r="AX41" s="2" t="s">
        <v>75</v>
      </c>
      <c r="AY41" s="2" t="s">
        <v>76</v>
      </c>
      <c r="AZ41" s="2" t="s">
        <v>77</v>
      </c>
      <c r="BA41" s="73"/>
      <c r="BB41" s="73"/>
      <c r="BC41" s="73" t="s">
        <v>77</v>
      </c>
      <c r="BD41" s="82"/>
      <c r="BE41" s="82" t="s">
        <v>92</v>
      </c>
      <c r="BF41" s="82"/>
      <c r="BG41" s="82" t="s">
        <v>237</v>
      </c>
      <c r="BH41" s="1" t="s">
        <v>238</v>
      </c>
      <c r="BI41" s="1"/>
    </row>
    <row r="42" spans="1:64" hidden="1">
      <c r="A42" s="3" t="s">
        <v>239</v>
      </c>
      <c r="B42" s="4">
        <v>8</v>
      </c>
      <c r="C42" s="4">
        <v>81920</v>
      </c>
      <c r="D42" s="4">
        <v>102400</v>
      </c>
      <c r="E42" s="103" t="s">
        <v>82</v>
      </c>
      <c r="F42" s="129" t="s">
        <v>65</v>
      </c>
      <c r="G42" s="4" t="s">
        <v>225</v>
      </c>
      <c r="H42" s="129" t="s">
        <v>84</v>
      </c>
      <c r="I42" s="4">
        <v>102400</v>
      </c>
      <c r="J42" s="129" t="s">
        <v>226</v>
      </c>
      <c r="K42" s="129" t="s">
        <v>227</v>
      </c>
      <c r="L42" s="4" t="s">
        <v>225</v>
      </c>
      <c r="M42" s="129" t="s">
        <v>228</v>
      </c>
      <c r="N42" s="4">
        <v>716800</v>
      </c>
      <c r="O42" s="129" t="s">
        <v>103</v>
      </c>
      <c r="P42" s="129" t="s">
        <v>227</v>
      </c>
      <c r="Q42" s="4" t="s">
        <v>225</v>
      </c>
      <c r="R42" s="129" t="s">
        <v>229</v>
      </c>
      <c r="S42" s="4">
        <v>153600</v>
      </c>
      <c r="T42" s="134" t="s">
        <v>165</v>
      </c>
      <c r="U42" s="134" t="s">
        <v>227</v>
      </c>
      <c r="V42" s="56" t="s">
        <v>225</v>
      </c>
      <c r="W42" s="134" t="s">
        <v>112</v>
      </c>
      <c r="X42" s="56">
        <v>102400</v>
      </c>
      <c r="Y42" s="56" t="s">
        <v>230</v>
      </c>
      <c r="Z42" s="134" t="s">
        <v>227</v>
      </c>
      <c r="AA42" s="56" t="s">
        <v>225</v>
      </c>
      <c r="AB42" s="56" t="s">
        <v>231</v>
      </c>
      <c r="AC42" s="31" t="s">
        <v>85</v>
      </c>
      <c r="AD42" s="40" t="s">
        <v>240</v>
      </c>
      <c r="AE42" s="2" t="s">
        <v>87</v>
      </c>
      <c r="AF42" s="5" t="str">
        <f>IFERROR(VLOOKUP(AE42, 'Data-VM-ADF (Do Not Edit)'!A$2:C$20,MATCH("vLan Subnet",'Data-VM-ADF (Do Not Edit)'!A$2:C$2),FALSE),"")</f>
        <v>255.255.254.0</v>
      </c>
      <c r="AG42" s="107" t="str">
        <f>IFERROR(VLOOKUP(AE42, 'Data-VM-ADF (Do Not Edit)'!A$2:C$20,MATCH("vLan Default Gateway",'Data-VM-ADF (Do Not Edit)'!A$2:C$2),FALSE),"")</f>
        <v>172.17.36.1</v>
      </c>
      <c r="AH42" s="35"/>
      <c r="AI42" s="2"/>
      <c r="AJ42" s="2"/>
      <c r="AK42" s="2"/>
      <c r="AL42" s="2"/>
      <c r="AM42" s="2"/>
      <c r="AN42" s="2"/>
      <c r="AO42" s="2"/>
      <c r="AP42" s="2" t="s">
        <v>233</v>
      </c>
      <c r="AQ42" s="82" t="s">
        <v>234</v>
      </c>
      <c r="AR42" s="2" t="s">
        <v>235</v>
      </c>
      <c r="AS42" s="2" t="s">
        <v>236</v>
      </c>
      <c r="AT42" s="82">
        <v>8</v>
      </c>
      <c r="AU42" s="82"/>
      <c r="AV42" s="2"/>
      <c r="AW42" s="2" t="s">
        <v>117</v>
      </c>
      <c r="AX42" s="2" t="s">
        <v>75</v>
      </c>
      <c r="AY42" s="2" t="s">
        <v>76</v>
      </c>
      <c r="AZ42" s="2" t="s">
        <v>77</v>
      </c>
      <c r="BA42" s="73"/>
      <c r="BB42" s="73"/>
      <c r="BC42" s="73" t="s">
        <v>77</v>
      </c>
      <c r="BD42" s="82"/>
      <c r="BE42" s="82" t="s">
        <v>92</v>
      </c>
      <c r="BF42" s="82"/>
      <c r="BG42" s="82" t="s">
        <v>237</v>
      </c>
      <c r="BH42" s="1" t="s">
        <v>238</v>
      </c>
      <c r="BI42" s="1"/>
    </row>
    <row r="43" spans="1:64" hidden="1">
      <c r="A43" s="3" t="s">
        <v>241</v>
      </c>
      <c r="B43" s="4">
        <v>2</v>
      </c>
      <c r="C43" s="4">
        <v>8192</v>
      </c>
      <c r="D43" s="4">
        <v>102400</v>
      </c>
      <c r="E43" s="103" t="s">
        <v>82</v>
      </c>
      <c r="F43" s="129" t="s">
        <v>65</v>
      </c>
      <c r="G43" s="4" t="s">
        <v>225</v>
      </c>
      <c r="H43" s="129" t="s">
        <v>84</v>
      </c>
      <c r="I43" s="4">
        <v>56320</v>
      </c>
      <c r="J43" s="129" t="s">
        <v>226</v>
      </c>
      <c r="K43" s="129" t="s">
        <v>227</v>
      </c>
      <c r="L43" s="4" t="s">
        <v>225</v>
      </c>
      <c r="M43" s="129" t="s">
        <v>228</v>
      </c>
      <c r="N43" s="4">
        <v>56320</v>
      </c>
      <c r="O43" s="129" t="s">
        <v>103</v>
      </c>
      <c r="P43" s="129" t="s">
        <v>227</v>
      </c>
      <c r="Q43" s="4" t="s">
        <v>225</v>
      </c>
      <c r="R43" s="129" t="s">
        <v>229</v>
      </c>
      <c r="S43" s="4">
        <v>20480</v>
      </c>
      <c r="T43" s="134" t="s">
        <v>165</v>
      </c>
      <c r="U43" s="134" t="s">
        <v>227</v>
      </c>
      <c r="V43" s="56" t="s">
        <v>225</v>
      </c>
      <c r="W43" s="134" t="s">
        <v>112</v>
      </c>
      <c r="X43" s="56">
        <v>25600</v>
      </c>
      <c r="Y43" s="56" t="s">
        <v>230</v>
      </c>
      <c r="Z43" s="134" t="s">
        <v>227</v>
      </c>
      <c r="AA43" s="56" t="s">
        <v>225</v>
      </c>
      <c r="AB43" s="56" t="s">
        <v>231</v>
      </c>
      <c r="AC43" s="31" t="s">
        <v>85</v>
      </c>
      <c r="AD43" s="40" t="s">
        <v>242</v>
      </c>
      <c r="AE43" s="2" t="s">
        <v>87</v>
      </c>
      <c r="AF43" s="5" t="str">
        <f>IFERROR(VLOOKUP(AE43, 'Data-VM-ADF (Do Not Edit)'!A$2:C$20,MATCH("vLan Subnet",'Data-VM-ADF (Do Not Edit)'!A$2:C$2),FALSE),"")</f>
        <v>255.255.254.0</v>
      </c>
      <c r="AG43" s="107" t="str">
        <f>IFERROR(VLOOKUP(AE43, 'Data-VM-ADF (Do Not Edit)'!A$2:C$20,MATCH("vLan Default Gateway",'Data-VM-ADF (Do Not Edit)'!A$2:C$2),FALSE),"")</f>
        <v>172.17.36.1</v>
      </c>
      <c r="AH43" s="35"/>
      <c r="AI43" s="2"/>
      <c r="AJ43" s="2"/>
      <c r="AK43" s="2"/>
      <c r="AL43" s="2"/>
      <c r="AM43" s="2"/>
      <c r="AN43" s="2"/>
      <c r="AO43" s="2"/>
      <c r="AP43" s="2" t="s">
        <v>233</v>
      </c>
      <c r="AQ43" s="82" t="s">
        <v>234</v>
      </c>
      <c r="AR43" s="2" t="s">
        <v>235</v>
      </c>
      <c r="AS43" s="2" t="s">
        <v>236</v>
      </c>
      <c r="AT43" s="82">
        <v>8</v>
      </c>
      <c r="AU43" s="82"/>
      <c r="AV43" s="2"/>
      <c r="AW43" s="2" t="s">
        <v>117</v>
      </c>
      <c r="AX43" s="2" t="s">
        <v>75</v>
      </c>
      <c r="AY43" s="2" t="s">
        <v>76</v>
      </c>
      <c r="AZ43" s="2" t="s">
        <v>77</v>
      </c>
      <c r="BA43" s="73"/>
      <c r="BB43" s="73"/>
      <c r="BC43" s="73" t="s">
        <v>77</v>
      </c>
      <c r="BD43" s="82"/>
      <c r="BE43" s="82" t="s">
        <v>92</v>
      </c>
      <c r="BF43" s="82"/>
      <c r="BG43" s="82" t="s">
        <v>237</v>
      </c>
      <c r="BH43" s="1" t="s">
        <v>243</v>
      </c>
      <c r="BI43" s="1"/>
    </row>
    <row r="44" spans="1:64" hidden="1">
      <c r="A44" s="3" t="s">
        <v>244</v>
      </c>
      <c r="B44" s="4">
        <v>4</v>
      </c>
      <c r="C44" s="4">
        <v>8192</v>
      </c>
      <c r="D44" s="4">
        <v>102400</v>
      </c>
      <c r="E44" s="103" t="s">
        <v>82</v>
      </c>
      <c r="F44" s="129" t="s">
        <v>65</v>
      </c>
      <c r="G44" s="4" t="s">
        <v>66</v>
      </c>
      <c r="H44" s="129" t="s">
        <v>84</v>
      </c>
      <c r="I44" s="1"/>
      <c r="J44" s="129" t="s">
        <v>103</v>
      </c>
      <c r="K44" s="129" t="s">
        <v>65</v>
      </c>
      <c r="L44" s="1"/>
      <c r="M44" s="129" t="s">
        <v>104</v>
      </c>
      <c r="N44" s="1"/>
      <c r="O44" s="73"/>
      <c r="P44" s="73"/>
      <c r="Q44" s="1"/>
      <c r="R44" s="73"/>
      <c r="S44" s="1"/>
      <c r="T44" s="55"/>
      <c r="U44" s="133"/>
      <c r="V44" s="55"/>
      <c r="W44" s="55"/>
      <c r="X44" s="55"/>
      <c r="Y44" s="55"/>
      <c r="Z44" s="55"/>
      <c r="AA44" s="55"/>
      <c r="AB44" s="55"/>
      <c r="AC44" s="31" t="s">
        <v>85</v>
      </c>
      <c r="AD44" s="31" t="s">
        <v>245</v>
      </c>
      <c r="AE44" s="30" t="s">
        <v>69</v>
      </c>
      <c r="AF44" s="5" t="str">
        <f>IFERROR(VLOOKUP(AE44, 'Data-VM-ADF (Do Not Edit)'!A$2:C$20,MATCH("vLan Subnet",'Data-VM-ADF (Do Not Edit)'!A$2:C$2),FALSE),"")</f>
        <v>255.255.254.0</v>
      </c>
      <c r="AG44" s="30" t="str">
        <f>IFERROR(VLOOKUP(AE44, 'Data-VM-ADF (Do Not Edit)'!A$2:C$20,MATCH("vLan Default Gateway",'Data-VM-ADF (Do Not Edit)'!A$2:C$2),FALSE),"")</f>
        <v>172.17.34.1</v>
      </c>
      <c r="AH44" s="35"/>
      <c r="AI44" s="2"/>
      <c r="AJ44" s="2"/>
      <c r="AK44" s="2"/>
      <c r="AL44" s="2"/>
      <c r="AM44" s="2"/>
      <c r="AN44" s="2"/>
      <c r="AO44" s="2"/>
      <c r="AP44" s="2" t="s">
        <v>74</v>
      </c>
      <c r="AQ44" s="82" t="s">
        <v>246</v>
      </c>
      <c r="AR44" s="2" t="s">
        <v>72</v>
      </c>
      <c r="AS44" s="2" t="s">
        <v>247</v>
      </c>
      <c r="AT44" s="82">
        <v>2</v>
      </c>
      <c r="AU44" s="82"/>
      <c r="AV44" s="2"/>
      <c r="AW44" s="2" t="s">
        <v>74</v>
      </c>
      <c r="AX44" s="2" t="s">
        <v>75</v>
      </c>
      <c r="AY44" s="2" t="s">
        <v>76</v>
      </c>
      <c r="AZ44" s="2" t="s">
        <v>77</v>
      </c>
      <c r="BA44" s="73"/>
      <c r="BB44" s="73"/>
      <c r="BC44" s="73" t="s">
        <v>77</v>
      </c>
      <c r="BD44" s="82"/>
      <c r="BE44" s="82" t="s">
        <v>92</v>
      </c>
      <c r="BF44" s="82"/>
      <c r="BG44" s="82"/>
      <c r="BH44" s="1" t="s">
        <v>248</v>
      </c>
      <c r="BI44" s="1"/>
      <c r="BK44" s="13"/>
      <c r="BL44" s="13"/>
    </row>
    <row r="45" spans="1:64" hidden="1">
      <c r="A45" s="3" t="s">
        <v>249</v>
      </c>
      <c r="B45" s="4">
        <v>2</v>
      </c>
      <c r="C45" s="4">
        <v>4096</v>
      </c>
      <c r="D45" s="4">
        <v>102400</v>
      </c>
      <c r="E45" s="103" t="s">
        <v>82</v>
      </c>
      <c r="F45" s="129" t="s">
        <v>65</v>
      </c>
      <c r="G45" s="4" t="s">
        <v>66</v>
      </c>
      <c r="H45" s="129" t="s">
        <v>84</v>
      </c>
      <c r="I45" s="1"/>
      <c r="J45" s="129"/>
      <c r="K45" s="129"/>
      <c r="L45" s="1"/>
      <c r="M45" s="129"/>
      <c r="N45" s="1"/>
      <c r="O45" s="73"/>
      <c r="P45" s="73"/>
      <c r="Q45" s="1"/>
      <c r="R45" s="73"/>
      <c r="S45" s="1"/>
      <c r="T45" s="55"/>
      <c r="U45" s="133"/>
      <c r="V45" s="55"/>
      <c r="W45" s="55"/>
      <c r="X45" s="55"/>
      <c r="Y45" s="55"/>
      <c r="Z45" s="55"/>
      <c r="AA45" s="55"/>
      <c r="AB45" s="55"/>
      <c r="AC45" s="31" t="s">
        <v>85</v>
      </c>
      <c r="AD45" s="31" t="s">
        <v>250</v>
      </c>
      <c r="AE45" s="30" t="s">
        <v>69</v>
      </c>
      <c r="AF45" s="5" t="str">
        <f>IFERROR(VLOOKUP(AE45, 'Data-VM-ADF (Do Not Edit)'!A$2:C$20,MATCH("vLan Subnet",'Data-VM-ADF (Do Not Edit)'!A$2:C$2),FALSE),"")</f>
        <v>255.255.254.0</v>
      </c>
      <c r="AG45" s="30" t="str">
        <f>IFERROR(VLOOKUP(AE45, 'Data-VM-ADF (Do Not Edit)'!A$2:C$20,MATCH("vLan Default Gateway",'Data-VM-ADF (Do Not Edit)'!A$2:C$2),FALSE),"")</f>
        <v>172.17.34.1</v>
      </c>
      <c r="AH45" s="35"/>
      <c r="AI45" s="2"/>
      <c r="AJ45" s="2"/>
      <c r="AK45" s="2"/>
      <c r="AL45" s="2"/>
      <c r="AM45" s="2"/>
      <c r="AN45" s="2"/>
      <c r="AO45" s="2"/>
      <c r="AP45" s="2" t="s">
        <v>74</v>
      </c>
      <c r="AQ45" s="82" t="s">
        <v>246</v>
      </c>
      <c r="AR45" s="2" t="s">
        <v>72</v>
      </c>
      <c r="AS45" s="2" t="s">
        <v>251</v>
      </c>
      <c r="AT45" s="82">
        <v>2</v>
      </c>
      <c r="AU45" s="82"/>
      <c r="AV45" s="2"/>
      <c r="AW45" s="2" t="s">
        <v>74</v>
      </c>
      <c r="AX45" s="2" t="s">
        <v>75</v>
      </c>
      <c r="AY45" s="2" t="s">
        <v>76</v>
      </c>
      <c r="AZ45" s="2" t="s">
        <v>77</v>
      </c>
      <c r="BA45" s="73"/>
      <c r="BB45" s="73"/>
      <c r="BC45" s="73" t="s">
        <v>77</v>
      </c>
      <c r="BD45" s="82" t="s">
        <v>78</v>
      </c>
      <c r="BE45" s="82" t="s">
        <v>92</v>
      </c>
      <c r="BF45" s="82"/>
      <c r="BG45" s="82"/>
      <c r="BH45" s="1" t="s">
        <v>248</v>
      </c>
      <c r="BI45" s="1"/>
      <c r="BJ45" s="13"/>
    </row>
    <row r="46" spans="1:64" hidden="1">
      <c r="A46" s="3" t="s">
        <v>252</v>
      </c>
      <c r="B46" s="4">
        <v>2</v>
      </c>
      <c r="C46" s="4">
        <v>8192</v>
      </c>
      <c r="D46" s="4">
        <v>102400</v>
      </c>
      <c r="E46" s="103" t="s">
        <v>82</v>
      </c>
      <c r="F46" s="129" t="s">
        <v>65</v>
      </c>
      <c r="G46" s="4" t="s">
        <v>83</v>
      </c>
      <c r="H46" s="129"/>
      <c r="I46" s="4">
        <v>10240</v>
      </c>
      <c r="J46" s="129" t="s">
        <v>103</v>
      </c>
      <c r="K46" s="129" t="s">
        <v>65</v>
      </c>
      <c r="L46" s="4" t="s">
        <v>83</v>
      </c>
      <c r="M46" s="129" t="s">
        <v>104</v>
      </c>
      <c r="N46" s="4">
        <v>10240</v>
      </c>
      <c r="O46" s="129" t="s">
        <v>165</v>
      </c>
      <c r="P46" s="129" t="s">
        <v>65</v>
      </c>
      <c r="Q46" s="4" t="s">
        <v>111</v>
      </c>
      <c r="R46" s="129" t="s">
        <v>112</v>
      </c>
      <c r="S46" s="4"/>
      <c r="T46" s="56"/>
      <c r="U46" s="134"/>
      <c r="V46" s="56"/>
      <c r="W46" s="56"/>
      <c r="X46" s="56"/>
      <c r="Y46" s="56"/>
      <c r="Z46" s="56"/>
      <c r="AA46" s="56"/>
      <c r="AB46" s="56"/>
      <c r="AC46" s="31" t="s">
        <v>85</v>
      </c>
      <c r="AD46" s="40" t="s">
        <v>253</v>
      </c>
      <c r="AE46" s="2" t="s">
        <v>87</v>
      </c>
      <c r="AF46" s="5" t="str">
        <f>IFERROR(VLOOKUP(AE46, 'Data-VM-ADF (Do Not Edit)'!A$2:C$20,MATCH("vLan Subnet",'Data-VM-ADF (Do Not Edit)'!A$2:C$2),FALSE),"")</f>
        <v>255.255.254.0</v>
      </c>
      <c r="AG46" s="30" t="str">
        <f>IFERROR(VLOOKUP(AE46, 'Data-VM-ADF (Do Not Edit)'!A$2:C$20,MATCH("vLan Default Gateway",'Data-VM-ADF (Do Not Edit)'!A$2:C$2),FALSE),"")</f>
        <v>172.17.36.1</v>
      </c>
      <c r="AH46" s="35"/>
      <c r="AI46" s="2"/>
      <c r="AJ46" s="2"/>
      <c r="AK46" s="2"/>
      <c r="AL46" s="2"/>
      <c r="AM46" s="2"/>
      <c r="AN46" s="2"/>
      <c r="AO46" s="2"/>
      <c r="AP46" s="2" t="s">
        <v>114</v>
      </c>
      <c r="AQ46" s="82" t="s">
        <v>254</v>
      </c>
      <c r="AR46" s="2" t="s">
        <v>235</v>
      </c>
      <c r="AS46" s="2"/>
      <c r="AT46" s="82">
        <v>9</v>
      </c>
      <c r="AU46" s="82"/>
      <c r="AV46" s="2"/>
      <c r="AW46" s="2" t="s">
        <v>117</v>
      </c>
      <c r="AX46" s="2" t="s">
        <v>75</v>
      </c>
      <c r="AY46" s="2" t="s">
        <v>76</v>
      </c>
      <c r="AZ46" s="2" t="s">
        <v>78</v>
      </c>
      <c r="BA46" s="73">
        <v>10</v>
      </c>
      <c r="BB46" s="73"/>
      <c r="BC46" s="73" t="s">
        <v>77</v>
      </c>
      <c r="BD46" s="82"/>
      <c r="BE46" s="82" t="s">
        <v>92</v>
      </c>
      <c r="BF46" s="82"/>
      <c r="BG46" s="82"/>
      <c r="BH46" s="1" t="s">
        <v>255</v>
      </c>
      <c r="BI46" s="1"/>
      <c r="BJ46" t="s">
        <v>119</v>
      </c>
    </row>
    <row r="47" spans="1:64" hidden="1">
      <c r="A47" s="3" t="s">
        <v>256</v>
      </c>
      <c r="B47" s="4">
        <v>4</v>
      </c>
      <c r="C47" s="4">
        <v>8192</v>
      </c>
      <c r="D47" s="4">
        <v>102400</v>
      </c>
      <c r="E47" s="103" t="s">
        <v>121</v>
      </c>
      <c r="F47" s="129" t="s">
        <v>65</v>
      </c>
      <c r="G47" s="4" t="s">
        <v>66</v>
      </c>
      <c r="H47" s="129"/>
      <c r="I47" s="1"/>
      <c r="J47" s="129"/>
      <c r="K47" s="129"/>
      <c r="L47" s="1"/>
      <c r="M47" s="129"/>
      <c r="N47" s="1"/>
      <c r="O47" s="73"/>
      <c r="P47" s="73"/>
      <c r="Q47" s="1"/>
      <c r="R47" s="73"/>
      <c r="S47" s="1"/>
      <c r="T47" s="55"/>
      <c r="U47" s="133"/>
      <c r="V47" s="55"/>
      <c r="W47" s="55"/>
      <c r="X47" s="55"/>
      <c r="Y47" s="55"/>
      <c r="Z47" s="55"/>
      <c r="AA47" s="55"/>
      <c r="AB47" s="55"/>
      <c r="AC47" s="31" t="s">
        <v>122</v>
      </c>
      <c r="AD47" s="31" t="s">
        <v>257</v>
      </c>
      <c r="AE47" s="30" t="s">
        <v>69</v>
      </c>
      <c r="AF47" s="5" t="str">
        <f>IFERROR(VLOOKUP(AE47, 'Data-VM-ADF (Do Not Edit)'!A$2:C$20,MATCH("vLan Subnet",'Data-VM-ADF (Do Not Edit)'!A$2:C$2),FALSE),"")</f>
        <v>255.255.254.0</v>
      </c>
      <c r="AG47" s="30" t="str">
        <f>IFERROR(VLOOKUP(AE47, 'Data-VM-ADF (Do Not Edit)'!A$2:C$20,MATCH("vLan Default Gateway",'Data-VM-ADF (Do Not Edit)'!A$2:C$2),FALSE),"")</f>
        <v>172.17.34.1</v>
      </c>
      <c r="AH47" s="35" t="s">
        <v>258</v>
      </c>
      <c r="AI47" s="2" t="s">
        <v>259</v>
      </c>
      <c r="AJ47" s="5" t="s">
        <v>180</v>
      </c>
      <c r="AK47" s="2" t="s">
        <v>260</v>
      </c>
      <c r="AL47" s="2" t="s">
        <v>261</v>
      </c>
      <c r="AM47" s="5" t="s">
        <v>180</v>
      </c>
      <c r="AN47" s="2"/>
      <c r="AO47" s="2"/>
      <c r="AP47" s="2" t="s">
        <v>74</v>
      </c>
      <c r="AQ47" s="82" t="s">
        <v>262</v>
      </c>
      <c r="AR47" s="2" t="s">
        <v>72</v>
      </c>
      <c r="AS47" s="2" t="s">
        <v>247</v>
      </c>
      <c r="AT47" s="82">
        <v>1</v>
      </c>
      <c r="AU47" s="82"/>
      <c r="AV47" s="2"/>
      <c r="AW47" s="2" t="s">
        <v>74</v>
      </c>
      <c r="AX47" s="2" t="s">
        <v>75</v>
      </c>
      <c r="AY47" s="2" t="s">
        <v>76</v>
      </c>
      <c r="AZ47" s="2" t="s">
        <v>77</v>
      </c>
      <c r="BA47" s="73"/>
      <c r="BB47" s="73"/>
      <c r="BC47" s="73" t="s">
        <v>77</v>
      </c>
      <c r="BD47" s="82"/>
      <c r="BE47" s="82" t="s">
        <v>92</v>
      </c>
      <c r="BF47" s="82"/>
      <c r="BG47" s="82"/>
      <c r="BH47" s="1" t="s">
        <v>263</v>
      </c>
      <c r="BI47" s="1"/>
    </row>
    <row r="48" spans="1:64" hidden="1">
      <c r="A48" s="3" t="s">
        <v>264</v>
      </c>
      <c r="B48" s="4">
        <v>4</v>
      </c>
      <c r="C48" s="4">
        <v>8192</v>
      </c>
      <c r="D48" s="4">
        <v>102400</v>
      </c>
      <c r="E48" s="103" t="s">
        <v>121</v>
      </c>
      <c r="F48" s="129" t="s">
        <v>65</v>
      </c>
      <c r="G48" s="4" t="s">
        <v>66</v>
      </c>
      <c r="H48" s="129"/>
      <c r="I48" s="1"/>
      <c r="J48" s="129"/>
      <c r="K48" s="129"/>
      <c r="L48" s="1"/>
      <c r="M48" s="129"/>
      <c r="N48" s="1"/>
      <c r="O48" s="73"/>
      <c r="P48" s="73"/>
      <c r="Q48" s="1"/>
      <c r="R48" s="73"/>
      <c r="S48" s="1"/>
      <c r="T48" s="55"/>
      <c r="U48" s="133"/>
      <c r="V48" s="55"/>
      <c r="W48" s="55"/>
      <c r="X48" s="55"/>
      <c r="Y48" s="55"/>
      <c r="Z48" s="55"/>
      <c r="AA48" s="55"/>
      <c r="AB48" s="55"/>
      <c r="AC48" s="31" t="s">
        <v>122</v>
      </c>
      <c r="AD48" s="31" t="s">
        <v>265</v>
      </c>
      <c r="AE48" s="30" t="s">
        <v>69</v>
      </c>
      <c r="AF48" s="5" t="str">
        <f>IFERROR(VLOOKUP(AE48, 'Data-VM-ADF (Do Not Edit)'!A$2:C$20,MATCH("vLan Subnet",'Data-VM-ADF (Do Not Edit)'!A$2:C$2),FALSE),"")</f>
        <v>255.255.254.0</v>
      </c>
      <c r="AG48" s="30" t="str">
        <f>IFERROR(VLOOKUP(AE48, 'Data-VM-ADF (Do Not Edit)'!A$2:C$20,MATCH("vLan Default Gateway",'Data-VM-ADF (Do Not Edit)'!A$2:C$2),FALSE),"")</f>
        <v>172.17.34.1</v>
      </c>
      <c r="AH48" s="35" t="s">
        <v>266</v>
      </c>
      <c r="AI48" s="2" t="s">
        <v>259</v>
      </c>
      <c r="AJ48" s="5" t="s">
        <v>180</v>
      </c>
      <c r="AK48" s="2" t="s">
        <v>267</v>
      </c>
      <c r="AL48" s="2" t="s">
        <v>261</v>
      </c>
      <c r="AM48" s="5" t="s">
        <v>180</v>
      </c>
      <c r="AN48" s="2"/>
      <c r="AO48" s="2"/>
      <c r="AP48" s="2" t="s">
        <v>74</v>
      </c>
      <c r="AQ48" s="82" t="s">
        <v>262</v>
      </c>
      <c r="AR48" s="2" t="s">
        <v>72</v>
      </c>
      <c r="AS48" s="2" t="s">
        <v>251</v>
      </c>
      <c r="AT48" s="82">
        <v>1</v>
      </c>
      <c r="AU48" s="82"/>
      <c r="AV48" s="2"/>
      <c r="AW48" s="2" t="s">
        <v>74</v>
      </c>
      <c r="AX48" s="2" t="s">
        <v>75</v>
      </c>
      <c r="AY48" s="2" t="s">
        <v>76</v>
      </c>
      <c r="AZ48" s="2" t="s">
        <v>77</v>
      </c>
      <c r="BA48" s="73"/>
      <c r="BB48" s="73"/>
      <c r="BC48" s="73" t="s">
        <v>77</v>
      </c>
      <c r="BD48" s="82"/>
      <c r="BE48" s="82" t="s">
        <v>92</v>
      </c>
      <c r="BF48" s="82"/>
      <c r="BG48" s="82"/>
      <c r="BH48" s="1" t="s">
        <v>268</v>
      </c>
      <c r="BI48" s="1"/>
    </row>
    <row r="49" spans="1:64" hidden="1">
      <c r="A49" s="3" t="s">
        <v>269</v>
      </c>
      <c r="B49" s="4">
        <v>4</v>
      </c>
      <c r="C49" s="4">
        <v>16384</v>
      </c>
      <c r="D49" s="4">
        <v>102400</v>
      </c>
      <c r="E49" s="103" t="s">
        <v>121</v>
      </c>
      <c r="F49" s="129" t="s">
        <v>65</v>
      </c>
      <c r="G49" s="4" t="s">
        <v>225</v>
      </c>
      <c r="H49" s="129"/>
      <c r="I49" s="1"/>
      <c r="J49" s="129"/>
      <c r="K49" s="129"/>
      <c r="L49" s="1"/>
      <c r="M49" s="129"/>
      <c r="N49" s="1"/>
      <c r="O49" s="73"/>
      <c r="P49" s="73"/>
      <c r="Q49" s="1"/>
      <c r="R49" s="73"/>
      <c r="S49" s="1"/>
      <c r="T49" s="55"/>
      <c r="U49" s="133"/>
      <c r="V49" s="55"/>
      <c r="W49" s="55"/>
      <c r="X49" s="55"/>
      <c r="Y49" s="55"/>
      <c r="Z49" s="55"/>
      <c r="AA49" s="55"/>
      <c r="AB49" s="55"/>
      <c r="AC49" s="31" t="s">
        <v>122</v>
      </c>
      <c r="AD49" s="31" t="s">
        <v>270</v>
      </c>
      <c r="AE49" s="30" t="s">
        <v>69</v>
      </c>
      <c r="AF49" s="5" t="str">
        <f>IFERROR(VLOOKUP(AE49, 'Data-VM-ADF (Do Not Edit)'!A$2:C$20,MATCH("vLan Subnet",'Data-VM-ADF (Do Not Edit)'!A$2:C$2),FALSE),"")</f>
        <v>255.255.254.0</v>
      </c>
      <c r="AG49" s="30" t="str">
        <f>IFERROR(VLOOKUP(AE49, 'Data-VM-ADF (Do Not Edit)'!A$2:C$20,MATCH("vLan Default Gateway",'Data-VM-ADF (Do Not Edit)'!A$2:C$2),FALSE),"")</f>
        <v>172.17.34.1</v>
      </c>
      <c r="AH49" s="35"/>
      <c r="AI49" s="2"/>
      <c r="AJ49" s="2"/>
      <c r="AK49" s="2"/>
      <c r="AL49" s="2"/>
      <c r="AM49" s="2"/>
      <c r="AN49" s="2"/>
      <c r="AO49" s="2"/>
      <c r="AP49" s="2" t="s">
        <v>129</v>
      </c>
      <c r="AQ49" s="82" t="s">
        <v>130</v>
      </c>
      <c r="AR49" s="2" t="s">
        <v>116</v>
      </c>
      <c r="AS49" s="2"/>
      <c r="AT49" s="82">
        <v>10</v>
      </c>
      <c r="AU49" s="82"/>
      <c r="AV49" s="2"/>
      <c r="AW49" s="2" t="s">
        <v>91</v>
      </c>
      <c r="AX49" s="2" t="s">
        <v>75</v>
      </c>
      <c r="AY49" s="2" t="s">
        <v>76</v>
      </c>
      <c r="AZ49" s="2" t="s">
        <v>77</v>
      </c>
      <c r="BA49" s="73"/>
      <c r="BB49" s="73"/>
      <c r="BC49" s="73" t="s">
        <v>77</v>
      </c>
      <c r="BD49" s="82"/>
      <c r="BE49" s="82" t="s">
        <v>92</v>
      </c>
      <c r="BF49" s="82"/>
      <c r="BG49" s="82"/>
      <c r="BH49" s="1" t="s">
        <v>131</v>
      </c>
      <c r="BI49" s="1"/>
    </row>
    <row r="50" spans="1:64" hidden="1">
      <c r="A50" s="3" t="s">
        <v>271</v>
      </c>
      <c r="B50" s="4">
        <v>12</v>
      </c>
      <c r="C50" s="4">
        <v>32768</v>
      </c>
      <c r="D50" s="4">
        <v>102400</v>
      </c>
      <c r="E50" s="103" t="s">
        <v>82</v>
      </c>
      <c r="F50" s="129" t="s">
        <v>65</v>
      </c>
      <c r="G50" s="4" t="s">
        <v>225</v>
      </c>
      <c r="H50" s="129" t="s">
        <v>84</v>
      </c>
      <c r="I50" s="4">
        <v>20480</v>
      </c>
      <c r="J50" s="129" t="s">
        <v>103</v>
      </c>
      <c r="K50" s="129" t="s">
        <v>65</v>
      </c>
      <c r="L50" s="4" t="s">
        <v>225</v>
      </c>
      <c r="M50" s="129" t="s">
        <v>104</v>
      </c>
      <c r="N50" s="4">
        <v>10240</v>
      </c>
      <c r="O50" s="129" t="s">
        <v>165</v>
      </c>
      <c r="P50" s="129" t="s">
        <v>65</v>
      </c>
      <c r="Q50" s="4" t="s">
        <v>111</v>
      </c>
      <c r="R50" s="129" t="s">
        <v>112</v>
      </c>
      <c r="S50" s="4"/>
      <c r="T50" s="56"/>
      <c r="U50" s="134"/>
      <c r="V50" s="56"/>
      <c r="W50" s="56"/>
      <c r="X50" s="56"/>
      <c r="Y50" s="56"/>
      <c r="Z50" s="56"/>
      <c r="AA50" s="56"/>
      <c r="AB50" s="56"/>
      <c r="AC50" s="31" t="s">
        <v>85</v>
      </c>
      <c r="AD50" s="40" t="s">
        <v>272</v>
      </c>
      <c r="AE50" s="2" t="s">
        <v>87</v>
      </c>
      <c r="AF50" s="5" t="str">
        <f>IFERROR(VLOOKUP(AE50, 'Data-VM-ADF (Do Not Edit)'!A$2:C$20,MATCH("vLan Subnet",'Data-VM-ADF (Do Not Edit)'!A$2:C$2),FALSE),"")</f>
        <v>255.255.254.0</v>
      </c>
      <c r="AG50" s="107" t="str">
        <f>IFERROR(VLOOKUP(AE50, 'Data-VM-ADF (Do Not Edit)'!A$2:C$20,MATCH("vLan Default Gateway",'Data-VM-ADF (Do Not Edit)'!A$2:C$2),FALSE),"")</f>
        <v>172.17.36.1</v>
      </c>
      <c r="AH50" s="35"/>
      <c r="AI50" s="2"/>
      <c r="AJ50" s="2"/>
      <c r="AK50" s="2"/>
      <c r="AL50" s="2"/>
      <c r="AM50" s="2"/>
      <c r="AN50" s="2"/>
      <c r="AO50" s="2"/>
      <c r="AP50" s="2" t="s">
        <v>129</v>
      </c>
      <c r="AQ50" s="82" t="s">
        <v>130</v>
      </c>
      <c r="AR50" s="2" t="s">
        <v>116</v>
      </c>
      <c r="AS50" s="2"/>
      <c r="AT50" s="82">
        <v>10</v>
      </c>
      <c r="AU50" s="82"/>
      <c r="AV50" s="2"/>
      <c r="AW50" s="2" t="s">
        <v>91</v>
      </c>
      <c r="AX50" s="2" t="s">
        <v>75</v>
      </c>
      <c r="AY50" s="2" t="s">
        <v>76</v>
      </c>
      <c r="AZ50" s="2" t="s">
        <v>77</v>
      </c>
      <c r="BA50" s="73"/>
      <c r="BB50" s="73"/>
      <c r="BC50" s="73" t="s">
        <v>77</v>
      </c>
      <c r="BD50" s="82"/>
      <c r="BE50" s="82" t="s">
        <v>92</v>
      </c>
      <c r="BF50" s="82"/>
      <c r="BG50" s="82"/>
      <c r="BH50" s="1" t="s">
        <v>131</v>
      </c>
      <c r="BI50" s="1"/>
      <c r="BJ50" s="13"/>
    </row>
    <row r="51" spans="1:64" hidden="1">
      <c r="A51" s="3" t="s">
        <v>273</v>
      </c>
      <c r="B51" s="4">
        <v>1</v>
      </c>
      <c r="C51" s="4">
        <v>2048</v>
      </c>
      <c r="D51" s="4">
        <v>18908</v>
      </c>
      <c r="E51" s="129" t="s">
        <v>65</v>
      </c>
      <c r="F51" s="129" t="s">
        <v>65</v>
      </c>
      <c r="G51" s="4" t="s">
        <v>66</v>
      </c>
      <c r="H51" s="4"/>
      <c r="I51" s="1"/>
      <c r="J51" s="129"/>
      <c r="K51" s="129"/>
      <c r="L51" s="1"/>
      <c r="M51" s="129"/>
      <c r="N51" s="1"/>
      <c r="O51" s="73"/>
      <c r="P51" s="73"/>
      <c r="Q51" s="1"/>
      <c r="R51" s="73"/>
      <c r="S51" s="1"/>
      <c r="T51" s="55"/>
      <c r="U51" s="133"/>
      <c r="V51" s="55"/>
      <c r="W51" s="55"/>
      <c r="X51" s="55"/>
      <c r="Y51" s="55"/>
      <c r="Z51" s="55"/>
      <c r="AA51" s="55"/>
      <c r="AB51" s="55"/>
      <c r="AC51" s="31" t="s">
        <v>67</v>
      </c>
      <c r="AD51" s="42" t="s">
        <v>274</v>
      </c>
      <c r="AE51" s="30" t="s">
        <v>69</v>
      </c>
      <c r="AF51" s="5" t="str">
        <f>IFERROR(VLOOKUP(AE51, 'Data-VM-ADF (Do Not Edit)'!A$2:C$20,MATCH("vLan Subnet",'Data-VM-ADF (Do Not Edit)'!A$2:C$2),FALSE),"")</f>
        <v>255.255.254.0</v>
      </c>
      <c r="AG51" s="30" t="str">
        <f>IFERROR(VLOOKUP(AE51, 'Data-VM-ADF (Do Not Edit)'!A$2:C$20,MATCH("vLan Default Gateway",'Data-VM-ADF (Do Not Edit)'!A$2:C$2),FALSE),"")</f>
        <v>172.17.34.1</v>
      </c>
      <c r="AH51" s="35"/>
      <c r="AI51" s="2"/>
      <c r="AJ51" s="2"/>
      <c r="AK51" s="2"/>
      <c r="AL51" s="2"/>
      <c r="AM51" s="2"/>
      <c r="AN51" s="2"/>
      <c r="AO51" s="2"/>
      <c r="AP51" s="2" t="s">
        <v>74</v>
      </c>
      <c r="AQ51" s="82" t="s">
        <v>275</v>
      </c>
      <c r="AR51" s="2" t="s">
        <v>72</v>
      </c>
      <c r="AS51" s="2" t="s">
        <v>251</v>
      </c>
      <c r="AT51" s="82">
        <v>5</v>
      </c>
      <c r="AU51" s="82"/>
      <c r="AV51" s="2"/>
      <c r="AW51" s="2" t="s">
        <v>74</v>
      </c>
      <c r="AX51" s="2" t="s">
        <v>75</v>
      </c>
      <c r="AY51" s="2" t="s">
        <v>276</v>
      </c>
      <c r="AZ51" s="2" t="s">
        <v>77</v>
      </c>
      <c r="BA51" s="73"/>
      <c r="BB51" s="73"/>
      <c r="BC51" s="73" t="s">
        <v>77</v>
      </c>
      <c r="BD51" s="82"/>
      <c r="BE51" s="87" t="s">
        <v>79</v>
      </c>
      <c r="BF51" s="87"/>
      <c r="BG51" s="87"/>
      <c r="BH51" s="1" t="s">
        <v>277</v>
      </c>
      <c r="BI51" s="1"/>
    </row>
    <row r="52" spans="1:64" hidden="1">
      <c r="A52" s="1" t="s">
        <v>278</v>
      </c>
      <c r="B52" s="1">
        <v>4</v>
      </c>
      <c r="C52" s="1">
        <v>16384</v>
      </c>
      <c r="D52" s="4">
        <v>204800</v>
      </c>
      <c r="E52" s="73" t="s">
        <v>82</v>
      </c>
      <c r="F52" s="73" t="s">
        <v>65</v>
      </c>
      <c r="G52" s="1" t="s">
        <v>83</v>
      </c>
      <c r="H52" s="1" t="s">
        <v>84</v>
      </c>
      <c r="I52" s="1"/>
      <c r="J52" s="73"/>
      <c r="K52" s="73"/>
      <c r="L52" s="1"/>
      <c r="M52" s="73"/>
      <c r="N52" s="1"/>
      <c r="O52" s="73"/>
      <c r="P52" s="73"/>
      <c r="Q52" s="1"/>
      <c r="R52" s="73"/>
      <c r="S52" s="1"/>
      <c r="T52" s="55"/>
      <c r="U52" s="133"/>
      <c r="V52" s="55"/>
      <c r="W52" s="55"/>
      <c r="X52" s="55"/>
      <c r="Y52" s="55"/>
      <c r="Z52" s="55"/>
      <c r="AA52" s="55"/>
      <c r="AB52" s="55"/>
      <c r="AC52" s="33" t="s">
        <v>85</v>
      </c>
      <c r="AD52" s="55" t="s">
        <v>279</v>
      </c>
      <c r="AE52" s="1" t="s">
        <v>280</v>
      </c>
      <c r="AF52" s="1" t="str">
        <f>IFERROR(VLOOKUP(AE52, 'Data-VM-ADF (Do Not Edit)'!A$2:C$20,MATCH("vLan Subnet",'Data-VM-ADF (Do Not Edit)'!A$2:C$2),FALSE),"")</f>
        <v>255.255.254.0</v>
      </c>
      <c r="AG52" s="1" t="str">
        <f>IFERROR(VLOOKUP(AE52, 'Data-VM-ADF (Do Not Edit)'!A$2:C$20,MATCH("vLan Default Gateway",'Data-VM-ADF (Do Not Edit)'!A$2:C$2),FALSE),"")</f>
        <v>172.31.115.1</v>
      </c>
      <c r="AH52" s="70"/>
      <c r="AI52" s="1"/>
      <c r="AJ52" s="1"/>
      <c r="AK52" s="1"/>
      <c r="AL52" s="1"/>
      <c r="AM52" s="1"/>
      <c r="AN52" s="1"/>
      <c r="AO52" s="1"/>
      <c r="AP52" s="1" t="s">
        <v>167</v>
      </c>
      <c r="AQ52" s="82" t="s">
        <v>281</v>
      </c>
      <c r="AR52" s="5" t="s">
        <v>90</v>
      </c>
      <c r="AS52" s="1"/>
      <c r="AT52" s="82"/>
      <c r="AU52" s="82"/>
      <c r="AV52" s="1"/>
      <c r="AW52" s="2" t="s">
        <v>175</v>
      </c>
      <c r="AX52" s="2" t="s">
        <v>75</v>
      </c>
      <c r="AY52" s="2" t="s">
        <v>76</v>
      </c>
      <c r="AZ52" s="1" t="s">
        <v>77</v>
      </c>
      <c r="BA52" s="73"/>
      <c r="BB52" s="73"/>
      <c r="BC52" s="73" t="s">
        <v>77</v>
      </c>
      <c r="BD52" s="82"/>
      <c r="BE52" s="82" t="s">
        <v>92</v>
      </c>
      <c r="BF52" s="82"/>
      <c r="BG52" s="82"/>
      <c r="BH52" s="207" t="s">
        <v>282</v>
      </c>
      <c r="BI52" s="1"/>
    </row>
    <row r="53" spans="1:64" ht="15.6" hidden="1" customHeight="1">
      <c r="A53" s="3" t="s">
        <v>283</v>
      </c>
      <c r="B53" s="4">
        <v>8</v>
      </c>
      <c r="C53" s="4">
        <v>32768</v>
      </c>
      <c r="D53" s="4">
        <v>102400</v>
      </c>
      <c r="E53" s="103" t="s">
        <v>82</v>
      </c>
      <c r="F53" s="129" t="s">
        <v>65</v>
      </c>
      <c r="G53" s="4" t="s">
        <v>284</v>
      </c>
      <c r="H53" s="129" t="s">
        <v>84</v>
      </c>
      <c r="I53" s="4">
        <v>1048576</v>
      </c>
      <c r="J53" s="129" t="s">
        <v>103</v>
      </c>
      <c r="K53" s="129" t="s">
        <v>65</v>
      </c>
      <c r="L53" s="4" t="s">
        <v>284</v>
      </c>
      <c r="M53" s="129" t="s">
        <v>104</v>
      </c>
      <c r="N53" s="1"/>
      <c r="O53" s="73"/>
      <c r="P53" s="73"/>
      <c r="Q53" s="1"/>
      <c r="R53" s="73"/>
      <c r="S53" s="1"/>
      <c r="T53" s="55"/>
      <c r="U53" s="133"/>
      <c r="V53" s="55"/>
      <c r="W53" s="55"/>
      <c r="X53" s="55"/>
      <c r="Y53" s="55"/>
      <c r="Z53" s="55"/>
      <c r="AA53" s="55"/>
      <c r="AB53" s="55"/>
      <c r="AC53" s="31" t="s">
        <v>85</v>
      </c>
      <c r="AD53" s="40" t="s">
        <v>285</v>
      </c>
      <c r="AE53" s="30" t="s">
        <v>286</v>
      </c>
      <c r="AF53" s="5" t="str">
        <f>IFERROR(VLOOKUP(AE53, 'Data-VM-ADF (Do Not Edit)'!A$2:C$20,MATCH("vLan Subnet",'Data-VM-ADF (Do Not Edit)'!A$2:C$2),FALSE),"")</f>
        <v>255.255.254.0</v>
      </c>
      <c r="AG53" s="107" t="str">
        <f>IFERROR(VLOOKUP(AE53, 'Data-VM-ADF (Do Not Edit)'!A$2:C$20,MATCH("vLan Default Gateway",'Data-VM-ADF (Do Not Edit)'!A$2:C$2),FALSE),"")</f>
        <v>172.31.111.1</v>
      </c>
      <c r="AH53" s="35"/>
      <c r="AI53" s="2"/>
      <c r="AJ53" s="2"/>
      <c r="AK53" s="2"/>
      <c r="AL53" s="2"/>
      <c r="AM53" s="2"/>
      <c r="AN53" s="2"/>
      <c r="AO53" s="2"/>
      <c r="AP53" s="2" t="s">
        <v>287</v>
      </c>
      <c r="AQ53" s="101" t="s">
        <v>288</v>
      </c>
      <c r="AR53" s="2" t="s">
        <v>90</v>
      </c>
      <c r="AS53" s="2"/>
      <c r="AT53" s="82">
        <v>9</v>
      </c>
      <c r="AU53" s="82"/>
      <c r="AV53" s="2"/>
      <c r="AW53" s="2" t="s">
        <v>287</v>
      </c>
      <c r="AX53" s="2" t="s">
        <v>75</v>
      </c>
      <c r="AY53" s="2" t="s">
        <v>76</v>
      </c>
      <c r="AZ53" s="2" t="s">
        <v>77</v>
      </c>
      <c r="BA53" s="73"/>
      <c r="BB53" s="73"/>
      <c r="BC53" s="73" t="s">
        <v>77</v>
      </c>
      <c r="BD53" s="87" t="s">
        <v>78</v>
      </c>
      <c r="BE53" s="82" t="s">
        <v>92</v>
      </c>
      <c r="BF53" s="82"/>
      <c r="BG53" s="82"/>
      <c r="BH53" s="1" t="s">
        <v>289</v>
      </c>
      <c r="BI53" s="1"/>
    </row>
    <row r="54" spans="1:64" hidden="1">
      <c r="A54" s="3" t="s">
        <v>290</v>
      </c>
      <c r="B54" s="4">
        <v>8</v>
      </c>
      <c r="C54" s="4">
        <v>32768</v>
      </c>
      <c r="D54" s="4">
        <v>102400</v>
      </c>
      <c r="E54" s="103" t="s">
        <v>82</v>
      </c>
      <c r="F54" s="129" t="s">
        <v>65</v>
      </c>
      <c r="G54" s="4" t="s">
        <v>284</v>
      </c>
      <c r="H54" s="129" t="s">
        <v>84</v>
      </c>
      <c r="I54" s="4">
        <v>1048576</v>
      </c>
      <c r="J54" s="129" t="s">
        <v>103</v>
      </c>
      <c r="K54" s="129" t="s">
        <v>65</v>
      </c>
      <c r="L54" s="4" t="s">
        <v>284</v>
      </c>
      <c r="M54" s="129" t="s">
        <v>104</v>
      </c>
      <c r="N54" s="1"/>
      <c r="O54" s="73"/>
      <c r="P54" s="73"/>
      <c r="Q54" s="1"/>
      <c r="R54" s="73"/>
      <c r="S54" s="1"/>
      <c r="T54" s="1"/>
      <c r="U54" s="73"/>
      <c r="V54" s="1"/>
      <c r="W54" s="1"/>
      <c r="X54" s="1"/>
      <c r="Y54" s="1"/>
      <c r="Z54" s="1"/>
      <c r="AA54" s="1"/>
      <c r="AB54" s="1"/>
      <c r="AC54" s="2" t="s">
        <v>85</v>
      </c>
      <c r="AD54" s="95" t="s">
        <v>291</v>
      </c>
      <c r="AE54" s="30" t="s">
        <v>286</v>
      </c>
      <c r="AF54" s="5" t="str">
        <f>IFERROR(VLOOKUP(AE54, 'Data-VM-ADF (Do Not Edit)'!A$2:C$20,MATCH("vLan Subnet",'Data-VM-ADF (Do Not Edit)'!A$2:C$2),FALSE),"")</f>
        <v>255.255.254.0</v>
      </c>
      <c r="AG54" s="107" t="str">
        <f>IFERROR(VLOOKUP(AE54, 'Data-VM-ADF (Do Not Edit)'!A$2:C$20,MATCH("vLan Default Gateway",'Data-VM-ADF (Do Not Edit)'!A$2:C$2),FALSE),"")</f>
        <v>172.31.111.1</v>
      </c>
      <c r="AH54" s="2"/>
      <c r="AI54" s="2"/>
      <c r="AJ54" s="2"/>
      <c r="AK54" s="2"/>
      <c r="AL54" s="2"/>
      <c r="AM54" s="2"/>
      <c r="AN54" s="2"/>
      <c r="AO54" s="2"/>
      <c r="AP54" s="2" t="s">
        <v>287</v>
      </c>
      <c r="AQ54" s="101" t="s">
        <v>288</v>
      </c>
      <c r="AR54" s="2" t="s">
        <v>90</v>
      </c>
      <c r="AS54" s="2"/>
      <c r="AT54" s="82">
        <v>9</v>
      </c>
      <c r="AU54" s="82"/>
      <c r="AV54" s="2"/>
      <c r="AW54" s="2" t="s">
        <v>287</v>
      </c>
      <c r="AX54" s="2" t="s">
        <v>75</v>
      </c>
      <c r="AY54" s="2" t="s">
        <v>76</v>
      </c>
      <c r="AZ54" s="2" t="s">
        <v>77</v>
      </c>
      <c r="BA54" s="73"/>
      <c r="BB54" s="73"/>
      <c r="BC54" s="73" t="s">
        <v>77</v>
      </c>
      <c r="BD54" s="87" t="s">
        <v>78</v>
      </c>
      <c r="BE54" s="82" t="s">
        <v>92</v>
      </c>
      <c r="BF54" s="82"/>
      <c r="BG54" s="82"/>
      <c r="BH54" s="1" t="s">
        <v>289</v>
      </c>
      <c r="BI54" s="1"/>
    </row>
    <row r="55" spans="1:64" s="13" customFormat="1" hidden="1">
      <c r="A55" s="3" t="s">
        <v>292</v>
      </c>
      <c r="B55" s="4">
        <v>12</v>
      </c>
      <c r="C55" s="4">
        <v>24576</v>
      </c>
      <c r="D55" s="4">
        <v>102400</v>
      </c>
      <c r="E55" s="103" t="s">
        <v>82</v>
      </c>
      <c r="F55" s="129" t="s">
        <v>65</v>
      </c>
      <c r="G55" s="4" t="s">
        <v>284</v>
      </c>
      <c r="H55" s="129" t="s">
        <v>84</v>
      </c>
      <c r="I55" s="4">
        <v>40960</v>
      </c>
      <c r="J55" s="129" t="s">
        <v>103</v>
      </c>
      <c r="K55" s="129" t="s">
        <v>65</v>
      </c>
      <c r="L55" s="4" t="s">
        <v>284</v>
      </c>
      <c r="M55" s="129" t="s">
        <v>104</v>
      </c>
      <c r="N55" s="1"/>
      <c r="O55" s="73"/>
      <c r="P55" s="73"/>
      <c r="Q55" s="1"/>
      <c r="R55" s="73"/>
      <c r="S55" s="1"/>
      <c r="T55" s="55"/>
      <c r="U55" s="133"/>
      <c r="V55" s="55"/>
      <c r="W55" s="55"/>
      <c r="X55" s="55"/>
      <c r="Y55" s="55"/>
      <c r="Z55" s="55"/>
      <c r="AA55" s="55"/>
      <c r="AB55" s="55"/>
      <c r="AC55" s="31" t="s">
        <v>85</v>
      </c>
      <c r="AD55" s="40" t="s">
        <v>293</v>
      </c>
      <c r="AE55" s="30" t="s">
        <v>286</v>
      </c>
      <c r="AF55" s="5" t="str">
        <f>IFERROR(VLOOKUP(AE55, 'Data-VM-ADF (Do Not Edit)'!A$2:C$20,MATCH("vLan Subnet",'Data-VM-ADF (Do Not Edit)'!A$2:C$2),FALSE),"")</f>
        <v>255.255.254.0</v>
      </c>
      <c r="AG55" s="107" t="str">
        <f>IFERROR(VLOOKUP(AE55, 'Data-VM-ADF (Do Not Edit)'!A$2:C$20,MATCH("vLan Default Gateway",'Data-VM-ADF (Do Not Edit)'!A$2:C$2),FALSE),"")</f>
        <v>172.31.111.1</v>
      </c>
      <c r="AH55" s="35"/>
      <c r="AI55" s="2"/>
      <c r="AJ55" s="2"/>
      <c r="AK55" s="2"/>
      <c r="AL55" s="2"/>
      <c r="AM55" s="2"/>
      <c r="AN55" s="2"/>
      <c r="AO55" s="2"/>
      <c r="AP55" s="2" t="s">
        <v>287</v>
      </c>
      <c r="AQ55" s="101" t="s">
        <v>288</v>
      </c>
      <c r="AR55" s="2" t="s">
        <v>90</v>
      </c>
      <c r="AS55" s="2"/>
      <c r="AT55" s="82">
        <v>9</v>
      </c>
      <c r="AU55" s="82"/>
      <c r="AV55" s="2"/>
      <c r="AW55" s="2" t="s">
        <v>287</v>
      </c>
      <c r="AX55" s="2" t="s">
        <v>75</v>
      </c>
      <c r="AY55" s="2" t="s">
        <v>76</v>
      </c>
      <c r="AZ55" s="2" t="s">
        <v>77</v>
      </c>
      <c r="BA55" s="73"/>
      <c r="BB55" s="73"/>
      <c r="BC55" s="73" t="s">
        <v>77</v>
      </c>
      <c r="BD55" s="87" t="s">
        <v>78</v>
      </c>
      <c r="BE55" s="82" t="s">
        <v>92</v>
      </c>
      <c r="BF55" s="82"/>
      <c r="BG55" s="82"/>
      <c r="BH55" s="1" t="s">
        <v>294</v>
      </c>
      <c r="BI55" s="1"/>
      <c r="BJ55"/>
      <c r="BK55"/>
      <c r="BL55"/>
    </row>
    <row r="56" spans="1:64" hidden="1">
      <c r="A56" s="3" t="s">
        <v>295</v>
      </c>
      <c r="B56" s="4">
        <v>16</v>
      </c>
      <c r="C56" s="4">
        <v>32768</v>
      </c>
      <c r="D56" s="4">
        <v>102400</v>
      </c>
      <c r="E56" s="103" t="s">
        <v>82</v>
      </c>
      <c r="F56" s="129" t="s">
        <v>65</v>
      </c>
      <c r="G56" s="4" t="s">
        <v>284</v>
      </c>
      <c r="H56" s="129" t="s">
        <v>84</v>
      </c>
      <c r="I56" s="4">
        <v>40960</v>
      </c>
      <c r="J56" s="129" t="s">
        <v>103</v>
      </c>
      <c r="K56" s="129" t="s">
        <v>65</v>
      </c>
      <c r="L56" s="4" t="s">
        <v>284</v>
      </c>
      <c r="M56" s="129" t="s">
        <v>104</v>
      </c>
      <c r="N56" s="1"/>
      <c r="O56" s="73"/>
      <c r="P56" s="73"/>
      <c r="Q56" s="1"/>
      <c r="R56" s="73"/>
      <c r="S56" s="1"/>
      <c r="T56" s="1"/>
      <c r="U56" s="73"/>
      <c r="V56" s="1"/>
      <c r="W56" s="1"/>
      <c r="X56" s="1"/>
      <c r="Y56" s="1"/>
      <c r="Z56" s="1"/>
      <c r="AA56" s="1"/>
      <c r="AB56" s="1"/>
      <c r="AC56" s="2" t="s">
        <v>85</v>
      </c>
      <c r="AD56" s="95" t="s">
        <v>296</v>
      </c>
      <c r="AE56" s="30" t="s">
        <v>286</v>
      </c>
      <c r="AF56" s="5" t="str">
        <f>IFERROR(VLOOKUP(AE56, 'Data-VM-ADF (Do Not Edit)'!A$2:C$20,MATCH("vLan Subnet",'Data-VM-ADF (Do Not Edit)'!A$2:C$2),FALSE),"")</f>
        <v>255.255.254.0</v>
      </c>
      <c r="AG56" s="107" t="str">
        <f>IFERROR(VLOOKUP(AE56, 'Data-VM-ADF (Do Not Edit)'!A$2:C$20,MATCH("vLan Default Gateway",'Data-VM-ADF (Do Not Edit)'!A$2:C$2),FALSE),"")</f>
        <v>172.31.111.1</v>
      </c>
      <c r="AH56" s="2"/>
      <c r="AI56" s="2"/>
      <c r="AJ56" s="2"/>
      <c r="AK56" s="2"/>
      <c r="AL56" s="2"/>
      <c r="AM56" s="2"/>
      <c r="AN56" s="2"/>
      <c r="AO56" s="2"/>
      <c r="AP56" s="2" t="s">
        <v>287</v>
      </c>
      <c r="AQ56" s="101" t="s">
        <v>288</v>
      </c>
      <c r="AR56" s="2" t="s">
        <v>90</v>
      </c>
      <c r="AS56" s="2"/>
      <c r="AT56" s="82">
        <v>9</v>
      </c>
      <c r="AU56" s="82"/>
      <c r="AV56" s="2"/>
      <c r="AW56" s="2" t="s">
        <v>287</v>
      </c>
      <c r="AX56" s="2" t="s">
        <v>75</v>
      </c>
      <c r="AY56" s="2" t="s">
        <v>76</v>
      </c>
      <c r="AZ56" s="2" t="s">
        <v>77</v>
      </c>
      <c r="BA56" s="73"/>
      <c r="BB56" s="73"/>
      <c r="BC56" s="73" t="s">
        <v>77</v>
      </c>
      <c r="BD56" s="87" t="s">
        <v>78</v>
      </c>
      <c r="BE56" s="82" t="s">
        <v>92</v>
      </c>
      <c r="BF56" s="82"/>
      <c r="BG56" s="82"/>
      <c r="BH56" s="1" t="s">
        <v>294</v>
      </c>
      <c r="BI56" s="1"/>
    </row>
    <row r="57" spans="1:64" hidden="1">
      <c r="A57" s="3" t="s">
        <v>297</v>
      </c>
      <c r="B57" s="4">
        <v>12</v>
      </c>
      <c r="C57" s="4">
        <v>24576</v>
      </c>
      <c r="D57" s="4">
        <v>102400</v>
      </c>
      <c r="E57" s="103" t="s">
        <v>82</v>
      </c>
      <c r="F57" s="129" t="s">
        <v>65</v>
      </c>
      <c r="G57" s="4" t="s">
        <v>284</v>
      </c>
      <c r="H57" s="129" t="s">
        <v>84</v>
      </c>
      <c r="I57" s="4">
        <v>40960</v>
      </c>
      <c r="J57" s="129" t="s">
        <v>103</v>
      </c>
      <c r="K57" s="129" t="s">
        <v>65</v>
      </c>
      <c r="L57" s="4" t="s">
        <v>284</v>
      </c>
      <c r="M57" s="129" t="s">
        <v>104</v>
      </c>
      <c r="N57" s="1"/>
      <c r="O57" s="73"/>
      <c r="P57" s="73"/>
      <c r="Q57" s="1"/>
      <c r="R57" s="73"/>
      <c r="S57" s="1"/>
      <c r="T57" s="1"/>
      <c r="U57" s="73"/>
      <c r="V57" s="1"/>
      <c r="W57" s="1"/>
      <c r="X57" s="1"/>
      <c r="Y57" s="1"/>
      <c r="Z57" s="1"/>
      <c r="AA57" s="1"/>
      <c r="AB57" s="1"/>
      <c r="AC57" s="2" t="s">
        <v>85</v>
      </c>
      <c r="AD57" s="40" t="s">
        <v>298</v>
      </c>
      <c r="AE57" s="30" t="s">
        <v>286</v>
      </c>
      <c r="AF57" s="5" t="str">
        <f>IFERROR(VLOOKUP(AE57, 'Data-VM-ADF (Do Not Edit)'!A$2:C$20,MATCH("vLan Subnet",'Data-VM-ADF (Do Not Edit)'!A$2:C$2),FALSE),"")</f>
        <v>255.255.254.0</v>
      </c>
      <c r="AG57" s="107" t="str">
        <f>IFERROR(VLOOKUP(AE57, 'Data-VM-ADF (Do Not Edit)'!A$2:C$20,MATCH("vLan Default Gateway",'Data-VM-ADF (Do Not Edit)'!A$2:C$2),FALSE),"")</f>
        <v>172.31.111.1</v>
      </c>
      <c r="AH57" s="2"/>
      <c r="AI57" s="2"/>
      <c r="AJ57" s="2"/>
      <c r="AK57" s="2"/>
      <c r="AL57" s="2"/>
      <c r="AM57" s="2"/>
      <c r="AN57" s="2"/>
      <c r="AO57" s="2"/>
      <c r="AP57" s="2" t="s">
        <v>287</v>
      </c>
      <c r="AQ57" s="101" t="s">
        <v>288</v>
      </c>
      <c r="AR57" s="2" t="s">
        <v>90</v>
      </c>
      <c r="AS57" s="2"/>
      <c r="AT57" s="82">
        <v>9</v>
      </c>
      <c r="AU57" s="82"/>
      <c r="AV57" s="2"/>
      <c r="AW57" s="2" t="s">
        <v>287</v>
      </c>
      <c r="AX57" s="2" t="s">
        <v>75</v>
      </c>
      <c r="AY57" s="2" t="s">
        <v>76</v>
      </c>
      <c r="AZ57" s="2" t="s">
        <v>77</v>
      </c>
      <c r="BA57" s="73"/>
      <c r="BB57" s="73"/>
      <c r="BC57" s="73" t="s">
        <v>77</v>
      </c>
      <c r="BD57" s="87" t="s">
        <v>78</v>
      </c>
      <c r="BE57" s="82" t="s">
        <v>92</v>
      </c>
      <c r="BF57" s="82"/>
      <c r="BG57" s="82"/>
      <c r="BH57" s="1" t="s">
        <v>299</v>
      </c>
      <c r="BI57" s="1"/>
    </row>
    <row r="58" spans="1:64" hidden="1">
      <c r="A58" s="3" t="s">
        <v>300</v>
      </c>
      <c r="B58" s="4">
        <v>12</v>
      </c>
      <c r="C58" s="4">
        <v>24576</v>
      </c>
      <c r="D58" s="4">
        <v>102400</v>
      </c>
      <c r="E58" s="103" t="s">
        <v>82</v>
      </c>
      <c r="F58" s="129" t="s">
        <v>65</v>
      </c>
      <c r="G58" s="4" t="s">
        <v>284</v>
      </c>
      <c r="H58" s="129" t="s">
        <v>84</v>
      </c>
      <c r="I58" s="4">
        <v>40960</v>
      </c>
      <c r="J58" s="129" t="s">
        <v>103</v>
      </c>
      <c r="K58" s="129" t="s">
        <v>65</v>
      </c>
      <c r="L58" s="4" t="s">
        <v>284</v>
      </c>
      <c r="M58" s="129" t="s">
        <v>104</v>
      </c>
      <c r="N58" s="1"/>
      <c r="O58" s="73"/>
      <c r="P58" s="73"/>
      <c r="Q58" s="1"/>
      <c r="R58" s="73"/>
      <c r="S58" s="1"/>
      <c r="T58" s="1"/>
      <c r="U58" s="73"/>
      <c r="V58" s="1"/>
      <c r="W58" s="1"/>
      <c r="X58" s="1"/>
      <c r="Y58" s="1"/>
      <c r="Z58" s="1"/>
      <c r="AA58" s="1"/>
      <c r="AB58" s="1"/>
      <c r="AC58" s="2" t="s">
        <v>85</v>
      </c>
      <c r="AD58" s="95" t="s">
        <v>301</v>
      </c>
      <c r="AE58" s="30" t="s">
        <v>286</v>
      </c>
      <c r="AF58" s="5" t="str">
        <f>IFERROR(VLOOKUP(AE58, 'Data-VM-ADF (Do Not Edit)'!A$2:C$20,MATCH("vLan Subnet",'Data-VM-ADF (Do Not Edit)'!A$2:C$2),FALSE),"")</f>
        <v>255.255.254.0</v>
      </c>
      <c r="AG58" s="107" t="str">
        <f>IFERROR(VLOOKUP(AE58, 'Data-VM-ADF (Do Not Edit)'!A$2:C$20,MATCH("vLan Default Gateway",'Data-VM-ADF (Do Not Edit)'!A$2:C$2),FALSE),"")</f>
        <v>172.31.111.1</v>
      </c>
      <c r="AH58" s="2"/>
      <c r="AI58" s="2"/>
      <c r="AJ58" s="2"/>
      <c r="AK58" s="2"/>
      <c r="AL58" s="2"/>
      <c r="AM58" s="2"/>
      <c r="AN58" s="2"/>
      <c r="AO58" s="2"/>
      <c r="AP58" s="2" t="s">
        <v>287</v>
      </c>
      <c r="AQ58" s="101" t="s">
        <v>288</v>
      </c>
      <c r="AR58" s="2" t="s">
        <v>90</v>
      </c>
      <c r="AS58" s="2"/>
      <c r="AT58" s="82">
        <v>9</v>
      </c>
      <c r="AU58" s="82"/>
      <c r="AV58" s="2"/>
      <c r="AW58" s="2" t="s">
        <v>287</v>
      </c>
      <c r="AX58" s="2" t="s">
        <v>75</v>
      </c>
      <c r="AY58" s="2" t="s">
        <v>76</v>
      </c>
      <c r="AZ58" s="2" t="s">
        <v>77</v>
      </c>
      <c r="BA58" s="73"/>
      <c r="BB58" s="73"/>
      <c r="BC58" s="73" t="s">
        <v>77</v>
      </c>
      <c r="BD58" s="87" t="s">
        <v>78</v>
      </c>
      <c r="BE58" s="82" t="s">
        <v>92</v>
      </c>
      <c r="BF58" s="82"/>
      <c r="BG58" s="82"/>
      <c r="BH58" s="1" t="s">
        <v>299</v>
      </c>
      <c r="BI58" s="1"/>
    </row>
    <row r="59" spans="1:64" hidden="1">
      <c r="A59" s="3" t="s">
        <v>302</v>
      </c>
      <c r="B59" s="4">
        <v>12</v>
      </c>
      <c r="C59" s="4">
        <v>24576</v>
      </c>
      <c r="D59" s="4">
        <v>102400</v>
      </c>
      <c r="E59" s="103" t="s">
        <v>82</v>
      </c>
      <c r="F59" s="129" t="s">
        <v>65</v>
      </c>
      <c r="G59" s="4" t="s">
        <v>284</v>
      </c>
      <c r="H59" s="129" t="s">
        <v>84</v>
      </c>
      <c r="I59" s="4">
        <v>40960</v>
      </c>
      <c r="J59" s="129" t="s">
        <v>103</v>
      </c>
      <c r="K59" s="129" t="s">
        <v>65</v>
      </c>
      <c r="L59" s="4" t="s">
        <v>284</v>
      </c>
      <c r="M59" s="129" t="s">
        <v>104</v>
      </c>
      <c r="N59" s="1"/>
      <c r="O59" s="73"/>
      <c r="P59" s="73"/>
      <c r="Q59" s="1"/>
      <c r="R59" s="73"/>
      <c r="S59" s="1"/>
      <c r="T59" s="1"/>
      <c r="U59" s="73"/>
      <c r="V59" s="1"/>
      <c r="W59" s="1"/>
      <c r="X59" s="1"/>
      <c r="Y59" s="1"/>
      <c r="Z59" s="1"/>
      <c r="AA59" s="1"/>
      <c r="AB59" s="1"/>
      <c r="AC59" s="2" t="s">
        <v>85</v>
      </c>
      <c r="AD59" s="40" t="s">
        <v>303</v>
      </c>
      <c r="AE59" s="30" t="s">
        <v>286</v>
      </c>
      <c r="AF59" s="5" t="str">
        <f>IFERROR(VLOOKUP(AE59, 'Data-VM-ADF (Do Not Edit)'!A$2:C$20,MATCH("vLan Subnet",'Data-VM-ADF (Do Not Edit)'!A$2:C$2),FALSE),"")</f>
        <v>255.255.254.0</v>
      </c>
      <c r="AG59" s="107" t="str">
        <f>IFERROR(VLOOKUP(AE59, 'Data-VM-ADF (Do Not Edit)'!A$2:C$20,MATCH("vLan Default Gateway",'Data-VM-ADF (Do Not Edit)'!A$2:C$2),FALSE),"")</f>
        <v>172.31.111.1</v>
      </c>
      <c r="AH59" s="2"/>
      <c r="AI59" s="2"/>
      <c r="AJ59" s="2"/>
      <c r="AK59" s="2"/>
      <c r="AL59" s="2"/>
      <c r="AM59" s="2"/>
      <c r="AN59" s="2"/>
      <c r="AO59" s="2"/>
      <c r="AP59" s="2" t="s">
        <v>287</v>
      </c>
      <c r="AQ59" s="101" t="s">
        <v>288</v>
      </c>
      <c r="AR59" s="2" t="s">
        <v>90</v>
      </c>
      <c r="AS59" s="2"/>
      <c r="AT59" s="82">
        <v>9</v>
      </c>
      <c r="AU59" s="82"/>
      <c r="AV59" s="2"/>
      <c r="AW59" s="2" t="s">
        <v>287</v>
      </c>
      <c r="AX59" s="2" t="s">
        <v>75</v>
      </c>
      <c r="AY59" s="2" t="s">
        <v>76</v>
      </c>
      <c r="AZ59" s="2" t="s">
        <v>77</v>
      </c>
      <c r="BA59" s="73"/>
      <c r="BB59" s="73"/>
      <c r="BC59" s="73" t="s">
        <v>77</v>
      </c>
      <c r="BD59" s="87" t="s">
        <v>78</v>
      </c>
      <c r="BE59" s="82" t="s">
        <v>92</v>
      </c>
      <c r="BF59" s="82"/>
      <c r="BG59" s="82"/>
      <c r="BH59" s="1" t="s">
        <v>299</v>
      </c>
      <c r="BI59" s="1"/>
    </row>
    <row r="60" spans="1:64" hidden="1">
      <c r="A60" s="3" t="s">
        <v>304</v>
      </c>
      <c r="B60" s="4">
        <v>12</v>
      </c>
      <c r="C60" s="4">
        <v>24576</v>
      </c>
      <c r="D60" s="4">
        <v>102400</v>
      </c>
      <c r="E60" s="103" t="s">
        <v>82</v>
      </c>
      <c r="F60" s="129" t="s">
        <v>65</v>
      </c>
      <c r="G60" s="4" t="s">
        <v>284</v>
      </c>
      <c r="H60" s="129" t="s">
        <v>84</v>
      </c>
      <c r="I60" s="4">
        <v>40960</v>
      </c>
      <c r="J60" s="129" t="s">
        <v>103</v>
      </c>
      <c r="K60" s="129" t="s">
        <v>65</v>
      </c>
      <c r="L60" s="4" t="s">
        <v>284</v>
      </c>
      <c r="M60" s="129" t="s">
        <v>104</v>
      </c>
      <c r="N60" s="1"/>
      <c r="O60" s="73"/>
      <c r="P60" s="73"/>
      <c r="Q60" s="1"/>
      <c r="R60" s="73"/>
      <c r="S60" s="1"/>
      <c r="T60" s="1"/>
      <c r="U60" s="73"/>
      <c r="V60" s="1"/>
      <c r="W60" s="1"/>
      <c r="X60" s="1"/>
      <c r="Y60" s="1"/>
      <c r="Z60" s="1"/>
      <c r="AA60" s="1"/>
      <c r="AB60" s="1"/>
      <c r="AC60" s="2" t="s">
        <v>85</v>
      </c>
      <c r="AD60" s="95" t="s">
        <v>305</v>
      </c>
      <c r="AE60" s="30" t="s">
        <v>286</v>
      </c>
      <c r="AF60" s="5" t="str">
        <f>IFERROR(VLOOKUP(AE60, 'Data-VM-ADF (Do Not Edit)'!A$2:C$20,MATCH("vLan Subnet",'Data-VM-ADF (Do Not Edit)'!A$2:C$2),FALSE),"")</f>
        <v>255.255.254.0</v>
      </c>
      <c r="AG60" s="107" t="str">
        <f>IFERROR(VLOOKUP(AE60, 'Data-VM-ADF (Do Not Edit)'!A$2:C$20,MATCH("vLan Default Gateway",'Data-VM-ADF (Do Not Edit)'!A$2:C$2),FALSE),"")</f>
        <v>172.31.111.1</v>
      </c>
      <c r="AH60" s="2"/>
      <c r="AI60" s="2"/>
      <c r="AJ60" s="2"/>
      <c r="AK60" s="2"/>
      <c r="AL60" s="2"/>
      <c r="AM60" s="2"/>
      <c r="AN60" s="2"/>
      <c r="AO60" s="2"/>
      <c r="AP60" s="2" t="s">
        <v>287</v>
      </c>
      <c r="AQ60" s="101" t="s">
        <v>288</v>
      </c>
      <c r="AR60" s="2" t="s">
        <v>90</v>
      </c>
      <c r="AS60" s="2"/>
      <c r="AT60" s="82">
        <v>9</v>
      </c>
      <c r="AU60" s="82"/>
      <c r="AV60" s="2"/>
      <c r="AW60" s="2" t="s">
        <v>287</v>
      </c>
      <c r="AX60" s="2" t="s">
        <v>75</v>
      </c>
      <c r="AY60" s="2" t="s">
        <v>76</v>
      </c>
      <c r="AZ60" s="2" t="s">
        <v>77</v>
      </c>
      <c r="BA60" s="73"/>
      <c r="BB60" s="73"/>
      <c r="BC60" s="73" t="s">
        <v>77</v>
      </c>
      <c r="BD60" s="87" t="s">
        <v>78</v>
      </c>
      <c r="BE60" s="82" t="s">
        <v>92</v>
      </c>
      <c r="BF60" s="82"/>
      <c r="BG60" s="82"/>
      <c r="BH60" s="1" t="s">
        <v>299</v>
      </c>
      <c r="BI60" s="1"/>
      <c r="BK60" s="13"/>
      <c r="BL60" s="13"/>
    </row>
    <row r="61" spans="1:64" hidden="1">
      <c r="A61" s="3" t="s">
        <v>306</v>
      </c>
      <c r="B61" s="4">
        <v>12</v>
      </c>
      <c r="C61" s="4">
        <v>24576</v>
      </c>
      <c r="D61" s="4">
        <v>102400</v>
      </c>
      <c r="E61" s="103" t="s">
        <v>82</v>
      </c>
      <c r="F61" s="129" t="s">
        <v>65</v>
      </c>
      <c r="G61" s="4" t="s">
        <v>284</v>
      </c>
      <c r="H61" s="129" t="s">
        <v>84</v>
      </c>
      <c r="I61" s="4">
        <v>40960</v>
      </c>
      <c r="J61" s="129" t="s">
        <v>103</v>
      </c>
      <c r="K61" s="129" t="s">
        <v>65</v>
      </c>
      <c r="L61" s="4" t="s">
        <v>284</v>
      </c>
      <c r="M61" s="129" t="s">
        <v>104</v>
      </c>
      <c r="N61" s="1"/>
      <c r="O61" s="73"/>
      <c r="P61" s="73"/>
      <c r="Q61" s="1"/>
      <c r="R61" s="73"/>
      <c r="S61" s="1"/>
      <c r="T61" s="1"/>
      <c r="U61" s="73"/>
      <c r="V61" s="1"/>
      <c r="W61" s="1"/>
      <c r="X61" s="1"/>
      <c r="Y61" s="1"/>
      <c r="Z61" s="1"/>
      <c r="AA61" s="1"/>
      <c r="AB61" s="1"/>
      <c r="AC61" s="2" t="s">
        <v>85</v>
      </c>
      <c r="AD61" s="40" t="s">
        <v>307</v>
      </c>
      <c r="AE61" s="30" t="s">
        <v>286</v>
      </c>
      <c r="AF61" s="5" t="str">
        <f>IFERROR(VLOOKUP(AE61, 'Data-VM-ADF (Do Not Edit)'!A$2:C$20,MATCH("vLan Subnet",'Data-VM-ADF (Do Not Edit)'!A$2:C$2),FALSE),"")</f>
        <v>255.255.254.0</v>
      </c>
      <c r="AG61" s="107" t="str">
        <f>IFERROR(VLOOKUP(AE61, 'Data-VM-ADF (Do Not Edit)'!A$2:C$20,MATCH("vLan Default Gateway",'Data-VM-ADF (Do Not Edit)'!A$2:C$2),FALSE),"")</f>
        <v>172.31.111.1</v>
      </c>
      <c r="AH61" s="2"/>
      <c r="AI61" s="2"/>
      <c r="AJ61" s="2"/>
      <c r="AK61" s="2"/>
      <c r="AL61" s="2"/>
      <c r="AM61" s="2"/>
      <c r="AN61" s="2"/>
      <c r="AO61" s="2"/>
      <c r="AP61" s="2" t="s">
        <v>287</v>
      </c>
      <c r="AQ61" s="101" t="s">
        <v>288</v>
      </c>
      <c r="AR61" s="2" t="s">
        <v>90</v>
      </c>
      <c r="AS61" s="2"/>
      <c r="AT61" s="82">
        <v>9</v>
      </c>
      <c r="AU61" s="82"/>
      <c r="AV61" s="2"/>
      <c r="AW61" s="2" t="s">
        <v>287</v>
      </c>
      <c r="AX61" s="2" t="s">
        <v>75</v>
      </c>
      <c r="AY61" s="2" t="s">
        <v>76</v>
      </c>
      <c r="AZ61" s="2" t="s">
        <v>77</v>
      </c>
      <c r="BA61" s="73"/>
      <c r="BB61" s="73"/>
      <c r="BC61" s="73" t="s">
        <v>77</v>
      </c>
      <c r="BD61" s="87" t="s">
        <v>78</v>
      </c>
      <c r="BE61" s="82" t="s">
        <v>92</v>
      </c>
      <c r="BF61" s="82"/>
      <c r="BG61" s="82"/>
      <c r="BH61" s="1" t="s">
        <v>299</v>
      </c>
      <c r="BI61" s="1"/>
      <c r="BJ61" s="13"/>
    </row>
    <row r="62" spans="1:64" hidden="1">
      <c r="A62" s="27" t="s">
        <v>308</v>
      </c>
      <c r="B62" s="28">
        <v>12</v>
      </c>
      <c r="C62" s="28">
        <v>24576</v>
      </c>
      <c r="D62" s="4">
        <v>102400</v>
      </c>
      <c r="E62" s="103" t="s">
        <v>82</v>
      </c>
      <c r="F62" s="129" t="s">
        <v>65</v>
      </c>
      <c r="G62" s="4" t="s">
        <v>284</v>
      </c>
      <c r="H62" s="129" t="s">
        <v>84</v>
      </c>
      <c r="I62" s="4">
        <v>40960</v>
      </c>
      <c r="J62" s="129" t="s">
        <v>103</v>
      </c>
      <c r="K62" s="129" t="s">
        <v>65</v>
      </c>
      <c r="L62" s="4" t="s">
        <v>284</v>
      </c>
      <c r="M62" s="129" t="s">
        <v>104</v>
      </c>
      <c r="N62" s="1"/>
      <c r="O62" s="73"/>
      <c r="P62" s="73"/>
      <c r="Q62" s="1"/>
      <c r="R62" s="73"/>
      <c r="S62" s="1"/>
      <c r="T62" s="1"/>
      <c r="U62" s="73"/>
      <c r="V62" s="1"/>
      <c r="W62" s="1"/>
      <c r="X62" s="1"/>
      <c r="Y62" s="1"/>
      <c r="Z62" s="1"/>
      <c r="AA62" s="1"/>
      <c r="AB62" s="1"/>
      <c r="AC62" s="2" t="s">
        <v>85</v>
      </c>
      <c r="AD62" s="95" t="s">
        <v>309</v>
      </c>
      <c r="AE62" s="30" t="s">
        <v>286</v>
      </c>
      <c r="AF62" s="5" t="str">
        <f>IFERROR(VLOOKUP(AE62, 'Data-VM-ADF (Do Not Edit)'!A$2:C$20,MATCH("vLan Subnet",'Data-VM-ADF (Do Not Edit)'!A$2:C$2),FALSE),"")</f>
        <v>255.255.254.0</v>
      </c>
      <c r="AG62" s="107" t="str">
        <f>IFERROR(VLOOKUP(AE62, 'Data-VM-ADF (Do Not Edit)'!A$2:C$20,MATCH("vLan Default Gateway",'Data-VM-ADF (Do Not Edit)'!A$2:C$2),FALSE),"")</f>
        <v>172.31.111.1</v>
      </c>
      <c r="AH62" s="2"/>
      <c r="AI62" s="2"/>
      <c r="AJ62" s="2"/>
      <c r="AK62" s="2"/>
      <c r="AL62" s="2"/>
      <c r="AM62" s="2"/>
      <c r="AN62" s="2"/>
      <c r="AO62" s="2"/>
      <c r="AP62" s="2" t="s">
        <v>287</v>
      </c>
      <c r="AQ62" s="101" t="s">
        <v>288</v>
      </c>
      <c r="AR62" s="2" t="s">
        <v>90</v>
      </c>
      <c r="AS62" s="2"/>
      <c r="AT62" s="82">
        <v>9</v>
      </c>
      <c r="AU62" s="82"/>
      <c r="AV62" s="2"/>
      <c r="AW62" s="2" t="s">
        <v>287</v>
      </c>
      <c r="AX62" s="2" t="s">
        <v>75</v>
      </c>
      <c r="AY62" s="2" t="s">
        <v>76</v>
      </c>
      <c r="AZ62" s="2" t="s">
        <v>77</v>
      </c>
      <c r="BA62" s="73"/>
      <c r="BB62" s="73"/>
      <c r="BC62" s="73" t="s">
        <v>77</v>
      </c>
      <c r="BD62" s="87" t="s">
        <v>78</v>
      </c>
      <c r="BE62" s="82" t="s">
        <v>92</v>
      </c>
      <c r="BF62" s="82"/>
      <c r="BG62" s="82"/>
      <c r="BH62" s="1" t="s">
        <v>299</v>
      </c>
      <c r="BI62" s="1"/>
    </row>
    <row r="63" spans="1:64" hidden="1">
      <c r="A63" s="27" t="s">
        <v>310</v>
      </c>
      <c r="B63" s="28">
        <v>12</v>
      </c>
      <c r="C63" s="28">
        <v>24576</v>
      </c>
      <c r="D63" s="4">
        <v>102400</v>
      </c>
      <c r="E63" s="103" t="s">
        <v>82</v>
      </c>
      <c r="F63" s="129" t="s">
        <v>65</v>
      </c>
      <c r="G63" s="4" t="s">
        <v>284</v>
      </c>
      <c r="H63" s="129" t="s">
        <v>84</v>
      </c>
      <c r="I63" s="4">
        <v>40960</v>
      </c>
      <c r="J63" s="129" t="s">
        <v>103</v>
      </c>
      <c r="K63" s="129" t="s">
        <v>65</v>
      </c>
      <c r="L63" s="4" t="s">
        <v>284</v>
      </c>
      <c r="M63" s="129" t="s">
        <v>104</v>
      </c>
      <c r="N63" s="1"/>
      <c r="O63" s="73"/>
      <c r="P63" s="73"/>
      <c r="Q63" s="1"/>
      <c r="R63" s="73"/>
      <c r="S63" s="1"/>
      <c r="T63" s="1"/>
      <c r="U63" s="73"/>
      <c r="V63" s="1"/>
      <c r="W63" s="1"/>
      <c r="X63" s="1"/>
      <c r="Y63" s="1"/>
      <c r="Z63" s="1"/>
      <c r="AA63" s="1"/>
      <c r="AB63" s="1"/>
      <c r="AC63" s="2" t="s">
        <v>85</v>
      </c>
      <c r="AD63" s="40" t="s">
        <v>311</v>
      </c>
      <c r="AE63" s="30" t="s">
        <v>286</v>
      </c>
      <c r="AF63" s="5" t="str">
        <f>IFERROR(VLOOKUP(AE63, 'Data-VM-ADF (Do Not Edit)'!A$2:C$20,MATCH("vLan Subnet",'Data-VM-ADF (Do Not Edit)'!A$2:C$2),FALSE),"")</f>
        <v>255.255.254.0</v>
      </c>
      <c r="AG63" s="107" t="str">
        <f>IFERROR(VLOOKUP(AE63, 'Data-VM-ADF (Do Not Edit)'!A$2:C$20,MATCH("vLan Default Gateway",'Data-VM-ADF (Do Not Edit)'!A$2:C$2),FALSE),"")</f>
        <v>172.31.111.1</v>
      </c>
      <c r="AH63" s="2"/>
      <c r="AI63" s="2"/>
      <c r="AJ63" s="2"/>
      <c r="AK63" s="2"/>
      <c r="AL63" s="2"/>
      <c r="AM63" s="2"/>
      <c r="AN63" s="2"/>
      <c r="AO63" s="2"/>
      <c r="AP63" s="2" t="s">
        <v>287</v>
      </c>
      <c r="AQ63" s="101" t="s">
        <v>288</v>
      </c>
      <c r="AR63" s="2" t="s">
        <v>90</v>
      </c>
      <c r="AS63" s="2"/>
      <c r="AT63" s="82">
        <v>9</v>
      </c>
      <c r="AU63" s="82"/>
      <c r="AV63" s="2"/>
      <c r="AW63" s="2" t="s">
        <v>287</v>
      </c>
      <c r="AX63" s="2" t="s">
        <v>75</v>
      </c>
      <c r="AY63" s="2" t="s">
        <v>76</v>
      </c>
      <c r="AZ63" s="2" t="s">
        <v>77</v>
      </c>
      <c r="BA63" s="73"/>
      <c r="BB63" s="73"/>
      <c r="BC63" s="73" t="s">
        <v>77</v>
      </c>
      <c r="BD63" s="87" t="s">
        <v>78</v>
      </c>
      <c r="BE63" s="82" t="s">
        <v>92</v>
      </c>
      <c r="BF63" s="82"/>
      <c r="BG63" s="82"/>
      <c r="BH63" s="1" t="s">
        <v>299</v>
      </c>
      <c r="BI63" s="1"/>
    </row>
    <row r="64" spans="1:64" hidden="1">
      <c r="A64" s="3" t="s">
        <v>312</v>
      </c>
      <c r="B64" s="4">
        <v>12</v>
      </c>
      <c r="C64" s="4">
        <v>24576</v>
      </c>
      <c r="D64" s="4">
        <v>102400</v>
      </c>
      <c r="E64" s="103" t="s">
        <v>82</v>
      </c>
      <c r="F64" s="129" t="s">
        <v>65</v>
      </c>
      <c r="G64" s="4" t="s">
        <v>284</v>
      </c>
      <c r="H64" s="129" t="s">
        <v>84</v>
      </c>
      <c r="I64" s="4">
        <v>40960</v>
      </c>
      <c r="J64" s="129" t="s">
        <v>103</v>
      </c>
      <c r="K64" s="129" t="s">
        <v>65</v>
      </c>
      <c r="L64" s="4" t="s">
        <v>284</v>
      </c>
      <c r="M64" s="129" t="s">
        <v>104</v>
      </c>
      <c r="N64" s="1"/>
      <c r="O64" s="73"/>
      <c r="P64" s="73"/>
      <c r="Q64" s="1"/>
      <c r="R64" s="73"/>
      <c r="S64" s="1"/>
      <c r="T64" s="1"/>
      <c r="U64" s="73"/>
      <c r="V64" s="1"/>
      <c r="W64" s="1"/>
      <c r="X64" s="1"/>
      <c r="Y64" s="1"/>
      <c r="Z64" s="1"/>
      <c r="AA64" s="1"/>
      <c r="AB64" s="1"/>
      <c r="AC64" s="2" t="s">
        <v>85</v>
      </c>
      <c r="AD64" s="95" t="s">
        <v>313</v>
      </c>
      <c r="AE64" s="30" t="s">
        <v>286</v>
      </c>
      <c r="AF64" s="5" t="str">
        <f>IFERROR(VLOOKUP(AE64, 'Data-VM-ADF (Do Not Edit)'!A$2:C$20,MATCH("vLan Subnet",'Data-VM-ADF (Do Not Edit)'!A$2:C$2),FALSE),"")</f>
        <v>255.255.254.0</v>
      </c>
      <c r="AG64" s="107" t="str">
        <f>IFERROR(VLOOKUP(AE64, 'Data-VM-ADF (Do Not Edit)'!A$2:C$20,MATCH("vLan Default Gateway",'Data-VM-ADF (Do Not Edit)'!A$2:C$2),FALSE),"")</f>
        <v>172.31.111.1</v>
      </c>
      <c r="AH64" s="2"/>
      <c r="AI64" s="2"/>
      <c r="AJ64" s="2"/>
      <c r="AK64" s="2"/>
      <c r="AL64" s="2"/>
      <c r="AM64" s="2"/>
      <c r="AN64" s="2"/>
      <c r="AO64" s="2"/>
      <c r="AP64" s="2" t="s">
        <v>287</v>
      </c>
      <c r="AQ64" s="101" t="s">
        <v>288</v>
      </c>
      <c r="AR64" s="2" t="s">
        <v>90</v>
      </c>
      <c r="AS64" s="2"/>
      <c r="AT64" s="82">
        <v>9</v>
      </c>
      <c r="AU64" s="82"/>
      <c r="AV64" s="2"/>
      <c r="AW64" s="2" t="s">
        <v>287</v>
      </c>
      <c r="AX64" s="2" t="s">
        <v>75</v>
      </c>
      <c r="AY64" s="2" t="s">
        <v>76</v>
      </c>
      <c r="AZ64" s="2" t="s">
        <v>77</v>
      </c>
      <c r="BA64" s="73"/>
      <c r="BB64" s="73"/>
      <c r="BC64" s="73" t="s">
        <v>77</v>
      </c>
      <c r="BD64" s="87" t="s">
        <v>78</v>
      </c>
      <c r="BE64" s="82" t="s">
        <v>92</v>
      </c>
      <c r="BF64" s="82"/>
      <c r="BG64" s="82"/>
      <c r="BH64" s="1" t="s">
        <v>299</v>
      </c>
      <c r="BI64" s="1"/>
    </row>
    <row r="65" spans="1:62" hidden="1">
      <c r="A65" s="3" t="s">
        <v>314</v>
      </c>
      <c r="B65" s="4">
        <v>4</v>
      </c>
      <c r="C65" s="4">
        <v>16384</v>
      </c>
      <c r="D65" s="4">
        <v>102400</v>
      </c>
      <c r="E65" s="103" t="s">
        <v>82</v>
      </c>
      <c r="F65" s="129" t="s">
        <v>65</v>
      </c>
      <c r="G65" s="4" t="s">
        <v>83</v>
      </c>
      <c r="H65" s="129" t="s">
        <v>84</v>
      </c>
      <c r="I65" s="4">
        <v>40960</v>
      </c>
      <c r="J65" s="129" t="s">
        <v>103</v>
      </c>
      <c r="K65" s="129" t="s">
        <v>65</v>
      </c>
      <c r="L65" s="4" t="s">
        <v>83</v>
      </c>
      <c r="M65" s="129" t="s">
        <v>104</v>
      </c>
      <c r="N65" s="4">
        <v>204800</v>
      </c>
      <c r="O65" s="129" t="s">
        <v>165</v>
      </c>
      <c r="P65" s="129" t="s">
        <v>65</v>
      </c>
      <c r="Q65" s="4" t="s">
        <v>111</v>
      </c>
      <c r="R65" s="129" t="s">
        <v>112</v>
      </c>
      <c r="S65" s="4"/>
      <c r="T65" s="4"/>
      <c r="U65" s="129"/>
      <c r="V65" s="4"/>
      <c r="W65" s="4"/>
      <c r="X65" s="4"/>
      <c r="Y65" s="4"/>
      <c r="Z65" s="4"/>
      <c r="AA65" s="4"/>
      <c r="AB65" s="4"/>
      <c r="AC65" s="2" t="s">
        <v>85</v>
      </c>
      <c r="AD65" s="30" t="s">
        <v>315</v>
      </c>
      <c r="AE65" s="29" t="s">
        <v>87</v>
      </c>
      <c r="AF65" s="5" t="str">
        <f>IFERROR(VLOOKUP(AE65, 'Data-VM-ADF (Do Not Edit)'!A$2:C$20,MATCH("vLan Subnet",'Data-VM-ADF (Do Not Edit)'!A$2:C$2),FALSE),"")</f>
        <v>255.255.254.0</v>
      </c>
      <c r="AG65" s="107" t="str">
        <f>IFERROR(VLOOKUP(AE65, 'Data-VM-ADF (Do Not Edit)'!A$2:C$20,MATCH("vLan Default Gateway",'Data-VM-ADF (Do Not Edit)'!A$2:C$2),FALSE),"")</f>
        <v>172.17.36.1</v>
      </c>
      <c r="AH65" s="2"/>
      <c r="AI65" s="2"/>
      <c r="AJ65" s="2"/>
      <c r="AK65" s="2"/>
      <c r="AL65" s="2"/>
      <c r="AM65" s="2"/>
      <c r="AN65" s="2"/>
      <c r="AO65" s="2"/>
      <c r="AP65" s="2" t="s">
        <v>114</v>
      </c>
      <c r="AQ65" s="82" t="s">
        <v>316</v>
      </c>
      <c r="AR65" s="2" t="s">
        <v>116</v>
      </c>
      <c r="AS65" s="2"/>
      <c r="AT65" s="82">
        <v>9</v>
      </c>
      <c r="AU65" s="82"/>
      <c r="AV65" s="2"/>
      <c r="AW65" s="2" t="s">
        <v>117</v>
      </c>
      <c r="AX65" s="2" t="s">
        <v>75</v>
      </c>
      <c r="AY65" s="2" t="s">
        <v>76</v>
      </c>
      <c r="AZ65" s="2" t="s">
        <v>77</v>
      </c>
      <c r="BA65" s="73"/>
      <c r="BB65" s="73"/>
      <c r="BC65" s="73" t="s">
        <v>77</v>
      </c>
      <c r="BD65" s="82"/>
      <c r="BE65" s="82" t="s">
        <v>92</v>
      </c>
      <c r="BF65" s="82"/>
      <c r="BG65" s="82"/>
      <c r="BH65" s="1" t="s">
        <v>317</v>
      </c>
      <c r="BI65" s="1"/>
      <c r="BJ65" t="s">
        <v>119</v>
      </c>
    </row>
    <row r="66" spans="1:62" hidden="1">
      <c r="A66" s="3" t="s">
        <v>318</v>
      </c>
      <c r="B66" s="4">
        <v>4</v>
      </c>
      <c r="C66" s="4">
        <v>8192</v>
      </c>
      <c r="D66" s="4">
        <v>102400</v>
      </c>
      <c r="E66" s="103" t="s">
        <v>82</v>
      </c>
      <c r="F66" s="129" t="s">
        <v>65</v>
      </c>
      <c r="G66" s="4" t="s">
        <v>66</v>
      </c>
      <c r="H66" s="129" t="s">
        <v>84</v>
      </c>
      <c r="I66" s="4">
        <v>20480</v>
      </c>
      <c r="J66" s="129" t="s">
        <v>103</v>
      </c>
      <c r="K66" s="129" t="s">
        <v>65</v>
      </c>
      <c r="L66" s="4" t="s">
        <v>66</v>
      </c>
      <c r="M66" s="129" t="s">
        <v>104</v>
      </c>
      <c r="N66" s="1"/>
      <c r="O66" s="73"/>
      <c r="P66" s="73"/>
      <c r="Q66" s="1"/>
      <c r="R66" s="73"/>
      <c r="S66" s="1"/>
      <c r="T66" s="1"/>
      <c r="U66" s="73"/>
      <c r="V66" s="1"/>
      <c r="W66" s="1"/>
      <c r="X66" s="1"/>
      <c r="Y66" s="1"/>
      <c r="Z66" s="1"/>
      <c r="AA66" s="1"/>
      <c r="AB66" s="1"/>
      <c r="AC66" s="2" t="s">
        <v>85</v>
      </c>
      <c r="AD66" s="2" t="s">
        <v>319</v>
      </c>
      <c r="AE66" s="68" t="s">
        <v>69</v>
      </c>
      <c r="AF66" s="5" t="str">
        <f>IFERROR(VLOOKUP(AE66, 'Data-VM-ADF (Do Not Edit)'!A$2:C$20,MATCH("vLan Subnet",'Data-VM-ADF (Do Not Edit)'!A$2:C$2),FALSE),"")</f>
        <v>255.255.254.0</v>
      </c>
      <c r="AG66" s="30" t="str">
        <f>IFERROR(VLOOKUP(AE66, 'Data-VM-ADF (Do Not Edit)'!A$2:C$20,MATCH("vLan Default Gateway",'Data-VM-ADF (Do Not Edit)'!A$2:C$2),FALSE),"")</f>
        <v>172.17.34.1</v>
      </c>
      <c r="AH66" s="2"/>
      <c r="AI66" s="2"/>
      <c r="AJ66" s="2"/>
      <c r="AK66" s="2"/>
      <c r="AL66" s="2"/>
      <c r="AM66" s="2"/>
      <c r="AN66" s="2"/>
      <c r="AO66" s="2"/>
      <c r="AP66" s="2" t="s">
        <v>74</v>
      </c>
      <c r="AQ66" s="82" t="s">
        <v>320</v>
      </c>
      <c r="AR66" s="2" t="s">
        <v>72</v>
      </c>
      <c r="AS66" s="2" t="s">
        <v>251</v>
      </c>
      <c r="AT66" s="82">
        <v>4</v>
      </c>
      <c r="AU66" s="82"/>
      <c r="AV66" s="2"/>
      <c r="AW66" s="2" t="s">
        <v>74</v>
      </c>
      <c r="AX66" s="2" t="s">
        <v>75</v>
      </c>
      <c r="AY66" s="2" t="s">
        <v>76</v>
      </c>
      <c r="AZ66" s="2" t="s">
        <v>78</v>
      </c>
      <c r="BA66" s="73">
        <v>10</v>
      </c>
      <c r="BB66" s="73"/>
      <c r="BC66" s="73" t="s">
        <v>77</v>
      </c>
      <c r="BD66" s="82" t="s">
        <v>78</v>
      </c>
      <c r="BE66" s="82" t="s">
        <v>92</v>
      </c>
      <c r="BF66" s="82"/>
      <c r="BG66" s="82"/>
      <c r="BH66" s="1" t="s">
        <v>321</v>
      </c>
      <c r="BI66" s="1"/>
    </row>
    <row r="67" spans="1:62">
      <c r="A67" s="3" t="s">
        <v>322</v>
      </c>
      <c r="B67" s="4">
        <v>12</v>
      </c>
      <c r="C67" s="4">
        <v>49152</v>
      </c>
      <c r="D67" s="4">
        <v>184320</v>
      </c>
      <c r="E67" s="103" t="s">
        <v>82</v>
      </c>
      <c r="F67" s="129" t="s">
        <v>65</v>
      </c>
      <c r="G67" s="4" t="s">
        <v>66</v>
      </c>
      <c r="H67" s="129" t="s">
        <v>84</v>
      </c>
      <c r="I67" s="4">
        <v>20480</v>
      </c>
      <c r="J67" s="129" t="s">
        <v>103</v>
      </c>
      <c r="K67" s="129" t="s">
        <v>65</v>
      </c>
      <c r="L67" s="4" t="s">
        <v>66</v>
      </c>
      <c r="M67" s="129" t="s">
        <v>104</v>
      </c>
      <c r="N67" s="4">
        <v>40960</v>
      </c>
      <c r="O67" s="129" t="s">
        <v>165</v>
      </c>
      <c r="P67" s="129" t="s">
        <v>65</v>
      </c>
      <c r="Q67" s="4" t="s">
        <v>111</v>
      </c>
      <c r="R67" s="129" t="s">
        <v>112</v>
      </c>
      <c r="S67" s="1"/>
      <c r="T67" s="1"/>
      <c r="U67" s="73"/>
      <c r="V67" s="1"/>
      <c r="W67" s="1"/>
      <c r="X67" s="1"/>
      <c r="Y67" s="1"/>
      <c r="Z67" s="1"/>
      <c r="AA67" s="1"/>
      <c r="AB67" s="1"/>
      <c r="AC67" s="2" t="s">
        <v>85</v>
      </c>
      <c r="AD67" s="2" t="s">
        <v>323</v>
      </c>
      <c r="AE67" s="68" t="s">
        <v>69</v>
      </c>
      <c r="AF67" s="5" t="str">
        <f>IFERROR(VLOOKUP(AE67, 'Data-VM-ADF (Do Not Edit)'!A$2:C$20,MATCH("vLan Subnet",'Data-VM-ADF (Do Not Edit)'!A$2:C$2),FALSE),"")</f>
        <v>255.255.254.0</v>
      </c>
      <c r="AG67" s="30" t="str">
        <f>IFERROR(VLOOKUP(AE67, 'Data-VM-ADF (Do Not Edit)'!A$2:C$20,MATCH("vLan Default Gateway",'Data-VM-ADF (Do Not Edit)'!A$2:C$2),FALSE),"")</f>
        <v>172.17.34.1</v>
      </c>
      <c r="AH67" s="2"/>
      <c r="AI67" s="2"/>
      <c r="AJ67" s="2"/>
      <c r="AK67" s="2"/>
      <c r="AL67" s="2"/>
      <c r="AM67" s="2"/>
      <c r="AN67" s="2"/>
      <c r="AO67" s="2"/>
      <c r="AP67" s="2" t="s">
        <v>74</v>
      </c>
      <c r="AQ67" s="82" t="s">
        <v>320</v>
      </c>
      <c r="AR67" s="2" t="s">
        <v>72</v>
      </c>
      <c r="AS67" s="2" t="s">
        <v>251</v>
      </c>
      <c r="AT67" s="82">
        <v>4</v>
      </c>
      <c r="AU67" s="82"/>
      <c r="AV67" s="2"/>
      <c r="AW67" s="2" t="s">
        <v>74</v>
      </c>
      <c r="AX67" s="2" t="s">
        <v>75</v>
      </c>
      <c r="AY67" s="2" t="s">
        <v>76</v>
      </c>
      <c r="AZ67" s="2" t="s">
        <v>78</v>
      </c>
      <c r="BA67" s="73">
        <v>75</v>
      </c>
      <c r="BB67" s="73"/>
      <c r="BC67" s="73" t="s">
        <v>77</v>
      </c>
      <c r="BD67" s="82" t="s">
        <v>78</v>
      </c>
      <c r="BE67" s="82" t="s">
        <v>92</v>
      </c>
      <c r="BF67" s="82"/>
      <c r="BG67" s="82"/>
      <c r="BH67" s="1" t="s">
        <v>324</v>
      </c>
      <c r="BI67" s="1"/>
    </row>
    <row r="68" spans="1:62" hidden="1">
      <c r="A68" s="3" t="s">
        <v>325</v>
      </c>
      <c r="B68" s="4">
        <v>4</v>
      </c>
      <c r="C68" s="4">
        <v>8192</v>
      </c>
      <c r="D68" s="4">
        <v>102400</v>
      </c>
      <c r="E68" s="103" t="s">
        <v>121</v>
      </c>
      <c r="F68" s="129" t="s">
        <v>65</v>
      </c>
      <c r="G68" s="4" t="s">
        <v>326</v>
      </c>
      <c r="H68" s="129"/>
      <c r="I68" s="4">
        <v>2097152</v>
      </c>
      <c r="J68" s="129" t="s">
        <v>327</v>
      </c>
      <c r="K68" s="129" t="s">
        <v>65</v>
      </c>
      <c r="L68" s="4" t="s">
        <v>326</v>
      </c>
      <c r="M68" s="129"/>
      <c r="N68" s="1"/>
      <c r="O68" s="73"/>
      <c r="P68" s="73"/>
      <c r="Q68" s="1"/>
      <c r="R68" s="73"/>
      <c r="S68" s="1"/>
      <c r="T68" s="1"/>
      <c r="U68" s="73"/>
      <c r="V68" s="1"/>
      <c r="W68" s="1"/>
      <c r="X68" s="1"/>
      <c r="Y68" s="1"/>
      <c r="Z68" s="1"/>
      <c r="AA68" s="1"/>
      <c r="AB68" s="1"/>
      <c r="AC68" s="2" t="s">
        <v>122</v>
      </c>
      <c r="AD68" s="2" t="s">
        <v>328</v>
      </c>
      <c r="AE68" s="29" t="s">
        <v>87</v>
      </c>
      <c r="AF68" s="5" t="str">
        <f>IFERROR(VLOOKUP(AE68, 'Data-VM-ADF (Do Not Edit)'!A$2:C$20,MATCH("vLan Subnet",'Data-VM-ADF (Do Not Edit)'!A$2:C$2),FALSE),"")</f>
        <v>255.255.254.0</v>
      </c>
      <c r="AG68" s="107" t="str">
        <f>IFERROR(VLOOKUP(AE68, 'Data-VM-ADF (Do Not Edit)'!A$2:C$20,MATCH("vLan Default Gateway",'Data-VM-ADF (Do Not Edit)'!A$2:C$2),FALSE),"")</f>
        <v>172.17.36.1</v>
      </c>
      <c r="AH68" s="2"/>
      <c r="AI68" s="2"/>
      <c r="AJ68" s="2"/>
      <c r="AK68" s="2"/>
      <c r="AL68" s="2"/>
      <c r="AM68" s="2"/>
      <c r="AN68" s="2"/>
      <c r="AO68" s="2"/>
      <c r="AP68" s="2" t="s">
        <v>74</v>
      </c>
      <c r="AQ68" s="82" t="s">
        <v>329</v>
      </c>
      <c r="AR68" s="2" t="s">
        <v>116</v>
      </c>
      <c r="AS68" s="2"/>
      <c r="AT68" s="82">
        <v>8</v>
      </c>
      <c r="AU68" s="82"/>
      <c r="AV68" s="2"/>
      <c r="AW68" s="2" t="s">
        <v>330</v>
      </c>
      <c r="AX68" s="2" t="s">
        <v>75</v>
      </c>
      <c r="AY68" s="2" t="s">
        <v>76</v>
      </c>
      <c r="AZ68" s="2" t="s">
        <v>77</v>
      </c>
      <c r="BA68" s="73"/>
      <c r="BB68" s="73"/>
      <c r="BC68" s="73" t="s">
        <v>77</v>
      </c>
      <c r="BD68" s="82"/>
      <c r="BE68" s="82" t="s">
        <v>92</v>
      </c>
      <c r="BF68" s="82"/>
      <c r="BG68" s="82"/>
      <c r="BH68" s="1" t="s">
        <v>331</v>
      </c>
      <c r="BI68" s="1"/>
    </row>
    <row r="69" spans="1:62" hidden="1">
      <c r="A69" s="3" t="s">
        <v>332</v>
      </c>
      <c r="B69" s="4">
        <v>8</v>
      </c>
      <c r="C69" s="4">
        <v>32768</v>
      </c>
      <c r="D69" s="4">
        <v>102400</v>
      </c>
      <c r="E69" s="103" t="s">
        <v>121</v>
      </c>
      <c r="F69" s="129" t="s">
        <v>65</v>
      </c>
      <c r="G69" s="4" t="s">
        <v>326</v>
      </c>
      <c r="H69" s="129"/>
      <c r="I69" s="1"/>
      <c r="J69" s="129"/>
      <c r="K69" s="129"/>
      <c r="L69" s="1"/>
      <c r="M69" s="129"/>
      <c r="N69" s="1"/>
      <c r="O69" s="73"/>
      <c r="P69" s="73"/>
      <c r="Q69" s="1"/>
      <c r="R69" s="73"/>
      <c r="S69" s="1"/>
      <c r="T69" s="1"/>
      <c r="U69" s="73"/>
      <c r="V69" s="1"/>
      <c r="W69" s="1"/>
      <c r="X69" s="1"/>
      <c r="Y69" s="1"/>
      <c r="Z69" s="1"/>
      <c r="AA69" s="1"/>
      <c r="AB69" s="1"/>
      <c r="AC69" s="2" t="s">
        <v>122</v>
      </c>
      <c r="AD69" s="2" t="s">
        <v>333</v>
      </c>
      <c r="AE69" s="29" t="s">
        <v>334</v>
      </c>
      <c r="AF69" s="5" t="str">
        <f>IFERROR(VLOOKUP(AE69, 'Data-VM-ADF (Do Not Edit)'!A$2:C$20,MATCH("vLan Subnet",'Data-VM-ADF (Do Not Edit)'!A$2:C$2),FALSE),"")</f>
        <v>255.255.254.0</v>
      </c>
      <c r="AG69" s="107" t="str">
        <f>IFERROR(VLOOKUP(AE69, 'Data-VM-ADF (Do Not Edit)'!A$2:C$20,MATCH("vLan Default Gateway",'Data-VM-ADF (Do Not Edit)'!A$2:C$2),FALSE),"")</f>
        <v>172.17.220.1</v>
      </c>
      <c r="AH69" s="2"/>
      <c r="AI69" s="2"/>
      <c r="AJ69" s="2"/>
      <c r="AK69" s="2"/>
      <c r="AL69" s="2"/>
      <c r="AM69" s="2"/>
      <c r="AN69" s="2"/>
      <c r="AO69" s="2"/>
      <c r="AP69" s="2"/>
      <c r="AQ69" s="82" t="s">
        <v>335</v>
      </c>
      <c r="AR69" s="2" t="s">
        <v>116</v>
      </c>
      <c r="AS69" s="2"/>
      <c r="AT69" s="82">
        <v>9</v>
      </c>
      <c r="AU69" s="82"/>
      <c r="AV69" s="2"/>
      <c r="AW69" s="2" t="s">
        <v>330</v>
      </c>
      <c r="AX69" s="2" t="s">
        <v>75</v>
      </c>
      <c r="AY69" s="2" t="s">
        <v>76</v>
      </c>
      <c r="AZ69" s="2" t="s">
        <v>77</v>
      </c>
      <c r="BA69" s="73"/>
      <c r="BB69" s="73"/>
      <c r="BC69" s="73" t="s">
        <v>77</v>
      </c>
      <c r="BD69" s="82" t="s">
        <v>77</v>
      </c>
      <c r="BE69" s="82" t="s">
        <v>92</v>
      </c>
      <c r="BF69" s="82"/>
      <c r="BG69" s="82"/>
      <c r="BH69" s="1" t="s">
        <v>336</v>
      </c>
      <c r="BI69" s="1"/>
    </row>
    <row r="70" spans="1:62" hidden="1">
      <c r="A70" s="3" t="s">
        <v>337</v>
      </c>
      <c r="B70" s="4">
        <v>8</v>
      </c>
      <c r="C70" s="4">
        <v>32768</v>
      </c>
      <c r="D70" s="4">
        <v>102400</v>
      </c>
      <c r="E70" s="103" t="s">
        <v>121</v>
      </c>
      <c r="F70" s="129" t="s">
        <v>65</v>
      </c>
      <c r="G70" s="4" t="s">
        <v>338</v>
      </c>
      <c r="H70" s="129"/>
      <c r="I70" s="1"/>
      <c r="J70" s="129"/>
      <c r="K70" s="129"/>
      <c r="L70" s="1"/>
      <c r="M70" s="129"/>
      <c r="N70" s="1"/>
      <c r="O70" s="73"/>
      <c r="P70" s="73"/>
      <c r="Q70" s="1"/>
      <c r="R70" s="73"/>
      <c r="S70" s="1"/>
      <c r="T70" s="1"/>
      <c r="U70" s="73"/>
      <c r="V70" s="1"/>
      <c r="W70" s="1"/>
      <c r="X70" s="1"/>
      <c r="Y70" s="1"/>
      <c r="Z70" s="1"/>
      <c r="AA70" s="1"/>
      <c r="AB70" s="1"/>
      <c r="AC70" s="2" t="s">
        <v>122</v>
      </c>
      <c r="AD70" s="2" t="s">
        <v>339</v>
      </c>
      <c r="AE70" s="29" t="s">
        <v>334</v>
      </c>
      <c r="AF70" s="5" t="str">
        <f>IFERROR(VLOOKUP(AE70, 'Data-VM-ADF (Do Not Edit)'!A$2:C$20,MATCH("vLan Subnet",'Data-VM-ADF (Do Not Edit)'!A$2:C$2),FALSE),"")</f>
        <v>255.255.254.0</v>
      </c>
      <c r="AG70" s="107" t="str">
        <f>IFERROR(VLOOKUP(AE70, 'Data-VM-ADF (Do Not Edit)'!A$2:C$20,MATCH("vLan Default Gateway",'Data-VM-ADF (Do Not Edit)'!A$2:C$2),FALSE),"")</f>
        <v>172.17.220.1</v>
      </c>
      <c r="AH70" s="2"/>
      <c r="AI70" s="2"/>
      <c r="AJ70" s="2"/>
      <c r="AK70" s="2"/>
      <c r="AL70" s="2"/>
      <c r="AM70" s="2"/>
      <c r="AN70" s="2"/>
      <c r="AO70" s="2"/>
      <c r="AP70" s="2"/>
      <c r="AQ70" s="82" t="s">
        <v>335</v>
      </c>
      <c r="AR70" s="2" t="s">
        <v>116</v>
      </c>
      <c r="AS70" s="2"/>
      <c r="AT70" s="82">
        <v>9</v>
      </c>
      <c r="AU70" s="82"/>
      <c r="AV70" s="2"/>
      <c r="AW70" s="2" t="s">
        <v>330</v>
      </c>
      <c r="AX70" s="2" t="s">
        <v>75</v>
      </c>
      <c r="AY70" s="2" t="s">
        <v>76</v>
      </c>
      <c r="AZ70" s="2" t="s">
        <v>77</v>
      </c>
      <c r="BA70" s="73"/>
      <c r="BB70" s="73"/>
      <c r="BC70" s="73" t="s">
        <v>77</v>
      </c>
      <c r="BD70" s="82" t="s">
        <v>77</v>
      </c>
      <c r="BE70" s="82" t="s">
        <v>92</v>
      </c>
      <c r="BF70" s="82"/>
      <c r="BG70" s="82"/>
      <c r="BH70" s="1" t="s">
        <v>336</v>
      </c>
      <c r="BI70" s="1"/>
    </row>
    <row r="71" spans="1:62" hidden="1">
      <c r="A71" s="3" t="s">
        <v>340</v>
      </c>
      <c r="B71" s="4">
        <v>8</v>
      </c>
      <c r="C71" s="4">
        <v>32768</v>
      </c>
      <c r="D71" s="4">
        <v>102400</v>
      </c>
      <c r="E71" s="103" t="s">
        <v>121</v>
      </c>
      <c r="F71" s="129" t="s">
        <v>65</v>
      </c>
      <c r="G71" s="4" t="s">
        <v>341</v>
      </c>
      <c r="H71" s="129"/>
      <c r="I71" s="1"/>
      <c r="J71" s="129"/>
      <c r="K71" s="129"/>
      <c r="L71" s="1"/>
      <c r="M71" s="129"/>
      <c r="N71" s="1"/>
      <c r="O71" s="73"/>
      <c r="P71" s="73"/>
      <c r="Q71" s="1"/>
      <c r="R71" s="73"/>
      <c r="S71" s="1"/>
      <c r="T71" s="1"/>
      <c r="U71" s="73"/>
      <c r="V71" s="1"/>
      <c r="W71" s="1"/>
      <c r="X71" s="1"/>
      <c r="Y71" s="1"/>
      <c r="Z71" s="1"/>
      <c r="AA71" s="1"/>
      <c r="AB71" s="1"/>
      <c r="AC71" s="2" t="s">
        <v>122</v>
      </c>
      <c r="AD71" s="2" t="s">
        <v>342</v>
      </c>
      <c r="AE71" s="29" t="s">
        <v>334</v>
      </c>
      <c r="AF71" s="5" t="str">
        <f>IFERROR(VLOOKUP(AE71, 'Data-VM-ADF (Do Not Edit)'!A$2:C$20,MATCH("vLan Subnet",'Data-VM-ADF (Do Not Edit)'!A$2:C$2),FALSE),"")</f>
        <v>255.255.254.0</v>
      </c>
      <c r="AG71" s="107" t="str">
        <f>IFERROR(VLOOKUP(AE71, 'Data-VM-ADF (Do Not Edit)'!A$2:C$20,MATCH("vLan Default Gateway",'Data-VM-ADF (Do Not Edit)'!A$2:C$2),FALSE),"")</f>
        <v>172.17.220.1</v>
      </c>
      <c r="AH71" s="2"/>
      <c r="AI71" s="2"/>
      <c r="AJ71" s="2"/>
      <c r="AK71" s="2"/>
      <c r="AL71" s="2"/>
      <c r="AM71" s="2"/>
      <c r="AN71" s="2"/>
      <c r="AO71" s="2"/>
      <c r="AP71" s="2"/>
      <c r="AQ71" s="82" t="s">
        <v>335</v>
      </c>
      <c r="AR71" s="2" t="s">
        <v>116</v>
      </c>
      <c r="AS71" s="2"/>
      <c r="AT71" s="82">
        <v>9</v>
      </c>
      <c r="AU71" s="82"/>
      <c r="AV71" s="2"/>
      <c r="AW71" s="2" t="s">
        <v>330</v>
      </c>
      <c r="AX71" s="2" t="s">
        <v>75</v>
      </c>
      <c r="AY71" s="2" t="s">
        <v>76</v>
      </c>
      <c r="AZ71" s="2" t="s">
        <v>77</v>
      </c>
      <c r="BA71" s="73"/>
      <c r="BB71" s="73"/>
      <c r="BC71" s="73" t="s">
        <v>77</v>
      </c>
      <c r="BD71" s="82" t="s">
        <v>77</v>
      </c>
      <c r="BE71" s="82" t="s">
        <v>92</v>
      </c>
      <c r="BF71" s="82"/>
      <c r="BG71" s="82"/>
      <c r="BH71" s="1" t="s">
        <v>336</v>
      </c>
      <c r="BI71" s="1"/>
    </row>
    <row r="72" spans="1:62" hidden="1">
      <c r="A72" s="3" t="s">
        <v>343</v>
      </c>
      <c r="B72" s="4">
        <v>8</v>
      </c>
      <c r="C72" s="4">
        <v>32768</v>
      </c>
      <c r="D72" s="4">
        <v>102400</v>
      </c>
      <c r="E72" s="103" t="s">
        <v>121</v>
      </c>
      <c r="F72" s="129" t="s">
        <v>65</v>
      </c>
      <c r="G72" s="4" t="s">
        <v>344</v>
      </c>
      <c r="H72" s="129"/>
      <c r="I72" s="1"/>
      <c r="J72" s="129"/>
      <c r="K72" s="129"/>
      <c r="L72" s="1"/>
      <c r="M72" s="129"/>
      <c r="N72" s="1"/>
      <c r="O72" s="73"/>
      <c r="P72" s="73"/>
      <c r="Q72" s="1"/>
      <c r="R72" s="73"/>
      <c r="S72" s="1"/>
      <c r="T72" s="1"/>
      <c r="U72" s="73"/>
      <c r="V72" s="1"/>
      <c r="W72" s="1"/>
      <c r="X72" s="1"/>
      <c r="Y72" s="1"/>
      <c r="Z72" s="1"/>
      <c r="AA72" s="1"/>
      <c r="AB72" s="1"/>
      <c r="AC72" s="2" t="s">
        <v>122</v>
      </c>
      <c r="AD72" s="2" t="s">
        <v>345</v>
      </c>
      <c r="AE72" s="29" t="s">
        <v>334</v>
      </c>
      <c r="AF72" s="5" t="s">
        <v>180</v>
      </c>
      <c r="AG72" s="107" t="s">
        <v>346</v>
      </c>
      <c r="AH72" s="2"/>
      <c r="AI72" s="2"/>
      <c r="AJ72" s="2"/>
      <c r="AK72" s="2"/>
      <c r="AL72" s="2"/>
      <c r="AM72" s="2"/>
      <c r="AN72" s="2"/>
      <c r="AO72" s="2"/>
      <c r="AP72" s="2"/>
      <c r="AQ72" s="82" t="s">
        <v>335</v>
      </c>
      <c r="AR72" s="2" t="s">
        <v>116</v>
      </c>
      <c r="AS72" s="2"/>
      <c r="AT72" s="82">
        <v>9</v>
      </c>
      <c r="AU72" s="82"/>
      <c r="AV72" s="2"/>
      <c r="AW72" s="2" t="s">
        <v>330</v>
      </c>
      <c r="AX72" s="2" t="s">
        <v>75</v>
      </c>
      <c r="AY72" s="2" t="s">
        <v>76</v>
      </c>
      <c r="AZ72" s="2" t="s">
        <v>77</v>
      </c>
      <c r="BA72" s="73"/>
      <c r="BB72" s="73"/>
      <c r="BC72" s="73" t="s">
        <v>77</v>
      </c>
      <c r="BD72" s="82" t="s">
        <v>77</v>
      </c>
      <c r="BE72" s="82" t="s">
        <v>92</v>
      </c>
      <c r="BF72" s="82"/>
      <c r="BG72" s="82"/>
      <c r="BH72" s="1" t="s">
        <v>336</v>
      </c>
      <c r="BI72" s="1"/>
    </row>
    <row r="73" spans="1:62" hidden="1">
      <c r="A73" s="3" t="s">
        <v>347</v>
      </c>
      <c r="B73" s="4">
        <v>8</v>
      </c>
      <c r="C73" s="4">
        <v>32768</v>
      </c>
      <c r="D73" s="4">
        <v>102400</v>
      </c>
      <c r="E73" s="103" t="s">
        <v>121</v>
      </c>
      <c r="F73" s="129" t="s">
        <v>65</v>
      </c>
      <c r="G73" s="4" t="s">
        <v>326</v>
      </c>
      <c r="H73" s="129"/>
      <c r="I73" s="1"/>
      <c r="J73" s="129"/>
      <c r="K73" s="129"/>
      <c r="L73" s="1"/>
      <c r="M73" s="129"/>
      <c r="N73" s="1"/>
      <c r="O73" s="73"/>
      <c r="P73" s="73"/>
      <c r="Q73" s="1"/>
      <c r="R73" s="73"/>
      <c r="S73" s="1"/>
      <c r="T73" s="1"/>
      <c r="U73" s="73"/>
      <c r="V73" s="1"/>
      <c r="W73" s="1"/>
      <c r="X73" s="1"/>
      <c r="Y73" s="1"/>
      <c r="Z73" s="1"/>
      <c r="AA73" s="1"/>
      <c r="AB73" s="1"/>
      <c r="AC73" s="2" t="s">
        <v>122</v>
      </c>
      <c r="AD73" s="130" t="s">
        <v>348</v>
      </c>
      <c r="AE73" s="29" t="s">
        <v>334</v>
      </c>
      <c r="AF73" s="5" t="str">
        <f>IFERROR(VLOOKUP(AE73, 'Data-VM-ADF (Do Not Edit)'!A$2:C$20,MATCH("vLan Subnet",'Data-VM-ADF (Do Not Edit)'!A$2:C$2),FALSE),"")</f>
        <v>255.255.254.0</v>
      </c>
      <c r="AG73" s="107" t="str">
        <f>IFERROR(VLOOKUP(AE73, 'Data-VM-ADF (Do Not Edit)'!A$2:C$20,MATCH("vLan Default Gateway",'Data-VM-ADF (Do Not Edit)'!A$2:C$2),FALSE),"")</f>
        <v>172.17.220.1</v>
      </c>
      <c r="AH73" s="2"/>
      <c r="AI73" s="2"/>
      <c r="AJ73" s="2"/>
      <c r="AK73" s="2"/>
      <c r="AL73" s="2"/>
      <c r="AM73" s="2"/>
      <c r="AN73" s="2"/>
      <c r="AO73" s="2"/>
      <c r="AP73" s="2" t="s">
        <v>349</v>
      </c>
      <c r="AQ73" s="82" t="s">
        <v>335</v>
      </c>
      <c r="AR73" s="2" t="s">
        <v>116</v>
      </c>
      <c r="AS73" s="2"/>
      <c r="AT73" s="82">
        <v>9</v>
      </c>
      <c r="AU73" s="82"/>
      <c r="AV73" s="2"/>
      <c r="AW73" s="2" t="s">
        <v>330</v>
      </c>
      <c r="AX73" s="2" t="s">
        <v>75</v>
      </c>
      <c r="AY73" s="2" t="s">
        <v>76</v>
      </c>
      <c r="AZ73" s="2" t="s">
        <v>77</v>
      </c>
      <c r="BA73" s="73"/>
      <c r="BB73" s="73"/>
      <c r="BC73" s="73" t="s">
        <v>77</v>
      </c>
      <c r="BD73" s="82" t="s">
        <v>77</v>
      </c>
      <c r="BE73" s="82" t="s">
        <v>92</v>
      </c>
      <c r="BF73" s="82"/>
      <c r="BG73" s="82"/>
      <c r="BH73" s="1" t="s">
        <v>350</v>
      </c>
      <c r="BI73" s="1"/>
    </row>
    <row r="74" spans="1:62" hidden="1">
      <c r="A74" s="3" t="s">
        <v>351</v>
      </c>
      <c r="B74" s="4">
        <v>8</v>
      </c>
      <c r="C74" s="4">
        <v>32768</v>
      </c>
      <c r="D74" s="4">
        <v>102400</v>
      </c>
      <c r="E74" s="103" t="s">
        <v>121</v>
      </c>
      <c r="F74" s="129" t="s">
        <v>65</v>
      </c>
      <c r="G74" s="4" t="s">
        <v>338</v>
      </c>
      <c r="H74" s="129"/>
      <c r="I74" s="1"/>
      <c r="J74" s="129"/>
      <c r="K74" s="129"/>
      <c r="L74" s="1"/>
      <c r="M74" s="129"/>
      <c r="N74" s="1"/>
      <c r="O74" s="73"/>
      <c r="P74" s="73"/>
      <c r="Q74" s="1"/>
      <c r="R74" s="73"/>
      <c r="S74" s="1"/>
      <c r="T74" s="1"/>
      <c r="U74" s="73"/>
      <c r="V74" s="1"/>
      <c r="W74" s="1"/>
      <c r="X74" s="1"/>
      <c r="Y74" s="1"/>
      <c r="Z74" s="1"/>
      <c r="AA74" s="1"/>
      <c r="AB74" s="1"/>
      <c r="AC74" s="2" t="s">
        <v>122</v>
      </c>
      <c r="AD74" s="2" t="s">
        <v>352</v>
      </c>
      <c r="AE74" s="29" t="s">
        <v>334</v>
      </c>
      <c r="AF74" s="5" t="str">
        <f>IFERROR(VLOOKUP(AE74, 'Data-VM-ADF (Do Not Edit)'!A$2:C$20,MATCH("vLan Subnet",'Data-VM-ADF (Do Not Edit)'!A$2:C$2),FALSE),"")</f>
        <v>255.255.254.0</v>
      </c>
      <c r="AG74" s="107" t="str">
        <f>IFERROR(VLOOKUP(AE74, 'Data-VM-ADF (Do Not Edit)'!A$2:C$20,MATCH("vLan Default Gateway",'Data-VM-ADF (Do Not Edit)'!A$2:C$2),FALSE),"")</f>
        <v>172.17.220.1</v>
      </c>
      <c r="AH74" s="2"/>
      <c r="AI74" s="2"/>
      <c r="AJ74" s="2"/>
      <c r="AK74" s="2"/>
      <c r="AL74" s="2"/>
      <c r="AM74" s="2"/>
      <c r="AN74" s="2"/>
      <c r="AO74" s="2"/>
      <c r="AP74" s="2" t="s">
        <v>349</v>
      </c>
      <c r="AQ74" s="82" t="s">
        <v>335</v>
      </c>
      <c r="AR74" s="2" t="s">
        <v>116</v>
      </c>
      <c r="AS74" s="2"/>
      <c r="AT74" s="82">
        <v>9</v>
      </c>
      <c r="AU74" s="82"/>
      <c r="AV74" s="2"/>
      <c r="AW74" s="2" t="s">
        <v>330</v>
      </c>
      <c r="AX74" s="2" t="s">
        <v>75</v>
      </c>
      <c r="AY74" s="2" t="s">
        <v>76</v>
      </c>
      <c r="AZ74" s="2" t="s">
        <v>77</v>
      </c>
      <c r="BA74" s="73"/>
      <c r="BB74" s="73"/>
      <c r="BC74" s="73" t="s">
        <v>77</v>
      </c>
      <c r="BD74" s="82" t="s">
        <v>77</v>
      </c>
      <c r="BE74" s="82" t="s">
        <v>92</v>
      </c>
      <c r="BF74" s="82"/>
      <c r="BG74" s="82"/>
      <c r="BH74" s="1" t="s">
        <v>350</v>
      </c>
      <c r="BI74" s="1"/>
    </row>
    <row r="75" spans="1:62" hidden="1">
      <c r="A75" s="3" t="s">
        <v>353</v>
      </c>
      <c r="B75" s="4">
        <v>8</v>
      </c>
      <c r="C75" s="4">
        <v>32768</v>
      </c>
      <c r="D75" s="4">
        <v>102400</v>
      </c>
      <c r="E75" s="103" t="s">
        <v>121</v>
      </c>
      <c r="F75" s="129" t="s">
        <v>65</v>
      </c>
      <c r="G75" s="4" t="s">
        <v>341</v>
      </c>
      <c r="H75" s="129"/>
      <c r="I75" s="1"/>
      <c r="J75" s="129"/>
      <c r="K75" s="129"/>
      <c r="L75" s="1"/>
      <c r="M75" s="129"/>
      <c r="N75" s="1"/>
      <c r="O75" s="73"/>
      <c r="P75" s="73"/>
      <c r="Q75" s="1"/>
      <c r="R75" s="73"/>
      <c r="S75" s="1"/>
      <c r="T75" s="1"/>
      <c r="U75" s="73"/>
      <c r="V75" s="1"/>
      <c r="W75" s="1"/>
      <c r="X75" s="1"/>
      <c r="Y75" s="1"/>
      <c r="Z75" s="1"/>
      <c r="AA75" s="1"/>
      <c r="AB75" s="1"/>
      <c r="AC75" s="2" t="s">
        <v>122</v>
      </c>
      <c r="AD75" s="2" t="s">
        <v>354</v>
      </c>
      <c r="AE75" s="29" t="s">
        <v>334</v>
      </c>
      <c r="AF75" s="5" t="str">
        <f>IFERROR(VLOOKUP(AE75, 'Data-VM-ADF (Do Not Edit)'!A$2:C$20,MATCH("vLan Subnet",'Data-VM-ADF (Do Not Edit)'!A$2:C$2),FALSE),"")</f>
        <v>255.255.254.0</v>
      </c>
      <c r="AG75" s="107" t="str">
        <f>IFERROR(VLOOKUP(AE75, 'Data-VM-ADF (Do Not Edit)'!A$2:C$20,MATCH("vLan Default Gateway",'Data-VM-ADF (Do Not Edit)'!A$2:C$2),FALSE),"")</f>
        <v>172.17.220.1</v>
      </c>
      <c r="AH75" s="2"/>
      <c r="AI75" s="2"/>
      <c r="AJ75" s="2"/>
      <c r="AK75" s="2"/>
      <c r="AL75" s="2"/>
      <c r="AM75" s="2"/>
      <c r="AN75" s="2"/>
      <c r="AO75" s="2"/>
      <c r="AP75" s="2" t="s">
        <v>349</v>
      </c>
      <c r="AQ75" s="82" t="s">
        <v>335</v>
      </c>
      <c r="AR75" s="2" t="s">
        <v>116</v>
      </c>
      <c r="AS75" s="2"/>
      <c r="AT75" s="82">
        <v>9</v>
      </c>
      <c r="AU75" s="82"/>
      <c r="AV75" s="2"/>
      <c r="AW75" s="2" t="s">
        <v>330</v>
      </c>
      <c r="AX75" s="2" t="s">
        <v>75</v>
      </c>
      <c r="AY75" s="2" t="s">
        <v>76</v>
      </c>
      <c r="AZ75" s="2" t="s">
        <v>77</v>
      </c>
      <c r="BA75" s="73"/>
      <c r="BB75" s="73"/>
      <c r="BC75" s="73" t="s">
        <v>77</v>
      </c>
      <c r="BD75" s="82" t="s">
        <v>77</v>
      </c>
      <c r="BE75" s="82" t="s">
        <v>92</v>
      </c>
      <c r="BF75" s="82"/>
      <c r="BG75" s="82"/>
      <c r="BH75" s="1" t="s">
        <v>350</v>
      </c>
      <c r="BI75" s="1"/>
    </row>
    <row r="76" spans="1:62" hidden="1">
      <c r="A76" s="3" t="s">
        <v>355</v>
      </c>
      <c r="B76" s="4">
        <v>6</v>
      </c>
      <c r="C76" s="4">
        <v>16384</v>
      </c>
      <c r="D76" s="4">
        <v>102400</v>
      </c>
      <c r="E76" s="103" t="s">
        <v>121</v>
      </c>
      <c r="F76" s="129" t="s">
        <v>65</v>
      </c>
      <c r="G76" s="4" t="s">
        <v>326</v>
      </c>
      <c r="H76" s="129"/>
      <c r="I76" s="1"/>
      <c r="J76" s="129"/>
      <c r="K76" s="129"/>
      <c r="L76" s="1"/>
      <c r="M76" s="129"/>
      <c r="N76" s="1"/>
      <c r="O76" s="73"/>
      <c r="P76" s="73"/>
      <c r="Q76" s="1"/>
      <c r="R76" s="73"/>
      <c r="S76" s="1"/>
      <c r="T76" s="1"/>
      <c r="U76" s="73"/>
      <c r="V76" s="1"/>
      <c r="W76" s="1"/>
      <c r="X76" s="1"/>
      <c r="Y76" s="1"/>
      <c r="Z76" s="1"/>
      <c r="AA76" s="1"/>
      <c r="AB76" s="1"/>
      <c r="AC76" s="2" t="s">
        <v>122</v>
      </c>
      <c r="AD76" s="2" t="s">
        <v>356</v>
      </c>
      <c r="AE76" s="29" t="s">
        <v>334</v>
      </c>
      <c r="AF76" s="5" t="str">
        <f>IFERROR(VLOOKUP(AE76, 'Data-VM-ADF (Do Not Edit)'!A$2:C$20,MATCH("vLan Subnet",'Data-VM-ADF (Do Not Edit)'!A$2:C$2),FALSE),"")</f>
        <v>255.255.254.0</v>
      </c>
      <c r="AG76" s="107" t="str">
        <f>IFERROR(VLOOKUP(AE76, 'Data-VM-ADF (Do Not Edit)'!A$2:C$20,MATCH("vLan Default Gateway",'Data-VM-ADF (Do Not Edit)'!A$2:C$2),FALSE),"")</f>
        <v>172.17.220.1</v>
      </c>
      <c r="AH76" s="2"/>
      <c r="AI76" s="2"/>
      <c r="AJ76" s="2"/>
      <c r="AK76" s="2"/>
      <c r="AL76" s="2"/>
      <c r="AM76" s="2"/>
      <c r="AN76" s="2"/>
      <c r="AO76" s="2"/>
      <c r="AP76" s="2" t="s">
        <v>134</v>
      </c>
      <c r="AQ76" s="82" t="s">
        <v>335</v>
      </c>
      <c r="AR76" s="2" t="s">
        <v>116</v>
      </c>
      <c r="AS76" s="2"/>
      <c r="AT76" s="82">
        <v>9</v>
      </c>
      <c r="AU76" s="82"/>
      <c r="AV76" s="2"/>
      <c r="AW76" s="2" t="s">
        <v>330</v>
      </c>
      <c r="AX76" s="2" t="s">
        <v>75</v>
      </c>
      <c r="AY76" s="2" t="s">
        <v>76</v>
      </c>
      <c r="AZ76" s="2" t="s">
        <v>77</v>
      </c>
      <c r="BA76" s="73"/>
      <c r="BB76" s="73"/>
      <c r="BC76" s="73" t="s">
        <v>77</v>
      </c>
      <c r="BD76" s="82" t="s">
        <v>77</v>
      </c>
      <c r="BE76" s="82" t="s">
        <v>92</v>
      </c>
      <c r="BF76" s="82"/>
      <c r="BG76" s="82"/>
      <c r="BH76" s="1" t="s">
        <v>357</v>
      </c>
      <c r="BI76" s="1"/>
    </row>
    <row r="77" spans="1:62" hidden="1">
      <c r="A77" s="3" t="s">
        <v>358</v>
      </c>
      <c r="B77" s="4">
        <v>6</v>
      </c>
      <c r="C77" s="4">
        <v>16384</v>
      </c>
      <c r="D77" s="4">
        <v>102400</v>
      </c>
      <c r="E77" s="103" t="s">
        <v>121</v>
      </c>
      <c r="F77" s="129" t="s">
        <v>65</v>
      </c>
      <c r="G77" s="4" t="s">
        <v>338</v>
      </c>
      <c r="H77" s="129"/>
      <c r="I77" s="1"/>
      <c r="J77" s="129"/>
      <c r="K77" s="129"/>
      <c r="L77" s="1"/>
      <c r="M77" s="129"/>
      <c r="N77" s="1"/>
      <c r="O77" s="73"/>
      <c r="P77" s="73"/>
      <c r="Q77" s="1"/>
      <c r="R77" s="73"/>
      <c r="S77" s="1"/>
      <c r="T77" s="1"/>
      <c r="U77" s="73"/>
      <c r="V77" s="1"/>
      <c r="W77" s="1"/>
      <c r="X77" s="1"/>
      <c r="Y77" s="1"/>
      <c r="Z77" s="1"/>
      <c r="AA77" s="1"/>
      <c r="AB77" s="1"/>
      <c r="AC77" s="2" t="s">
        <v>122</v>
      </c>
      <c r="AD77" s="2" t="s">
        <v>359</v>
      </c>
      <c r="AE77" s="29" t="s">
        <v>334</v>
      </c>
      <c r="AF77" s="5" t="str">
        <f>IFERROR(VLOOKUP(AE77, 'Data-VM-ADF (Do Not Edit)'!A$2:C$20,MATCH("vLan Subnet",'Data-VM-ADF (Do Not Edit)'!A$2:C$2),FALSE),"")</f>
        <v>255.255.254.0</v>
      </c>
      <c r="AG77" s="107" t="str">
        <f>IFERROR(VLOOKUP(AE77, 'Data-VM-ADF (Do Not Edit)'!A$2:C$20,MATCH("vLan Default Gateway",'Data-VM-ADF (Do Not Edit)'!A$2:C$2),FALSE),"")</f>
        <v>172.17.220.1</v>
      </c>
      <c r="AH77" s="2"/>
      <c r="AI77" s="2"/>
      <c r="AJ77" s="2"/>
      <c r="AK77" s="2"/>
      <c r="AL77" s="2"/>
      <c r="AM77" s="2"/>
      <c r="AN77" s="2"/>
      <c r="AO77" s="2"/>
      <c r="AP77" s="2" t="s">
        <v>134</v>
      </c>
      <c r="AQ77" s="82" t="s">
        <v>335</v>
      </c>
      <c r="AR77" s="2" t="s">
        <v>116</v>
      </c>
      <c r="AS77" s="2"/>
      <c r="AT77" s="82">
        <v>9</v>
      </c>
      <c r="AU77" s="82"/>
      <c r="AV77" s="2"/>
      <c r="AW77" s="2" t="s">
        <v>330</v>
      </c>
      <c r="AX77" s="2" t="s">
        <v>75</v>
      </c>
      <c r="AY77" s="2" t="s">
        <v>76</v>
      </c>
      <c r="AZ77" s="2" t="s">
        <v>77</v>
      </c>
      <c r="BA77" s="73"/>
      <c r="BB77" s="73"/>
      <c r="BC77" s="73" t="s">
        <v>77</v>
      </c>
      <c r="BD77" s="82" t="s">
        <v>77</v>
      </c>
      <c r="BE77" s="82" t="s">
        <v>92</v>
      </c>
      <c r="BF77" s="82"/>
      <c r="BG77" s="82"/>
      <c r="BH77" s="1" t="s">
        <v>357</v>
      </c>
      <c r="BI77" s="1"/>
    </row>
    <row r="78" spans="1:62" hidden="1">
      <c r="A78" s="3" t="s">
        <v>360</v>
      </c>
      <c r="B78" s="4">
        <v>6</v>
      </c>
      <c r="C78" s="4">
        <v>16384</v>
      </c>
      <c r="D78" s="4">
        <v>102400</v>
      </c>
      <c r="E78" s="103" t="s">
        <v>121</v>
      </c>
      <c r="F78" s="129" t="s">
        <v>65</v>
      </c>
      <c r="G78" s="4" t="s">
        <v>341</v>
      </c>
      <c r="H78" s="129"/>
      <c r="I78" s="1"/>
      <c r="J78" s="129"/>
      <c r="K78" s="129"/>
      <c r="L78" s="1"/>
      <c r="M78" s="129"/>
      <c r="N78" s="1"/>
      <c r="O78" s="73"/>
      <c r="P78" s="73"/>
      <c r="Q78" s="1"/>
      <c r="R78" s="73"/>
      <c r="S78" s="1"/>
      <c r="T78" s="1"/>
      <c r="U78" s="73"/>
      <c r="V78" s="1"/>
      <c r="W78" s="1"/>
      <c r="X78" s="1"/>
      <c r="Y78" s="1"/>
      <c r="Z78" s="1"/>
      <c r="AA78" s="1"/>
      <c r="AB78" s="1"/>
      <c r="AC78" s="2" t="s">
        <v>122</v>
      </c>
      <c r="AD78" s="2" t="s">
        <v>361</v>
      </c>
      <c r="AE78" s="29" t="s">
        <v>334</v>
      </c>
      <c r="AF78" s="5" t="str">
        <f>IFERROR(VLOOKUP(AE78, 'Data-VM-ADF (Do Not Edit)'!A$2:C$20,MATCH("vLan Subnet",'Data-VM-ADF (Do Not Edit)'!A$2:C$2),FALSE),"")</f>
        <v>255.255.254.0</v>
      </c>
      <c r="AG78" s="107" t="str">
        <f>IFERROR(VLOOKUP(AE78, 'Data-VM-ADF (Do Not Edit)'!A$2:C$20,MATCH("vLan Default Gateway",'Data-VM-ADF (Do Not Edit)'!A$2:C$2),FALSE),"")</f>
        <v>172.17.220.1</v>
      </c>
      <c r="AH78" s="2"/>
      <c r="AI78" s="2"/>
      <c r="AJ78" s="2"/>
      <c r="AK78" s="2"/>
      <c r="AL78" s="2"/>
      <c r="AM78" s="2"/>
      <c r="AN78" s="2"/>
      <c r="AO78" s="2"/>
      <c r="AP78" s="2" t="s">
        <v>134</v>
      </c>
      <c r="AQ78" s="82" t="s">
        <v>335</v>
      </c>
      <c r="AR78" s="2" t="s">
        <v>116</v>
      </c>
      <c r="AS78" s="2"/>
      <c r="AT78" s="82">
        <v>9</v>
      </c>
      <c r="AU78" s="82"/>
      <c r="AV78" s="2"/>
      <c r="AW78" s="2" t="s">
        <v>330</v>
      </c>
      <c r="AX78" s="2" t="s">
        <v>75</v>
      </c>
      <c r="AY78" s="2" t="s">
        <v>76</v>
      </c>
      <c r="AZ78" s="2" t="s">
        <v>77</v>
      </c>
      <c r="BA78" s="73"/>
      <c r="BB78" s="73"/>
      <c r="BC78" s="73" t="s">
        <v>77</v>
      </c>
      <c r="BD78" s="82" t="s">
        <v>77</v>
      </c>
      <c r="BE78" s="82" t="s">
        <v>92</v>
      </c>
      <c r="BF78" s="82"/>
      <c r="BG78" s="82"/>
      <c r="BH78" s="1" t="s">
        <v>357</v>
      </c>
      <c r="BI78" s="1"/>
    </row>
    <row r="79" spans="1:62" hidden="1">
      <c r="A79" s="3" t="s">
        <v>362</v>
      </c>
      <c r="B79" s="4">
        <v>6</v>
      </c>
      <c r="C79" s="4">
        <v>16384</v>
      </c>
      <c r="D79" s="4">
        <v>102400</v>
      </c>
      <c r="E79" s="103" t="s">
        <v>121</v>
      </c>
      <c r="F79" s="129" t="s">
        <v>65</v>
      </c>
      <c r="G79" s="4" t="s">
        <v>326</v>
      </c>
      <c r="H79" s="129"/>
      <c r="I79" s="1"/>
      <c r="J79" s="129"/>
      <c r="K79" s="129"/>
      <c r="L79" s="1"/>
      <c r="M79" s="129"/>
      <c r="N79" s="1"/>
      <c r="O79" s="73"/>
      <c r="P79" s="73"/>
      <c r="Q79" s="1"/>
      <c r="R79" s="73"/>
      <c r="S79" s="1"/>
      <c r="T79" s="1"/>
      <c r="U79" s="73"/>
      <c r="V79" s="1"/>
      <c r="W79" s="1"/>
      <c r="X79" s="1"/>
      <c r="Y79" s="1"/>
      <c r="Z79" s="1"/>
      <c r="AA79" s="1"/>
      <c r="AB79" s="1"/>
      <c r="AC79" s="2" t="s">
        <v>122</v>
      </c>
      <c r="AD79" s="2" t="s">
        <v>363</v>
      </c>
      <c r="AE79" s="29" t="s">
        <v>334</v>
      </c>
      <c r="AF79" s="5" t="str">
        <f>IFERROR(VLOOKUP(AE79, 'Data-VM-ADF (Do Not Edit)'!A$2:C$20,MATCH("vLan Subnet",'Data-VM-ADF (Do Not Edit)'!A$2:C$2),FALSE),"")</f>
        <v>255.255.254.0</v>
      </c>
      <c r="AG79" s="107" t="str">
        <f>IFERROR(VLOOKUP(AE79, 'Data-VM-ADF (Do Not Edit)'!A$2:C$20,MATCH("vLan Default Gateway",'Data-VM-ADF (Do Not Edit)'!A$2:C$2),FALSE),"")</f>
        <v>172.17.220.1</v>
      </c>
      <c r="AH79" s="2"/>
      <c r="AI79" s="2"/>
      <c r="AJ79" s="2"/>
      <c r="AK79" s="2"/>
      <c r="AL79" s="2"/>
      <c r="AM79" s="2"/>
      <c r="AN79" s="2"/>
      <c r="AO79" s="2"/>
      <c r="AP79" s="2" t="s">
        <v>134</v>
      </c>
      <c r="AQ79" s="82" t="s">
        <v>335</v>
      </c>
      <c r="AR79" s="2" t="s">
        <v>116</v>
      </c>
      <c r="AS79" s="2"/>
      <c r="AT79" s="82">
        <v>9</v>
      </c>
      <c r="AU79" s="82"/>
      <c r="AV79" s="2"/>
      <c r="AW79" s="2" t="s">
        <v>330</v>
      </c>
      <c r="AX79" s="2" t="s">
        <v>75</v>
      </c>
      <c r="AY79" s="2" t="s">
        <v>76</v>
      </c>
      <c r="AZ79" s="2" t="s">
        <v>77</v>
      </c>
      <c r="BA79" s="73"/>
      <c r="BB79" s="73"/>
      <c r="BC79" s="73" t="s">
        <v>77</v>
      </c>
      <c r="BD79" s="82" t="s">
        <v>77</v>
      </c>
      <c r="BE79" s="82" t="s">
        <v>92</v>
      </c>
      <c r="BF79" s="82"/>
      <c r="BG79" s="82"/>
      <c r="BH79" s="1" t="s">
        <v>357</v>
      </c>
      <c r="BI79" s="1"/>
    </row>
    <row r="80" spans="1:62" hidden="1">
      <c r="A80" s="3" t="s">
        <v>364</v>
      </c>
      <c r="B80" s="4">
        <v>6</v>
      </c>
      <c r="C80" s="4">
        <v>16384</v>
      </c>
      <c r="D80" s="4">
        <v>102400</v>
      </c>
      <c r="E80" s="103" t="s">
        <v>121</v>
      </c>
      <c r="F80" s="129" t="s">
        <v>65</v>
      </c>
      <c r="G80" s="4" t="s">
        <v>338</v>
      </c>
      <c r="H80" s="129"/>
      <c r="I80" s="1"/>
      <c r="J80" s="129"/>
      <c r="K80" s="129"/>
      <c r="L80" s="1"/>
      <c r="M80" s="129"/>
      <c r="N80" s="1"/>
      <c r="O80" s="73"/>
      <c r="P80" s="73"/>
      <c r="Q80" s="1"/>
      <c r="R80" s="73"/>
      <c r="S80" s="1"/>
      <c r="T80" s="1"/>
      <c r="U80" s="73"/>
      <c r="V80" s="1"/>
      <c r="W80" s="1"/>
      <c r="X80" s="1"/>
      <c r="Y80" s="1"/>
      <c r="Z80" s="1"/>
      <c r="AA80" s="1"/>
      <c r="AB80" s="1"/>
      <c r="AC80" s="2" t="s">
        <v>122</v>
      </c>
      <c r="AD80" s="2" t="s">
        <v>365</v>
      </c>
      <c r="AE80" s="29" t="s">
        <v>334</v>
      </c>
      <c r="AF80" s="5" t="str">
        <f>IFERROR(VLOOKUP(AE80, 'Data-VM-ADF (Do Not Edit)'!A$2:C$20,MATCH("vLan Subnet",'Data-VM-ADF (Do Not Edit)'!A$2:C$2),FALSE),"")</f>
        <v>255.255.254.0</v>
      </c>
      <c r="AG80" s="107" t="str">
        <f>IFERROR(VLOOKUP(AE80, 'Data-VM-ADF (Do Not Edit)'!A$2:C$20,MATCH("vLan Default Gateway",'Data-VM-ADF (Do Not Edit)'!A$2:C$2),FALSE),"")</f>
        <v>172.17.220.1</v>
      </c>
      <c r="AH80" s="2"/>
      <c r="AI80" s="2"/>
      <c r="AJ80" s="2"/>
      <c r="AK80" s="2"/>
      <c r="AL80" s="2"/>
      <c r="AM80" s="2"/>
      <c r="AN80" s="2"/>
      <c r="AO80" s="2"/>
      <c r="AP80" s="2" t="s">
        <v>134</v>
      </c>
      <c r="AQ80" s="82" t="s">
        <v>335</v>
      </c>
      <c r="AR80" s="2" t="s">
        <v>116</v>
      </c>
      <c r="AS80" s="2"/>
      <c r="AT80" s="82">
        <v>9</v>
      </c>
      <c r="AU80" s="82"/>
      <c r="AV80" s="2"/>
      <c r="AW80" s="2" t="s">
        <v>330</v>
      </c>
      <c r="AX80" s="2" t="s">
        <v>75</v>
      </c>
      <c r="AY80" s="2" t="s">
        <v>76</v>
      </c>
      <c r="AZ80" s="2" t="s">
        <v>77</v>
      </c>
      <c r="BA80" s="73"/>
      <c r="BB80" s="73"/>
      <c r="BC80" s="73" t="s">
        <v>77</v>
      </c>
      <c r="BD80" s="82" t="s">
        <v>77</v>
      </c>
      <c r="BE80" s="82" t="s">
        <v>92</v>
      </c>
      <c r="BF80" s="82"/>
      <c r="BG80" s="82"/>
      <c r="BH80" s="1" t="s">
        <v>357</v>
      </c>
      <c r="BI80" s="1"/>
    </row>
    <row r="81" spans="1:64" hidden="1">
      <c r="A81" s="3" t="s">
        <v>366</v>
      </c>
      <c r="B81" s="4">
        <v>8</v>
      </c>
      <c r="C81" s="4">
        <v>32768</v>
      </c>
      <c r="D81" s="4">
        <v>102400</v>
      </c>
      <c r="E81" s="103" t="s">
        <v>121</v>
      </c>
      <c r="F81" s="129" t="s">
        <v>65</v>
      </c>
      <c r="G81" s="4" t="s">
        <v>341</v>
      </c>
      <c r="H81" s="129"/>
      <c r="I81" s="4">
        <v>10485760</v>
      </c>
      <c r="J81" s="129" t="s">
        <v>367</v>
      </c>
      <c r="K81" s="129" t="s">
        <v>65</v>
      </c>
      <c r="L81" s="4" t="s">
        <v>326</v>
      </c>
      <c r="M81" s="129"/>
      <c r="N81" s="1"/>
      <c r="O81" s="73"/>
      <c r="P81" s="73"/>
      <c r="Q81" s="1"/>
      <c r="R81" s="73"/>
      <c r="S81" s="1"/>
      <c r="T81" s="1"/>
      <c r="U81" s="73"/>
      <c r="V81" s="1"/>
      <c r="W81" s="1"/>
      <c r="X81" s="1"/>
      <c r="Y81" s="1"/>
      <c r="Z81" s="1"/>
      <c r="AA81" s="1"/>
      <c r="AB81" s="1"/>
      <c r="AC81" s="2" t="s">
        <v>122</v>
      </c>
      <c r="AD81" s="2" t="s">
        <v>368</v>
      </c>
      <c r="AE81" s="29" t="s">
        <v>334</v>
      </c>
      <c r="AF81" s="5" t="str">
        <f>IFERROR(VLOOKUP(AE81, 'Data-VM-ADF (Do Not Edit)'!A$2:C$20,MATCH("vLan Subnet",'Data-VM-ADF (Do Not Edit)'!A$2:C$2),FALSE),"")</f>
        <v>255.255.254.0</v>
      </c>
      <c r="AG81" s="107" t="str">
        <f>IFERROR(VLOOKUP(AE81, 'Data-VM-ADF (Do Not Edit)'!A$2:C$20,MATCH("vLan Default Gateway",'Data-VM-ADF (Do Not Edit)'!A$2:C$2),FALSE),"")</f>
        <v>172.17.220.1</v>
      </c>
      <c r="AH81" s="2"/>
      <c r="AI81" s="2"/>
      <c r="AJ81" s="2"/>
      <c r="AK81" s="2"/>
      <c r="AL81" s="2"/>
      <c r="AM81" s="2"/>
      <c r="AN81" s="2"/>
      <c r="AO81" s="2"/>
      <c r="AP81" s="2" t="s">
        <v>134</v>
      </c>
      <c r="AQ81" s="82" t="s">
        <v>335</v>
      </c>
      <c r="AR81" s="2" t="s">
        <v>116</v>
      </c>
      <c r="AS81" s="2"/>
      <c r="AT81" s="82">
        <v>9</v>
      </c>
      <c r="AU81" s="82"/>
      <c r="AV81" s="2"/>
      <c r="AW81" s="2" t="s">
        <v>330</v>
      </c>
      <c r="AX81" s="2" t="s">
        <v>75</v>
      </c>
      <c r="AY81" s="2" t="s">
        <v>76</v>
      </c>
      <c r="AZ81" s="2" t="s">
        <v>77</v>
      </c>
      <c r="BA81" s="73"/>
      <c r="BB81" s="73"/>
      <c r="BC81" s="73" t="s">
        <v>77</v>
      </c>
      <c r="BD81" s="82" t="s">
        <v>77</v>
      </c>
      <c r="BE81" s="82" t="s">
        <v>92</v>
      </c>
      <c r="BF81" s="82"/>
      <c r="BG81" s="82"/>
      <c r="BH81" s="1" t="s">
        <v>369</v>
      </c>
      <c r="BI81" s="1"/>
    </row>
    <row r="82" spans="1:64" hidden="1">
      <c r="A82" s="3" t="s">
        <v>370</v>
      </c>
      <c r="B82" s="4">
        <v>8</v>
      </c>
      <c r="C82" s="4">
        <v>32768</v>
      </c>
      <c r="D82" s="4">
        <v>102400</v>
      </c>
      <c r="E82" s="103" t="s">
        <v>121</v>
      </c>
      <c r="F82" s="129" t="s">
        <v>65</v>
      </c>
      <c r="G82" s="4" t="s">
        <v>341</v>
      </c>
      <c r="H82" s="129"/>
      <c r="I82" s="4">
        <v>10485760</v>
      </c>
      <c r="J82" s="129" t="s">
        <v>367</v>
      </c>
      <c r="K82" s="129" t="s">
        <v>65</v>
      </c>
      <c r="L82" s="4" t="s">
        <v>338</v>
      </c>
      <c r="M82" s="129"/>
      <c r="N82" s="1"/>
      <c r="O82" s="73"/>
      <c r="P82" s="73"/>
      <c r="Q82" s="1"/>
      <c r="R82" s="73"/>
      <c r="S82" s="1"/>
      <c r="T82" s="1"/>
      <c r="U82" s="73"/>
      <c r="V82" s="1"/>
      <c r="W82" s="1"/>
      <c r="X82" s="1"/>
      <c r="Y82" s="1"/>
      <c r="Z82" s="1"/>
      <c r="AA82" s="1"/>
      <c r="AB82" s="1"/>
      <c r="AC82" s="2" t="s">
        <v>122</v>
      </c>
      <c r="AD82" s="2" t="s">
        <v>371</v>
      </c>
      <c r="AE82" s="29" t="s">
        <v>334</v>
      </c>
      <c r="AF82" s="5" t="str">
        <f>IFERROR(VLOOKUP(AE82, 'Data-VM-ADF (Do Not Edit)'!A$2:C$20,MATCH("vLan Subnet",'Data-VM-ADF (Do Not Edit)'!A$2:C$2),FALSE),"")</f>
        <v>255.255.254.0</v>
      </c>
      <c r="AG82" s="107" t="str">
        <f>IFERROR(VLOOKUP(AE82, 'Data-VM-ADF (Do Not Edit)'!A$2:C$20,MATCH("vLan Default Gateway",'Data-VM-ADF (Do Not Edit)'!A$2:C$2),FALSE),"")</f>
        <v>172.17.220.1</v>
      </c>
      <c r="AH82" s="2"/>
      <c r="AI82" s="2"/>
      <c r="AJ82" s="2"/>
      <c r="AK82" s="2"/>
      <c r="AL82" s="2"/>
      <c r="AM82" s="2"/>
      <c r="AN82" s="2"/>
      <c r="AO82" s="2"/>
      <c r="AP82" s="2" t="s">
        <v>134</v>
      </c>
      <c r="AQ82" s="82" t="s">
        <v>335</v>
      </c>
      <c r="AR82" s="2" t="s">
        <v>116</v>
      </c>
      <c r="AS82" s="2"/>
      <c r="AT82" s="82">
        <v>9</v>
      </c>
      <c r="AU82" s="82"/>
      <c r="AV82" s="2"/>
      <c r="AW82" s="2" t="s">
        <v>330</v>
      </c>
      <c r="AX82" s="2" t="s">
        <v>75</v>
      </c>
      <c r="AY82" s="2" t="s">
        <v>76</v>
      </c>
      <c r="AZ82" s="2" t="s">
        <v>77</v>
      </c>
      <c r="BA82" s="73"/>
      <c r="BB82" s="73"/>
      <c r="BC82" s="73" t="s">
        <v>77</v>
      </c>
      <c r="BD82" s="82" t="s">
        <v>77</v>
      </c>
      <c r="BE82" s="82" t="s">
        <v>92</v>
      </c>
      <c r="BF82" s="82"/>
      <c r="BG82" s="82"/>
      <c r="BH82" s="1" t="s">
        <v>369</v>
      </c>
      <c r="BI82" s="1"/>
    </row>
    <row r="83" spans="1:64" hidden="1">
      <c r="A83" s="3" t="s">
        <v>372</v>
      </c>
      <c r="B83" s="4">
        <v>8</v>
      </c>
      <c r="C83" s="4">
        <v>32768</v>
      </c>
      <c r="D83" s="4">
        <v>102400</v>
      </c>
      <c r="E83" s="103" t="s">
        <v>121</v>
      </c>
      <c r="F83" s="129" t="s">
        <v>65</v>
      </c>
      <c r="G83" s="4" t="s">
        <v>341</v>
      </c>
      <c r="H83" s="129"/>
      <c r="I83" s="4">
        <v>10485760</v>
      </c>
      <c r="J83" s="129" t="s">
        <v>367</v>
      </c>
      <c r="K83" s="129" t="s">
        <v>65</v>
      </c>
      <c r="L83" s="4" t="s">
        <v>341</v>
      </c>
      <c r="M83" s="129"/>
      <c r="N83" s="1"/>
      <c r="O83" s="73"/>
      <c r="P83" s="73"/>
      <c r="Q83" s="1"/>
      <c r="R83" s="73"/>
      <c r="S83" s="1"/>
      <c r="T83" s="1"/>
      <c r="U83" s="73"/>
      <c r="V83" s="1"/>
      <c r="W83" s="1"/>
      <c r="X83" s="1"/>
      <c r="Y83" s="1"/>
      <c r="Z83" s="1"/>
      <c r="AA83" s="1"/>
      <c r="AB83" s="1"/>
      <c r="AC83" s="2" t="s">
        <v>122</v>
      </c>
      <c r="AD83" s="39" t="s">
        <v>373</v>
      </c>
      <c r="AE83" s="29" t="s">
        <v>334</v>
      </c>
      <c r="AF83" s="5" t="str">
        <f>IFERROR(VLOOKUP(AE83, 'Data-VM-ADF (Do Not Edit)'!A$2:C$20,MATCH("vLan Subnet",'Data-VM-ADF (Do Not Edit)'!A$2:C$2),FALSE),"")</f>
        <v>255.255.254.0</v>
      </c>
      <c r="AG83" s="107" t="str">
        <f>IFERROR(VLOOKUP(AE83, 'Data-VM-ADF (Do Not Edit)'!A$2:C$20,MATCH("vLan Default Gateway",'Data-VM-ADF (Do Not Edit)'!A$2:C$2),FALSE),"")</f>
        <v>172.17.220.1</v>
      </c>
      <c r="AH83" s="2"/>
      <c r="AI83" s="2"/>
      <c r="AJ83" s="2"/>
      <c r="AK83" s="2"/>
      <c r="AL83" s="2"/>
      <c r="AM83" s="2"/>
      <c r="AN83" s="2"/>
      <c r="AO83" s="2"/>
      <c r="AP83" s="2" t="s">
        <v>134</v>
      </c>
      <c r="AQ83" s="82" t="s">
        <v>335</v>
      </c>
      <c r="AR83" s="2" t="s">
        <v>116</v>
      </c>
      <c r="AS83" s="2"/>
      <c r="AT83" s="82">
        <v>9</v>
      </c>
      <c r="AU83" s="82"/>
      <c r="AV83" s="2"/>
      <c r="AW83" s="2" t="s">
        <v>330</v>
      </c>
      <c r="AX83" s="2" t="s">
        <v>75</v>
      </c>
      <c r="AY83" s="2" t="s">
        <v>76</v>
      </c>
      <c r="AZ83" s="2" t="s">
        <v>77</v>
      </c>
      <c r="BA83" s="73"/>
      <c r="BB83" s="73"/>
      <c r="BC83" s="73" t="s">
        <v>77</v>
      </c>
      <c r="BD83" s="82" t="s">
        <v>77</v>
      </c>
      <c r="BE83" s="82" t="s">
        <v>92</v>
      </c>
      <c r="BF83" s="82"/>
      <c r="BG83" s="82"/>
      <c r="BH83" s="1" t="s">
        <v>369</v>
      </c>
      <c r="BI83" s="1"/>
    </row>
    <row r="84" spans="1:64" hidden="1">
      <c r="A84" s="3" t="s">
        <v>374</v>
      </c>
      <c r="B84" s="4">
        <v>8</v>
      </c>
      <c r="C84" s="4">
        <v>16384</v>
      </c>
      <c r="D84" s="4">
        <v>102400</v>
      </c>
      <c r="E84" s="103" t="s">
        <v>121</v>
      </c>
      <c r="F84" s="129" t="s">
        <v>65</v>
      </c>
      <c r="G84" s="4" t="s">
        <v>326</v>
      </c>
      <c r="H84" s="129"/>
      <c r="I84" s="1"/>
      <c r="J84" s="129"/>
      <c r="K84" s="129"/>
      <c r="L84" s="1"/>
      <c r="M84" s="129"/>
      <c r="N84" s="1"/>
      <c r="O84" s="73"/>
      <c r="P84" s="73"/>
      <c r="Q84" s="1"/>
      <c r="R84" s="73"/>
      <c r="S84" s="1"/>
      <c r="T84" s="55"/>
      <c r="U84" s="133"/>
      <c r="V84" s="55"/>
      <c r="W84" s="55"/>
      <c r="X84" s="55"/>
      <c r="Y84" s="55"/>
      <c r="Z84" s="55"/>
      <c r="AA84" s="55"/>
      <c r="AB84" s="55"/>
      <c r="AC84" s="31" t="s">
        <v>122</v>
      </c>
      <c r="AD84" s="31" t="s">
        <v>375</v>
      </c>
      <c r="AE84" s="2" t="s">
        <v>334</v>
      </c>
      <c r="AF84" s="5" t="str">
        <f>IFERROR(VLOOKUP(AE84, 'Data-VM-ADF (Do Not Edit)'!A$2:C$20,MATCH("vLan Subnet",'Data-VM-ADF (Do Not Edit)'!A$2:C$2),FALSE),"")</f>
        <v>255.255.254.0</v>
      </c>
      <c r="AG84" s="107" t="str">
        <f>IFERROR(VLOOKUP(AE84, 'Data-VM-ADF (Do Not Edit)'!A$2:C$20,MATCH("vLan Default Gateway",'Data-VM-ADF (Do Not Edit)'!A$2:C$2),FALSE),"")</f>
        <v>172.17.220.1</v>
      </c>
      <c r="AH84" s="35"/>
      <c r="AI84" s="2"/>
      <c r="AJ84" s="2"/>
      <c r="AK84" s="2"/>
      <c r="AL84" s="2"/>
      <c r="AM84" s="2"/>
      <c r="AN84" s="2"/>
      <c r="AO84" s="2"/>
      <c r="AP84" s="2"/>
      <c r="AQ84" s="82" t="s">
        <v>335</v>
      </c>
      <c r="AR84" s="2" t="s">
        <v>116</v>
      </c>
      <c r="AS84" s="2"/>
      <c r="AT84" s="82">
        <v>9</v>
      </c>
      <c r="AU84" s="82"/>
      <c r="AV84" s="2"/>
      <c r="AW84" s="2" t="s">
        <v>330</v>
      </c>
      <c r="AX84" s="2" t="s">
        <v>75</v>
      </c>
      <c r="AY84" s="2" t="s">
        <v>76</v>
      </c>
      <c r="AZ84" s="2" t="s">
        <v>77</v>
      </c>
      <c r="BA84" s="73"/>
      <c r="BB84" s="73"/>
      <c r="BC84" s="73" t="s">
        <v>77</v>
      </c>
      <c r="BD84" s="82" t="s">
        <v>77</v>
      </c>
      <c r="BE84" s="82" t="s">
        <v>92</v>
      </c>
      <c r="BF84" s="82"/>
      <c r="BG84" s="82"/>
      <c r="BH84" s="1" t="s">
        <v>376</v>
      </c>
      <c r="BI84" s="1"/>
    </row>
    <row r="85" spans="1:64" hidden="1">
      <c r="A85" s="3" t="s">
        <v>377</v>
      </c>
      <c r="B85" s="4">
        <v>8</v>
      </c>
      <c r="C85" s="4">
        <v>16384</v>
      </c>
      <c r="D85" s="4">
        <v>102400</v>
      </c>
      <c r="E85" s="103" t="s">
        <v>121</v>
      </c>
      <c r="F85" s="129" t="s">
        <v>65</v>
      </c>
      <c r="G85" s="4" t="s">
        <v>338</v>
      </c>
      <c r="H85" s="129"/>
      <c r="I85" s="1"/>
      <c r="J85" s="129"/>
      <c r="K85" s="129"/>
      <c r="L85" s="1"/>
      <c r="M85" s="129"/>
      <c r="N85" s="1"/>
      <c r="O85" s="73"/>
      <c r="P85" s="73"/>
      <c r="Q85" s="1"/>
      <c r="R85" s="73"/>
      <c r="S85" s="1"/>
      <c r="T85" s="55"/>
      <c r="U85" s="133"/>
      <c r="V85" s="55"/>
      <c r="W85" s="55"/>
      <c r="X85" s="55"/>
      <c r="Y85" s="55"/>
      <c r="Z85" s="55"/>
      <c r="AA85" s="55"/>
      <c r="AB85" s="55"/>
      <c r="AC85" s="31" t="s">
        <v>122</v>
      </c>
      <c r="AD85" s="31" t="s">
        <v>378</v>
      </c>
      <c r="AE85" s="2" t="s">
        <v>334</v>
      </c>
      <c r="AF85" s="5" t="str">
        <f>IFERROR(VLOOKUP(AE85, 'Data-VM-ADF (Do Not Edit)'!A$2:C$20,MATCH("vLan Subnet",'Data-VM-ADF (Do Not Edit)'!A$2:C$2),FALSE),"")</f>
        <v>255.255.254.0</v>
      </c>
      <c r="AG85" s="107" t="str">
        <f>IFERROR(VLOOKUP(AE85, 'Data-VM-ADF (Do Not Edit)'!A$2:C$20,MATCH("vLan Default Gateway",'Data-VM-ADF (Do Not Edit)'!A$2:C$2),FALSE),"")</f>
        <v>172.17.220.1</v>
      </c>
      <c r="AH85" s="35"/>
      <c r="AI85" s="2"/>
      <c r="AJ85" s="2"/>
      <c r="AK85" s="2"/>
      <c r="AL85" s="2"/>
      <c r="AM85" s="2"/>
      <c r="AN85" s="2"/>
      <c r="AO85" s="2"/>
      <c r="AP85" s="2"/>
      <c r="AQ85" s="82" t="s">
        <v>335</v>
      </c>
      <c r="AR85" s="2" t="s">
        <v>116</v>
      </c>
      <c r="AS85" s="2"/>
      <c r="AT85" s="82">
        <v>9</v>
      </c>
      <c r="AU85" s="82"/>
      <c r="AV85" s="2"/>
      <c r="AW85" s="2" t="s">
        <v>330</v>
      </c>
      <c r="AX85" s="2" t="s">
        <v>75</v>
      </c>
      <c r="AY85" s="2" t="s">
        <v>76</v>
      </c>
      <c r="AZ85" s="2" t="s">
        <v>77</v>
      </c>
      <c r="BA85" s="73"/>
      <c r="BB85" s="73"/>
      <c r="BC85" s="73" t="s">
        <v>77</v>
      </c>
      <c r="BD85" s="82" t="s">
        <v>77</v>
      </c>
      <c r="BE85" s="82" t="s">
        <v>92</v>
      </c>
      <c r="BF85" s="82"/>
      <c r="BG85" s="82"/>
      <c r="BH85" s="1" t="s">
        <v>376</v>
      </c>
      <c r="BI85" s="1"/>
    </row>
    <row r="86" spans="1:64" hidden="1">
      <c r="A86" s="3" t="s">
        <v>379</v>
      </c>
      <c r="B86" s="4">
        <v>8</v>
      </c>
      <c r="C86" s="4">
        <v>16384</v>
      </c>
      <c r="D86" s="4">
        <v>102400</v>
      </c>
      <c r="E86" s="103" t="s">
        <v>121</v>
      </c>
      <c r="F86" s="129" t="s">
        <v>65</v>
      </c>
      <c r="G86" s="4" t="s">
        <v>341</v>
      </c>
      <c r="H86" s="129"/>
      <c r="I86" s="1"/>
      <c r="J86" s="129"/>
      <c r="K86" s="129"/>
      <c r="L86" s="1"/>
      <c r="M86" s="129"/>
      <c r="N86" s="1"/>
      <c r="O86" s="73"/>
      <c r="P86" s="73"/>
      <c r="Q86" s="1"/>
      <c r="R86" s="73"/>
      <c r="S86" s="1"/>
      <c r="T86" s="55"/>
      <c r="U86" s="133"/>
      <c r="V86" s="55"/>
      <c r="W86" s="55"/>
      <c r="X86" s="55"/>
      <c r="Y86" s="55"/>
      <c r="Z86" s="55"/>
      <c r="AA86" s="55"/>
      <c r="AB86" s="55"/>
      <c r="AC86" s="31" t="s">
        <v>122</v>
      </c>
      <c r="AD86" s="31" t="s">
        <v>380</v>
      </c>
      <c r="AE86" s="2" t="s">
        <v>334</v>
      </c>
      <c r="AF86" s="5" t="str">
        <f>IFERROR(VLOOKUP(AE86, 'Data-VM-ADF (Do Not Edit)'!A$2:C$20,MATCH("vLan Subnet",'Data-VM-ADF (Do Not Edit)'!A$2:C$2),FALSE),"")</f>
        <v>255.255.254.0</v>
      </c>
      <c r="AG86" s="107" t="str">
        <f>IFERROR(VLOOKUP(AE86, 'Data-VM-ADF (Do Not Edit)'!A$2:C$20,MATCH("vLan Default Gateway",'Data-VM-ADF (Do Not Edit)'!A$2:C$2),FALSE),"")</f>
        <v>172.17.220.1</v>
      </c>
      <c r="AH86" s="35"/>
      <c r="AI86" s="2"/>
      <c r="AJ86" s="2"/>
      <c r="AK86" s="2"/>
      <c r="AL86" s="2"/>
      <c r="AM86" s="2"/>
      <c r="AN86" s="2"/>
      <c r="AO86" s="2"/>
      <c r="AP86" s="2"/>
      <c r="AQ86" s="82" t="s">
        <v>335</v>
      </c>
      <c r="AR86" s="2" t="s">
        <v>116</v>
      </c>
      <c r="AS86" s="2"/>
      <c r="AT86" s="82">
        <v>9</v>
      </c>
      <c r="AU86" s="82"/>
      <c r="AV86" s="2"/>
      <c r="AW86" s="2" t="s">
        <v>330</v>
      </c>
      <c r="AX86" s="2" t="s">
        <v>75</v>
      </c>
      <c r="AY86" s="2" t="s">
        <v>76</v>
      </c>
      <c r="AZ86" s="2" t="s">
        <v>77</v>
      </c>
      <c r="BA86" s="73"/>
      <c r="BB86" s="73"/>
      <c r="BC86" s="73" t="s">
        <v>77</v>
      </c>
      <c r="BD86" s="82" t="s">
        <v>77</v>
      </c>
      <c r="BE86" s="82" t="s">
        <v>92</v>
      </c>
      <c r="BF86" s="82"/>
      <c r="BG86" s="82"/>
      <c r="BH86" s="1" t="s">
        <v>376</v>
      </c>
      <c r="BI86" s="1"/>
    </row>
    <row r="87" spans="1:64" hidden="1">
      <c r="A87" s="3" t="s">
        <v>381</v>
      </c>
      <c r="B87" s="4">
        <v>16</v>
      </c>
      <c r="C87" s="4">
        <v>16384</v>
      </c>
      <c r="D87" s="4">
        <v>102400</v>
      </c>
      <c r="E87" s="103" t="s">
        <v>121</v>
      </c>
      <c r="F87" s="129" t="s">
        <v>65</v>
      </c>
      <c r="G87" s="4" t="s">
        <v>326</v>
      </c>
      <c r="H87" s="129"/>
      <c r="I87" s="1"/>
      <c r="J87" s="129"/>
      <c r="K87" s="129"/>
      <c r="L87" s="1"/>
      <c r="M87" s="129"/>
      <c r="N87" s="1"/>
      <c r="O87" s="73"/>
      <c r="P87" s="73"/>
      <c r="Q87" s="1"/>
      <c r="R87" s="73"/>
      <c r="S87" s="1"/>
      <c r="T87" s="55"/>
      <c r="U87" s="133"/>
      <c r="V87" s="55"/>
      <c r="W87" s="55"/>
      <c r="X87" s="55"/>
      <c r="Y87" s="55"/>
      <c r="Z87" s="55"/>
      <c r="AA87" s="55"/>
      <c r="AB87" s="55"/>
      <c r="AC87" s="31" t="s">
        <v>122</v>
      </c>
      <c r="AD87" s="2" t="s">
        <v>382</v>
      </c>
      <c r="AE87" s="29" t="s">
        <v>334</v>
      </c>
      <c r="AF87" s="5" t="str">
        <f>IFERROR(VLOOKUP(AE87, 'Data-VM-ADF (Do Not Edit)'!A$2:C$20,MATCH("vLan Subnet",'Data-VM-ADF (Do Not Edit)'!A$2:C$2),FALSE),"")</f>
        <v>255.255.254.0</v>
      </c>
      <c r="AG87" s="107" t="str">
        <f>IFERROR(VLOOKUP(AE87, 'Data-VM-ADF (Do Not Edit)'!A$2:C$20,MATCH("vLan Default Gateway",'Data-VM-ADF (Do Not Edit)'!A$2:C$2),FALSE),"")</f>
        <v>172.17.220.1</v>
      </c>
      <c r="AH87" s="35"/>
      <c r="AI87" s="2"/>
      <c r="AJ87" s="2"/>
      <c r="AK87" s="2"/>
      <c r="AL87" s="2"/>
      <c r="AM87" s="2"/>
      <c r="AN87" s="2"/>
      <c r="AO87" s="2"/>
      <c r="AP87" s="2" t="s">
        <v>114</v>
      </c>
      <c r="AQ87" s="82" t="s">
        <v>335</v>
      </c>
      <c r="AR87" s="2" t="s">
        <v>116</v>
      </c>
      <c r="AS87" s="2"/>
      <c r="AT87" s="82">
        <v>9</v>
      </c>
      <c r="AU87" s="82"/>
      <c r="AV87" s="2"/>
      <c r="AW87" s="2" t="s">
        <v>330</v>
      </c>
      <c r="AX87" s="2" t="s">
        <v>75</v>
      </c>
      <c r="AY87" s="2" t="s">
        <v>76</v>
      </c>
      <c r="AZ87" s="2" t="s">
        <v>77</v>
      </c>
      <c r="BA87" s="73"/>
      <c r="BB87" s="73"/>
      <c r="BC87" s="73" t="s">
        <v>77</v>
      </c>
      <c r="BD87" s="82" t="s">
        <v>77</v>
      </c>
      <c r="BE87" s="82" t="s">
        <v>92</v>
      </c>
      <c r="BF87" s="82"/>
      <c r="BG87" s="82"/>
      <c r="BH87" s="1" t="s">
        <v>383</v>
      </c>
      <c r="BI87" s="1"/>
    </row>
    <row r="88" spans="1:64" hidden="1">
      <c r="A88" s="3" t="s">
        <v>384</v>
      </c>
      <c r="B88" s="4">
        <v>16</v>
      </c>
      <c r="C88" s="4">
        <v>16384</v>
      </c>
      <c r="D88" s="4">
        <v>102400</v>
      </c>
      <c r="E88" s="103" t="s">
        <v>121</v>
      </c>
      <c r="F88" s="129" t="s">
        <v>65</v>
      </c>
      <c r="G88" s="4" t="s">
        <v>338</v>
      </c>
      <c r="H88" s="129"/>
      <c r="I88" s="1"/>
      <c r="J88" s="129"/>
      <c r="K88" s="129"/>
      <c r="L88" s="1"/>
      <c r="M88" s="129"/>
      <c r="N88" s="1"/>
      <c r="O88" s="73"/>
      <c r="P88" s="73"/>
      <c r="Q88" s="1"/>
      <c r="R88" s="73"/>
      <c r="S88" s="1"/>
      <c r="T88" s="55"/>
      <c r="U88" s="133"/>
      <c r="V88" s="55"/>
      <c r="W88" s="55"/>
      <c r="X88" s="55"/>
      <c r="Y88" s="55"/>
      <c r="Z88" s="55"/>
      <c r="AA88" s="55"/>
      <c r="AB88" s="55"/>
      <c r="AC88" s="31" t="s">
        <v>122</v>
      </c>
      <c r="AD88" s="2" t="s">
        <v>385</v>
      </c>
      <c r="AE88" s="29" t="s">
        <v>334</v>
      </c>
      <c r="AF88" s="5" t="str">
        <f>IFERROR(VLOOKUP(AE88, 'Data-VM-ADF (Do Not Edit)'!A$2:C$20,MATCH("vLan Subnet",'Data-VM-ADF (Do Not Edit)'!A$2:C$2),FALSE),"")</f>
        <v>255.255.254.0</v>
      </c>
      <c r="AG88" s="107" t="str">
        <f>IFERROR(VLOOKUP(AE88, 'Data-VM-ADF (Do Not Edit)'!A$2:C$20,MATCH("vLan Default Gateway",'Data-VM-ADF (Do Not Edit)'!A$2:C$2),FALSE),"")</f>
        <v>172.17.220.1</v>
      </c>
      <c r="AH88" s="35"/>
      <c r="AI88" s="2"/>
      <c r="AJ88" s="2"/>
      <c r="AK88" s="2"/>
      <c r="AL88" s="2"/>
      <c r="AM88" s="2"/>
      <c r="AN88" s="2"/>
      <c r="AO88" s="2"/>
      <c r="AP88" s="2" t="s">
        <v>114</v>
      </c>
      <c r="AQ88" s="82" t="s">
        <v>335</v>
      </c>
      <c r="AR88" s="2" t="s">
        <v>116</v>
      </c>
      <c r="AS88" s="2"/>
      <c r="AT88" s="82">
        <v>9</v>
      </c>
      <c r="AU88" s="82"/>
      <c r="AV88" s="2"/>
      <c r="AW88" s="2" t="s">
        <v>330</v>
      </c>
      <c r="AX88" s="2" t="s">
        <v>75</v>
      </c>
      <c r="AY88" s="2" t="s">
        <v>76</v>
      </c>
      <c r="AZ88" s="2" t="s">
        <v>77</v>
      </c>
      <c r="BA88" s="73"/>
      <c r="BB88" s="73"/>
      <c r="BC88" s="73" t="s">
        <v>77</v>
      </c>
      <c r="BD88" s="82" t="s">
        <v>77</v>
      </c>
      <c r="BE88" s="82" t="s">
        <v>92</v>
      </c>
      <c r="BF88" s="82"/>
      <c r="BG88" s="82"/>
      <c r="BH88" s="1" t="s">
        <v>383</v>
      </c>
      <c r="BI88" s="1"/>
    </row>
    <row r="89" spans="1:64" hidden="1">
      <c r="A89" s="3" t="s">
        <v>386</v>
      </c>
      <c r="B89" s="4">
        <v>16</v>
      </c>
      <c r="C89" s="4">
        <v>16384</v>
      </c>
      <c r="D89" s="4">
        <v>102400</v>
      </c>
      <c r="E89" s="103" t="s">
        <v>121</v>
      </c>
      <c r="F89" s="129" t="s">
        <v>65</v>
      </c>
      <c r="G89" s="4" t="s">
        <v>341</v>
      </c>
      <c r="H89" s="129"/>
      <c r="I89" s="1"/>
      <c r="J89" s="129"/>
      <c r="K89" s="129"/>
      <c r="L89" s="1"/>
      <c r="M89" s="129"/>
      <c r="N89" s="1"/>
      <c r="O89" s="73"/>
      <c r="P89" s="73"/>
      <c r="Q89" s="1"/>
      <c r="R89" s="73"/>
      <c r="S89" s="1"/>
      <c r="T89" s="55"/>
      <c r="U89" s="133"/>
      <c r="V89" s="55"/>
      <c r="W89" s="55"/>
      <c r="X89" s="55"/>
      <c r="Y89" s="55"/>
      <c r="Z89" s="55"/>
      <c r="AA89" s="55"/>
      <c r="AB89" s="55"/>
      <c r="AC89" s="31" t="s">
        <v>122</v>
      </c>
      <c r="AD89" s="2" t="s">
        <v>387</v>
      </c>
      <c r="AE89" s="29" t="s">
        <v>334</v>
      </c>
      <c r="AF89" s="5" t="str">
        <f>IFERROR(VLOOKUP(AE89, 'Data-VM-ADF (Do Not Edit)'!A$2:C$20,MATCH("vLan Subnet",'Data-VM-ADF (Do Not Edit)'!A$2:C$2),FALSE),"")</f>
        <v>255.255.254.0</v>
      </c>
      <c r="AG89" s="107" t="str">
        <f>IFERROR(VLOOKUP(AE89, 'Data-VM-ADF (Do Not Edit)'!A$2:C$20,MATCH("vLan Default Gateway",'Data-VM-ADF (Do Not Edit)'!A$2:C$2),FALSE),"")</f>
        <v>172.17.220.1</v>
      </c>
      <c r="AH89" s="35"/>
      <c r="AI89" s="2"/>
      <c r="AJ89" s="2"/>
      <c r="AK89" s="2"/>
      <c r="AL89" s="2"/>
      <c r="AM89" s="2"/>
      <c r="AN89" s="2"/>
      <c r="AO89" s="2"/>
      <c r="AP89" s="2" t="s">
        <v>114</v>
      </c>
      <c r="AQ89" s="82" t="s">
        <v>335</v>
      </c>
      <c r="AR89" s="2" t="s">
        <v>116</v>
      </c>
      <c r="AS89" s="2"/>
      <c r="AT89" s="82">
        <v>9</v>
      </c>
      <c r="AU89" s="82"/>
      <c r="AV89" s="2"/>
      <c r="AW89" s="2" t="s">
        <v>330</v>
      </c>
      <c r="AX89" s="2" t="s">
        <v>75</v>
      </c>
      <c r="AY89" s="2" t="s">
        <v>76</v>
      </c>
      <c r="AZ89" s="2" t="s">
        <v>77</v>
      </c>
      <c r="BA89" s="73"/>
      <c r="BB89" s="73"/>
      <c r="BC89" s="73" t="s">
        <v>77</v>
      </c>
      <c r="BD89" s="82" t="s">
        <v>77</v>
      </c>
      <c r="BE89" s="82" t="s">
        <v>92</v>
      </c>
      <c r="BF89" s="82"/>
      <c r="BG89" s="82"/>
      <c r="BH89" s="1" t="s">
        <v>383</v>
      </c>
      <c r="BI89" s="1"/>
    </row>
    <row r="90" spans="1:64" hidden="1">
      <c r="A90" s="7" t="s">
        <v>388</v>
      </c>
      <c r="B90" s="8">
        <v>8</v>
      </c>
      <c r="C90" s="8">
        <v>32768</v>
      </c>
      <c r="D90" s="8">
        <v>102400</v>
      </c>
      <c r="E90" s="105" t="s">
        <v>121</v>
      </c>
      <c r="F90" s="236" t="s">
        <v>65</v>
      </c>
      <c r="G90" s="8"/>
      <c r="H90" s="236"/>
      <c r="I90" s="8">
        <v>1048576</v>
      </c>
      <c r="J90" s="236" t="s">
        <v>367</v>
      </c>
      <c r="K90" s="236" t="s">
        <v>65</v>
      </c>
      <c r="L90" s="1"/>
      <c r="M90" s="129"/>
      <c r="N90" s="1"/>
      <c r="O90" s="73"/>
      <c r="P90" s="73"/>
      <c r="Q90" s="1"/>
      <c r="R90" s="73"/>
      <c r="S90" s="1"/>
      <c r="T90" s="55"/>
      <c r="U90" s="133"/>
      <c r="V90" s="55"/>
      <c r="W90" s="55"/>
      <c r="X90" s="55"/>
      <c r="Y90" s="55"/>
      <c r="Z90" s="55"/>
      <c r="AA90" s="55"/>
      <c r="AB90" s="55"/>
      <c r="AC90" s="31"/>
      <c r="AD90" s="2"/>
      <c r="AE90" s="29"/>
      <c r="AF90" s="5"/>
      <c r="AG90" s="107"/>
      <c r="AH90" s="35"/>
      <c r="AI90" s="2"/>
      <c r="AJ90" s="2"/>
      <c r="AK90" s="2"/>
      <c r="AL90" s="2"/>
      <c r="AM90" s="2"/>
      <c r="AN90" s="2"/>
      <c r="AO90" s="2"/>
      <c r="AP90" s="2"/>
      <c r="AQ90" s="82"/>
      <c r="AR90" s="2"/>
      <c r="AS90" s="2"/>
      <c r="AT90" s="82"/>
      <c r="AU90" s="82"/>
      <c r="AV90" s="2"/>
      <c r="AW90" s="2"/>
      <c r="AX90" s="2"/>
      <c r="AY90" s="2"/>
      <c r="AZ90" s="2"/>
      <c r="BA90" s="73"/>
      <c r="BB90" s="73"/>
      <c r="BC90" s="73"/>
      <c r="BD90" s="82"/>
      <c r="BE90" s="82"/>
      <c r="BF90" s="82"/>
      <c r="BG90" s="82"/>
      <c r="BH90" s="1"/>
      <c r="BI90" s="1"/>
    </row>
    <row r="91" spans="1:64" hidden="1">
      <c r="A91" s="7" t="s">
        <v>389</v>
      </c>
      <c r="B91" s="8">
        <v>8</v>
      </c>
      <c r="C91" s="8">
        <v>32768</v>
      </c>
      <c r="D91" s="8">
        <v>102400</v>
      </c>
      <c r="E91" s="105" t="s">
        <v>121</v>
      </c>
      <c r="F91" s="236" t="s">
        <v>65</v>
      </c>
      <c r="G91" s="8"/>
      <c r="H91" s="236"/>
      <c r="I91" s="8">
        <v>1048576</v>
      </c>
      <c r="J91" s="236" t="s">
        <v>367</v>
      </c>
      <c r="K91" s="236" t="s">
        <v>65</v>
      </c>
      <c r="L91" s="1"/>
      <c r="M91" s="129"/>
      <c r="N91" s="1"/>
      <c r="O91" s="73"/>
      <c r="P91" s="73"/>
      <c r="Q91" s="1"/>
      <c r="R91" s="73"/>
      <c r="S91" s="1"/>
      <c r="T91" s="55"/>
      <c r="U91" s="133"/>
      <c r="V91" s="55"/>
      <c r="W91" s="55"/>
      <c r="X91" s="55"/>
      <c r="Y91" s="55"/>
      <c r="Z91" s="55"/>
      <c r="AA91" s="55"/>
      <c r="AB91" s="55"/>
      <c r="AC91" s="31"/>
      <c r="AD91" s="2"/>
      <c r="AE91" s="29"/>
      <c r="AF91" s="5"/>
      <c r="AG91" s="107"/>
      <c r="AH91" s="35"/>
      <c r="AI91" s="2"/>
      <c r="AJ91" s="2"/>
      <c r="AK91" s="2"/>
      <c r="AL91" s="2"/>
      <c r="AM91" s="2"/>
      <c r="AN91" s="2"/>
      <c r="AO91" s="2"/>
      <c r="AP91" s="2"/>
      <c r="AQ91" s="82"/>
      <c r="AR91" s="2"/>
      <c r="AS91" s="2"/>
      <c r="AT91" s="82"/>
      <c r="AU91" s="82"/>
      <c r="AV91" s="2"/>
      <c r="AW91" s="2"/>
      <c r="AX91" s="2"/>
      <c r="AY91" s="2"/>
      <c r="AZ91" s="2"/>
      <c r="BA91" s="73"/>
      <c r="BB91" s="73"/>
      <c r="BC91" s="73"/>
      <c r="BD91" s="82"/>
      <c r="BE91" s="82"/>
      <c r="BF91" s="82"/>
      <c r="BG91" s="82"/>
      <c r="BH91" s="1"/>
      <c r="BI91" s="1"/>
    </row>
    <row r="92" spans="1:64" hidden="1">
      <c r="A92" s="3" t="s">
        <v>390</v>
      </c>
      <c r="B92" s="4">
        <v>4</v>
      </c>
      <c r="C92" s="4">
        <v>16384</v>
      </c>
      <c r="D92" s="4">
        <v>102400</v>
      </c>
      <c r="E92" s="103" t="s">
        <v>121</v>
      </c>
      <c r="F92" s="129" t="s">
        <v>65</v>
      </c>
      <c r="G92" s="4" t="s">
        <v>326</v>
      </c>
      <c r="H92" s="129"/>
      <c r="I92" s="1"/>
      <c r="J92" s="129"/>
      <c r="K92" s="129"/>
      <c r="L92" s="1"/>
      <c r="M92" s="129"/>
      <c r="N92" s="1"/>
      <c r="O92" s="73"/>
      <c r="P92" s="73"/>
      <c r="Q92" s="1"/>
      <c r="R92" s="73"/>
      <c r="S92" s="1"/>
      <c r="T92" s="55"/>
      <c r="U92" s="133"/>
      <c r="V92" s="55"/>
      <c r="W92" s="55"/>
      <c r="X92" s="55"/>
      <c r="Y92" s="55"/>
      <c r="Z92" s="55"/>
      <c r="AA92" s="55"/>
      <c r="AB92" s="55"/>
      <c r="AC92" s="31" t="s">
        <v>122</v>
      </c>
      <c r="AD92" s="2" t="s">
        <v>391</v>
      </c>
      <c r="AE92" s="2" t="s">
        <v>334</v>
      </c>
      <c r="AF92" s="5" t="str">
        <f>IFERROR(VLOOKUP(AE92, 'Data-VM-ADF (Do Not Edit)'!A$2:C$20,MATCH("vLan Subnet",'Data-VM-ADF (Do Not Edit)'!A$2:C$2),FALSE),"")</f>
        <v>255.255.254.0</v>
      </c>
      <c r="AG92" s="107" t="str">
        <f>IFERROR(VLOOKUP(AE92, 'Data-VM-ADF (Do Not Edit)'!A$2:C$20,MATCH("vLan Default Gateway",'Data-VM-ADF (Do Not Edit)'!A$2:C$2),FALSE),"")</f>
        <v>172.17.220.1</v>
      </c>
      <c r="AH92" s="35"/>
      <c r="AI92" s="2"/>
      <c r="AJ92" s="2"/>
      <c r="AK92" s="2"/>
      <c r="AL92" s="2"/>
      <c r="AM92" s="2"/>
      <c r="AN92" s="2"/>
      <c r="AO92" s="2"/>
      <c r="AP92" s="2" t="s">
        <v>114</v>
      </c>
      <c r="AQ92" s="82" t="s">
        <v>335</v>
      </c>
      <c r="AR92" s="2" t="s">
        <v>116</v>
      </c>
      <c r="AS92" s="2"/>
      <c r="AT92" s="82">
        <v>9</v>
      </c>
      <c r="AU92" s="82"/>
      <c r="AV92" s="2"/>
      <c r="AW92" s="2" t="s">
        <v>330</v>
      </c>
      <c r="AX92" s="2" t="s">
        <v>75</v>
      </c>
      <c r="AY92" s="2" t="s">
        <v>76</v>
      </c>
      <c r="AZ92" s="2" t="s">
        <v>77</v>
      </c>
      <c r="BA92" s="73"/>
      <c r="BB92" s="73"/>
      <c r="BC92" s="73" t="s">
        <v>77</v>
      </c>
      <c r="BD92" s="82" t="s">
        <v>77</v>
      </c>
      <c r="BE92" s="82" t="s">
        <v>92</v>
      </c>
      <c r="BF92" s="82"/>
      <c r="BG92" s="82"/>
      <c r="BH92" s="1" t="s">
        <v>392</v>
      </c>
      <c r="BI92" s="1"/>
    </row>
    <row r="93" spans="1:64" hidden="1">
      <c r="A93" s="3" t="s">
        <v>393</v>
      </c>
      <c r="B93" s="4">
        <v>4</v>
      </c>
      <c r="C93" s="4">
        <v>16384</v>
      </c>
      <c r="D93" s="4">
        <v>102400</v>
      </c>
      <c r="E93" s="103" t="s">
        <v>121</v>
      </c>
      <c r="F93" s="129" t="s">
        <v>65</v>
      </c>
      <c r="G93" s="4" t="s">
        <v>338</v>
      </c>
      <c r="H93" s="129"/>
      <c r="I93" s="1"/>
      <c r="J93" s="129"/>
      <c r="K93" s="129"/>
      <c r="L93" s="1"/>
      <c r="M93" s="129"/>
      <c r="N93" s="1"/>
      <c r="O93" s="73"/>
      <c r="P93" s="73"/>
      <c r="Q93" s="1"/>
      <c r="R93" s="73"/>
      <c r="S93" s="1"/>
      <c r="T93" s="55"/>
      <c r="U93" s="133"/>
      <c r="V93" s="55"/>
      <c r="W93" s="55"/>
      <c r="X93" s="55"/>
      <c r="Y93" s="55"/>
      <c r="Z93" s="55"/>
      <c r="AA93" s="55"/>
      <c r="AB93" s="55"/>
      <c r="AC93" s="31" t="s">
        <v>122</v>
      </c>
      <c r="AD93" s="2" t="s">
        <v>394</v>
      </c>
      <c r="AE93" s="2" t="s">
        <v>334</v>
      </c>
      <c r="AF93" s="5" t="str">
        <f>IFERROR(VLOOKUP(AE93, 'Data-VM-ADF (Do Not Edit)'!A$2:C$20,MATCH("vLan Subnet",'Data-VM-ADF (Do Not Edit)'!A$2:C$2),FALSE),"")</f>
        <v>255.255.254.0</v>
      </c>
      <c r="AG93" s="107" t="str">
        <f>IFERROR(VLOOKUP(AE93, 'Data-VM-ADF (Do Not Edit)'!A$2:C$20,MATCH("vLan Default Gateway",'Data-VM-ADF (Do Not Edit)'!A$2:C$2),FALSE),"")</f>
        <v>172.17.220.1</v>
      </c>
      <c r="AH93" s="35"/>
      <c r="AI93" s="2"/>
      <c r="AJ93" s="2"/>
      <c r="AK93" s="2"/>
      <c r="AL93" s="2"/>
      <c r="AM93" s="2"/>
      <c r="AN93" s="2"/>
      <c r="AO93" s="2"/>
      <c r="AP93" s="2" t="s">
        <v>114</v>
      </c>
      <c r="AQ93" s="82" t="s">
        <v>335</v>
      </c>
      <c r="AR93" s="2" t="s">
        <v>116</v>
      </c>
      <c r="AS93" s="2"/>
      <c r="AT93" s="82">
        <v>9</v>
      </c>
      <c r="AU93" s="82"/>
      <c r="AV93" s="2"/>
      <c r="AW93" s="2" t="s">
        <v>330</v>
      </c>
      <c r="AX93" s="2" t="s">
        <v>75</v>
      </c>
      <c r="AY93" s="2" t="s">
        <v>76</v>
      </c>
      <c r="AZ93" s="2" t="s">
        <v>77</v>
      </c>
      <c r="BA93" s="73"/>
      <c r="BB93" s="73"/>
      <c r="BC93" s="73" t="s">
        <v>77</v>
      </c>
      <c r="BD93" s="82" t="s">
        <v>77</v>
      </c>
      <c r="BE93" s="82" t="s">
        <v>92</v>
      </c>
      <c r="BF93" s="82"/>
      <c r="BG93" s="82"/>
      <c r="BH93" s="1" t="s">
        <v>392</v>
      </c>
      <c r="BI93" s="1"/>
    </row>
    <row r="94" spans="1:64" s="18" customFormat="1" hidden="1">
      <c r="A94" s="3" t="s">
        <v>395</v>
      </c>
      <c r="B94" s="4">
        <v>4</v>
      </c>
      <c r="C94" s="4">
        <v>16384</v>
      </c>
      <c r="D94" s="4">
        <v>102400</v>
      </c>
      <c r="E94" s="103" t="s">
        <v>121</v>
      </c>
      <c r="F94" s="129" t="s">
        <v>65</v>
      </c>
      <c r="G94" s="4" t="s">
        <v>341</v>
      </c>
      <c r="H94" s="129"/>
      <c r="I94" s="1"/>
      <c r="J94" s="129"/>
      <c r="K94" s="129"/>
      <c r="L94" s="1"/>
      <c r="M94" s="129"/>
      <c r="N94" s="1"/>
      <c r="O94" s="73"/>
      <c r="P94" s="73"/>
      <c r="Q94" s="1"/>
      <c r="R94" s="73"/>
      <c r="S94" s="1"/>
      <c r="T94" s="55"/>
      <c r="U94" s="133"/>
      <c r="V94" s="55"/>
      <c r="W94" s="55"/>
      <c r="X94" s="55"/>
      <c r="Y94" s="55"/>
      <c r="Z94" s="55"/>
      <c r="AA94" s="55"/>
      <c r="AB94" s="55"/>
      <c r="AC94" s="31" t="s">
        <v>122</v>
      </c>
      <c r="AD94" s="2" t="s">
        <v>396</v>
      </c>
      <c r="AE94" s="92" t="s">
        <v>334</v>
      </c>
      <c r="AF94" s="5" t="str">
        <f>IFERROR(VLOOKUP(AE94, 'Data-VM-ADF (Do Not Edit)'!A$2:C$20,MATCH("vLan Subnet",'Data-VM-ADF (Do Not Edit)'!A$2:C$2),FALSE),"")</f>
        <v>255.255.254.0</v>
      </c>
      <c r="AG94" s="107" t="str">
        <f>IFERROR(VLOOKUP(AE94, 'Data-VM-ADF (Do Not Edit)'!A$2:C$20,MATCH("vLan Default Gateway",'Data-VM-ADF (Do Not Edit)'!A$2:C$2),FALSE),"")</f>
        <v>172.17.220.1</v>
      </c>
      <c r="AH94" s="35"/>
      <c r="AI94" s="2"/>
      <c r="AJ94" s="2"/>
      <c r="AK94" s="2"/>
      <c r="AL94" s="2"/>
      <c r="AM94" s="2"/>
      <c r="AN94" s="2"/>
      <c r="AO94" s="2"/>
      <c r="AP94" s="2" t="s">
        <v>114</v>
      </c>
      <c r="AQ94" s="82" t="s">
        <v>335</v>
      </c>
      <c r="AR94" s="2" t="s">
        <v>116</v>
      </c>
      <c r="AS94" s="2"/>
      <c r="AT94" s="82">
        <v>9</v>
      </c>
      <c r="AU94" s="82"/>
      <c r="AV94" s="2"/>
      <c r="AW94" s="2" t="s">
        <v>330</v>
      </c>
      <c r="AX94" s="2" t="s">
        <v>75</v>
      </c>
      <c r="AY94" s="2" t="s">
        <v>76</v>
      </c>
      <c r="AZ94" s="2" t="s">
        <v>77</v>
      </c>
      <c r="BA94" s="73"/>
      <c r="BB94" s="73"/>
      <c r="BC94" s="73" t="s">
        <v>77</v>
      </c>
      <c r="BD94" s="82" t="s">
        <v>77</v>
      </c>
      <c r="BE94" s="82" t="s">
        <v>92</v>
      </c>
      <c r="BF94" s="82"/>
      <c r="BG94" s="82"/>
      <c r="BH94" s="1" t="s">
        <v>392</v>
      </c>
      <c r="BI94" s="1"/>
      <c r="BJ94"/>
      <c r="BK94"/>
      <c r="BL94"/>
    </row>
    <row r="95" spans="1:64" hidden="1">
      <c r="A95" s="7" t="s">
        <v>397</v>
      </c>
      <c r="B95" s="8">
        <v>8</v>
      </c>
      <c r="C95" s="8">
        <v>16385</v>
      </c>
      <c r="D95" s="8">
        <v>102400</v>
      </c>
      <c r="E95" s="105" t="s">
        <v>121</v>
      </c>
      <c r="F95" s="236" t="s">
        <v>65</v>
      </c>
      <c r="G95" s="8"/>
      <c r="H95" s="236"/>
      <c r="I95" s="8">
        <v>1048576</v>
      </c>
      <c r="J95" s="236" t="s">
        <v>367</v>
      </c>
      <c r="K95" s="236" t="s">
        <v>65</v>
      </c>
      <c r="L95" s="1"/>
      <c r="M95" s="129"/>
      <c r="N95" s="1"/>
      <c r="O95" s="73"/>
      <c r="P95" s="73"/>
      <c r="Q95" s="1"/>
      <c r="R95" s="73"/>
      <c r="S95" s="1"/>
      <c r="T95" s="55"/>
      <c r="U95" s="133"/>
      <c r="V95" s="55"/>
      <c r="W95" s="55"/>
      <c r="X95" s="55"/>
      <c r="Y95" s="55"/>
      <c r="Z95" s="55"/>
      <c r="AA95" s="55"/>
      <c r="AB95" s="55"/>
      <c r="AC95" s="31"/>
      <c r="AD95" s="2"/>
      <c r="AE95" s="2"/>
      <c r="AF95" s="5"/>
      <c r="AG95" s="107"/>
      <c r="AH95" s="35"/>
      <c r="AI95" s="2"/>
      <c r="AJ95" s="2"/>
      <c r="AK95" s="2"/>
      <c r="AL95" s="2"/>
      <c r="AM95" s="2"/>
      <c r="AN95" s="2"/>
      <c r="AO95" s="2"/>
      <c r="AP95" s="2"/>
      <c r="AQ95" s="82"/>
      <c r="AR95" s="2"/>
      <c r="AS95" s="2"/>
      <c r="AT95" s="82"/>
      <c r="AU95" s="82"/>
      <c r="AV95" s="2"/>
      <c r="AW95" s="2"/>
      <c r="AX95" s="2"/>
      <c r="AY95" s="2"/>
      <c r="AZ95" s="2"/>
      <c r="BA95" s="73"/>
      <c r="BB95" s="73"/>
      <c r="BC95" s="73"/>
      <c r="BD95" s="82"/>
      <c r="BE95" s="82"/>
      <c r="BF95" s="82"/>
      <c r="BG95" s="82"/>
      <c r="BH95" s="1"/>
      <c r="BI95" s="1"/>
    </row>
    <row r="96" spans="1:64" hidden="1">
      <c r="A96" s="1" t="s">
        <v>398</v>
      </c>
      <c r="B96" s="1">
        <v>4</v>
      </c>
      <c r="C96" s="8">
        <v>8192</v>
      </c>
      <c r="D96" s="8">
        <v>102400</v>
      </c>
      <c r="E96" s="105" t="s">
        <v>121</v>
      </c>
      <c r="F96" s="236" t="s">
        <v>65</v>
      </c>
      <c r="G96" s="8" t="s">
        <v>338</v>
      </c>
      <c r="H96" s="236"/>
      <c r="I96" s="8">
        <v>1024000</v>
      </c>
      <c r="J96" s="236" t="s">
        <v>367</v>
      </c>
      <c r="K96" s="236" t="s">
        <v>65</v>
      </c>
      <c r="L96" s="8" t="s">
        <v>326</v>
      </c>
      <c r="M96" s="236"/>
      <c r="N96" s="1"/>
      <c r="O96" s="73"/>
      <c r="P96" s="73"/>
      <c r="Q96" s="1"/>
      <c r="R96" s="73"/>
      <c r="S96" s="1"/>
      <c r="T96" s="55"/>
      <c r="U96" s="133"/>
      <c r="V96" s="55"/>
      <c r="W96" s="55"/>
      <c r="X96" s="55"/>
      <c r="Y96" s="55"/>
      <c r="Z96" s="55"/>
      <c r="AA96" s="55"/>
      <c r="AB96" s="55"/>
      <c r="AC96" s="114" t="s">
        <v>122</v>
      </c>
      <c r="AD96" s="1"/>
      <c r="AE96" s="17" t="s">
        <v>334</v>
      </c>
      <c r="AF96" s="5" t="str">
        <f>IFERROR(VLOOKUP(AE96, 'Data-VM-ADF (Do Not Edit)'!A$2:C$20,MATCH("vLan Subnet",'Data-VM-ADF (Do Not Edit)'!A$2:C$2),FALSE),"")</f>
        <v>255.255.254.0</v>
      </c>
      <c r="AG96" s="107" t="str">
        <f>IFERROR(VLOOKUP(AE96, 'Data-VM-ADF (Do Not Edit)'!A$2:C$20,MATCH("vLan Default Gateway",'Data-VM-ADF (Do Not Edit)'!A$2:C$2),FALSE),"")</f>
        <v>172.17.220.1</v>
      </c>
      <c r="AH96" s="70"/>
      <c r="AI96" s="1"/>
      <c r="AJ96" s="1"/>
      <c r="AK96" s="1"/>
      <c r="AL96" s="1"/>
      <c r="AM96" s="1"/>
      <c r="AN96" s="1"/>
      <c r="AO96" s="1"/>
      <c r="AP96" s="17" t="s">
        <v>117</v>
      </c>
      <c r="AQ96" s="82" t="s">
        <v>399</v>
      </c>
      <c r="AR96" s="17" t="s">
        <v>116</v>
      </c>
      <c r="AS96" s="1"/>
      <c r="AT96" s="82">
        <v>9</v>
      </c>
      <c r="AU96" s="82"/>
      <c r="AV96" s="1"/>
      <c r="AW96" s="1" t="s">
        <v>330</v>
      </c>
      <c r="AX96" s="17" t="s">
        <v>75</v>
      </c>
      <c r="AY96" s="17" t="s">
        <v>76</v>
      </c>
      <c r="AZ96" s="17" t="s">
        <v>77</v>
      </c>
      <c r="BA96" s="77"/>
      <c r="BB96" s="77"/>
      <c r="BC96" s="77" t="s">
        <v>77</v>
      </c>
      <c r="BD96" s="86" t="s">
        <v>77</v>
      </c>
      <c r="BE96" s="86" t="s">
        <v>92</v>
      </c>
      <c r="BF96" s="82"/>
      <c r="BG96" s="82"/>
      <c r="BH96" s="1" t="s">
        <v>400</v>
      </c>
      <c r="BI96" s="1"/>
    </row>
    <row r="97" spans="1:64" hidden="1">
      <c r="A97" s="1" t="s">
        <v>401</v>
      </c>
      <c r="B97" s="1">
        <v>4</v>
      </c>
      <c r="C97" s="8">
        <v>8192</v>
      </c>
      <c r="D97" s="8">
        <v>102400</v>
      </c>
      <c r="E97" s="105" t="s">
        <v>121</v>
      </c>
      <c r="F97" s="236" t="s">
        <v>65</v>
      </c>
      <c r="G97" s="8" t="s">
        <v>338</v>
      </c>
      <c r="H97" s="236"/>
      <c r="I97" s="8">
        <v>1024000</v>
      </c>
      <c r="J97" s="236" t="s">
        <v>367</v>
      </c>
      <c r="K97" s="236" t="s">
        <v>65</v>
      </c>
      <c r="L97" s="8" t="s">
        <v>338</v>
      </c>
      <c r="M97" s="236"/>
      <c r="N97" s="1"/>
      <c r="O97" s="73"/>
      <c r="P97" s="73"/>
      <c r="Q97" s="1"/>
      <c r="R97" s="73"/>
      <c r="S97" s="1"/>
      <c r="T97" s="55"/>
      <c r="U97" s="133"/>
      <c r="V97" s="55"/>
      <c r="W97" s="55"/>
      <c r="X97" s="55"/>
      <c r="Y97" s="55"/>
      <c r="Z97" s="55"/>
      <c r="AA97" s="55"/>
      <c r="AB97" s="55"/>
      <c r="AC97" s="114" t="s">
        <v>122</v>
      </c>
      <c r="AD97" s="1"/>
      <c r="AE97" s="17" t="s">
        <v>334</v>
      </c>
      <c r="AF97" s="5" t="str">
        <f>IFERROR(VLOOKUP(AE97, 'Data-VM-ADF (Do Not Edit)'!A$2:C$20,MATCH("vLan Subnet",'Data-VM-ADF (Do Not Edit)'!A$2:C$2),FALSE),"")</f>
        <v>255.255.254.0</v>
      </c>
      <c r="AG97" s="107" t="str">
        <f>IFERROR(VLOOKUP(AE97, 'Data-VM-ADF (Do Not Edit)'!A$2:C$20,MATCH("vLan Default Gateway",'Data-VM-ADF (Do Not Edit)'!A$2:C$2),FALSE),"")</f>
        <v>172.17.220.1</v>
      </c>
      <c r="AH97" s="70"/>
      <c r="AI97" s="1"/>
      <c r="AJ97" s="1"/>
      <c r="AK97" s="1"/>
      <c r="AL97" s="1"/>
      <c r="AM97" s="1"/>
      <c r="AN97" s="1"/>
      <c r="AO97" s="1"/>
      <c r="AP97" s="17" t="s">
        <v>117</v>
      </c>
      <c r="AQ97" s="82" t="s">
        <v>399</v>
      </c>
      <c r="AR97" s="17" t="s">
        <v>116</v>
      </c>
      <c r="AS97" s="1"/>
      <c r="AT97" s="82">
        <v>9</v>
      </c>
      <c r="AU97" s="82"/>
      <c r="AV97" s="1"/>
      <c r="AW97" s="1" t="s">
        <v>330</v>
      </c>
      <c r="AX97" s="17" t="s">
        <v>75</v>
      </c>
      <c r="AY97" s="17" t="s">
        <v>76</v>
      </c>
      <c r="AZ97" s="17" t="s">
        <v>77</v>
      </c>
      <c r="BA97" s="77"/>
      <c r="BB97" s="77"/>
      <c r="BC97" s="77" t="s">
        <v>77</v>
      </c>
      <c r="BD97" s="86" t="s">
        <v>77</v>
      </c>
      <c r="BE97" s="86" t="s">
        <v>92</v>
      </c>
      <c r="BF97" s="82"/>
      <c r="BG97" s="82"/>
      <c r="BH97" s="1" t="s">
        <v>402</v>
      </c>
      <c r="BI97" s="1"/>
    </row>
    <row r="98" spans="1:64" hidden="1">
      <c r="A98" s="1" t="s">
        <v>403</v>
      </c>
      <c r="B98" s="1">
        <v>4</v>
      </c>
      <c r="C98" s="8">
        <v>8192</v>
      </c>
      <c r="D98" s="8">
        <v>102400</v>
      </c>
      <c r="E98" s="105" t="s">
        <v>121</v>
      </c>
      <c r="F98" s="236" t="s">
        <v>65</v>
      </c>
      <c r="G98" s="8" t="s">
        <v>338</v>
      </c>
      <c r="H98" s="236"/>
      <c r="I98" s="8">
        <v>1024000</v>
      </c>
      <c r="J98" s="236" t="s">
        <v>367</v>
      </c>
      <c r="K98" s="236" t="s">
        <v>65</v>
      </c>
      <c r="L98" s="8" t="s">
        <v>341</v>
      </c>
      <c r="M98" s="236"/>
      <c r="N98" s="1"/>
      <c r="O98" s="73"/>
      <c r="P98" s="73"/>
      <c r="Q98" s="1"/>
      <c r="R98" s="73"/>
      <c r="S98" s="1"/>
      <c r="T98" s="55"/>
      <c r="U98" s="133"/>
      <c r="V98" s="55"/>
      <c r="W98" s="55"/>
      <c r="X98" s="55"/>
      <c r="Y98" s="55"/>
      <c r="Z98" s="55"/>
      <c r="AA98" s="55"/>
      <c r="AB98" s="55"/>
      <c r="AC98" s="114" t="s">
        <v>122</v>
      </c>
      <c r="AD98" s="1"/>
      <c r="AE98" s="17" t="s">
        <v>334</v>
      </c>
      <c r="AF98" s="5" t="str">
        <f>IFERROR(VLOOKUP(AE98, 'Data-VM-ADF (Do Not Edit)'!A$2:C$20,MATCH("vLan Subnet",'Data-VM-ADF (Do Not Edit)'!A$2:C$2),FALSE),"")</f>
        <v>255.255.254.0</v>
      </c>
      <c r="AG98" s="107" t="str">
        <f>IFERROR(VLOOKUP(AE98, 'Data-VM-ADF (Do Not Edit)'!A$2:C$20,MATCH("vLan Default Gateway",'Data-VM-ADF (Do Not Edit)'!A$2:C$2),FALSE),"")</f>
        <v>172.17.220.1</v>
      </c>
      <c r="AH98" s="70"/>
      <c r="AI98" s="1"/>
      <c r="AJ98" s="1"/>
      <c r="AK98" s="1"/>
      <c r="AL98" s="1"/>
      <c r="AM98" s="1"/>
      <c r="AN98" s="1"/>
      <c r="AO98" s="1"/>
      <c r="AP98" s="17" t="s">
        <v>117</v>
      </c>
      <c r="AQ98" s="82" t="s">
        <v>399</v>
      </c>
      <c r="AR98" s="17" t="s">
        <v>116</v>
      </c>
      <c r="AS98" s="1"/>
      <c r="AT98" s="82">
        <v>9</v>
      </c>
      <c r="AU98" s="82"/>
      <c r="AV98" s="1"/>
      <c r="AW98" s="1" t="s">
        <v>330</v>
      </c>
      <c r="AX98" s="17" t="s">
        <v>75</v>
      </c>
      <c r="AY98" s="17" t="s">
        <v>76</v>
      </c>
      <c r="AZ98" s="17" t="s">
        <v>77</v>
      </c>
      <c r="BA98" s="77"/>
      <c r="BB98" s="77"/>
      <c r="BC98" s="77" t="s">
        <v>77</v>
      </c>
      <c r="BD98" s="86" t="s">
        <v>77</v>
      </c>
      <c r="BE98" s="86" t="s">
        <v>92</v>
      </c>
      <c r="BF98" s="82"/>
      <c r="BG98" s="82"/>
      <c r="BH98" s="1" t="s">
        <v>402</v>
      </c>
      <c r="BI98" s="1"/>
    </row>
    <row r="99" spans="1:64" hidden="1">
      <c r="A99" s="7" t="s">
        <v>404</v>
      </c>
      <c r="B99" s="8">
        <v>16</v>
      </c>
      <c r="C99" s="8">
        <v>64719</v>
      </c>
      <c r="D99" s="8">
        <v>102400</v>
      </c>
      <c r="E99" s="105" t="s">
        <v>121</v>
      </c>
      <c r="F99" s="236" t="s">
        <v>65</v>
      </c>
      <c r="G99" s="4"/>
      <c r="H99" s="129"/>
      <c r="I99" s="1"/>
      <c r="J99" s="129"/>
      <c r="K99" s="129"/>
      <c r="L99" s="1"/>
      <c r="M99" s="129"/>
      <c r="N99" s="1"/>
      <c r="O99" s="73"/>
      <c r="P99" s="73"/>
      <c r="Q99" s="1"/>
      <c r="R99" s="73"/>
      <c r="S99" s="1"/>
      <c r="T99" s="55"/>
      <c r="U99" s="133"/>
      <c r="V99" s="55"/>
      <c r="W99" s="55"/>
      <c r="X99" s="55"/>
      <c r="Y99" s="55"/>
      <c r="Z99" s="55"/>
      <c r="AA99" s="55"/>
      <c r="AB99" s="55"/>
      <c r="AC99" s="31"/>
      <c r="AD99" s="2"/>
      <c r="AE99" s="2"/>
      <c r="AF99" s="5"/>
      <c r="AG99" s="107"/>
      <c r="AH99" s="35"/>
      <c r="AI99" s="2"/>
      <c r="AJ99" s="2"/>
      <c r="AK99" s="2"/>
      <c r="AL99" s="2"/>
      <c r="AM99" s="2"/>
      <c r="AN99" s="2"/>
      <c r="AO99" s="2"/>
      <c r="AP99" s="2"/>
      <c r="AQ99" s="82"/>
      <c r="AR99" s="2"/>
      <c r="AS99" s="2"/>
      <c r="AT99" s="82"/>
      <c r="AU99" s="82"/>
      <c r="AV99" s="2"/>
      <c r="AW99" s="2"/>
      <c r="AX99" s="2"/>
      <c r="AY99" s="2"/>
      <c r="AZ99" s="2"/>
      <c r="BA99" s="73"/>
      <c r="BB99" s="73"/>
      <c r="BC99" s="73"/>
      <c r="BD99" s="82"/>
      <c r="BE99" s="82"/>
      <c r="BF99" s="82"/>
      <c r="BG99" s="82"/>
      <c r="BH99" s="1"/>
      <c r="BI99" s="1"/>
    </row>
    <row r="100" spans="1:64" hidden="1">
      <c r="A100" s="7" t="s">
        <v>405</v>
      </c>
      <c r="B100" s="8">
        <v>8</v>
      </c>
      <c r="C100" s="8">
        <v>16384</v>
      </c>
      <c r="D100" s="8">
        <v>102400</v>
      </c>
      <c r="E100" s="105" t="s">
        <v>121</v>
      </c>
      <c r="F100" s="236" t="s">
        <v>65</v>
      </c>
      <c r="G100" s="8" t="s">
        <v>338</v>
      </c>
      <c r="H100" s="236"/>
      <c r="I100" s="8">
        <v>512000</v>
      </c>
      <c r="J100" s="236" t="s">
        <v>367</v>
      </c>
      <c r="K100" s="236" t="s">
        <v>65</v>
      </c>
      <c r="L100" s="8" t="s">
        <v>338</v>
      </c>
      <c r="M100" s="236"/>
      <c r="N100" s="15"/>
      <c r="O100" s="77"/>
      <c r="P100" s="77"/>
      <c r="Q100" s="15"/>
      <c r="R100" s="77"/>
      <c r="S100" s="15"/>
      <c r="T100" s="91"/>
      <c r="U100" s="256"/>
      <c r="V100" s="91"/>
      <c r="W100" s="91"/>
      <c r="X100" s="91"/>
      <c r="Y100" s="91"/>
      <c r="Z100" s="91"/>
      <c r="AA100" s="91"/>
      <c r="AB100" s="91"/>
      <c r="AC100" s="114" t="s">
        <v>122</v>
      </c>
      <c r="AD100" s="17" t="s">
        <v>406</v>
      </c>
      <c r="AE100" s="17" t="s">
        <v>334</v>
      </c>
      <c r="AF100" s="16" t="str">
        <f>IFERROR(VLOOKUP(AE100, 'Data-VM-ADF (Do Not Edit)'!A$2:C$20,MATCH("vLan Subnet",'Data-VM-ADF (Do Not Edit)'!A$2:C$2),FALSE),"")</f>
        <v>255.255.254.0</v>
      </c>
      <c r="AG100" s="204" t="str">
        <f>IFERROR(VLOOKUP(AE100, 'Data-VM-ADF (Do Not Edit)'!A$2:C$20,MATCH("vLan Default Gateway",'Data-VM-ADF (Do Not Edit)'!A$2:C$2),FALSE),"")</f>
        <v>172.17.220.1</v>
      </c>
      <c r="AH100" s="116"/>
      <c r="AI100" s="17"/>
      <c r="AJ100" s="17"/>
      <c r="AK100" s="17"/>
      <c r="AL100" s="17"/>
      <c r="AM100" s="17"/>
      <c r="AN100" s="17"/>
      <c r="AO100" s="17"/>
      <c r="AP100" s="17" t="s">
        <v>117</v>
      </c>
      <c r="AQ100" s="86" t="s">
        <v>407</v>
      </c>
      <c r="AR100" s="17" t="s">
        <v>116</v>
      </c>
      <c r="AS100" s="17"/>
      <c r="AT100" s="86">
        <v>9</v>
      </c>
      <c r="AU100" s="86"/>
      <c r="AV100" s="17"/>
      <c r="AW100" s="17" t="s">
        <v>330</v>
      </c>
      <c r="AX100" s="17" t="s">
        <v>75</v>
      </c>
      <c r="AY100" s="17" t="s">
        <v>76</v>
      </c>
      <c r="AZ100" s="17" t="s">
        <v>77</v>
      </c>
      <c r="BA100" s="77"/>
      <c r="BB100" s="77"/>
      <c r="BC100" s="77" t="s">
        <v>77</v>
      </c>
      <c r="BD100" s="86" t="s">
        <v>77</v>
      </c>
      <c r="BE100" s="86" t="s">
        <v>92</v>
      </c>
      <c r="BF100" s="86"/>
      <c r="BG100" s="86"/>
      <c r="BH100" s="15" t="s">
        <v>407</v>
      </c>
      <c r="BI100" s="15"/>
      <c r="BJ100" s="18"/>
      <c r="BK100" s="18"/>
      <c r="BL100" s="18"/>
    </row>
    <row r="101" spans="1:64" hidden="1">
      <c r="A101" s="3" t="s">
        <v>408</v>
      </c>
      <c r="B101" s="4">
        <v>8</v>
      </c>
      <c r="C101" s="4">
        <v>32768</v>
      </c>
      <c r="D101" s="4">
        <v>102400</v>
      </c>
      <c r="E101" s="103" t="s">
        <v>121</v>
      </c>
      <c r="F101" s="129" t="s">
        <v>65</v>
      </c>
      <c r="G101" s="4" t="s">
        <v>326</v>
      </c>
      <c r="H101" s="129"/>
      <c r="I101" s="1"/>
      <c r="J101" s="129"/>
      <c r="K101" s="129"/>
      <c r="L101" s="1"/>
      <c r="M101" s="129"/>
      <c r="N101" s="1"/>
      <c r="O101" s="73"/>
      <c r="P101" s="73"/>
      <c r="Q101" s="1"/>
      <c r="R101" s="73"/>
      <c r="S101" s="1"/>
      <c r="T101" s="55"/>
      <c r="U101" s="133"/>
      <c r="V101" s="55"/>
      <c r="W101" s="55"/>
      <c r="X101" s="55"/>
      <c r="Y101" s="55"/>
      <c r="Z101" s="55"/>
      <c r="AA101" s="55"/>
      <c r="AB101" s="55"/>
      <c r="AC101" s="31" t="s">
        <v>122</v>
      </c>
      <c r="AD101" s="2" t="s">
        <v>409</v>
      </c>
      <c r="AE101" s="2" t="s">
        <v>334</v>
      </c>
      <c r="AF101" s="5" t="str">
        <f>IFERROR(VLOOKUP(AE101, 'Data-VM-ADF (Do Not Edit)'!A$2:C$20,MATCH("vLan Subnet",'Data-VM-ADF (Do Not Edit)'!A$2:C$2),FALSE),"")</f>
        <v>255.255.254.0</v>
      </c>
      <c r="AG101" s="107" t="str">
        <f>IFERROR(VLOOKUP(AE101, 'Data-VM-ADF (Do Not Edit)'!A$2:C$20,MATCH("vLan Default Gateway",'Data-VM-ADF (Do Not Edit)'!A$2:C$2),FALSE),"")</f>
        <v>172.17.220.1</v>
      </c>
      <c r="AH101" s="35"/>
      <c r="AI101" s="2"/>
      <c r="AJ101" s="2"/>
      <c r="AK101" s="2"/>
      <c r="AL101" s="2"/>
      <c r="AM101" s="2"/>
      <c r="AN101" s="2"/>
      <c r="AO101" s="2"/>
      <c r="AP101" s="2" t="s">
        <v>114</v>
      </c>
      <c r="AQ101" s="82" t="s">
        <v>335</v>
      </c>
      <c r="AR101" s="2" t="s">
        <v>116</v>
      </c>
      <c r="AS101" s="2"/>
      <c r="AT101" s="82">
        <v>9</v>
      </c>
      <c r="AU101" s="82"/>
      <c r="AV101" s="2"/>
      <c r="AW101" s="2" t="s">
        <v>330</v>
      </c>
      <c r="AX101" s="2" t="s">
        <v>75</v>
      </c>
      <c r="AY101" s="2" t="s">
        <v>76</v>
      </c>
      <c r="AZ101" s="2" t="s">
        <v>77</v>
      </c>
      <c r="BA101" s="73"/>
      <c r="BB101" s="73"/>
      <c r="BC101" s="73" t="s">
        <v>77</v>
      </c>
      <c r="BD101" s="82" t="s">
        <v>77</v>
      </c>
      <c r="BE101" s="82" t="s">
        <v>92</v>
      </c>
      <c r="BF101" s="82"/>
      <c r="BG101" s="82"/>
      <c r="BH101" s="1" t="s">
        <v>410</v>
      </c>
      <c r="BI101" s="1"/>
    </row>
    <row r="102" spans="1:64" hidden="1">
      <c r="A102" s="3" t="s">
        <v>411</v>
      </c>
      <c r="B102" s="4">
        <v>8</v>
      </c>
      <c r="C102" s="4">
        <v>32768</v>
      </c>
      <c r="D102" s="4">
        <v>102400</v>
      </c>
      <c r="E102" s="103" t="s">
        <v>121</v>
      </c>
      <c r="F102" s="129" t="s">
        <v>65</v>
      </c>
      <c r="G102" s="4" t="s">
        <v>338</v>
      </c>
      <c r="H102" s="129"/>
      <c r="I102" s="1"/>
      <c r="J102" s="129"/>
      <c r="K102" s="129"/>
      <c r="L102" s="1"/>
      <c r="M102" s="129"/>
      <c r="N102" s="1"/>
      <c r="O102" s="73"/>
      <c r="P102" s="73"/>
      <c r="Q102" s="1"/>
      <c r="R102" s="73"/>
      <c r="S102" s="1"/>
      <c r="T102" s="55"/>
      <c r="U102" s="133"/>
      <c r="V102" s="55"/>
      <c r="W102" s="55"/>
      <c r="X102" s="55"/>
      <c r="Y102" s="55"/>
      <c r="Z102" s="55"/>
      <c r="AA102" s="55"/>
      <c r="AB102" s="55"/>
      <c r="AC102" s="31" t="s">
        <v>122</v>
      </c>
      <c r="AD102" s="2" t="s">
        <v>412</v>
      </c>
      <c r="AE102" s="2" t="s">
        <v>334</v>
      </c>
      <c r="AF102" s="5" t="str">
        <f>IFERROR(VLOOKUP(AE102, 'Data-VM-ADF (Do Not Edit)'!A$2:C$20,MATCH("vLan Subnet",'Data-VM-ADF (Do Not Edit)'!A$2:C$2),FALSE),"")</f>
        <v>255.255.254.0</v>
      </c>
      <c r="AG102" s="107" t="str">
        <f>IFERROR(VLOOKUP(AE102, 'Data-VM-ADF (Do Not Edit)'!A$2:C$20,MATCH("vLan Default Gateway",'Data-VM-ADF (Do Not Edit)'!A$2:C$2),FALSE),"")</f>
        <v>172.17.220.1</v>
      </c>
      <c r="AH102" s="35"/>
      <c r="AI102" s="2"/>
      <c r="AJ102" s="2"/>
      <c r="AK102" s="2"/>
      <c r="AL102" s="2"/>
      <c r="AM102" s="2"/>
      <c r="AN102" s="2"/>
      <c r="AO102" s="2"/>
      <c r="AP102" s="2" t="s">
        <v>114</v>
      </c>
      <c r="AQ102" s="82" t="s">
        <v>335</v>
      </c>
      <c r="AR102" s="2" t="s">
        <v>116</v>
      </c>
      <c r="AS102" s="2"/>
      <c r="AT102" s="82">
        <v>9</v>
      </c>
      <c r="AU102" s="82"/>
      <c r="AV102" s="2"/>
      <c r="AW102" s="2" t="s">
        <v>330</v>
      </c>
      <c r="AX102" s="2" t="s">
        <v>75</v>
      </c>
      <c r="AY102" s="2" t="s">
        <v>76</v>
      </c>
      <c r="AZ102" s="2" t="s">
        <v>77</v>
      </c>
      <c r="BA102" s="73"/>
      <c r="BB102" s="73"/>
      <c r="BC102" s="73" t="s">
        <v>77</v>
      </c>
      <c r="BD102" s="82" t="s">
        <v>77</v>
      </c>
      <c r="BE102" s="82" t="s">
        <v>92</v>
      </c>
      <c r="BF102" s="82"/>
      <c r="BG102" s="82"/>
      <c r="BH102" s="1" t="s">
        <v>410</v>
      </c>
      <c r="BI102" s="1"/>
    </row>
    <row r="103" spans="1:64" hidden="1">
      <c r="A103" s="3" t="s">
        <v>413</v>
      </c>
      <c r="B103" s="4">
        <v>8</v>
      </c>
      <c r="C103" s="4">
        <v>32768</v>
      </c>
      <c r="D103" s="4">
        <v>102400</v>
      </c>
      <c r="E103" s="103" t="s">
        <v>121</v>
      </c>
      <c r="F103" s="129" t="s">
        <v>65</v>
      </c>
      <c r="G103" s="4" t="s">
        <v>341</v>
      </c>
      <c r="H103" s="129"/>
      <c r="I103" s="1"/>
      <c r="J103" s="129"/>
      <c r="K103" s="129"/>
      <c r="L103" s="1"/>
      <c r="M103" s="129"/>
      <c r="N103" s="1"/>
      <c r="O103" s="73"/>
      <c r="P103" s="73"/>
      <c r="Q103" s="1"/>
      <c r="R103" s="73"/>
      <c r="S103" s="1"/>
      <c r="T103" s="55"/>
      <c r="U103" s="133"/>
      <c r="V103" s="55"/>
      <c r="W103" s="55"/>
      <c r="X103" s="55"/>
      <c r="Y103" s="55"/>
      <c r="Z103" s="55"/>
      <c r="AA103" s="55"/>
      <c r="AB103" s="55"/>
      <c r="AC103" s="31" t="s">
        <v>122</v>
      </c>
      <c r="AD103" s="2" t="s">
        <v>414</v>
      </c>
      <c r="AE103" s="2" t="s">
        <v>334</v>
      </c>
      <c r="AF103" s="5" t="str">
        <f>IFERROR(VLOOKUP(AE103, 'Data-VM-ADF (Do Not Edit)'!A$2:C$20,MATCH("vLan Subnet",'Data-VM-ADF (Do Not Edit)'!A$2:C$2),FALSE),"")</f>
        <v>255.255.254.0</v>
      </c>
      <c r="AG103" s="107" t="str">
        <f>IFERROR(VLOOKUP(AE103, 'Data-VM-ADF (Do Not Edit)'!A$2:C$20,MATCH("vLan Default Gateway",'Data-VM-ADF (Do Not Edit)'!A$2:C$2),FALSE),"")</f>
        <v>172.17.220.1</v>
      </c>
      <c r="AH103" s="35"/>
      <c r="AI103" s="2"/>
      <c r="AJ103" s="2"/>
      <c r="AK103" s="2"/>
      <c r="AL103" s="2"/>
      <c r="AM103" s="2"/>
      <c r="AN103" s="2"/>
      <c r="AO103" s="2"/>
      <c r="AP103" s="2" t="s">
        <v>114</v>
      </c>
      <c r="AQ103" s="82" t="s">
        <v>335</v>
      </c>
      <c r="AR103" s="2" t="s">
        <v>116</v>
      </c>
      <c r="AS103" s="2"/>
      <c r="AT103" s="82">
        <v>9</v>
      </c>
      <c r="AU103" s="82"/>
      <c r="AV103" s="2"/>
      <c r="AW103" s="2" t="s">
        <v>330</v>
      </c>
      <c r="AX103" s="2" t="s">
        <v>75</v>
      </c>
      <c r="AY103" s="2" t="s">
        <v>76</v>
      </c>
      <c r="AZ103" s="2" t="s">
        <v>77</v>
      </c>
      <c r="BA103" s="73"/>
      <c r="BB103" s="73"/>
      <c r="BC103" s="73" t="s">
        <v>77</v>
      </c>
      <c r="BD103" s="82" t="s">
        <v>77</v>
      </c>
      <c r="BE103" s="82" t="s">
        <v>92</v>
      </c>
      <c r="BF103" s="82"/>
      <c r="BG103" s="82"/>
      <c r="BH103" s="1" t="s">
        <v>410</v>
      </c>
      <c r="BI103" s="1"/>
      <c r="BK103" s="18"/>
      <c r="BL103" s="18"/>
    </row>
    <row r="104" spans="1:64" hidden="1">
      <c r="A104" s="3" t="s">
        <v>415</v>
      </c>
      <c r="B104" s="4">
        <v>8</v>
      </c>
      <c r="C104" s="4">
        <v>32768</v>
      </c>
      <c r="D104" s="4">
        <v>102400</v>
      </c>
      <c r="E104" s="103" t="s">
        <v>121</v>
      </c>
      <c r="F104" s="129" t="s">
        <v>65</v>
      </c>
      <c r="G104" s="4" t="s">
        <v>326</v>
      </c>
      <c r="H104" s="129"/>
      <c r="I104" s="1"/>
      <c r="J104" s="129"/>
      <c r="K104" s="129"/>
      <c r="L104" s="1"/>
      <c r="M104" s="129"/>
      <c r="N104" s="1"/>
      <c r="O104" s="73"/>
      <c r="P104" s="73"/>
      <c r="Q104" s="1"/>
      <c r="R104" s="73"/>
      <c r="S104" s="1"/>
      <c r="T104" s="55"/>
      <c r="U104" s="133"/>
      <c r="V104" s="55"/>
      <c r="W104" s="55"/>
      <c r="X104" s="55"/>
      <c r="Y104" s="55"/>
      <c r="Z104" s="55"/>
      <c r="AA104" s="55"/>
      <c r="AB104" s="55"/>
      <c r="AC104" s="31" t="s">
        <v>122</v>
      </c>
      <c r="AD104" s="2" t="s">
        <v>416</v>
      </c>
      <c r="AE104" s="2" t="s">
        <v>334</v>
      </c>
      <c r="AF104" s="5" t="str">
        <f>IFERROR(VLOOKUP(AE104, 'Data-VM-ADF (Do Not Edit)'!A$2:C$20,MATCH("vLan Subnet",'Data-VM-ADF (Do Not Edit)'!A$2:C$2),FALSE),"")</f>
        <v>255.255.254.0</v>
      </c>
      <c r="AG104" s="107" t="str">
        <f>IFERROR(VLOOKUP(AE104, 'Data-VM-ADF (Do Not Edit)'!A$2:C$20,MATCH("vLan Default Gateway",'Data-VM-ADF (Do Not Edit)'!A$2:C$2),FALSE),"")</f>
        <v>172.17.220.1</v>
      </c>
      <c r="AH104" s="35"/>
      <c r="AI104" s="2"/>
      <c r="AJ104" s="2"/>
      <c r="AK104" s="2"/>
      <c r="AL104" s="2"/>
      <c r="AM104" s="2"/>
      <c r="AN104" s="2"/>
      <c r="AO104" s="2"/>
      <c r="AP104" s="2" t="s">
        <v>114</v>
      </c>
      <c r="AQ104" s="82" t="s">
        <v>335</v>
      </c>
      <c r="AR104" s="2" t="s">
        <v>116</v>
      </c>
      <c r="AS104" s="2"/>
      <c r="AT104" s="82">
        <v>9</v>
      </c>
      <c r="AU104" s="82"/>
      <c r="AV104" s="2"/>
      <c r="AW104" s="2" t="s">
        <v>330</v>
      </c>
      <c r="AX104" s="2" t="s">
        <v>75</v>
      </c>
      <c r="AY104" s="2" t="s">
        <v>76</v>
      </c>
      <c r="AZ104" s="2" t="s">
        <v>77</v>
      </c>
      <c r="BA104" s="73"/>
      <c r="BB104" s="73"/>
      <c r="BC104" s="73" t="s">
        <v>77</v>
      </c>
      <c r="BD104" s="82" t="s">
        <v>77</v>
      </c>
      <c r="BE104" s="82" t="s">
        <v>92</v>
      </c>
      <c r="BF104" s="82"/>
      <c r="BG104" s="82"/>
      <c r="BH104" s="1" t="s">
        <v>410</v>
      </c>
      <c r="BI104" s="1"/>
      <c r="BJ104" s="18"/>
    </row>
    <row r="105" spans="1:64" hidden="1">
      <c r="A105" s="3" t="s">
        <v>417</v>
      </c>
      <c r="B105" s="4">
        <v>8</v>
      </c>
      <c r="C105" s="4">
        <v>32768</v>
      </c>
      <c r="D105" s="4">
        <v>102400</v>
      </c>
      <c r="E105" s="103" t="s">
        <v>121</v>
      </c>
      <c r="F105" s="129" t="s">
        <v>65</v>
      </c>
      <c r="G105" s="4" t="s">
        <v>338</v>
      </c>
      <c r="H105" s="129"/>
      <c r="I105" s="1"/>
      <c r="J105" s="129"/>
      <c r="K105" s="129"/>
      <c r="L105" s="1"/>
      <c r="M105" s="129"/>
      <c r="N105" s="1"/>
      <c r="O105" s="73"/>
      <c r="P105" s="73"/>
      <c r="Q105" s="1"/>
      <c r="R105" s="73"/>
      <c r="S105" s="1"/>
      <c r="T105" s="55"/>
      <c r="U105" s="133"/>
      <c r="V105" s="55"/>
      <c r="W105" s="55"/>
      <c r="X105" s="55"/>
      <c r="Y105" s="55"/>
      <c r="Z105" s="55"/>
      <c r="AA105" s="55"/>
      <c r="AB105" s="55"/>
      <c r="AC105" s="31" t="s">
        <v>122</v>
      </c>
      <c r="AD105" s="2" t="s">
        <v>418</v>
      </c>
      <c r="AE105" s="2" t="s">
        <v>334</v>
      </c>
      <c r="AF105" s="5" t="str">
        <f>IFERROR(VLOOKUP(AE105, 'Data-VM-ADF (Do Not Edit)'!A$2:C$20,MATCH("vLan Subnet",'Data-VM-ADF (Do Not Edit)'!A$2:C$2),FALSE),"")</f>
        <v>255.255.254.0</v>
      </c>
      <c r="AG105" s="107" t="str">
        <f>IFERROR(VLOOKUP(AE105, 'Data-VM-ADF (Do Not Edit)'!A$2:C$20,MATCH("vLan Default Gateway",'Data-VM-ADF (Do Not Edit)'!A$2:C$2),FALSE),"")</f>
        <v>172.17.220.1</v>
      </c>
      <c r="AH105" s="35"/>
      <c r="AI105" s="2"/>
      <c r="AJ105" s="2"/>
      <c r="AK105" s="2"/>
      <c r="AL105" s="2"/>
      <c r="AM105" s="2"/>
      <c r="AN105" s="2"/>
      <c r="AO105" s="2"/>
      <c r="AP105" s="2" t="s">
        <v>114</v>
      </c>
      <c r="AQ105" s="82" t="s">
        <v>335</v>
      </c>
      <c r="AR105" s="2" t="s">
        <v>116</v>
      </c>
      <c r="AS105" s="2"/>
      <c r="AT105" s="82">
        <v>9</v>
      </c>
      <c r="AU105" s="82"/>
      <c r="AV105" s="2"/>
      <c r="AW105" s="2" t="s">
        <v>330</v>
      </c>
      <c r="AX105" s="2" t="s">
        <v>75</v>
      </c>
      <c r="AY105" s="2" t="s">
        <v>76</v>
      </c>
      <c r="AZ105" s="2" t="s">
        <v>77</v>
      </c>
      <c r="BA105" s="73"/>
      <c r="BB105" s="73"/>
      <c r="BC105" s="73" t="s">
        <v>77</v>
      </c>
      <c r="BD105" s="82" t="s">
        <v>77</v>
      </c>
      <c r="BE105" s="82" t="s">
        <v>92</v>
      </c>
      <c r="BF105" s="82"/>
      <c r="BG105" s="82"/>
      <c r="BH105" s="1" t="s">
        <v>410</v>
      </c>
      <c r="BI105" s="1"/>
    </row>
    <row r="106" spans="1:64" hidden="1">
      <c r="A106" s="3" t="s">
        <v>419</v>
      </c>
      <c r="B106" s="4">
        <v>8</v>
      </c>
      <c r="C106" s="4">
        <v>32768</v>
      </c>
      <c r="D106" s="4">
        <v>102400</v>
      </c>
      <c r="E106" s="103" t="s">
        <v>121</v>
      </c>
      <c r="F106" s="129" t="s">
        <v>65</v>
      </c>
      <c r="G106" s="4" t="s">
        <v>341</v>
      </c>
      <c r="H106" s="129"/>
      <c r="I106" s="1"/>
      <c r="J106" s="129"/>
      <c r="K106" s="129"/>
      <c r="L106" s="1"/>
      <c r="M106" s="129"/>
      <c r="N106" s="1"/>
      <c r="O106" s="73"/>
      <c r="P106" s="73"/>
      <c r="Q106" s="1"/>
      <c r="R106" s="73"/>
      <c r="S106" s="1"/>
      <c r="T106" s="55"/>
      <c r="U106" s="133"/>
      <c r="V106" s="55"/>
      <c r="W106" s="55"/>
      <c r="X106" s="55"/>
      <c r="Y106" s="55"/>
      <c r="Z106" s="55"/>
      <c r="AA106" s="55"/>
      <c r="AB106" s="55"/>
      <c r="AC106" s="31" t="s">
        <v>122</v>
      </c>
      <c r="AD106" s="2" t="s">
        <v>420</v>
      </c>
      <c r="AE106" s="2" t="s">
        <v>334</v>
      </c>
      <c r="AF106" s="5" t="str">
        <f>IFERROR(VLOOKUP(AE106, 'Data-VM-ADF (Do Not Edit)'!A$2:C$20,MATCH("vLan Subnet",'Data-VM-ADF (Do Not Edit)'!A$2:C$2),FALSE),"")</f>
        <v>255.255.254.0</v>
      </c>
      <c r="AG106" s="107" t="str">
        <f>IFERROR(VLOOKUP(AE106, 'Data-VM-ADF (Do Not Edit)'!A$2:C$20,MATCH("vLan Default Gateway",'Data-VM-ADF (Do Not Edit)'!A$2:C$2),FALSE),"")</f>
        <v>172.17.220.1</v>
      </c>
      <c r="AH106" s="35"/>
      <c r="AI106" s="2"/>
      <c r="AJ106" s="2"/>
      <c r="AK106" s="2"/>
      <c r="AL106" s="2"/>
      <c r="AM106" s="2"/>
      <c r="AN106" s="2"/>
      <c r="AO106" s="2"/>
      <c r="AP106" s="2" t="s">
        <v>114</v>
      </c>
      <c r="AQ106" s="82" t="s">
        <v>335</v>
      </c>
      <c r="AR106" s="2" t="s">
        <v>116</v>
      </c>
      <c r="AS106" s="2"/>
      <c r="AT106" s="82">
        <v>9</v>
      </c>
      <c r="AU106" s="82"/>
      <c r="AV106" s="2"/>
      <c r="AW106" s="2" t="s">
        <v>330</v>
      </c>
      <c r="AX106" s="2" t="s">
        <v>75</v>
      </c>
      <c r="AY106" s="2" t="s">
        <v>76</v>
      </c>
      <c r="AZ106" s="2" t="s">
        <v>77</v>
      </c>
      <c r="BA106" s="73"/>
      <c r="BB106" s="73"/>
      <c r="BC106" s="73" t="s">
        <v>77</v>
      </c>
      <c r="BD106" s="82" t="s">
        <v>77</v>
      </c>
      <c r="BE106" s="82" t="s">
        <v>92</v>
      </c>
      <c r="BF106" s="82"/>
      <c r="BG106" s="82"/>
      <c r="BH106" s="1" t="s">
        <v>410</v>
      </c>
      <c r="BI106" s="1"/>
    </row>
    <row r="107" spans="1:64" hidden="1">
      <c r="A107" s="3" t="s">
        <v>421</v>
      </c>
      <c r="B107" s="4">
        <v>2</v>
      </c>
      <c r="C107" s="4">
        <v>4096</v>
      </c>
      <c r="D107" s="4">
        <v>102400</v>
      </c>
      <c r="E107" s="103" t="s">
        <v>82</v>
      </c>
      <c r="F107" s="129" t="s">
        <v>65</v>
      </c>
      <c r="G107" s="4" t="s">
        <v>83</v>
      </c>
      <c r="H107" s="129" t="s">
        <v>84</v>
      </c>
      <c r="I107" s="4">
        <v>10240</v>
      </c>
      <c r="J107" s="129" t="s">
        <v>103</v>
      </c>
      <c r="K107" s="129" t="s">
        <v>65</v>
      </c>
      <c r="L107" s="4" t="s">
        <v>83</v>
      </c>
      <c r="M107" s="129" t="s">
        <v>104</v>
      </c>
      <c r="N107" s="4">
        <v>10240</v>
      </c>
      <c r="O107" s="129" t="s">
        <v>165</v>
      </c>
      <c r="P107" s="129" t="s">
        <v>65</v>
      </c>
      <c r="Q107" s="4" t="s">
        <v>111</v>
      </c>
      <c r="R107" s="129" t="s">
        <v>112</v>
      </c>
      <c r="S107" s="4"/>
      <c r="T107" s="56"/>
      <c r="U107" s="134"/>
      <c r="V107" s="56"/>
      <c r="W107" s="56"/>
      <c r="X107" s="56"/>
      <c r="Y107" s="56"/>
      <c r="Z107" s="56"/>
      <c r="AA107" s="56"/>
      <c r="AB107" s="56"/>
      <c r="AC107" s="33" t="s">
        <v>85</v>
      </c>
      <c r="AD107" s="30" t="s">
        <v>422</v>
      </c>
      <c r="AE107" s="2" t="s">
        <v>87</v>
      </c>
      <c r="AF107" s="5" t="str">
        <f>IFERROR(VLOOKUP(AE107, 'Data-VM-ADF (Do Not Edit)'!A$2:C$20,MATCH("vLan Subnet",'Data-VM-ADF (Do Not Edit)'!A$2:C$2),FALSE),"")</f>
        <v>255.255.254.0</v>
      </c>
      <c r="AG107" s="107" t="str">
        <f>IFERROR(VLOOKUP(AE107, 'Data-VM-ADF (Do Not Edit)'!A$2:C$20,MATCH("vLan Default Gateway",'Data-VM-ADF (Do Not Edit)'!A$2:C$2),FALSE),"")</f>
        <v>172.17.36.1</v>
      </c>
      <c r="AH107" s="37"/>
      <c r="AI107" s="5"/>
      <c r="AJ107" s="5"/>
      <c r="AK107" s="5"/>
      <c r="AL107" s="5"/>
      <c r="AM107" s="5"/>
      <c r="AN107" s="5"/>
      <c r="AO107" s="5"/>
      <c r="AP107" s="2" t="s">
        <v>114</v>
      </c>
      <c r="AQ107" s="82" t="s">
        <v>423</v>
      </c>
      <c r="AR107" s="5" t="s">
        <v>90</v>
      </c>
      <c r="AS107" s="5"/>
      <c r="AT107" s="82">
        <v>9</v>
      </c>
      <c r="AU107" s="82"/>
      <c r="AV107" s="5"/>
      <c r="AW107" s="2" t="s">
        <v>117</v>
      </c>
      <c r="AX107" s="2" t="s">
        <v>75</v>
      </c>
      <c r="AY107" s="2" t="s">
        <v>76</v>
      </c>
      <c r="AZ107" s="2" t="s">
        <v>77</v>
      </c>
      <c r="BA107" s="73"/>
      <c r="BB107" s="73"/>
      <c r="BC107" s="73" t="s">
        <v>77</v>
      </c>
      <c r="BD107" s="82" t="s">
        <v>78</v>
      </c>
      <c r="BE107" s="82" t="s">
        <v>92</v>
      </c>
      <c r="BF107" s="82"/>
      <c r="BG107" s="82"/>
      <c r="BH107" s="1" t="s">
        <v>424</v>
      </c>
      <c r="BI107" s="1"/>
      <c r="BJ107" t="s">
        <v>119</v>
      </c>
    </row>
    <row r="108" spans="1:64" hidden="1">
      <c r="A108" s="3" t="s">
        <v>425</v>
      </c>
      <c r="B108" s="4">
        <v>4</v>
      </c>
      <c r="C108" s="4">
        <v>8192</v>
      </c>
      <c r="D108" s="4">
        <v>102400</v>
      </c>
      <c r="E108" s="103" t="s">
        <v>82</v>
      </c>
      <c r="F108" s="129" t="s">
        <v>65</v>
      </c>
      <c r="G108" s="4" t="s">
        <v>66</v>
      </c>
      <c r="H108" s="129" t="s">
        <v>84</v>
      </c>
      <c r="I108" s="4">
        <v>10240</v>
      </c>
      <c r="J108" s="129" t="s">
        <v>103</v>
      </c>
      <c r="K108" s="129" t="s">
        <v>65</v>
      </c>
      <c r="L108" s="4" t="s">
        <v>66</v>
      </c>
      <c r="M108" s="129" t="s">
        <v>104</v>
      </c>
      <c r="N108" s="1"/>
      <c r="O108" s="73"/>
      <c r="P108" s="73"/>
      <c r="Q108" s="1"/>
      <c r="R108" s="73"/>
      <c r="S108" s="1"/>
      <c r="T108" s="55"/>
      <c r="U108" s="133"/>
      <c r="V108" s="55"/>
      <c r="W108" s="55"/>
      <c r="X108" s="55"/>
      <c r="Y108" s="55"/>
      <c r="Z108" s="55"/>
      <c r="AA108" s="55"/>
      <c r="AB108" s="55"/>
      <c r="AC108" s="33" t="s">
        <v>85</v>
      </c>
      <c r="AD108" s="30" t="s">
        <v>426</v>
      </c>
      <c r="AE108" s="30" t="s">
        <v>69</v>
      </c>
      <c r="AF108" s="5" t="str">
        <f>IFERROR(VLOOKUP(AE108, 'Data-VM-ADF (Do Not Edit)'!A$2:C$20,MATCH("vLan Subnet",'Data-VM-ADF (Do Not Edit)'!A$2:C$2),FALSE),"")</f>
        <v>255.255.254.0</v>
      </c>
      <c r="AG108" s="30" t="str">
        <f>IFERROR(VLOOKUP(AE108, 'Data-VM-ADF (Do Not Edit)'!A$2:C$20,MATCH("vLan Default Gateway",'Data-VM-ADF (Do Not Edit)'!A$2:C$2),FALSE),"")</f>
        <v>172.17.34.1</v>
      </c>
      <c r="AH108" s="37"/>
      <c r="AI108" s="5"/>
      <c r="AJ108" s="5"/>
      <c r="AK108" s="5"/>
      <c r="AL108" s="5"/>
      <c r="AM108" s="5"/>
      <c r="AN108" s="5"/>
      <c r="AO108" s="5"/>
      <c r="AP108" s="5" t="s">
        <v>107</v>
      </c>
      <c r="AQ108" s="101" t="s">
        <v>427</v>
      </c>
      <c r="AR108" s="2" t="s">
        <v>72</v>
      </c>
      <c r="AS108" s="5" t="s">
        <v>428</v>
      </c>
      <c r="AT108" s="103">
        <v>6</v>
      </c>
      <c r="AU108" s="103"/>
      <c r="AV108" s="5"/>
      <c r="AW108" s="2" t="s">
        <v>74</v>
      </c>
      <c r="AX108" s="2" t="s">
        <v>75</v>
      </c>
      <c r="AY108" s="2" t="s">
        <v>76</v>
      </c>
      <c r="AZ108" s="2" t="s">
        <v>77</v>
      </c>
      <c r="BA108" s="73"/>
      <c r="BB108" s="73"/>
      <c r="BC108" s="73" t="s">
        <v>77</v>
      </c>
      <c r="BD108" s="87" t="s">
        <v>78</v>
      </c>
      <c r="BE108" s="82" t="s">
        <v>92</v>
      </c>
      <c r="BF108" s="82"/>
      <c r="BG108" s="82"/>
      <c r="BH108" s="1" t="s">
        <v>429</v>
      </c>
      <c r="BI108" s="1"/>
    </row>
    <row r="109" spans="1:64" hidden="1">
      <c r="A109" s="3" t="s">
        <v>430</v>
      </c>
      <c r="B109" s="4">
        <v>4</v>
      </c>
      <c r="C109" s="4">
        <v>8192</v>
      </c>
      <c r="D109" s="4">
        <v>102400</v>
      </c>
      <c r="E109" s="103" t="s">
        <v>82</v>
      </c>
      <c r="F109" s="129" t="s">
        <v>65</v>
      </c>
      <c r="G109" s="4" t="s">
        <v>66</v>
      </c>
      <c r="H109" s="129" t="s">
        <v>84</v>
      </c>
      <c r="I109" s="4">
        <v>10240</v>
      </c>
      <c r="J109" s="129" t="s">
        <v>103</v>
      </c>
      <c r="K109" s="129" t="s">
        <v>65</v>
      </c>
      <c r="L109" s="4" t="s">
        <v>66</v>
      </c>
      <c r="M109" s="129" t="s">
        <v>104</v>
      </c>
      <c r="N109" s="1"/>
      <c r="O109" s="73"/>
      <c r="P109" s="73"/>
      <c r="Q109" s="1"/>
      <c r="R109" s="73"/>
      <c r="S109" s="1"/>
      <c r="T109" s="55"/>
      <c r="U109" s="133"/>
      <c r="V109" s="55"/>
      <c r="W109" s="55"/>
      <c r="X109" s="55"/>
      <c r="Y109" s="55"/>
      <c r="Z109" s="55"/>
      <c r="AA109" s="55"/>
      <c r="AB109" s="55"/>
      <c r="AC109" s="33" t="s">
        <v>85</v>
      </c>
      <c r="AD109" s="30" t="s">
        <v>431</v>
      </c>
      <c r="AE109" s="93" t="s">
        <v>69</v>
      </c>
      <c r="AF109" s="5" t="str">
        <f>IFERROR(VLOOKUP(AE109, 'Data-VM-ADF (Do Not Edit)'!A$2:C$20,MATCH("vLan Subnet",'Data-VM-ADF (Do Not Edit)'!A$2:C$2),FALSE),"")</f>
        <v>255.255.254.0</v>
      </c>
      <c r="AG109" s="30" t="str">
        <f>IFERROR(VLOOKUP(AE109, 'Data-VM-ADF (Do Not Edit)'!A$2:C$20,MATCH("vLan Default Gateway",'Data-VM-ADF (Do Not Edit)'!A$2:C$2),FALSE),"")</f>
        <v>172.17.34.1</v>
      </c>
      <c r="AH109" s="37"/>
      <c r="AI109" s="5"/>
      <c r="AJ109" s="5"/>
      <c r="AK109" s="5"/>
      <c r="AL109" s="5"/>
      <c r="AM109" s="5"/>
      <c r="AN109" s="5"/>
      <c r="AO109" s="5"/>
      <c r="AP109" s="5" t="s">
        <v>107</v>
      </c>
      <c r="AQ109" s="101" t="s">
        <v>427</v>
      </c>
      <c r="AR109" s="2" t="s">
        <v>72</v>
      </c>
      <c r="AS109" s="5" t="s">
        <v>428</v>
      </c>
      <c r="AT109" s="103">
        <v>6</v>
      </c>
      <c r="AU109" s="103"/>
      <c r="AV109" s="5"/>
      <c r="AW109" s="2" t="s">
        <v>74</v>
      </c>
      <c r="AX109" s="2" t="s">
        <v>75</v>
      </c>
      <c r="AY109" s="2" t="s">
        <v>76</v>
      </c>
      <c r="AZ109" s="2" t="s">
        <v>77</v>
      </c>
      <c r="BA109" s="73"/>
      <c r="BB109" s="73"/>
      <c r="BC109" s="73" t="s">
        <v>77</v>
      </c>
      <c r="BD109" s="87" t="s">
        <v>78</v>
      </c>
      <c r="BE109" s="82" t="s">
        <v>92</v>
      </c>
      <c r="BF109" s="82"/>
      <c r="BG109" s="82"/>
      <c r="BH109" s="1" t="s">
        <v>429</v>
      </c>
      <c r="BI109" s="1"/>
    </row>
    <row r="110" spans="1:64" hidden="1">
      <c r="A110" s="3" t="s">
        <v>432</v>
      </c>
      <c r="B110" s="4">
        <v>2</v>
      </c>
      <c r="C110" s="4">
        <v>8192</v>
      </c>
      <c r="D110" s="4">
        <v>102400</v>
      </c>
      <c r="E110" s="103" t="s">
        <v>82</v>
      </c>
      <c r="F110" s="129" t="s">
        <v>65</v>
      </c>
      <c r="G110" s="4" t="s">
        <v>83</v>
      </c>
      <c r="H110" s="129" t="s">
        <v>84</v>
      </c>
      <c r="I110" s="4">
        <v>20480</v>
      </c>
      <c r="J110" s="129" t="s">
        <v>103</v>
      </c>
      <c r="K110" s="129" t="s">
        <v>65</v>
      </c>
      <c r="L110" s="4" t="s">
        <v>83</v>
      </c>
      <c r="M110" s="129" t="s">
        <v>104</v>
      </c>
      <c r="N110" s="4">
        <v>10240</v>
      </c>
      <c r="O110" s="129" t="s">
        <v>165</v>
      </c>
      <c r="P110" s="129" t="s">
        <v>65</v>
      </c>
      <c r="Q110" s="4" t="s">
        <v>111</v>
      </c>
      <c r="R110" s="129" t="s">
        <v>112</v>
      </c>
      <c r="S110" s="4"/>
      <c r="T110" s="56"/>
      <c r="U110" s="134"/>
      <c r="V110" s="56"/>
      <c r="W110" s="56"/>
      <c r="X110" s="56"/>
      <c r="Y110" s="56"/>
      <c r="Z110" s="56"/>
      <c r="AA110" s="56"/>
      <c r="AB110" s="56"/>
      <c r="AC110" s="33" t="s">
        <v>85</v>
      </c>
      <c r="AD110" s="40" t="s">
        <v>433</v>
      </c>
      <c r="AE110" s="2" t="s">
        <v>87</v>
      </c>
      <c r="AF110" s="5" t="str">
        <f>IFERROR(VLOOKUP(AE110, 'Data-VM-ADF (Do Not Edit)'!A$2:C$20,MATCH("vLan Subnet",'Data-VM-ADF (Do Not Edit)'!A$2:C$2),FALSE),"")</f>
        <v>255.255.254.0</v>
      </c>
      <c r="AG110" s="107" t="str">
        <f>IFERROR(VLOOKUP(AE110, 'Data-VM-ADF (Do Not Edit)'!A$2:C$20,MATCH("vLan Default Gateway",'Data-VM-ADF (Do Not Edit)'!A$2:C$2),FALSE),"")</f>
        <v>172.17.36.1</v>
      </c>
      <c r="AH110" s="37"/>
      <c r="AI110" s="5"/>
      <c r="AJ110" s="5"/>
      <c r="AK110" s="5"/>
      <c r="AL110" s="5"/>
      <c r="AM110" s="5"/>
      <c r="AN110" s="5"/>
      <c r="AO110" s="5"/>
      <c r="AP110" s="5" t="s">
        <v>124</v>
      </c>
      <c r="AQ110" s="82" t="s">
        <v>434</v>
      </c>
      <c r="AR110" s="2" t="s">
        <v>116</v>
      </c>
      <c r="AS110" s="5"/>
      <c r="AT110" s="103">
        <v>9</v>
      </c>
      <c r="AU110" s="103"/>
      <c r="AV110" s="5"/>
      <c r="AW110" s="2" t="s">
        <v>74</v>
      </c>
      <c r="AX110" s="2" t="s">
        <v>75</v>
      </c>
      <c r="AY110" s="2" t="s">
        <v>76</v>
      </c>
      <c r="AZ110" s="2" t="s">
        <v>78</v>
      </c>
      <c r="BA110" s="73">
        <v>10</v>
      </c>
      <c r="BB110" s="73"/>
      <c r="BC110" s="73" t="s">
        <v>77</v>
      </c>
      <c r="BD110" s="82" t="s">
        <v>78</v>
      </c>
      <c r="BE110" s="82" t="s">
        <v>92</v>
      </c>
      <c r="BF110" s="82"/>
      <c r="BG110" s="82"/>
      <c r="BH110" s="1" t="s">
        <v>141</v>
      </c>
      <c r="BI110" s="1"/>
    </row>
    <row r="111" spans="1:64" hidden="1">
      <c r="A111" s="3" t="s">
        <v>435</v>
      </c>
      <c r="B111" s="4">
        <v>4</v>
      </c>
      <c r="C111" s="4">
        <v>8192</v>
      </c>
      <c r="D111" s="4">
        <v>102400</v>
      </c>
      <c r="E111" s="103" t="s">
        <v>82</v>
      </c>
      <c r="F111" s="129" t="s">
        <v>65</v>
      </c>
      <c r="G111" s="4" t="s">
        <v>83</v>
      </c>
      <c r="H111" s="129" t="s">
        <v>84</v>
      </c>
      <c r="I111" s="20">
        <v>81920</v>
      </c>
      <c r="J111" s="129" t="s">
        <v>103</v>
      </c>
      <c r="K111" s="129" t="s">
        <v>65</v>
      </c>
      <c r="L111" s="4" t="s">
        <v>83</v>
      </c>
      <c r="M111" s="129" t="s">
        <v>104</v>
      </c>
      <c r="N111" s="4">
        <v>10240</v>
      </c>
      <c r="O111" s="129" t="s">
        <v>165</v>
      </c>
      <c r="P111" s="129" t="s">
        <v>65</v>
      </c>
      <c r="Q111" s="4" t="s">
        <v>111</v>
      </c>
      <c r="R111" s="129" t="s">
        <v>112</v>
      </c>
      <c r="S111" s="4"/>
      <c r="T111" s="56"/>
      <c r="U111" s="134"/>
      <c r="V111" s="56"/>
      <c r="W111" s="56"/>
      <c r="X111" s="56"/>
      <c r="Y111" s="56"/>
      <c r="Z111" s="56"/>
      <c r="AA111" s="56"/>
      <c r="AB111" s="56"/>
      <c r="AC111" s="33" t="s">
        <v>85</v>
      </c>
      <c r="AD111" s="30" t="s">
        <v>436</v>
      </c>
      <c r="AE111" s="29" t="s">
        <v>87</v>
      </c>
      <c r="AF111" s="5" t="str">
        <f>IFERROR(VLOOKUP(AE111, 'Data-VM-ADF (Do Not Edit)'!A$2:C$20,MATCH("vLan Subnet",'Data-VM-ADF (Do Not Edit)'!A$2:C$2),FALSE),"")</f>
        <v>255.255.254.0</v>
      </c>
      <c r="AG111" s="107" t="str">
        <f>IFERROR(VLOOKUP(AE111, 'Data-VM-ADF (Do Not Edit)'!A$2:C$20,MATCH("vLan Default Gateway",'Data-VM-ADF (Do Not Edit)'!A$2:C$2),FALSE),"")</f>
        <v>172.17.36.1</v>
      </c>
      <c r="AH111" s="37"/>
      <c r="AI111" s="5"/>
      <c r="AJ111" s="5"/>
      <c r="AK111" s="5"/>
      <c r="AL111" s="5"/>
      <c r="AM111" s="5"/>
      <c r="AN111" s="5"/>
      <c r="AO111" s="5"/>
      <c r="AP111" s="5" t="s">
        <v>124</v>
      </c>
      <c r="AQ111" s="82" t="s">
        <v>423</v>
      </c>
      <c r="AR111" s="5" t="s">
        <v>90</v>
      </c>
      <c r="AS111" s="5"/>
      <c r="AT111" s="103">
        <v>9</v>
      </c>
      <c r="AU111" s="103"/>
      <c r="AV111" s="5"/>
      <c r="AW111" s="2" t="s">
        <v>74</v>
      </c>
      <c r="AX111" s="2" t="s">
        <v>75</v>
      </c>
      <c r="AY111" s="2" t="s">
        <v>76</v>
      </c>
      <c r="AZ111" s="2" t="s">
        <v>78</v>
      </c>
      <c r="BA111" s="73">
        <v>10</v>
      </c>
      <c r="BB111" s="73"/>
      <c r="BC111" s="73" t="s">
        <v>77</v>
      </c>
      <c r="BD111" s="82" t="s">
        <v>78</v>
      </c>
      <c r="BE111" s="82" t="s">
        <v>92</v>
      </c>
      <c r="BF111" s="82"/>
      <c r="BG111" s="82"/>
      <c r="BH111" s="1" t="s">
        <v>437</v>
      </c>
      <c r="BI111" s="1" t="s">
        <v>438</v>
      </c>
    </row>
    <row r="112" spans="1:64" hidden="1">
      <c r="A112" s="3" t="s">
        <v>439</v>
      </c>
      <c r="B112" s="4">
        <v>4</v>
      </c>
      <c r="C112" s="4">
        <v>8192</v>
      </c>
      <c r="D112" s="4">
        <v>102400</v>
      </c>
      <c r="E112" s="103" t="s">
        <v>82</v>
      </c>
      <c r="F112" s="129" t="s">
        <v>65</v>
      </c>
      <c r="G112" s="4" t="s">
        <v>83</v>
      </c>
      <c r="H112" s="129" t="s">
        <v>84</v>
      </c>
      <c r="I112" s="4">
        <v>20480</v>
      </c>
      <c r="J112" s="129" t="s">
        <v>103</v>
      </c>
      <c r="K112" s="129" t="s">
        <v>65</v>
      </c>
      <c r="L112" s="4" t="s">
        <v>83</v>
      </c>
      <c r="M112" s="129" t="s">
        <v>104</v>
      </c>
      <c r="N112" s="4">
        <v>10240</v>
      </c>
      <c r="O112" s="129" t="s">
        <v>165</v>
      </c>
      <c r="P112" s="129" t="s">
        <v>65</v>
      </c>
      <c r="Q112" s="4" t="s">
        <v>111</v>
      </c>
      <c r="R112" s="129" t="s">
        <v>112</v>
      </c>
      <c r="S112" s="4"/>
      <c r="T112" s="4"/>
      <c r="U112" s="129"/>
      <c r="V112" s="4"/>
      <c r="W112" s="4"/>
      <c r="X112" s="4"/>
      <c r="Y112" s="4"/>
      <c r="Z112" s="4"/>
      <c r="AA112" s="4"/>
      <c r="AB112" s="4"/>
      <c r="AC112" s="5" t="s">
        <v>85</v>
      </c>
      <c r="AD112" s="110" t="s">
        <v>440</v>
      </c>
      <c r="AE112" s="2" t="s">
        <v>87</v>
      </c>
      <c r="AF112" s="5" t="str">
        <f>IFERROR(VLOOKUP(AE112, 'Data-VM-ADF (Do Not Edit)'!A$2:C$20,MATCH("vLan Subnet",'Data-VM-ADF (Do Not Edit)'!A$2:C$2),FALSE),"")</f>
        <v>255.255.254.0</v>
      </c>
      <c r="AG112" s="107" t="str">
        <f>IFERROR(VLOOKUP(AE112, 'Data-VM-ADF (Do Not Edit)'!A$2:C$20,MATCH("vLan Default Gateway",'Data-VM-ADF (Do Not Edit)'!A$2:C$2),FALSE),"")</f>
        <v>172.17.36.1</v>
      </c>
      <c r="AH112" s="5"/>
      <c r="AI112" s="5"/>
      <c r="AJ112" s="5"/>
      <c r="AK112" s="5"/>
      <c r="AL112" s="5"/>
      <c r="AM112" s="5"/>
      <c r="AN112" s="5"/>
      <c r="AO112" s="5"/>
      <c r="AP112" s="5" t="s">
        <v>124</v>
      </c>
      <c r="AQ112" s="82" t="s">
        <v>441</v>
      </c>
      <c r="AR112" s="2" t="s">
        <v>116</v>
      </c>
      <c r="AS112" s="5"/>
      <c r="AT112" s="103">
        <v>9</v>
      </c>
      <c r="AU112" s="103"/>
      <c r="AV112" s="5"/>
      <c r="AW112" s="2" t="s">
        <v>74</v>
      </c>
      <c r="AX112" s="2" t="s">
        <v>75</v>
      </c>
      <c r="AY112" s="2" t="s">
        <v>76</v>
      </c>
      <c r="AZ112" s="2" t="s">
        <v>78</v>
      </c>
      <c r="BA112" s="73">
        <v>10</v>
      </c>
      <c r="BB112" s="73"/>
      <c r="BC112" s="73" t="s">
        <v>77</v>
      </c>
      <c r="BD112" s="82" t="s">
        <v>78</v>
      </c>
      <c r="BE112" s="82" t="s">
        <v>92</v>
      </c>
      <c r="BF112" s="82"/>
      <c r="BG112" s="82"/>
      <c r="BH112" s="1" t="s">
        <v>442</v>
      </c>
      <c r="BI112" s="1"/>
    </row>
    <row r="113" spans="1:64" hidden="1">
      <c r="A113" s="3" t="s">
        <v>443</v>
      </c>
      <c r="B113" s="4">
        <v>8</v>
      </c>
      <c r="C113" s="4">
        <v>32768</v>
      </c>
      <c r="D113" s="4">
        <v>102400</v>
      </c>
      <c r="E113" s="103" t="s">
        <v>82</v>
      </c>
      <c r="F113" s="129" t="s">
        <v>65</v>
      </c>
      <c r="G113" s="4" t="s">
        <v>66</v>
      </c>
      <c r="H113" s="129" t="s">
        <v>84</v>
      </c>
      <c r="I113" s="1"/>
      <c r="J113" s="129"/>
      <c r="K113" s="129"/>
      <c r="L113" s="1"/>
      <c r="M113" s="129"/>
      <c r="N113" s="1"/>
      <c r="O113" s="73"/>
      <c r="P113" s="73"/>
      <c r="Q113" s="1"/>
      <c r="R113" s="73"/>
      <c r="S113" s="1"/>
      <c r="T113" s="55"/>
      <c r="U113" s="133"/>
      <c r="V113" s="55"/>
      <c r="W113" s="55"/>
      <c r="X113" s="55"/>
      <c r="Y113" s="55"/>
      <c r="Z113" s="55"/>
      <c r="AA113" s="55"/>
      <c r="AB113" s="55"/>
      <c r="AC113" s="33" t="s">
        <v>85</v>
      </c>
      <c r="AD113" s="5" t="s">
        <v>444</v>
      </c>
      <c r="AE113" s="30" t="s">
        <v>69</v>
      </c>
      <c r="AF113" s="5" t="str">
        <f>IFERROR(VLOOKUP(AE113, 'Data-VM-ADF (Do Not Edit)'!A$2:C$20,MATCH("vLan Subnet",'Data-VM-ADF (Do Not Edit)'!A$2:C$2),FALSE),"")</f>
        <v>255.255.254.0</v>
      </c>
      <c r="AG113" s="30" t="str">
        <f>IFERROR(VLOOKUP(AE113, 'Data-VM-ADF (Do Not Edit)'!A$2:C$20,MATCH("vLan Default Gateway",'Data-VM-ADF (Do Not Edit)'!A$2:C$2),FALSE),"")</f>
        <v>172.17.34.1</v>
      </c>
      <c r="AH113" s="37" t="s">
        <v>445</v>
      </c>
      <c r="AI113" s="5" t="s">
        <v>446</v>
      </c>
      <c r="AJ113" s="5"/>
      <c r="AK113" s="5"/>
      <c r="AL113" s="5"/>
      <c r="AM113" s="5"/>
      <c r="AN113" s="5"/>
      <c r="AO113" s="5"/>
      <c r="AP113" s="5" t="s">
        <v>107</v>
      </c>
      <c r="AQ113" s="82" t="s">
        <v>447</v>
      </c>
      <c r="AR113" s="2" t="s">
        <v>72</v>
      </c>
      <c r="AS113" s="2" t="s">
        <v>448</v>
      </c>
      <c r="AT113" s="103">
        <v>5</v>
      </c>
      <c r="AU113" s="103"/>
      <c r="AV113" s="5"/>
      <c r="AW113" s="2" t="s">
        <v>74</v>
      </c>
      <c r="AX113" s="2" t="s">
        <v>75</v>
      </c>
      <c r="AY113" s="2" t="s">
        <v>76</v>
      </c>
      <c r="AZ113" s="2" t="s">
        <v>77</v>
      </c>
      <c r="BA113" s="73"/>
      <c r="BB113" s="73"/>
      <c r="BC113" s="73" t="s">
        <v>77</v>
      </c>
      <c r="BD113" s="82" t="s">
        <v>78</v>
      </c>
      <c r="BE113" s="82" t="s">
        <v>92</v>
      </c>
      <c r="BF113" s="82"/>
      <c r="BG113" s="82"/>
      <c r="BH113" s="1" t="s">
        <v>449</v>
      </c>
      <c r="BI113" s="1"/>
    </row>
    <row r="114" spans="1:64" hidden="1">
      <c r="A114" s="3" t="s">
        <v>450</v>
      </c>
      <c r="B114" s="4">
        <v>2</v>
      </c>
      <c r="C114" s="4">
        <v>4096</v>
      </c>
      <c r="D114" s="4">
        <v>102400</v>
      </c>
      <c r="E114" s="103" t="s">
        <v>82</v>
      </c>
      <c r="F114" s="129" t="s">
        <v>65</v>
      </c>
      <c r="G114" s="4" t="s">
        <v>83</v>
      </c>
      <c r="H114" s="129" t="s">
        <v>84</v>
      </c>
      <c r="I114" s="4">
        <v>10240</v>
      </c>
      <c r="J114" s="129" t="s">
        <v>103</v>
      </c>
      <c r="K114" s="129" t="s">
        <v>65</v>
      </c>
      <c r="L114" s="4" t="s">
        <v>83</v>
      </c>
      <c r="M114" s="129" t="s">
        <v>104</v>
      </c>
      <c r="N114" s="4">
        <v>10240</v>
      </c>
      <c r="O114" s="129" t="s">
        <v>165</v>
      </c>
      <c r="P114" s="129" t="s">
        <v>65</v>
      </c>
      <c r="Q114" s="4" t="s">
        <v>111</v>
      </c>
      <c r="R114" s="129" t="s">
        <v>112</v>
      </c>
      <c r="S114" s="4"/>
      <c r="T114" s="56"/>
      <c r="U114" s="134"/>
      <c r="V114" s="56"/>
      <c r="W114" s="56"/>
      <c r="X114" s="56"/>
      <c r="Y114" s="56"/>
      <c r="Z114" s="56"/>
      <c r="AA114" s="56"/>
      <c r="AB114" s="56"/>
      <c r="AC114" s="33" t="s">
        <v>85</v>
      </c>
      <c r="AD114" s="30" t="s">
        <v>451</v>
      </c>
      <c r="AE114" s="2" t="s">
        <v>87</v>
      </c>
      <c r="AF114" s="5" t="str">
        <f>IFERROR(VLOOKUP(AE114, 'Data-VM-ADF (Do Not Edit)'!A$2:C$20,MATCH("vLan Subnet",'Data-VM-ADF (Do Not Edit)'!A$2:C$2),FALSE),"")</f>
        <v>255.255.254.0</v>
      </c>
      <c r="AG114" s="107" t="str">
        <f>IFERROR(VLOOKUP(AE114, 'Data-VM-ADF (Do Not Edit)'!A$2:C$20,MATCH("vLan Default Gateway",'Data-VM-ADF (Do Not Edit)'!A$2:C$2),FALSE),"")</f>
        <v>172.17.36.1</v>
      </c>
      <c r="AH114" s="37"/>
      <c r="AI114" s="5"/>
      <c r="AJ114" s="5"/>
      <c r="AK114" s="5"/>
      <c r="AL114" s="5"/>
      <c r="AM114" s="5"/>
      <c r="AN114" s="5"/>
      <c r="AO114" s="5"/>
      <c r="AP114" s="5" t="s">
        <v>114</v>
      </c>
      <c r="AQ114" s="82" t="s">
        <v>452</v>
      </c>
      <c r="AR114" s="2" t="s">
        <v>116</v>
      </c>
      <c r="AS114" s="5"/>
      <c r="AT114" s="103">
        <v>9</v>
      </c>
      <c r="AU114" s="103"/>
      <c r="AV114" s="5"/>
      <c r="AW114" s="2" t="s">
        <v>117</v>
      </c>
      <c r="AX114" s="2" t="s">
        <v>75</v>
      </c>
      <c r="AY114" s="2" t="s">
        <v>76</v>
      </c>
      <c r="AZ114" s="2" t="s">
        <v>78</v>
      </c>
      <c r="BA114" s="73">
        <v>10</v>
      </c>
      <c r="BB114" s="73"/>
      <c r="BC114" s="73" t="s">
        <v>77</v>
      </c>
      <c r="BD114" s="82"/>
      <c r="BE114" s="82" t="s">
        <v>92</v>
      </c>
      <c r="BF114" s="82"/>
      <c r="BG114" s="82"/>
      <c r="BH114" s="1" t="s">
        <v>453</v>
      </c>
      <c r="BI114" s="1"/>
      <c r="BJ114" t="s">
        <v>119</v>
      </c>
    </row>
    <row r="115" spans="1:64" hidden="1">
      <c r="A115" s="3" t="s">
        <v>454</v>
      </c>
      <c r="B115" s="4">
        <v>8</v>
      </c>
      <c r="C115" s="4">
        <v>24576</v>
      </c>
      <c r="D115" s="4">
        <v>102400</v>
      </c>
      <c r="E115" s="103" t="s">
        <v>82</v>
      </c>
      <c r="F115" s="129" t="s">
        <v>65</v>
      </c>
      <c r="G115" s="4" t="s">
        <v>83</v>
      </c>
      <c r="H115" s="129" t="s">
        <v>84</v>
      </c>
      <c r="I115" s="4">
        <v>10240</v>
      </c>
      <c r="J115" s="129" t="s">
        <v>103</v>
      </c>
      <c r="K115" s="129" t="s">
        <v>65</v>
      </c>
      <c r="L115" s="4" t="s">
        <v>83</v>
      </c>
      <c r="M115" s="129" t="s">
        <v>104</v>
      </c>
      <c r="N115" s="4">
        <v>40960</v>
      </c>
      <c r="O115" s="129" t="s">
        <v>165</v>
      </c>
      <c r="P115" s="129" t="s">
        <v>65</v>
      </c>
      <c r="Q115" s="4" t="s">
        <v>111</v>
      </c>
      <c r="R115" s="129" t="s">
        <v>112</v>
      </c>
      <c r="S115" s="4"/>
      <c r="T115" s="4"/>
      <c r="U115" s="129"/>
      <c r="V115" s="4"/>
      <c r="W115" s="4"/>
      <c r="X115" s="4"/>
      <c r="Y115" s="4"/>
      <c r="Z115" s="4"/>
      <c r="AA115" s="4"/>
      <c r="AB115" s="4"/>
      <c r="AC115" s="5" t="s">
        <v>85</v>
      </c>
      <c r="AD115" s="68" t="s">
        <v>455</v>
      </c>
      <c r="AE115" s="92" t="s">
        <v>87</v>
      </c>
      <c r="AF115" s="5" t="str">
        <f>IFERROR(VLOOKUP(AE115, 'Data-VM-ADF (Do Not Edit)'!A$2:C$20,MATCH("vLan Subnet",'Data-VM-ADF (Do Not Edit)'!A$2:C$2),FALSE),"")</f>
        <v>255.255.254.0</v>
      </c>
      <c r="AG115" s="107" t="str">
        <f>IFERROR(VLOOKUP(AE115, 'Data-VM-ADF (Do Not Edit)'!A$2:C$20,MATCH("vLan Default Gateway",'Data-VM-ADF (Do Not Edit)'!A$2:C$2),FALSE),"")</f>
        <v>172.17.36.1</v>
      </c>
      <c r="AH115" s="5"/>
      <c r="AI115" s="5"/>
      <c r="AJ115" s="5"/>
      <c r="AK115" s="5"/>
      <c r="AL115" s="5"/>
      <c r="AM115" s="5"/>
      <c r="AN115" s="5"/>
      <c r="AO115" s="5"/>
      <c r="AP115" s="5" t="s">
        <v>114</v>
      </c>
      <c r="AQ115" s="82" t="s">
        <v>456</v>
      </c>
      <c r="AR115" s="2" t="s">
        <v>116</v>
      </c>
      <c r="AS115" s="5"/>
      <c r="AT115" s="103">
        <v>9</v>
      </c>
      <c r="AU115" s="103"/>
      <c r="AV115" s="5"/>
      <c r="AW115" s="2" t="s">
        <v>117</v>
      </c>
      <c r="AX115" s="2" t="s">
        <v>75</v>
      </c>
      <c r="AY115" s="2" t="s">
        <v>276</v>
      </c>
      <c r="AZ115" s="2" t="s">
        <v>77</v>
      </c>
      <c r="BA115" s="73"/>
      <c r="BB115" s="73"/>
      <c r="BC115" s="73" t="s">
        <v>77</v>
      </c>
      <c r="BD115" s="82"/>
      <c r="BE115" s="82" t="s">
        <v>92</v>
      </c>
      <c r="BF115" s="82"/>
      <c r="BG115" s="82"/>
      <c r="BH115" s="1" t="s">
        <v>118</v>
      </c>
      <c r="BI115" s="1"/>
      <c r="BJ115" t="s">
        <v>119</v>
      </c>
    </row>
    <row r="116" spans="1:64" hidden="1">
      <c r="A116" s="3" t="s">
        <v>457</v>
      </c>
      <c r="B116" s="4">
        <v>8</v>
      </c>
      <c r="C116" s="4">
        <v>16384</v>
      </c>
      <c r="D116" s="4">
        <v>102400</v>
      </c>
      <c r="E116" s="103" t="s">
        <v>82</v>
      </c>
      <c r="F116" s="129" t="s">
        <v>65</v>
      </c>
      <c r="G116" s="4" t="s">
        <v>83</v>
      </c>
      <c r="H116" s="129" t="s">
        <v>84</v>
      </c>
      <c r="I116" s="4">
        <v>358400</v>
      </c>
      <c r="J116" s="129" t="s">
        <v>103</v>
      </c>
      <c r="K116" s="129" t="s">
        <v>65</v>
      </c>
      <c r="L116" s="4" t="s">
        <v>83</v>
      </c>
      <c r="M116" s="129" t="s">
        <v>104</v>
      </c>
      <c r="N116" s="4">
        <v>35840</v>
      </c>
      <c r="O116" s="129" t="s">
        <v>165</v>
      </c>
      <c r="P116" s="129" t="s">
        <v>65</v>
      </c>
      <c r="Q116" s="4" t="s">
        <v>111</v>
      </c>
      <c r="R116" s="129" t="s">
        <v>112</v>
      </c>
      <c r="S116" s="4">
        <v>25600</v>
      </c>
      <c r="T116" s="4"/>
      <c r="U116" s="129"/>
      <c r="V116" s="4"/>
      <c r="W116" s="4"/>
      <c r="X116" s="4"/>
      <c r="Y116" s="4"/>
      <c r="Z116" s="4"/>
      <c r="AA116" s="4"/>
      <c r="AB116" s="4"/>
      <c r="AC116" s="5" t="s">
        <v>85</v>
      </c>
      <c r="AD116" s="30" t="s">
        <v>458</v>
      </c>
      <c r="AE116" s="2" t="s">
        <v>87</v>
      </c>
      <c r="AF116" s="5" t="str">
        <f>IFERROR(VLOOKUP(AE116, 'Data-VM-ADF (Do Not Edit)'!A$2:C$20,MATCH("vLan Subnet",'Data-VM-ADF (Do Not Edit)'!A$2:C$2),FALSE),"")</f>
        <v>255.255.254.0</v>
      </c>
      <c r="AG116" s="107" t="str">
        <f>IFERROR(VLOOKUP(AE116, 'Data-VM-ADF (Do Not Edit)'!A$2:C$20,MATCH("vLan Default Gateway",'Data-VM-ADF (Do Not Edit)'!A$2:C$2),FALSE),"")</f>
        <v>172.17.36.1</v>
      </c>
      <c r="AH116" s="5"/>
      <c r="AI116" s="5"/>
      <c r="AJ116" s="5"/>
      <c r="AK116" s="5"/>
      <c r="AL116" s="5"/>
      <c r="AM116" s="5"/>
      <c r="AN116" s="5"/>
      <c r="AO116" s="5"/>
      <c r="AP116" s="5" t="s">
        <v>129</v>
      </c>
      <c r="AQ116" s="82" t="s">
        <v>223</v>
      </c>
      <c r="AR116" s="2" t="s">
        <v>116</v>
      </c>
      <c r="AS116" s="5"/>
      <c r="AT116" s="103">
        <v>9</v>
      </c>
      <c r="AU116" s="103"/>
      <c r="AV116" s="5"/>
      <c r="AW116" s="2" t="s">
        <v>91</v>
      </c>
      <c r="AX116" s="2" t="s">
        <v>75</v>
      </c>
      <c r="AY116" s="2" t="s">
        <v>76</v>
      </c>
      <c r="AZ116" s="2" t="s">
        <v>77</v>
      </c>
      <c r="BA116" s="73"/>
      <c r="BB116" s="73"/>
      <c r="BC116" s="73" t="s">
        <v>77</v>
      </c>
      <c r="BD116" s="82"/>
      <c r="BE116" s="82" t="s">
        <v>92</v>
      </c>
      <c r="BF116" s="82"/>
      <c r="BG116" s="82"/>
      <c r="BH116" s="1" t="s">
        <v>131</v>
      </c>
      <c r="BI116" s="1"/>
      <c r="BJ116" t="s">
        <v>119</v>
      </c>
    </row>
    <row r="117" spans="1:64" s="26" customFormat="1" hidden="1">
      <c r="A117" s="3" t="s">
        <v>459</v>
      </c>
      <c r="B117" s="4">
        <v>2</v>
      </c>
      <c r="C117" s="4">
        <v>5632</v>
      </c>
      <c r="D117" s="4">
        <v>67155</v>
      </c>
      <c r="E117" s="129" t="s">
        <v>65</v>
      </c>
      <c r="F117" s="129" t="s">
        <v>65</v>
      </c>
      <c r="G117" s="4" t="s">
        <v>66</v>
      </c>
      <c r="H117" s="4"/>
      <c r="I117" s="1"/>
      <c r="J117" s="129"/>
      <c r="K117" s="129"/>
      <c r="L117" s="1"/>
      <c r="M117" s="129"/>
      <c r="N117" s="1"/>
      <c r="O117" s="73"/>
      <c r="P117" s="73"/>
      <c r="Q117" s="1"/>
      <c r="R117" s="73"/>
      <c r="S117" s="1"/>
      <c r="T117" s="1"/>
      <c r="U117" s="73"/>
      <c r="V117" s="1"/>
      <c r="W117" s="1"/>
      <c r="X117" s="1"/>
      <c r="Y117" s="1"/>
      <c r="Z117" s="1"/>
      <c r="AA117" s="1"/>
      <c r="AB117" s="1"/>
      <c r="AC117" s="2" t="s">
        <v>67</v>
      </c>
      <c r="AD117" s="39" t="s">
        <v>460</v>
      </c>
      <c r="AE117" s="2" t="s">
        <v>446</v>
      </c>
      <c r="AF117" s="5">
        <f>IFERROR(VLOOKUP(AE117, 'Data-VM-ADF (Do Not Edit)'!A$2:C$20,MATCH("vLan Subnet",'Data-VM-ADF (Do Not Edit)'!A$2:C$2),FALSE),"")</f>
        <v>0</v>
      </c>
      <c r="AG117" s="107">
        <f>IFERROR(VLOOKUP(AE117, 'Data-VM-ADF (Do Not Edit)'!A$2:C$20,MATCH("vLan Default Gateway",'Data-VM-ADF (Do Not Edit)'!A$2:C$2),FALSE),"")</f>
        <v>0</v>
      </c>
      <c r="AH117" s="2"/>
      <c r="AI117" s="2"/>
      <c r="AJ117" s="2"/>
      <c r="AK117" s="2"/>
      <c r="AL117" s="2"/>
      <c r="AM117" s="2"/>
      <c r="AN117" s="2"/>
      <c r="AO117" s="2"/>
      <c r="AP117" s="2" t="s">
        <v>70</v>
      </c>
      <c r="AQ117" s="87" t="s">
        <v>461</v>
      </c>
      <c r="AR117" s="2" t="s">
        <v>72</v>
      </c>
      <c r="AS117" s="2" t="s">
        <v>73</v>
      </c>
      <c r="AT117" s="82">
        <v>7</v>
      </c>
      <c r="AU117" s="82"/>
      <c r="AV117" s="2"/>
      <c r="AW117" s="2" t="s">
        <v>74</v>
      </c>
      <c r="AX117" s="2" t="s">
        <v>75</v>
      </c>
      <c r="AY117" s="2" t="s">
        <v>76</v>
      </c>
      <c r="AZ117" s="2" t="s">
        <v>77</v>
      </c>
      <c r="BA117" s="73"/>
      <c r="BB117" s="73"/>
      <c r="BC117" s="73" t="s">
        <v>77</v>
      </c>
      <c r="BD117" s="87" t="s">
        <v>78</v>
      </c>
      <c r="BE117" s="82" t="s">
        <v>92</v>
      </c>
      <c r="BF117" s="82"/>
      <c r="BG117" s="82"/>
      <c r="BH117" s="1" t="s">
        <v>462</v>
      </c>
      <c r="BI117" s="1"/>
      <c r="BJ117"/>
      <c r="BK117"/>
      <c r="BL117"/>
    </row>
    <row r="118" spans="1:64" hidden="1">
      <c r="A118" s="3" t="s">
        <v>463</v>
      </c>
      <c r="B118" s="4">
        <v>2</v>
      </c>
      <c r="C118" s="4">
        <v>5632</v>
      </c>
      <c r="D118" s="4">
        <v>67155</v>
      </c>
      <c r="E118" s="129" t="s">
        <v>65</v>
      </c>
      <c r="F118" s="129" t="s">
        <v>65</v>
      </c>
      <c r="G118" s="4" t="s">
        <v>66</v>
      </c>
      <c r="H118" s="4"/>
      <c r="I118" s="1"/>
      <c r="J118" s="129"/>
      <c r="K118" s="129"/>
      <c r="L118" s="1"/>
      <c r="M118" s="129"/>
      <c r="N118" s="1"/>
      <c r="O118" s="73"/>
      <c r="P118" s="73"/>
      <c r="Q118" s="1"/>
      <c r="R118" s="73"/>
      <c r="S118" s="1"/>
      <c r="T118" s="55"/>
      <c r="U118" s="133"/>
      <c r="V118" s="55"/>
      <c r="W118" s="55"/>
      <c r="X118" s="55"/>
      <c r="Y118" s="55"/>
      <c r="Z118" s="55"/>
      <c r="AA118" s="55"/>
      <c r="AB118" s="55"/>
      <c r="AC118" s="31" t="s">
        <v>67</v>
      </c>
      <c r="AD118" s="2" t="s">
        <v>460</v>
      </c>
      <c r="AE118" s="2" t="s">
        <v>446</v>
      </c>
      <c r="AF118" s="5">
        <f>IFERROR(VLOOKUP(AE118, 'Data-VM-ADF (Do Not Edit)'!A$2:C$20,MATCH("vLan Subnet",'Data-VM-ADF (Do Not Edit)'!A$2:C$2),FALSE),"")</f>
        <v>0</v>
      </c>
      <c r="AG118" s="107">
        <f>IFERROR(VLOOKUP(AE118, 'Data-VM-ADF (Do Not Edit)'!A$2:C$20,MATCH("vLan Default Gateway",'Data-VM-ADF (Do Not Edit)'!A$2:C$2),FALSE),"")</f>
        <v>0</v>
      </c>
      <c r="AH118" s="35"/>
      <c r="AI118" s="2"/>
      <c r="AJ118" s="2"/>
      <c r="AK118" s="2"/>
      <c r="AL118" s="2"/>
      <c r="AM118" s="2"/>
      <c r="AN118" s="2"/>
      <c r="AO118" s="2"/>
      <c r="AP118" s="2" t="s">
        <v>70</v>
      </c>
      <c r="AQ118" s="87" t="s">
        <v>461</v>
      </c>
      <c r="AR118" s="2" t="s">
        <v>72</v>
      </c>
      <c r="AS118" s="2" t="s">
        <v>73</v>
      </c>
      <c r="AT118" s="82">
        <v>7</v>
      </c>
      <c r="AU118" s="82"/>
      <c r="AV118" s="2"/>
      <c r="AW118" s="2" t="s">
        <v>74</v>
      </c>
      <c r="AX118" s="2" t="s">
        <v>75</v>
      </c>
      <c r="AY118" s="2" t="s">
        <v>76</v>
      </c>
      <c r="AZ118" s="2" t="s">
        <v>77</v>
      </c>
      <c r="BA118" s="73"/>
      <c r="BB118" s="73"/>
      <c r="BC118" s="73" t="s">
        <v>77</v>
      </c>
      <c r="BD118" s="87" t="s">
        <v>78</v>
      </c>
      <c r="BE118" s="87" t="s">
        <v>79</v>
      </c>
      <c r="BF118" s="87"/>
      <c r="BG118" s="87"/>
      <c r="BH118" s="1" t="s">
        <v>462</v>
      </c>
      <c r="BI118" s="1"/>
    </row>
    <row r="119" spans="1:64" hidden="1">
      <c r="A119" s="3" t="s">
        <v>464</v>
      </c>
      <c r="B119" s="4">
        <v>8</v>
      </c>
      <c r="C119" s="4">
        <v>16384</v>
      </c>
      <c r="D119" s="4">
        <v>102400</v>
      </c>
      <c r="E119" s="103" t="s">
        <v>82</v>
      </c>
      <c r="F119" s="129" t="s">
        <v>65</v>
      </c>
      <c r="G119" s="4" t="s">
        <v>83</v>
      </c>
      <c r="H119" s="129" t="s">
        <v>84</v>
      </c>
      <c r="I119" s="4">
        <v>40960</v>
      </c>
      <c r="J119" s="129" t="s">
        <v>103</v>
      </c>
      <c r="K119" s="129" t="s">
        <v>65</v>
      </c>
      <c r="L119" s="4" t="s">
        <v>83</v>
      </c>
      <c r="M119" s="129" t="s">
        <v>104</v>
      </c>
      <c r="N119" s="4">
        <v>10240</v>
      </c>
      <c r="O119" s="129" t="s">
        <v>165</v>
      </c>
      <c r="P119" s="129" t="s">
        <v>65</v>
      </c>
      <c r="Q119" s="4" t="s">
        <v>111</v>
      </c>
      <c r="R119" s="129" t="s">
        <v>112</v>
      </c>
      <c r="S119" s="4"/>
      <c r="T119" s="56"/>
      <c r="U119" s="134"/>
      <c r="V119" s="56"/>
      <c r="W119" s="56"/>
      <c r="X119" s="56"/>
      <c r="Y119" s="56"/>
      <c r="Z119" s="56"/>
      <c r="AA119" s="56"/>
      <c r="AB119" s="56"/>
      <c r="AC119" s="33" t="s">
        <v>85</v>
      </c>
      <c r="AD119" s="30" t="s">
        <v>465</v>
      </c>
      <c r="AE119" s="2" t="s">
        <v>87</v>
      </c>
      <c r="AF119" s="5" t="str">
        <f>IFERROR(VLOOKUP(AE119, 'Data-VM-ADF (Do Not Edit)'!A$2:C$20,MATCH("vLan Subnet",'Data-VM-ADF (Do Not Edit)'!A$2:C$2),FALSE),"")</f>
        <v>255.255.254.0</v>
      </c>
      <c r="AG119" s="107" t="str">
        <f>IFERROR(VLOOKUP(AE119, 'Data-VM-ADF (Do Not Edit)'!A$2:C$20,MATCH("vLan Default Gateway",'Data-VM-ADF (Do Not Edit)'!A$2:C$2),FALSE),"")</f>
        <v>172.17.36.1</v>
      </c>
      <c r="AH119" s="37"/>
      <c r="AI119" s="5"/>
      <c r="AJ119" s="5"/>
      <c r="AK119" s="5"/>
      <c r="AL119" s="5"/>
      <c r="AM119" s="5"/>
      <c r="AN119" s="5"/>
      <c r="AO119" s="5"/>
      <c r="AP119" s="5" t="s">
        <v>114</v>
      </c>
      <c r="AQ119" s="82" t="s">
        <v>466</v>
      </c>
      <c r="AR119" s="2" t="s">
        <v>116</v>
      </c>
      <c r="AS119" s="5"/>
      <c r="AT119" s="103">
        <v>9</v>
      </c>
      <c r="AU119" s="103"/>
      <c r="AV119" s="5"/>
      <c r="AW119" s="2" t="s">
        <v>117</v>
      </c>
      <c r="AX119" s="2" t="s">
        <v>75</v>
      </c>
      <c r="AY119" s="2" t="s">
        <v>76</v>
      </c>
      <c r="AZ119" s="2" t="s">
        <v>77</v>
      </c>
      <c r="BA119" s="73"/>
      <c r="BB119" s="73"/>
      <c r="BC119" s="73" t="s">
        <v>77</v>
      </c>
      <c r="BD119" s="82"/>
      <c r="BE119" s="82" t="s">
        <v>92</v>
      </c>
      <c r="BF119" s="82"/>
      <c r="BG119" s="82"/>
      <c r="BH119" s="1" t="s">
        <v>467</v>
      </c>
      <c r="BI119" s="1"/>
      <c r="BJ119" t="s">
        <v>119</v>
      </c>
    </row>
    <row r="120" spans="1:64" hidden="1">
      <c r="A120" s="3" t="s">
        <v>468</v>
      </c>
      <c r="B120" s="4">
        <v>8</v>
      </c>
      <c r="C120" s="4">
        <v>16384</v>
      </c>
      <c r="D120" s="4">
        <v>102400</v>
      </c>
      <c r="E120" s="103" t="s">
        <v>82</v>
      </c>
      <c r="F120" s="129" t="s">
        <v>65</v>
      </c>
      <c r="G120" s="4" t="s">
        <v>83</v>
      </c>
      <c r="H120" s="129" t="s">
        <v>84</v>
      </c>
      <c r="I120" s="4">
        <v>40960</v>
      </c>
      <c r="J120" s="129" t="s">
        <v>103</v>
      </c>
      <c r="K120" s="129" t="s">
        <v>65</v>
      </c>
      <c r="L120" s="4" t="s">
        <v>83</v>
      </c>
      <c r="M120" s="129" t="s">
        <v>104</v>
      </c>
      <c r="N120" s="4">
        <v>10240</v>
      </c>
      <c r="O120" s="129" t="s">
        <v>165</v>
      </c>
      <c r="P120" s="129" t="s">
        <v>65</v>
      </c>
      <c r="Q120" s="4" t="s">
        <v>111</v>
      </c>
      <c r="R120" s="129" t="s">
        <v>112</v>
      </c>
      <c r="S120" s="4"/>
      <c r="T120" s="56"/>
      <c r="U120" s="134"/>
      <c r="V120" s="56"/>
      <c r="W120" s="56"/>
      <c r="X120" s="56"/>
      <c r="Y120" s="56"/>
      <c r="Z120" s="56"/>
      <c r="AA120" s="56"/>
      <c r="AB120" s="56"/>
      <c r="AC120" s="33" t="s">
        <v>85</v>
      </c>
      <c r="AD120" s="30" t="s">
        <v>469</v>
      </c>
      <c r="AE120" s="39" t="s">
        <v>87</v>
      </c>
      <c r="AF120" s="5" t="str">
        <f>IFERROR(VLOOKUP(AE120, 'Data-VM-ADF (Do Not Edit)'!A$2:C$20,MATCH("vLan Subnet",'Data-VM-ADF (Do Not Edit)'!A$2:C$2),FALSE),"")</f>
        <v>255.255.254.0</v>
      </c>
      <c r="AG120" s="107" t="str">
        <f>IFERROR(VLOOKUP(AE120, 'Data-VM-ADF (Do Not Edit)'!A$2:C$20,MATCH("vLan Default Gateway",'Data-VM-ADF (Do Not Edit)'!A$2:C$2),FALSE),"")</f>
        <v>172.17.36.1</v>
      </c>
      <c r="AH120" s="37"/>
      <c r="AI120" s="5"/>
      <c r="AJ120" s="5"/>
      <c r="AK120" s="5"/>
      <c r="AL120" s="5"/>
      <c r="AM120" s="5"/>
      <c r="AN120" s="5"/>
      <c r="AO120" s="5"/>
      <c r="AP120" s="5" t="s">
        <v>114</v>
      </c>
      <c r="AQ120" s="82" t="s">
        <v>466</v>
      </c>
      <c r="AR120" s="2" t="s">
        <v>116</v>
      </c>
      <c r="AS120" s="5"/>
      <c r="AT120" s="103">
        <v>9</v>
      </c>
      <c r="AU120" s="103"/>
      <c r="AV120" s="5"/>
      <c r="AW120" s="2" t="s">
        <v>117</v>
      </c>
      <c r="AX120" s="2" t="s">
        <v>75</v>
      </c>
      <c r="AY120" s="2" t="s">
        <v>76</v>
      </c>
      <c r="AZ120" s="2" t="s">
        <v>77</v>
      </c>
      <c r="BA120" s="73"/>
      <c r="BB120" s="73"/>
      <c r="BC120" s="73" t="s">
        <v>77</v>
      </c>
      <c r="BD120" s="82"/>
      <c r="BE120" s="82" t="s">
        <v>92</v>
      </c>
      <c r="BF120" s="82"/>
      <c r="BG120" s="82"/>
      <c r="BH120" s="1" t="s">
        <v>467</v>
      </c>
      <c r="BI120" s="1"/>
      <c r="BJ120" t="s">
        <v>119</v>
      </c>
    </row>
    <row r="121" spans="1:64" hidden="1">
      <c r="A121" s="3" t="s">
        <v>470</v>
      </c>
      <c r="B121" s="4">
        <v>8</v>
      </c>
      <c r="C121" s="4">
        <v>8192</v>
      </c>
      <c r="D121" s="4">
        <v>102400</v>
      </c>
      <c r="E121" s="103" t="s">
        <v>82</v>
      </c>
      <c r="F121" s="129" t="s">
        <v>65</v>
      </c>
      <c r="G121" s="4" t="s">
        <v>83</v>
      </c>
      <c r="H121" s="129" t="s">
        <v>84</v>
      </c>
      <c r="I121" s="4">
        <v>40960</v>
      </c>
      <c r="J121" s="129" t="s">
        <v>103</v>
      </c>
      <c r="K121" s="129" t="s">
        <v>65</v>
      </c>
      <c r="L121" s="4" t="s">
        <v>83</v>
      </c>
      <c r="M121" s="129" t="s">
        <v>104</v>
      </c>
      <c r="N121" s="4">
        <v>10240</v>
      </c>
      <c r="O121" s="129" t="s">
        <v>165</v>
      </c>
      <c r="P121" s="129" t="s">
        <v>65</v>
      </c>
      <c r="Q121" s="4" t="s">
        <v>111</v>
      </c>
      <c r="R121" s="129" t="s">
        <v>112</v>
      </c>
      <c r="S121" s="4"/>
      <c r="T121" s="56"/>
      <c r="U121" s="134"/>
      <c r="V121" s="56"/>
      <c r="W121" s="56"/>
      <c r="X121" s="56"/>
      <c r="Y121" s="56"/>
      <c r="Z121" s="56"/>
      <c r="AA121" s="56"/>
      <c r="AB121" s="56"/>
      <c r="AC121" s="33" t="s">
        <v>85</v>
      </c>
      <c r="AD121" s="40" t="s">
        <v>471</v>
      </c>
      <c r="AE121" s="2" t="s">
        <v>87</v>
      </c>
      <c r="AF121" s="5" t="str">
        <f>IFERROR(VLOOKUP(AE121, 'Data-VM-ADF (Do Not Edit)'!A$2:C$20,MATCH("vLan Subnet",'Data-VM-ADF (Do Not Edit)'!A$2:C$2),FALSE),"")</f>
        <v>255.255.254.0</v>
      </c>
      <c r="AG121" s="107" t="str">
        <f>IFERROR(VLOOKUP(AE121, 'Data-VM-ADF (Do Not Edit)'!A$2:C$20,MATCH("vLan Default Gateway",'Data-VM-ADF (Do Not Edit)'!A$2:C$2),FALSE),"")</f>
        <v>172.17.36.1</v>
      </c>
      <c r="AH121" s="37"/>
      <c r="AI121" s="5"/>
      <c r="AJ121" s="5"/>
      <c r="AK121" s="5"/>
      <c r="AL121" s="5"/>
      <c r="AM121" s="5"/>
      <c r="AN121" s="5"/>
      <c r="AO121" s="5"/>
      <c r="AP121" s="5" t="s">
        <v>114</v>
      </c>
      <c r="AQ121" s="82" t="s">
        <v>466</v>
      </c>
      <c r="AR121" s="2" t="s">
        <v>116</v>
      </c>
      <c r="AS121" s="5"/>
      <c r="AT121" s="103">
        <v>9</v>
      </c>
      <c r="AU121" s="103"/>
      <c r="AV121" s="5"/>
      <c r="AW121" s="2" t="s">
        <v>117</v>
      </c>
      <c r="AX121" s="2" t="s">
        <v>75</v>
      </c>
      <c r="AY121" s="2" t="s">
        <v>76</v>
      </c>
      <c r="AZ121" s="2" t="s">
        <v>77</v>
      </c>
      <c r="BA121" s="73"/>
      <c r="BB121" s="73"/>
      <c r="BC121" s="73" t="s">
        <v>77</v>
      </c>
      <c r="BD121" s="82"/>
      <c r="BE121" s="82" t="s">
        <v>92</v>
      </c>
      <c r="BF121" s="82"/>
      <c r="BG121" s="82"/>
      <c r="BH121" s="1" t="s">
        <v>467</v>
      </c>
      <c r="BI121" s="1"/>
      <c r="BJ121" t="s">
        <v>119</v>
      </c>
    </row>
    <row r="122" spans="1:64" hidden="1">
      <c r="A122" s="3" t="s">
        <v>472</v>
      </c>
      <c r="B122" s="4">
        <v>8</v>
      </c>
      <c r="C122" s="4">
        <v>8192</v>
      </c>
      <c r="D122" s="4">
        <v>102400</v>
      </c>
      <c r="E122" s="103" t="s">
        <v>82</v>
      </c>
      <c r="F122" s="129" t="s">
        <v>65</v>
      </c>
      <c r="G122" s="4" t="s">
        <v>83</v>
      </c>
      <c r="H122" s="129" t="s">
        <v>84</v>
      </c>
      <c r="I122" s="4">
        <v>40960</v>
      </c>
      <c r="J122" s="129" t="s">
        <v>103</v>
      </c>
      <c r="K122" s="129" t="s">
        <v>65</v>
      </c>
      <c r="L122" s="4" t="s">
        <v>83</v>
      </c>
      <c r="M122" s="129" t="s">
        <v>104</v>
      </c>
      <c r="N122" s="4">
        <v>10240</v>
      </c>
      <c r="O122" s="129" t="s">
        <v>165</v>
      </c>
      <c r="P122" s="129" t="s">
        <v>65</v>
      </c>
      <c r="Q122" s="4" t="s">
        <v>111</v>
      </c>
      <c r="R122" s="129" t="s">
        <v>112</v>
      </c>
      <c r="S122" s="4"/>
      <c r="T122" s="4"/>
      <c r="U122" s="129"/>
      <c r="V122" s="4"/>
      <c r="W122" s="4"/>
      <c r="X122" s="4"/>
      <c r="Y122" s="4"/>
      <c r="Z122" s="4"/>
      <c r="AA122" s="4"/>
      <c r="AB122" s="4"/>
      <c r="AC122" s="5" t="s">
        <v>85</v>
      </c>
      <c r="AD122" s="41" t="s">
        <v>473</v>
      </c>
      <c r="AE122" s="2" t="s">
        <v>87</v>
      </c>
      <c r="AF122" s="5" t="str">
        <f>IFERROR(VLOOKUP(AE122, 'Data-VM-ADF (Do Not Edit)'!A$2:C$20,MATCH("vLan Subnet",'Data-VM-ADF (Do Not Edit)'!A$2:C$2),FALSE),"")</f>
        <v>255.255.254.0</v>
      </c>
      <c r="AG122" s="107" t="str">
        <f>IFERROR(VLOOKUP(AE122, 'Data-VM-ADF (Do Not Edit)'!A$2:C$20,MATCH("vLan Default Gateway",'Data-VM-ADF (Do Not Edit)'!A$2:C$2),FALSE),"")</f>
        <v>172.17.36.1</v>
      </c>
      <c r="AH122" s="37"/>
      <c r="AI122" s="5"/>
      <c r="AJ122" s="5"/>
      <c r="AK122" s="5"/>
      <c r="AL122" s="5"/>
      <c r="AM122" s="5"/>
      <c r="AN122" s="5"/>
      <c r="AO122" s="5"/>
      <c r="AP122" s="5" t="s">
        <v>114</v>
      </c>
      <c r="AQ122" s="82" t="s">
        <v>466</v>
      </c>
      <c r="AR122" s="2" t="s">
        <v>116</v>
      </c>
      <c r="AS122" s="5"/>
      <c r="AT122" s="103">
        <v>9</v>
      </c>
      <c r="AU122" s="103"/>
      <c r="AV122" s="5"/>
      <c r="AW122" s="2" t="s">
        <v>117</v>
      </c>
      <c r="AX122" s="2" t="s">
        <v>75</v>
      </c>
      <c r="AY122" s="2" t="s">
        <v>76</v>
      </c>
      <c r="AZ122" s="2" t="s">
        <v>77</v>
      </c>
      <c r="BA122" s="73"/>
      <c r="BB122" s="73"/>
      <c r="BC122" s="73" t="s">
        <v>77</v>
      </c>
      <c r="BD122" s="82"/>
      <c r="BE122" s="82" t="s">
        <v>92</v>
      </c>
      <c r="BF122" s="82"/>
      <c r="BG122" s="82"/>
      <c r="BH122" s="1" t="s">
        <v>467</v>
      </c>
      <c r="BI122" s="1"/>
      <c r="BJ122" t="s">
        <v>119</v>
      </c>
    </row>
    <row r="123" spans="1:64" hidden="1">
      <c r="A123" s="3" t="s">
        <v>474</v>
      </c>
      <c r="B123" s="4">
        <v>8</v>
      </c>
      <c r="C123" s="4">
        <v>8192</v>
      </c>
      <c r="D123" s="4">
        <v>102400</v>
      </c>
      <c r="E123" s="103" t="s">
        <v>82</v>
      </c>
      <c r="F123" s="129" t="s">
        <v>65</v>
      </c>
      <c r="G123" s="4" t="s">
        <v>83</v>
      </c>
      <c r="H123" s="129" t="s">
        <v>84</v>
      </c>
      <c r="I123" s="4">
        <v>40960</v>
      </c>
      <c r="J123" s="129" t="s">
        <v>103</v>
      </c>
      <c r="K123" s="129" t="s">
        <v>65</v>
      </c>
      <c r="L123" s="4" t="s">
        <v>83</v>
      </c>
      <c r="M123" s="129" t="s">
        <v>104</v>
      </c>
      <c r="N123" s="4">
        <v>10240</v>
      </c>
      <c r="O123" s="129" t="s">
        <v>165</v>
      </c>
      <c r="P123" s="129" t="s">
        <v>65</v>
      </c>
      <c r="Q123" s="4" t="s">
        <v>111</v>
      </c>
      <c r="R123" s="129" t="s">
        <v>112</v>
      </c>
      <c r="S123" s="4"/>
      <c r="T123" s="4"/>
      <c r="U123" s="129"/>
      <c r="V123" s="4"/>
      <c r="W123" s="4"/>
      <c r="X123" s="4"/>
      <c r="Y123" s="4"/>
      <c r="Z123" s="4"/>
      <c r="AA123" s="4"/>
      <c r="AB123" s="4"/>
      <c r="AC123" s="5" t="s">
        <v>85</v>
      </c>
      <c r="AD123" s="40" t="s">
        <v>475</v>
      </c>
      <c r="AE123" s="2" t="s">
        <v>87</v>
      </c>
      <c r="AF123" s="5" t="str">
        <f>IFERROR(VLOOKUP(AE123, 'Data-VM-ADF (Do Not Edit)'!A$2:C$20,MATCH("vLan Subnet",'Data-VM-ADF (Do Not Edit)'!A$2:C$2),FALSE),"")</f>
        <v>255.255.254.0</v>
      </c>
      <c r="AG123" s="107" t="str">
        <f>IFERROR(VLOOKUP(AE123, 'Data-VM-ADF (Do Not Edit)'!A$2:C$20,MATCH("vLan Default Gateway",'Data-VM-ADF (Do Not Edit)'!A$2:C$2),FALSE),"")</f>
        <v>172.17.36.1</v>
      </c>
      <c r="AH123" s="37"/>
      <c r="AI123" s="5"/>
      <c r="AJ123" s="5"/>
      <c r="AK123" s="5"/>
      <c r="AL123" s="5"/>
      <c r="AM123" s="5"/>
      <c r="AN123" s="5"/>
      <c r="AO123" s="5"/>
      <c r="AP123" s="5" t="s">
        <v>114</v>
      </c>
      <c r="AQ123" s="82" t="s">
        <v>466</v>
      </c>
      <c r="AR123" s="2" t="s">
        <v>116</v>
      </c>
      <c r="AS123" s="5"/>
      <c r="AT123" s="103">
        <v>9</v>
      </c>
      <c r="AU123" s="103"/>
      <c r="AV123" s="5"/>
      <c r="AW123" s="2" t="s">
        <v>117</v>
      </c>
      <c r="AX123" s="2" t="s">
        <v>75</v>
      </c>
      <c r="AY123" s="2" t="s">
        <v>76</v>
      </c>
      <c r="AZ123" s="2" t="s">
        <v>77</v>
      </c>
      <c r="BA123" s="73"/>
      <c r="BB123" s="73"/>
      <c r="BC123" s="73" t="s">
        <v>77</v>
      </c>
      <c r="BD123" s="82"/>
      <c r="BE123" s="82" t="s">
        <v>92</v>
      </c>
      <c r="BF123" s="82"/>
      <c r="BG123" s="82"/>
      <c r="BH123" s="1" t="s">
        <v>467</v>
      </c>
      <c r="BI123" s="1"/>
      <c r="BJ123" t="s">
        <v>119</v>
      </c>
    </row>
    <row r="124" spans="1:64" hidden="1">
      <c r="A124" s="3" t="s">
        <v>476</v>
      </c>
      <c r="B124" s="4">
        <v>8</v>
      </c>
      <c r="C124" s="4">
        <v>8192</v>
      </c>
      <c r="D124" s="4">
        <v>102400</v>
      </c>
      <c r="E124" s="103" t="s">
        <v>82</v>
      </c>
      <c r="F124" s="129" t="s">
        <v>65</v>
      </c>
      <c r="G124" s="4" t="s">
        <v>83</v>
      </c>
      <c r="H124" s="129" t="s">
        <v>84</v>
      </c>
      <c r="I124" s="4">
        <v>40960</v>
      </c>
      <c r="J124" s="129" t="s">
        <v>103</v>
      </c>
      <c r="K124" s="129" t="s">
        <v>65</v>
      </c>
      <c r="L124" s="4" t="s">
        <v>83</v>
      </c>
      <c r="M124" s="129" t="s">
        <v>104</v>
      </c>
      <c r="N124" s="4">
        <v>10240</v>
      </c>
      <c r="O124" s="129" t="s">
        <v>165</v>
      </c>
      <c r="P124" s="129" t="s">
        <v>65</v>
      </c>
      <c r="Q124" s="4" t="s">
        <v>111</v>
      </c>
      <c r="R124" s="129" t="s">
        <v>112</v>
      </c>
      <c r="S124" s="4"/>
      <c r="T124" s="4"/>
      <c r="U124" s="129"/>
      <c r="V124" s="4"/>
      <c r="W124" s="4"/>
      <c r="X124" s="4"/>
      <c r="Y124" s="4"/>
      <c r="Z124" s="4"/>
      <c r="AA124" s="4"/>
      <c r="AB124" s="4"/>
      <c r="AC124" s="5" t="s">
        <v>85</v>
      </c>
      <c r="AD124" s="40" t="s">
        <v>477</v>
      </c>
      <c r="AE124" s="2" t="s">
        <v>87</v>
      </c>
      <c r="AF124" s="5" t="str">
        <f>IFERROR(VLOOKUP(AE124, 'Data-VM-ADF (Do Not Edit)'!A$2:C$20,MATCH("vLan Subnet",'Data-VM-ADF (Do Not Edit)'!A$2:C$2),FALSE),"")</f>
        <v>255.255.254.0</v>
      </c>
      <c r="AG124" s="107" t="str">
        <f>IFERROR(VLOOKUP(AE124, 'Data-VM-ADF (Do Not Edit)'!A$2:C$20,MATCH("vLan Default Gateway",'Data-VM-ADF (Do Not Edit)'!A$2:C$2),FALSE),"")</f>
        <v>172.17.36.1</v>
      </c>
      <c r="AH124" s="37"/>
      <c r="AI124" s="5"/>
      <c r="AJ124" s="5"/>
      <c r="AK124" s="5"/>
      <c r="AL124" s="5"/>
      <c r="AM124" s="5"/>
      <c r="AN124" s="5"/>
      <c r="AO124" s="5"/>
      <c r="AP124" s="5" t="s">
        <v>114</v>
      </c>
      <c r="AQ124" s="82" t="s">
        <v>466</v>
      </c>
      <c r="AR124" s="2" t="s">
        <v>116</v>
      </c>
      <c r="AS124" s="5"/>
      <c r="AT124" s="103">
        <v>9</v>
      </c>
      <c r="AU124" s="103"/>
      <c r="AV124" s="5"/>
      <c r="AW124" s="2" t="s">
        <v>117</v>
      </c>
      <c r="AX124" s="2" t="s">
        <v>75</v>
      </c>
      <c r="AY124" s="2" t="s">
        <v>76</v>
      </c>
      <c r="AZ124" s="2" t="s">
        <v>77</v>
      </c>
      <c r="BA124" s="73"/>
      <c r="BB124" s="73"/>
      <c r="BC124" s="73" t="s">
        <v>77</v>
      </c>
      <c r="BD124" s="82"/>
      <c r="BE124" s="82" t="s">
        <v>92</v>
      </c>
      <c r="BF124" s="82"/>
      <c r="BG124" s="82"/>
      <c r="BH124" s="1" t="s">
        <v>467</v>
      </c>
      <c r="BI124" s="1"/>
      <c r="BJ124" t="s">
        <v>119</v>
      </c>
    </row>
    <row r="125" spans="1:64" hidden="1">
      <c r="A125" s="3" t="s">
        <v>478</v>
      </c>
      <c r="B125" s="4">
        <v>8</v>
      </c>
      <c r="C125" s="4">
        <v>8192</v>
      </c>
      <c r="D125" s="4">
        <v>102400</v>
      </c>
      <c r="E125" s="103" t="s">
        <v>82</v>
      </c>
      <c r="F125" s="129" t="s">
        <v>65</v>
      </c>
      <c r="G125" s="4" t="s">
        <v>83</v>
      </c>
      <c r="H125" s="129" t="s">
        <v>84</v>
      </c>
      <c r="I125" s="4">
        <v>40960</v>
      </c>
      <c r="J125" s="129" t="s">
        <v>103</v>
      </c>
      <c r="K125" s="129" t="s">
        <v>65</v>
      </c>
      <c r="L125" s="4" t="s">
        <v>83</v>
      </c>
      <c r="M125" s="129" t="s">
        <v>104</v>
      </c>
      <c r="N125" s="4">
        <v>10240</v>
      </c>
      <c r="O125" s="129" t="s">
        <v>165</v>
      </c>
      <c r="P125" s="129" t="s">
        <v>65</v>
      </c>
      <c r="Q125" s="4" t="s">
        <v>111</v>
      </c>
      <c r="R125" s="129" t="s">
        <v>112</v>
      </c>
      <c r="S125" s="4"/>
      <c r="T125" s="4"/>
      <c r="U125" s="129"/>
      <c r="V125" s="4"/>
      <c r="W125" s="4"/>
      <c r="X125" s="4"/>
      <c r="Y125" s="4"/>
      <c r="Z125" s="4"/>
      <c r="AA125" s="4"/>
      <c r="AB125" s="4"/>
      <c r="AC125" s="5" t="s">
        <v>85</v>
      </c>
      <c r="AD125" s="40" t="s">
        <v>479</v>
      </c>
      <c r="AE125" s="2" t="s">
        <v>87</v>
      </c>
      <c r="AF125" s="5" t="str">
        <f>IFERROR(VLOOKUP(AE125, 'Data-VM-ADF (Do Not Edit)'!A$2:C$20,MATCH("vLan Subnet",'Data-VM-ADF (Do Not Edit)'!A$2:C$2),FALSE),"")</f>
        <v>255.255.254.0</v>
      </c>
      <c r="AG125" s="107" t="str">
        <f>IFERROR(VLOOKUP(AE125, 'Data-VM-ADF (Do Not Edit)'!A$2:C$20,MATCH("vLan Default Gateway",'Data-VM-ADF (Do Not Edit)'!A$2:C$2),FALSE),"")</f>
        <v>172.17.36.1</v>
      </c>
      <c r="AH125" s="37"/>
      <c r="AI125" s="5"/>
      <c r="AJ125" s="5"/>
      <c r="AK125" s="5"/>
      <c r="AL125" s="5"/>
      <c r="AM125" s="5"/>
      <c r="AN125" s="5"/>
      <c r="AO125" s="5"/>
      <c r="AP125" s="5" t="s">
        <v>114</v>
      </c>
      <c r="AQ125" s="82" t="s">
        <v>466</v>
      </c>
      <c r="AR125" s="2" t="s">
        <v>116</v>
      </c>
      <c r="AS125" s="5"/>
      <c r="AT125" s="103">
        <v>9</v>
      </c>
      <c r="AU125" s="103"/>
      <c r="AV125" s="5"/>
      <c r="AW125" s="2" t="s">
        <v>117</v>
      </c>
      <c r="AX125" s="2" t="s">
        <v>75</v>
      </c>
      <c r="AY125" s="2" t="s">
        <v>76</v>
      </c>
      <c r="AZ125" s="2" t="s">
        <v>77</v>
      </c>
      <c r="BA125" s="73"/>
      <c r="BB125" s="73"/>
      <c r="BC125" s="73" t="s">
        <v>77</v>
      </c>
      <c r="BD125" s="82"/>
      <c r="BE125" s="82" t="s">
        <v>92</v>
      </c>
      <c r="BF125" s="82"/>
      <c r="BG125" s="82"/>
      <c r="BH125" s="1" t="s">
        <v>467</v>
      </c>
      <c r="BI125" s="1"/>
      <c r="BJ125" t="s">
        <v>119</v>
      </c>
    </row>
    <row r="126" spans="1:64" hidden="1">
      <c r="A126" s="3" t="s">
        <v>480</v>
      </c>
      <c r="B126" s="4">
        <v>8</v>
      </c>
      <c r="C126" s="4">
        <v>8192</v>
      </c>
      <c r="D126" s="4">
        <v>102400</v>
      </c>
      <c r="E126" s="103" t="s">
        <v>82</v>
      </c>
      <c r="F126" s="129" t="s">
        <v>65</v>
      </c>
      <c r="G126" s="4" t="s">
        <v>83</v>
      </c>
      <c r="H126" s="129" t="s">
        <v>84</v>
      </c>
      <c r="I126" s="4">
        <v>40960</v>
      </c>
      <c r="J126" s="129" t="s">
        <v>103</v>
      </c>
      <c r="K126" s="129" t="s">
        <v>65</v>
      </c>
      <c r="L126" s="4" t="s">
        <v>83</v>
      </c>
      <c r="M126" s="129" t="s">
        <v>104</v>
      </c>
      <c r="N126" s="4">
        <v>10240</v>
      </c>
      <c r="O126" s="129" t="s">
        <v>165</v>
      </c>
      <c r="P126" s="129" t="s">
        <v>65</v>
      </c>
      <c r="Q126" s="4" t="s">
        <v>111</v>
      </c>
      <c r="R126" s="129" t="s">
        <v>112</v>
      </c>
      <c r="S126" s="4"/>
      <c r="T126" s="4"/>
      <c r="U126" s="129"/>
      <c r="V126" s="4"/>
      <c r="W126" s="4"/>
      <c r="X126" s="4"/>
      <c r="Y126" s="4"/>
      <c r="Z126" s="4"/>
      <c r="AA126" s="4"/>
      <c r="AB126" s="4"/>
      <c r="AC126" s="5" t="s">
        <v>85</v>
      </c>
      <c r="AD126" s="40" t="s">
        <v>481</v>
      </c>
      <c r="AE126" s="2" t="s">
        <v>87</v>
      </c>
      <c r="AF126" s="5" t="str">
        <f>IFERROR(VLOOKUP(AE126, 'Data-VM-ADF (Do Not Edit)'!A$2:C$20,MATCH("vLan Subnet",'Data-VM-ADF (Do Not Edit)'!A$2:C$2),FALSE),"")</f>
        <v>255.255.254.0</v>
      </c>
      <c r="AG126" s="107" t="str">
        <f>IFERROR(VLOOKUP(AE126, 'Data-VM-ADF (Do Not Edit)'!A$2:C$20,MATCH("vLan Default Gateway",'Data-VM-ADF (Do Not Edit)'!A$2:C$2),FALSE),"")</f>
        <v>172.17.36.1</v>
      </c>
      <c r="AH126" s="37"/>
      <c r="AI126" s="5"/>
      <c r="AJ126" s="5"/>
      <c r="AK126" s="5"/>
      <c r="AL126" s="5"/>
      <c r="AM126" s="5"/>
      <c r="AN126" s="5"/>
      <c r="AO126" s="5"/>
      <c r="AP126" s="5" t="s">
        <v>114</v>
      </c>
      <c r="AQ126" s="82" t="s">
        <v>466</v>
      </c>
      <c r="AR126" s="2" t="s">
        <v>116</v>
      </c>
      <c r="AS126" s="5"/>
      <c r="AT126" s="103">
        <v>9</v>
      </c>
      <c r="AU126" s="103"/>
      <c r="AV126" s="5"/>
      <c r="AW126" s="2" t="s">
        <v>117</v>
      </c>
      <c r="AX126" s="2" t="s">
        <v>75</v>
      </c>
      <c r="AY126" s="2" t="s">
        <v>76</v>
      </c>
      <c r="AZ126" s="2" t="s">
        <v>77</v>
      </c>
      <c r="BA126" s="73"/>
      <c r="BB126" s="73"/>
      <c r="BC126" s="73" t="s">
        <v>77</v>
      </c>
      <c r="BD126" s="82"/>
      <c r="BE126" s="82" t="s">
        <v>92</v>
      </c>
      <c r="BF126" s="82"/>
      <c r="BG126" s="82"/>
      <c r="BH126" s="1" t="s">
        <v>467</v>
      </c>
      <c r="BI126" s="1"/>
      <c r="BJ126" t="s">
        <v>119</v>
      </c>
      <c r="BK126" s="26"/>
      <c r="BL126" s="26"/>
    </row>
    <row r="127" spans="1:64" s="248" customFormat="1" hidden="1">
      <c r="A127" s="1" t="s">
        <v>482</v>
      </c>
      <c r="B127" s="102">
        <v>8</v>
      </c>
      <c r="C127" s="4">
        <v>65536</v>
      </c>
      <c r="D127" s="4">
        <v>102400</v>
      </c>
      <c r="E127" s="103" t="s">
        <v>82</v>
      </c>
      <c r="F127" s="129" t="s">
        <v>65</v>
      </c>
      <c r="G127" s="4" t="s">
        <v>83</v>
      </c>
      <c r="H127" s="129" t="s">
        <v>84</v>
      </c>
      <c r="I127" s="1"/>
      <c r="J127" s="73"/>
      <c r="K127" s="73"/>
      <c r="L127" s="1"/>
      <c r="M127" s="73"/>
      <c r="N127" s="1"/>
      <c r="O127" s="73"/>
      <c r="P127" s="73"/>
      <c r="Q127" s="1"/>
      <c r="R127" s="73"/>
      <c r="S127" s="1"/>
      <c r="T127" s="1"/>
      <c r="U127" s="73"/>
      <c r="V127" s="1"/>
      <c r="W127" s="1"/>
      <c r="X127" s="1"/>
      <c r="Y127" s="1"/>
      <c r="Z127" s="1"/>
      <c r="AA127" s="1"/>
      <c r="AB127" s="1"/>
      <c r="AC127" s="2" t="s">
        <v>85</v>
      </c>
      <c r="AD127" s="55" t="s">
        <v>483</v>
      </c>
      <c r="AE127" s="2" t="s">
        <v>87</v>
      </c>
      <c r="AF127" s="5" t="str">
        <f>IFERROR(VLOOKUP(AE127, 'Data-VM-ADF (Do Not Edit)'!A$2:C$20,MATCH("vLan Subnet",'Data-VM-ADF (Do Not Edit)'!A$2:C$2),FALSE),"")</f>
        <v>255.255.254.0</v>
      </c>
      <c r="AG127" s="107" t="str">
        <f>IFERROR(VLOOKUP(AE127, 'Data-VM-ADF (Do Not Edit)'!A$2:C$20,MATCH("vLan Default Gateway",'Data-VM-ADF (Do Not Edit)'!A$2:C$2),FALSE),"")</f>
        <v>172.17.36.1</v>
      </c>
      <c r="AH127" s="70"/>
      <c r="AI127" s="1"/>
      <c r="AJ127" s="1"/>
      <c r="AK127" s="1"/>
      <c r="AL127" s="1"/>
      <c r="AM127" s="1"/>
      <c r="AN127" s="1"/>
      <c r="AO127" s="1"/>
      <c r="AP127" s="1" t="s">
        <v>484</v>
      </c>
      <c r="AQ127" s="82"/>
      <c r="AR127" s="2" t="s">
        <v>72</v>
      </c>
      <c r="AS127" s="1"/>
      <c r="AT127" s="82">
        <v>6</v>
      </c>
      <c r="AU127" s="82"/>
      <c r="AV127" s="1"/>
      <c r="AW127" s="1" t="s">
        <v>117</v>
      </c>
      <c r="AX127" s="2" t="s">
        <v>75</v>
      </c>
      <c r="AY127" s="2" t="s">
        <v>76</v>
      </c>
      <c r="AZ127" s="1" t="s">
        <v>78</v>
      </c>
      <c r="BA127" s="73">
        <v>50</v>
      </c>
      <c r="BB127" s="73"/>
      <c r="BC127" s="73" t="s">
        <v>78</v>
      </c>
      <c r="BD127" s="82" t="s">
        <v>78</v>
      </c>
      <c r="BE127" s="82" t="s">
        <v>92</v>
      </c>
      <c r="BF127" s="82"/>
      <c r="BG127" s="82"/>
      <c r="BH127" s="107" t="s">
        <v>485</v>
      </c>
      <c r="BI127" s="1"/>
      <c r="BJ127" t="s">
        <v>119</v>
      </c>
      <c r="BK127"/>
      <c r="BL127"/>
    </row>
    <row r="128" spans="1:64" hidden="1">
      <c r="A128" s="3" t="s">
        <v>486</v>
      </c>
      <c r="B128" s="4">
        <v>4</v>
      </c>
      <c r="C128" s="4">
        <v>4096</v>
      </c>
      <c r="D128" s="4">
        <v>102400</v>
      </c>
      <c r="E128" s="103" t="s">
        <v>82</v>
      </c>
      <c r="F128" s="129" t="s">
        <v>65</v>
      </c>
      <c r="G128" s="4" t="s">
        <v>83</v>
      </c>
      <c r="H128" s="129" t="s">
        <v>84</v>
      </c>
      <c r="I128" s="4">
        <v>10240</v>
      </c>
      <c r="J128" s="129" t="s">
        <v>103</v>
      </c>
      <c r="K128" s="129" t="s">
        <v>65</v>
      </c>
      <c r="L128" s="4" t="s">
        <v>83</v>
      </c>
      <c r="M128" s="129" t="s">
        <v>104</v>
      </c>
      <c r="N128" s="4">
        <v>40960</v>
      </c>
      <c r="O128" s="129" t="s">
        <v>165</v>
      </c>
      <c r="P128" s="129" t="s">
        <v>65</v>
      </c>
      <c r="Q128" s="4" t="s">
        <v>111</v>
      </c>
      <c r="R128" s="129" t="s">
        <v>112</v>
      </c>
      <c r="S128" s="4"/>
      <c r="T128" s="4"/>
      <c r="U128" s="129"/>
      <c r="V128" s="4"/>
      <c r="W128" s="4"/>
      <c r="X128" s="4"/>
      <c r="Y128" s="4"/>
      <c r="Z128" s="4"/>
      <c r="AA128" s="4"/>
      <c r="AB128" s="4"/>
      <c r="AC128" s="5" t="s">
        <v>85</v>
      </c>
      <c r="AD128" s="30" t="s">
        <v>487</v>
      </c>
      <c r="AE128" s="29" t="s">
        <v>87</v>
      </c>
      <c r="AF128" s="5" t="str">
        <f>IFERROR(VLOOKUP(AE128, 'Data-VM-ADF (Do Not Edit)'!A$2:C$20,MATCH("vLan Subnet",'Data-VM-ADF (Do Not Edit)'!A$2:C$2),FALSE),"")</f>
        <v>255.255.254.0</v>
      </c>
      <c r="AG128" s="107" t="str">
        <f>IFERROR(VLOOKUP(AE128, 'Data-VM-ADF (Do Not Edit)'!A$2:C$20,MATCH("vLan Default Gateway",'Data-VM-ADF (Do Not Edit)'!A$2:C$2),FALSE),"")</f>
        <v>172.17.36.1</v>
      </c>
      <c r="AH128" s="5"/>
      <c r="AI128" s="5"/>
      <c r="AJ128" s="5"/>
      <c r="AK128" s="5"/>
      <c r="AL128" s="5"/>
      <c r="AM128" s="5"/>
      <c r="AN128" s="5"/>
      <c r="AO128" s="5"/>
      <c r="AP128" s="5" t="s">
        <v>114</v>
      </c>
      <c r="AQ128" s="82" t="s">
        <v>488</v>
      </c>
      <c r="AR128" s="5" t="s">
        <v>90</v>
      </c>
      <c r="AS128" s="5"/>
      <c r="AT128" s="103">
        <v>9</v>
      </c>
      <c r="AU128" s="103"/>
      <c r="AV128" s="5"/>
      <c r="AW128" s="2" t="s">
        <v>117</v>
      </c>
      <c r="AX128" s="2" t="s">
        <v>75</v>
      </c>
      <c r="AY128" s="2" t="s">
        <v>76</v>
      </c>
      <c r="AZ128" s="2" t="s">
        <v>77</v>
      </c>
      <c r="BA128" s="73"/>
      <c r="BB128" s="73"/>
      <c r="BC128" s="73" t="s">
        <v>77</v>
      </c>
      <c r="BD128" s="82"/>
      <c r="BE128" s="82" t="s">
        <v>92</v>
      </c>
      <c r="BF128" s="82"/>
      <c r="BG128" s="82"/>
      <c r="BH128" s="1" t="s">
        <v>118</v>
      </c>
      <c r="BI128" s="1"/>
    </row>
    <row r="129" spans="1:64" hidden="1">
      <c r="A129" s="250" t="s">
        <v>489</v>
      </c>
      <c r="B129" s="44">
        <v>4</v>
      </c>
      <c r="C129" s="253">
        <v>16384</v>
      </c>
      <c r="D129" s="44">
        <v>102400</v>
      </c>
      <c r="E129" s="103" t="s">
        <v>82</v>
      </c>
      <c r="F129" s="129" t="s">
        <v>65</v>
      </c>
      <c r="G129" s="4" t="s">
        <v>83</v>
      </c>
      <c r="H129" s="129" t="s">
        <v>84</v>
      </c>
      <c r="I129" s="44">
        <v>40960</v>
      </c>
      <c r="J129" s="129" t="s">
        <v>103</v>
      </c>
      <c r="K129" s="129" t="s">
        <v>65</v>
      </c>
      <c r="L129" s="44" t="s">
        <v>83</v>
      </c>
      <c r="M129" s="129" t="s">
        <v>104</v>
      </c>
      <c r="N129" s="44">
        <v>10240</v>
      </c>
      <c r="O129" s="129" t="s">
        <v>165</v>
      </c>
      <c r="P129" s="129" t="s">
        <v>65</v>
      </c>
      <c r="Q129" s="44" t="s">
        <v>111</v>
      </c>
      <c r="R129" s="129" t="s">
        <v>112</v>
      </c>
      <c r="S129" s="44"/>
      <c r="T129" s="44"/>
      <c r="U129" s="184"/>
      <c r="V129" s="44"/>
      <c r="W129" s="44"/>
      <c r="X129" s="44"/>
      <c r="Y129" s="44"/>
      <c r="Z129" s="44"/>
      <c r="AA129" s="44"/>
      <c r="AB129" s="44"/>
      <c r="AC129" s="99" t="s">
        <v>85</v>
      </c>
      <c r="AD129" s="93" t="s">
        <v>490</v>
      </c>
      <c r="AE129" s="39" t="s">
        <v>87</v>
      </c>
      <c r="AF129" s="5" t="str">
        <f>IFERROR(VLOOKUP(AE129, 'Data-VM-ADF (Do Not Edit)'!A$2:C$20,MATCH("vLan Subnet",'Data-VM-ADF (Do Not Edit)'!A$2:C$2),FALSE),"")</f>
        <v>255.255.254.0</v>
      </c>
      <c r="AG129" s="107" t="str">
        <f>IFERROR(VLOOKUP(AE129, 'Data-VM-ADF (Do Not Edit)'!A$2:C$20,MATCH("vLan Default Gateway",'Data-VM-ADF (Do Not Edit)'!A$2:C$2),FALSE),"")</f>
        <v>172.17.36.1</v>
      </c>
      <c r="AH129" s="99"/>
      <c r="AI129" s="99"/>
      <c r="AJ129" s="99"/>
      <c r="AK129" s="99"/>
      <c r="AL129" s="99"/>
      <c r="AM129" s="99"/>
      <c r="AN129" s="99"/>
      <c r="AO129" s="99"/>
      <c r="AP129" s="99" t="s">
        <v>124</v>
      </c>
      <c r="AQ129" s="106" t="s">
        <v>488</v>
      </c>
      <c r="AR129" s="99" t="s">
        <v>90</v>
      </c>
      <c r="AS129" s="99"/>
      <c r="AT129" s="113">
        <v>9</v>
      </c>
      <c r="AU129" s="113"/>
      <c r="AV129" s="99"/>
      <c r="AW129" s="39" t="s">
        <v>175</v>
      </c>
      <c r="AX129" s="39" t="s">
        <v>75</v>
      </c>
      <c r="AY129" s="2" t="s">
        <v>76</v>
      </c>
      <c r="AZ129" s="39" t="s">
        <v>77</v>
      </c>
      <c r="BA129" s="78"/>
      <c r="BB129" s="78"/>
      <c r="BC129" s="73" t="s">
        <v>77</v>
      </c>
      <c r="BD129" s="82" t="s">
        <v>78</v>
      </c>
      <c r="BE129" s="82" t="s">
        <v>92</v>
      </c>
      <c r="BF129" s="106"/>
      <c r="BG129" s="106"/>
      <c r="BH129" s="45" t="s">
        <v>437</v>
      </c>
      <c r="BI129" s="45"/>
    </row>
    <row r="130" spans="1:64" s="1" customFormat="1" hidden="1">
      <c r="A130" s="19" t="s">
        <v>491</v>
      </c>
      <c r="B130" s="4">
        <v>4</v>
      </c>
      <c r="C130" s="6">
        <v>16384</v>
      </c>
      <c r="D130" s="4">
        <v>102400</v>
      </c>
      <c r="E130" s="103" t="s">
        <v>82</v>
      </c>
      <c r="F130" s="129" t="s">
        <v>65</v>
      </c>
      <c r="G130" s="4" t="s">
        <v>83</v>
      </c>
      <c r="H130" s="129" t="s">
        <v>84</v>
      </c>
      <c r="I130" s="4">
        <v>40960</v>
      </c>
      <c r="J130" s="129" t="s">
        <v>103</v>
      </c>
      <c r="K130" s="129" t="s">
        <v>65</v>
      </c>
      <c r="L130" s="4" t="s">
        <v>83</v>
      </c>
      <c r="M130" s="129" t="s">
        <v>104</v>
      </c>
      <c r="N130" s="4">
        <v>10240</v>
      </c>
      <c r="O130" s="129" t="s">
        <v>165</v>
      </c>
      <c r="P130" s="129" t="s">
        <v>65</v>
      </c>
      <c r="Q130" s="4" t="s">
        <v>111</v>
      </c>
      <c r="R130" s="129" t="s">
        <v>112</v>
      </c>
      <c r="S130" s="4"/>
      <c r="T130" s="4"/>
      <c r="U130" s="129"/>
      <c r="V130" s="4"/>
      <c r="W130" s="4"/>
      <c r="X130" s="4"/>
      <c r="Y130" s="4"/>
      <c r="Z130" s="4"/>
      <c r="AA130" s="4"/>
      <c r="AB130" s="4"/>
      <c r="AC130" s="5" t="s">
        <v>85</v>
      </c>
      <c r="AD130" s="30" t="s">
        <v>492</v>
      </c>
      <c r="AE130" s="2" t="s">
        <v>87</v>
      </c>
      <c r="AF130" s="5" t="str">
        <f>IFERROR(VLOOKUP(AE130, 'Data-VM-ADF (Do Not Edit)'!A$2:C$20,MATCH("vLan Subnet",'Data-VM-ADF (Do Not Edit)'!A$2:C$2),FALSE),"")</f>
        <v>255.255.254.0</v>
      </c>
      <c r="AG130" s="107" t="str">
        <f>IFERROR(VLOOKUP(AE130, 'Data-VM-ADF (Do Not Edit)'!A$2:C$20,MATCH("vLan Default Gateway",'Data-VM-ADF (Do Not Edit)'!A$2:C$2),FALSE),"")</f>
        <v>172.17.36.1</v>
      </c>
      <c r="AH130" s="5"/>
      <c r="AI130" s="5"/>
      <c r="AJ130" s="5"/>
      <c r="AK130" s="5"/>
      <c r="AL130" s="5"/>
      <c r="AM130" s="5"/>
      <c r="AN130" s="5"/>
      <c r="AO130" s="5"/>
      <c r="AP130" s="5" t="s">
        <v>124</v>
      </c>
      <c r="AQ130" s="82" t="s">
        <v>488</v>
      </c>
      <c r="AR130" s="5" t="s">
        <v>90</v>
      </c>
      <c r="AS130" s="5"/>
      <c r="AT130" s="103">
        <v>9</v>
      </c>
      <c r="AU130" s="103"/>
      <c r="AV130" s="5"/>
      <c r="AW130" s="2" t="s">
        <v>175</v>
      </c>
      <c r="AX130" s="2" t="s">
        <v>75</v>
      </c>
      <c r="AY130" s="2" t="s">
        <v>76</v>
      </c>
      <c r="AZ130" s="2" t="s">
        <v>77</v>
      </c>
      <c r="BA130" s="73"/>
      <c r="BB130" s="73"/>
      <c r="BC130" s="73" t="s">
        <v>77</v>
      </c>
      <c r="BD130" s="82" t="s">
        <v>78</v>
      </c>
      <c r="BE130" s="82" t="s">
        <v>92</v>
      </c>
      <c r="BF130" s="82"/>
      <c r="BG130" s="82"/>
      <c r="BH130" s="1" t="s">
        <v>437</v>
      </c>
      <c r="BJ130"/>
    </row>
    <row r="131" spans="1:64" s="1" customFormat="1" hidden="1">
      <c r="A131" s="19" t="s">
        <v>493</v>
      </c>
      <c r="B131" s="4">
        <v>4</v>
      </c>
      <c r="C131" s="6">
        <v>16384</v>
      </c>
      <c r="D131" s="4">
        <v>102400</v>
      </c>
      <c r="E131" s="103" t="s">
        <v>82</v>
      </c>
      <c r="F131" s="129" t="s">
        <v>65</v>
      </c>
      <c r="G131" s="4" t="s">
        <v>83</v>
      </c>
      <c r="H131" s="129" t="s">
        <v>84</v>
      </c>
      <c r="I131" s="4">
        <v>40960</v>
      </c>
      <c r="J131" s="129" t="s">
        <v>103</v>
      </c>
      <c r="K131" s="129" t="s">
        <v>65</v>
      </c>
      <c r="L131" s="4" t="s">
        <v>83</v>
      </c>
      <c r="M131" s="129" t="s">
        <v>104</v>
      </c>
      <c r="N131" s="4">
        <v>10240</v>
      </c>
      <c r="O131" s="129" t="s">
        <v>165</v>
      </c>
      <c r="P131" s="129" t="s">
        <v>65</v>
      </c>
      <c r="Q131" s="4" t="s">
        <v>111</v>
      </c>
      <c r="R131" s="129" t="s">
        <v>112</v>
      </c>
      <c r="S131" s="4"/>
      <c r="T131" s="4"/>
      <c r="U131" s="129"/>
      <c r="V131" s="4"/>
      <c r="W131" s="4"/>
      <c r="X131" s="4"/>
      <c r="Y131" s="4"/>
      <c r="Z131" s="4"/>
      <c r="AA131" s="4"/>
      <c r="AB131" s="4"/>
      <c r="AC131" s="5" t="s">
        <v>85</v>
      </c>
      <c r="AD131" s="30" t="s">
        <v>494</v>
      </c>
      <c r="AE131" s="2" t="s">
        <v>87</v>
      </c>
      <c r="AF131" s="5" t="str">
        <f>IFERROR(VLOOKUP(AE131, 'Data-VM-ADF (Do Not Edit)'!A$2:C$20,MATCH("vLan Subnet",'Data-VM-ADF (Do Not Edit)'!A$2:C$2),FALSE),"")</f>
        <v>255.255.254.0</v>
      </c>
      <c r="AG131" s="107" t="str">
        <f>IFERROR(VLOOKUP(AE131, 'Data-VM-ADF (Do Not Edit)'!A$2:C$20,MATCH("vLan Default Gateway",'Data-VM-ADF (Do Not Edit)'!A$2:C$2),FALSE),"")</f>
        <v>172.17.36.1</v>
      </c>
      <c r="AH131" s="5"/>
      <c r="AI131" s="5"/>
      <c r="AJ131" s="5"/>
      <c r="AK131" s="5"/>
      <c r="AL131" s="5"/>
      <c r="AM131" s="5"/>
      <c r="AN131" s="5"/>
      <c r="AO131" s="5"/>
      <c r="AP131" s="5" t="s">
        <v>124</v>
      </c>
      <c r="AQ131" s="82" t="s">
        <v>488</v>
      </c>
      <c r="AR131" s="5" t="s">
        <v>90</v>
      </c>
      <c r="AS131" s="5"/>
      <c r="AT131" s="103">
        <v>9</v>
      </c>
      <c r="AU131" s="103"/>
      <c r="AV131" s="5"/>
      <c r="AW131" s="2" t="s">
        <v>175</v>
      </c>
      <c r="AX131" s="2" t="s">
        <v>75</v>
      </c>
      <c r="AY131" s="2" t="s">
        <v>76</v>
      </c>
      <c r="AZ131" s="2" t="s">
        <v>77</v>
      </c>
      <c r="BA131" s="73"/>
      <c r="BB131" s="73"/>
      <c r="BC131" s="73" t="s">
        <v>77</v>
      </c>
      <c r="BD131" s="82" t="s">
        <v>78</v>
      </c>
      <c r="BE131" s="82" t="s">
        <v>92</v>
      </c>
      <c r="BF131" s="82"/>
      <c r="BG131" s="82"/>
      <c r="BH131" s="1" t="s">
        <v>437</v>
      </c>
    </row>
    <row r="132" spans="1:64" s="1" customFormat="1" hidden="1">
      <c r="A132" s="21" t="s">
        <v>495</v>
      </c>
      <c r="B132" s="1">
        <v>4</v>
      </c>
      <c r="C132" s="4">
        <v>8192</v>
      </c>
      <c r="D132" s="4">
        <v>102400</v>
      </c>
      <c r="E132" s="103" t="s">
        <v>82</v>
      </c>
      <c r="F132" s="129" t="s">
        <v>65</v>
      </c>
      <c r="G132" s="4" t="s">
        <v>83</v>
      </c>
      <c r="H132" s="129" t="s">
        <v>84</v>
      </c>
      <c r="I132" s="4">
        <v>512000</v>
      </c>
      <c r="J132" s="129" t="s">
        <v>103</v>
      </c>
      <c r="K132" s="129" t="s">
        <v>65</v>
      </c>
      <c r="L132" s="4" t="s">
        <v>83</v>
      </c>
      <c r="M132" s="129" t="s">
        <v>104</v>
      </c>
      <c r="O132" s="73"/>
      <c r="P132" s="73"/>
      <c r="R132" s="73"/>
      <c r="U132" s="73"/>
      <c r="AC132" s="5" t="s">
        <v>85</v>
      </c>
      <c r="AD132" s="30" t="s">
        <v>496</v>
      </c>
      <c r="AE132" s="30" t="s">
        <v>69</v>
      </c>
      <c r="AF132" s="5" t="str">
        <f>IFERROR(VLOOKUP(AE132, 'Data-VM-ADF (Do Not Edit)'!A$2:C$20,MATCH("vLan Subnet",'Data-VM-ADF (Do Not Edit)'!A$2:C$2),FALSE),"")</f>
        <v>255.255.254.0</v>
      </c>
      <c r="AG132" s="30" t="str">
        <f>IFERROR(VLOOKUP(AE132, 'Data-VM-ADF (Do Not Edit)'!A$2:C$20,MATCH("vLan Default Gateway",'Data-VM-ADF (Do Not Edit)'!A$2:C$2),FALSE),"")</f>
        <v>172.17.34.1</v>
      </c>
      <c r="AH132" s="5"/>
      <c r="AI132" s="5"/>
      <c r="AJ132" s="5"/>
      <c r="AK132" s="5"/>
      <c r="AL132" s="5"/>
      <c r="AM132" s="5"/>
      <c r="AN132" s="5"/>
      <c r="AO132" s="5"/>
      <c r="AP132" s="5" t="s">
        <v>124</v>
      </c>
      <c r="AQ132" s="101" t="s">
        <v>497</v>
      </c>
      <c r="AR132" s="2" t="s">
        <v>116</v>
      </c>
      <c r="AS132" s="5"/>
      <c r="AT132" s="103">
        <v>8</v>
      </c>
      <c r="AU132" s="103"/>
      <c r="AV132" s="5"/>
      <c r="AW132" s="2" t="s">
        <v>74</v>
      </c>
      <c r="AX132" s="2" t="s">
        <v>75</v>
      </c>
      <c r="AY132" s="2" t="s">
        <v>76</v>
      </c>
      <c r="AZ132" s="2" t="s">
        <v>77</v>
      </c>
      <c r="BA132" s="73"/>
      <c r="BB132" s="73"/>
      <c r="BC132" s="73" t="s">
        <v>77</v>
      </c>
      <c r="BD132" s="87" t="s">
        <v>78</v>
      </c>
      <c r="BE132" s="82" t="s">
        <v>92</v>
      </c>
      <c r="BF132" s="82"/>
      <c r="BG132" s="82"/>
      <c r="BH132" s="1" t="s">
        <v>498</v>
      </c>
      <c r="BJ132" s="1" t="s">
        <v>119</v>
      </c>
    </row>
    <row r="133" spans="1:64" s="1" customFormat="1" hidden="1">
      <c r="A133" s="3" t="s">
        <v>499</v>
      </c>
      <c r="B133" s="4">
        <v>4</v>
      </c>
      <c r="C133" s="4">
        <v>8192</v>
      </c>
      <c r="D133" s="4">
        <v>102400</v>
      </c>
      <c r="E133" s="103" t="s">
        <v>82</v>
      </c>
      <c r="F133" s="129" t="s">
        <v>65</v>
      </c>
      <c r="G133" s="4" t="s">
        <v>83</v>
      </c>
      <c r="H133" s="129" t="s">
        <v>84</v>
      </c>
      <c r="I133" s="4">
        <v>40960</v>
      </c>
      <c r="J133" s="129" t="s">
        <v>103</v>
      </c>
      <c r="K133" s="129" t="s">
        <v>65</v>
      </c>
      <c r="L133" s="4" t="s">
        <v>83</v>
      </c>
      <c r="M133" s="129" t="s">
        <v>104</v>
      </c>
      <c r="N133" s="4">
        <v>10240</v>
      </c>
      <c r="O133" s="129" t="s">
        <v>165</v>
      </c>
      <c r="P133" s="129" t="s">
        <v>65</v>
      </c>
      <c r="Q133" s="4" t="s">
        <v>111</v>
      </c>
      <c r="R133" s="129" t="s">
        <v>112</v>
      </c>
      <c r="S133" s="4">
        <v>40960</v>
      </c>
      <c r="T133" s="4"/>
      <c r="U133" s="129"/>
      <c r="V133" s="4"/>
      <c r="W133" s="4"/>
      <c r="X133" s="4"/>
      <c r="Y133" s="4"/>
      <c r="Z133" s="4"/>
      <c r="AA133" s="4"/>
      <c r="AB133" s="4"/>
      <c r="AC133" s="5" t="s">
        <v>85</v>
      </c>
      <c r="AD133" s="30" t="s">
        <v>500</v>
      </c>
      <c r="AE133" s="2" t="s">
        <v>87</v>
      </c>
      <c r="AF133" s="5" t="str">
        <f>IFERROR(VLOOKUP(AE133, 'Data-VM-ADF (Do Not Edit)'!A$2:C$20,MATCH("vLan Subnet",'Data-VM-ADF (Do Not Edit)'!A$2:C$2),FALSE),"")</f>
        <v>255.255.254.0</v>
      </c>
      <c r="AG133" s="107" t="str">
        <f>IFERROR(VLOOKUP(AE133, 'Data-VM-ADF (Do Not Edit)'!A$2:C$20,MATCH("vLan Default Gateway",'Data-VM-ADF (Do Not Edit)'!A$2:C$2),FALSE),"")</f>
        <v>172.17.36.1</v>
      </c>
      <c r="AH133" s="5"/>
      <c r="AI133" s="5"/>
      <c r="AJ133" s="5"/>
      <c r="AK133" s="5"/>
      <c r="AL133" s="5"/>
      <c r="AM133" s="5"/>
      <c r="AN133" s="5"/>
      <c r="AO133" s="5"/>
      <c r="AP133" s="5" t="s">
        <v>114</v>
      </c>
      <c r="AQ133" s="82" t="s">
        <v>501</v>
      </c>
      <c r="AR133" s="2" t="s">
        <v>116</v>
      </c>
      <c r="AS133" s="5"/>
      <c r="AT133" s="103">
        <v>9</v>
      </c>
      <c r="AU133" s="103"/>
      <c r="AV133" s="5"/>
      <c r="AW133" s="2" t="s">
        <v>117</v>
      </c>
      <c r="AX133" s="2" t="s">
        <v>75</v>
      </c>
      <c r="AY133" s="2" t="s">
        <v>76</v>
      </c>
      <c r="AZ133" s="2" t="s">
        <v>77</v>
      </c>
      <c r="BA133" s="73"/>
      <c r="BB133" s="73"/>
      <c r="BC133" s="73" t="s">
        <v>77</v>
      </c>
      <c r="BD133" s="82"/>
      <c r="BE133" s="82" t="s">
        <v>92</v>
      </c>
      <c r="BF133" s="82"/>
      <c r="BG133" s="82"/>
      <c r="BH133" s="1" t="s">
        <v>118</v>
      </c>
      <c r="BJ133" t="s">
        <v>119</v>
      </c>
    </row>
    <row r="134" spans="1:64" s="1" customFormat="1" hidden="1">
      <c r="A134" s="2" t="s">
        <v>502</v>
      </c>
      <c r="B134" s="4">
        <v>2</v>
      </c>
      <c r="C134" s="4">
        <v>2048</v>
      </c>
      <c r="D134" s="4">
        <v>43108</v>
      </c>
      <c r="E134" s="129" t="s">
        <v>65</v>
      </c>
      <c r="F134" s="129" t="s">
        <v>65</v>
      </c>
      <c r="G134" s="4" t="s">
        <v>66</v>
      </c>
      <c r="H134" s="4"/>
      <c r="J134" s="129"/>
      <c r="K134" s="129"/>
      <c r="M134" s="129"/>
      <c r="O134" s="73"/>
      <c r="P134" s="73"/>
      <c r="R134" s="73"/>
      <c r="U134" s="73"/>
      <c r="AC134" s="2" t="s">
        <v>67</v>
      </c>
      <c r="AD134" s="2" t="s">
        <v>503</v>
      </c>
      <c r="AE134" s="30" t="s">
        <v>69</v>
      </c>
      <c r="AF134" s="5" t="str">
        <f>IFERROR(VLOOKUP(AE134, 'Data-VM-ADF (Do Not Edit)'!A$2:C$20,MATCH("vLan Subnet",'Data-VM-ADF (Do Not Edit)'!A$2:C$2),FALSE),"")</f>
        <v>255.255.254.0</v>
      </c>
      <c r="AG134" s="30" t="str">
        <f>IFERROR(VLOOKUP(AE134, 'Data-VM-ADF (Do Not Edit)'!A$2:C$20,MATCH("vLan Default Gateway",'Data-VM-ADF (Do Not Edit)'!A$2:C$2),FALSE),"")</f>
        <v>172.17.34.1</v>
      </c>
      <c r="AH134" s="2"/>
      <c r="AI134" s="2"/>
      <c r="AJ134" s="2"/>
      <c r="AK134" s="2"/>
      <c r="AL134" s="2"/>
      <c r="AM134" s="2"/>
      <c r="AN134" s="2"/>
      <c r="AO134" s="2"/>
      <c r="AP134" s="1" t="s">
        <v>107</v>
      </c>
      <c r="AQ134" s="82" t="s">
        <v>504</v>
      </c>
      <c r="AR134" s="2" t="s">
        <v>72</v>
      </c>
      <c r="AS134" s="2" t="s">
        <v>251</v>
      </c>
      <c r="AT134" s="82">
        <v>5</v>
      </c>
      <c r="AU134" s="82"/>
      <c r="AV134" s="2"/>
      <c r="AW134" s="2" t="s">
        <v>74</v>
      </c>
      <c r="AX134" s="2" t="s">
        <v>75</v>
      </c>
      <c r="AY134" s="2" t="s">
        <v>76</v>
      </c>
      <c r="AZ134" s="2" t="s">
        <v>77</v>
      </c>
      <c r="BA134" s="73"/>
      <c r="BB134" s="73"/>
      <c r="BC134" s="73" t="s">
        <v>77</v>
      </c>
      <c r="BD134" s="82"/>
      <c r="BE134" s="87" t="s">
        <v>79</v>
      </c>
      <c r="BF134" s="87"/>
      <c r="BG134" s="87"/>
      <c r="BH134" s="1" t="s">
        <v>505</v>
      </c>
      <c r="BJ134"/>
    </row>
    <row r="135" spans="1:64" s="1" customFormat="1" hidden="1">
      <c r="A135" s="1" t="s">
        <v>506</v>
      </c>
      <c r="B135" s="1">
        <v>1</v>
      </c>
      <c r="C135" s="1">
        <v>2048</v>
      </c>
      <c r="D135" s="4">
        <v>56320</v>
      </c>
      <c r="E135" s="129" t="s">
        <v>65</v>
      </c>
      <c r="F135" s="129" t="s">
        <v>65</v>
      </c>
      <c r="G135" s="4" t="s">
        <v>66</v>
      </c>
      <c r="H135" s="4"/>
      <c r="J135" s="73"/>
      <c r="K135" s="73"/>
      <c r="M135" s="73"/>
      <c r="O135" s="73"/>
      <c r="P135" s="73"/>
      <c r="R135" s="73"/>
      <c r="U135" s="73"/>
      <c r="AC135" s="5" t="s">
        <v>67</v>
      </c>
      <c r="AD135" s="1" t="s">
        <v>507</v>
      </c>
      <c r="AE135" s="30" t="s">
        <v>69</v>
      </c>
      <c r="AF135" s="5" t="str">
        <f>IFERROR(VLOOKUP(AE135, 'Data-VM-ADF (Do Not Edit)'!A$2:C$20,MATCH("vLan Subnet",'Data-VM-ADF (Do Not Edit)'!A$2:C$2),FALSE),"")</f>
        <v>255.255.254.0</v>
      </c>
      <c r="AG135" s="107" t="str">
        <f>IFERROR(VLOOKUP(AE135, 'Data-VM-ADF (Do Not Edit)'!A$2:C$20,MATCH("vLan Default Gateway",'Data-VM-ADF (Do Not Edit)'!A$2:C$2),FALSE),"")</f>
        <v>172.17.34.1</v>
      </c>
      <c r="AP135" s="1" t="s">
        <v>508</v>
      </c>
      <c r="AQ135" s="82" t="s">
        <v>509</v>
      </c>
      <c r="AR135" s="2" t="s">
        <v>116</v>
      </c>
      <c r="AT135" s="82">
        <v>3</v>
      </c>
      <c r="AU135" s="82"/>
      <c r="AW135" s="2" t="s">
        <v>74</v>
      </c>
      <c r="AX135" s="2" t="s">
        <v>75</v>
      </c>
      <c r="AY135" s="2" t="s">
        <v>76</v>
      </c>
      <c r="BA135" s="73"/>
      <c r="BB135" s="73"/>
      <c r="BC135" s="73" t="s">
        <v>77</v>
      </c>
      <c r="BD135" s="82" t="s">
        <v>78</v>
      </c>
      <c r="BE135" s="87" t="s">
        <v>79</v>
      </c>
      <c r="BF135" s="87"/>
      <c r="BG135" s="87"/>
      <c r="BH135" s="1" t="s">
        <v>510</v>
      </c>
    </row>
    <row r="136" spans="1:64" s="45" customFormat="1" hidden="1">
      <c r="A136" s="251" t="s">
        <v>511</v>
      </c>
      <c r="B136" s="252">
        <v>4</v>
      </c>
      <c r="C136" s="252">
        <v>8192</v>
      </c>
      <c r="D136" s="252">
        <v>102400</v>
      </c>
      <c r="E136" s="240" t="s">
        <v>121</v>
      </c>
      <c r="F136" s="241" t="s">
        <v>65</v>
      </c>
      <c r="G136" s="252" t="s">
        <v>83</v>
      </c>
      <c r="H136" s="241"/>
      <c r="I136" s="255"/>
      <c r="J136" s="241"/>
      <c r="K136" s="241"/>
      <c r="L136" s="255"/>
      <c r="M136" s="241"/>
      <c r="N136" s="255"/>
      <c r="O136" s="242"/>
      <c r="P136" s="242"/>
      <c r="Q136" s="255"/>
      <c r="R136" s="242"/>
      <c r="S136" s="255"/>
      <c r="T136" s="255"/>
      <c r="U136" s="257"/>
      <c r="V136" s="255"/>
      <c r="W136" s="255"/>
      <c r="X136" s="255"/>
      <c r="Y136" s="255"/>
      <c r="Z136" s="255"/>
      <c r="AA136" s="255"/>
      <c r="AB136" s="255"/>
      <c r="AC136" s="258" t="s">
        <v>122</v>
      </c>
      <c r="AD136" s="261" t="s">
        <v>512</v>
      </c>
      <c r="AE136" s="258" t="s">
        <v>69</v>
      </c>
      <c r="AF136" s="243" t="str">
        <f>IFERROR(VLOOKUP(AE136, 'Data-VM-ADF (Do Not Edit)'!A$2:C$20,MATCH("vLan Subnet",'Data-VM-ADF (Do Not Edit)'!A$2:C$2),FALSE),"")</f>
        <v>255.255.254.0</v>
      </c>
      <c r="AG136" s="247" t="str">
        <f>IFERROR(VLOOKUP(AE136, 'Data-VM-ADF (Do Not Edit)'!A$2:C$20,MATCH("vLan Default Gateway",'Data-VM-ADF (Do Not Edit)'!A$2:C$2),FALSE),"")</f>
        <v>172.17.34.1</v>
      </c>
      <c r="AH136" s="258"/>
      <c r="AI136" s="258"/>
      <c r="AJ136" s="258"/>
      <c r="AK136" s="258"/>
      <c r="AL136" s="258"/>
      <c r="AM136" s="258"/>
      <c r="AN136" s="258"/>
      <c r="AO136" s="258"/>
      <c r="AP136" s="258" t="s">
        <v>513</v>
      </c>
      <c r="AQ136" s="263" t="s">
        <v>514</v>
      </c>
      <c r="AR136" s="258" t="s">
        <v>116</v>
      </c>
      <c r="AS136" s="258"/>
      <c r="AT136" s="265">
        <v>10</v>
      </c>
      <c r="AU136" s="265"/>
      <c r="AV136" s="258"/>
      <c r="AW136" s="258" t="s">
        <v>91</v>
      </c>
      <c r="AX136" s="258" t="s">
        <v>75</v>
      </c>
      <c r="AY136" s="244" t="s">
        <v>76</v>
      </c>
      <c r="AZ136" s="258" t="s">
        <v>77</v>
      </c>
      <c r="BA136" s="257"/>
      <c r="BB136" s="257"/>
      <c r="BC136" s="257" t="s">
        <v>77</v>
      </c>
      <c r="BD136" s="266" t="s">
        <v>78</v>
      </c>
      <c r="BE136" s="246" t="s">
        <v>92</v>
      </c>
      <c r="BF136" s="265"/>
      <c r="BG136" s="265"/>
      <c r="BH136" s="255" t="s">
        <v>131</v>
      </c>
      <c r="BI136" s="255"/>
      <c r="BJ136" s="248"/>
      <c r="BK136" s="255"/>
      <c r="BL136" s="255"/>
    </row>
    <row r="137" spans="1:64" s="1" customFormat="1" hidden="1">
      <c r="A137" s="3" t="s">
        <v>515</v>
      </c>
      <c r="B137" s="4">
        <v>4</v>
      </c>
      <c r="C137" s="4">
        <v>16384</v>
      </c>
      <c r="D137" s="4">
        <v>102400</v>
      </c>
      <c r="E137" s="103" t="s">
        <v>82</v>
      </c>
      <c r="F137" s="129" t="s">
        <v>65</v>
      </c>
      <c r="G137" s="4" t="s">
        <v>83</v>
      </c>
      <c r="H137" s="129" t="s">
        <v>84</v>
      </c>
      <c r="I137" s="4">
        <v>10240</v>
      </c>
      <c r="J137" s="129" t="s">
        <v>103</v>
      </c>
      <c r="K137" s="129" t="s">
        <v>65</v>
      </c>
      <c r="L137" s="4" t="s">
        <v>83</v>
      </c>
      <c r="M137" s="129" t="s">
        <v>104</v>
      </c>
      <c r="N137" s="4">
        <v>204800</v>
      </c>
      <c r="O137" s="129" t="s">
        <v>165</v>
      </c>
      <c r="P137" s="129" t="s">
        <v>65</v>
      </c>
      <c r="Q137" s="4" t="s">
        <v>111</v>
      </c>
      <c r="R137" s="129" t="s">
        <v>112</v>
      </c>
      <c r="S137" s="4"/>
      <c r="T137" s="4"/>
      <c r="U137" s="129"/>
      <c r="V137" s="4"/>
      <c r="W137" s="4"/>
      <c r="X137" s="4"/>
      <c r="Y137" s="4"/>
      <c r="Z137" s="4"/>
      <c r="AA137" s="4"/>
      <c r="AB137" s="4"/>
      <c r="AC137" s="5" t="s">
        <v>85</v>
      </c>
      <c r="AD137" s="30" t="s">
        <v>516</v>
      </c>
      <c r="AE137" s="2" t="s">
        <v>87</v>
      </c>
      <c r="AF137" s="5" t="str">
        <f>IFERROR(VLOOKUP(AE137, 'Data-VM-ADF (Do Not Edit)'!A$2:C$20,MATCH("vLan Subnet",'Data-VM-ADF (Do Not Edit)'!A$2:C$2),FALSE),"")</f>
        <v>255.255.254.0</v>
      </c>
      <c r="AG137" s="107" t="str">
        <f>IFERROR(VLOOKUP(AE137, 'Data-VM-ADF (Do Not Edit)'!A$2:C$20,MATCH("vLan Default Gateway",'Data-VM-ADF (Do Not Edit)'!A$2:C$2),FALSE),"")</f>
        <v>172.17.36.1</v>
      </c>
      <c r="AH137" s="5"/>
      <c r="AI137" s="5"/>
      <c r="AJ137" s="5"/>
      <c r="AK137" s="5"/>
      <c r="AL137" s="5"/>
      <c r="AM137" s="5"/>
      <c r="AN137" s="5"/>
      <c r="AO137" s="5"/>
      <c r="AP137" s="5" t="s">
        <v>114</v>
      </c>
      <c r="AQ137" s="82" t="s">
        <v>517</v>
      </c>
      <c r="AR137" s="2" t="s">
        <v>116</v>
      </c>
      <c r="AS137" s="5"/>
      <c r="AT137" s="103">
        <v>9</v>
      </c>
      <c r="AU137" s="103"/>
      <c r="AV137" s="5"/>
      <c r="AW137" s="2" t="s">
        <v>117</v>
      </c>
      <c r="AX137" s="2" t="s">
        <v>75</v>
      </c>
      <c r="AY137" s="2" t="s">
        <v>276</v>
      </c>
      <c r="AZ137" s="2" t="s">
        <v>77</v>
      </c>
      <c r="BA137" s="73"/>
      <c r="BB137" s="73"/>
      <c r="BC137" s="73" t="s">
        <v>77</v>
      </c>
      <c r="BD137" s="82"/>
      <c r="BE137" s="82" t="s">
        <v>92</v>
      </c>
      <c r="BF137" s="82"/>
      <c r="BG137" s="82"/>
      <c r="BH137" s="1" t="s">
        <v>118</v>
      </c>
      <c r="BJ137" s="1" t="s">
        <v>119</v>
      </c>
    </row>
    <row r="138" spans="1:64" s="1" customFormat="1" ht="15" hidden="1" customHeight="1">
      <c r="A138" s="3" t="s">
        <v>518</v>
      </c>
      <c r="B138" s="4">
        <v>24</v>
      </c>
      <c r="C138" s="4">
        <v>98304</v>
      </c>
      <c r="D138" s="4">
        <v>102400</v>
      </c>
      <c r="E138" s="103" t="s">
        <v>82</v>
      </c>
      <c r="F138" s="129" t="s">
        <v>65</v>
      </c>
      <c r="G138" s="4" t="s">
        <v>83</v>
      </c>
      <c r="H138" s="129" t="s">
        <v>84</v>
      </c>
      <c r="I138" s="4">
        <v>10240</v>
      </c>
      <c r="J138" s="129" t="s">
        <v>103</v>
      </c>
      <c r="K138" s="129" t="s">
        <v>65</v>
      </c>
      <c r="L138" s="4" t="s">
        <v>83</v>
      </c>
      <c r="M138" s="129" t="s">
        <v>104</v>
      </c>
      <c r="N138" s="4">
        <v>3145728</v>
      </c>
      <c r="O138" s="129" t="s">
        <v>165</v>
      </c>
      <c r="P138" s="129" t="s">
        <v>65</v>
      </c>
      <c r="Q138" s="4" t="s">
        <v>111</v>
      </c>
      <c r="R138" s="129" t="s">
        <v>112</v>
      </c>
      <c r="S138" s="4"/>
      <c r="T138" s="4"/>
      <c r="U138" s="129"/>
      <c r="V138" s="4"/>
      <c r="W138" s="4"/>
      <c r="X138" s="4"/>
      <c r="Y138" s="4"/>
      <c r="Z138" s="4"/>
      <c r="AA138" s="4"/>
      <c r="AB138" s="4"/>
      <c r="AC138" s="5" t="s">
        <v>85</v>
      </c>
      <c r="AD138" s="30" t="s">
        <v>519</v>
      </c>
      <c r="AE138" s="2" t="s">
        <v>87</v>
      </c>
      <c r="AF138" s="5" t="str">
        <f>IFERROR(VLOOKUP(AE138, 'Data-VM-ADF (Do Not Edit)'!A$2:C$20,MATCH("vLan Subnet",'Data-VM-ADF (Do Not Edit)'!A$2:C$2),FALSE),"")</f>
        <v>255.255.254.0</v>
      </c>
      <c r="AG138" s="107" t="str">
        <f>IFERROR(VLOOKUP(AE138, 'Data-VM-ADF (Do Not Edit)'!A$2:C$20,MATCH("vLan Default Gateway",'Data-VM-ADF (Do Not Edit)'!A$2:C$2),FALSE),"")</f>
        <v>172.17.36.1</v>
      </c>
      <c r="AH138" s="5"/>
      <c r="AI138" s="5"/>
      <c r="AJ138" s="5"/>
      <c r="AK138" s="5"/>
      <c r="AL138" s="5"/>
      <c r="AM138" s="5"/>
      <c r="AN138" s="5"/>
      <c r="AO138" s="5"/>
      <c r="AP138" s="5" t="s">
        <v>114</v>
      </c>
      <c r="AQ138" s="82" t="s">
        <v>520</v>
      </c>
      <c r="AR138" s="2" t="s">
        <v>116</v>
      </c>
      <c r="AS138" s="5"/>
      <c r="AT138" s="103">
        <v>9</v>
      </c>
      <c r="AU138" s="103"/>
      <c r="AV138" s="5"/>
      <c r="AW138" s="2" t="s">
        <v>117</v>
      </c>
      <c r="AX138" s="2" t="s">
        <v>75</v>
      </c>
      <c r="AY138" s="2" t="s">
        <v>276</v>
      </c>
      <c r="AZ138" s="2" t="s">
        <v>77</v>
      </c>
      <c r="BA138" s="73"/>
      <c r="BB138" s="73"/>
      <c r="BC138" s="73" t="s">
        <v>77</v>
      </c>
      <c r="BD138" s="82"/>
      <c r="BE138" s="82" t="s">
        <v>92</v>
      </c>
      <c r="BF138" s="82"/>
      <c r="BG138" s="82"/>
      <c r="BH138" s="1" t="s">
        <v>118</v>
      </c>
      <c r="BJ138" s="1" t="s">
        <v>119</v>
      </c>
    </row>
    <row r="139" spans="1:64" ht="15" hidden="1" customHeight="1">
      <c r="A139" t="s">
        <v>521</v>
      </c>
      <c r="B139">
        <v>4</v>
      </c>
      <c r="C139" s="109">
        <v>8192</v>
      </c>
      <c r="D139" s="4">
        <v>102400</v>
      </c>
      <c r="E139" s="103" t="s">
        <v>82</v>
      </c>
      <c r="F139" s="129" t="s">
        <v>65</v>
      </c>
      <c r="G139" s="4" t="s">
        <v>83</v>
      </c>
      <c r="H139" s="254" t="s">
        <v>84</v>
      </c>
      <c r="AC139" s="5" t="s">
        <v>85</v>
      </c>
      <c r="AD139" t="s">
        <v>522</v>
      </c>
      <c r="AE139" s="30" t="s">
        <v>69</v>
      </c>
      <c r="AF139" s="5" t="str">
        <f>IFERROR(VLOOKUP(AE139, 'Data-VM-ADF (Do Not Edit)'!A$2:C$20,MATCH("vLan Subnet",'Data-VM-ADF (Do Not Edit)'!A$2:C$2),FALSE),"")</f>
        <v>255.255.254.0</v>
      </c>
      <c r="AG139" s="30" t="str">
        <f>IFERROR(VLOOKUP(AE139, 'Data-VM-ADF (Do Not Edit)'!A$2:C$20,MATCH("vLan Default Gateway",'Data-VM-ADF (Do Not Edit)'!A$2:C$2),FALSE),"")</f>
        <v>172.17.34.1</v>
      </c>
      <c r="AP139" t="s">
        <v>484</v>
      </c>
      <c r="AR139" s="92" t="s">
        <v>72</v>
      </c>
      <c r="AT139" s="88">
        <v>4</v>
      </c>
      <c r="AW139" s="1" t="s">
        <v>117</v>
      </c>
      <c r="AX139" s="2" t="s">
        <v>75</v>
      </c>
      <c r="AY139" s="2" t="s">
        <v>76</v>
      </c>
      <c r="AZ139" t="s">
        <v>77</v>
      </c>
      <c r="BC139" s="73" t="s">
        <v>77</v>
      </c>
      <c r="BD139" s="88" t="s">
        <v>78</v>
      </c>
      <c r="BE139" s="82" t="s">
        <v>92</v>
      </c>
      <c r="BH139" t="s">
        <v>523</v>
      </c>
      <c r="BJ139" t="s">
        <v>119</v>
      </c>
    </row>
    <row r="140" spans="1:64" hidden="1">
      <c r="A140" s="15" t="s">
        <v>524</v>
      </c>
      <c r="B140" s="205">
        <v>4</v>
      </c>
      <c r="C140" s="205">
        <v>8192</v>
      </c>
      <c r="D140" s="205">
        <v>102400</v>
      </c>
      <c r="E140" s="77" t="s">
        <v>121</v>
      </c>
      <c r="F140" s="77" t="s">
        <v>65</v>
      </c>
      <c r="G140" s="205" t="s">
        <v>83</v>
      </c>
      <c r="H140" s="15"/>
      <c r="I140" s="15"/>
      <c r="J140" s="77"/>
      <c r="K140" s="77"/>
      <c r="L140" s="15"/>
      <c r="M140" s="77"/>
      <c r="N140" s="15"/>
      <c r="O140" s="77"/>
      <c r="P140" s="77"/>
      <c r="Q140" s="15"/>
      <c r="R140" s="77"/>
      <c r="S140" s="15"/>
      <c r="T140" s="15"/>
      <c r="U140" s="77"/>
      <c r="V140" s="15"/>
      <c r="W140" s="91"/>
      <c r="X140" s="91"/>
      <c r="Y140" s="91"/>
      <c r="Z140" s="91"/>
      <c r="AA140" s="91"/>
      <c r="AB140" s="91"/>
      <c r="AC140" s="114" t="s">
        <v>122</v>
      </c>
      <c r="AD140" s="91" t="s">
        <v>525</v>
      </c>
      <c r="AE140" s="204" t="s">
        <v>69</v>
      </c>
      <c r="AF140" s="16" t="str">
        <f>IFERROR(VLOOKUP(AE140, 'Data-VM-ADF (Do Not Edit)'!A$2:C$20,MATCH("vLan Subnet",'Data-VM-ADF (Do Not Edit)'!A$2:C$2),FALSE),"")</f>
        <v>255.255.254.0</v>
      </c>
      <c r="AG140" s="204" t="str">
        <f>IFERROR(VLOOKUP(AE140, 'Data-VM-ADF (Do Not Edit)'!A$2:C$20,MATCH("vLan Default Gateway",'Data-VM-ADF (Do Not Edit)'!A$2:C$2),FALSE),"")</f>
        <v>172.17.34.1</v>
      </c>
      <c r="AH140" s="117"/>
      <c r="AI140" s="15"/>
      <c r="AJ140" s="15"/>
      <c r="AK140" s="15"/>
      <c r="AL140" s="15"/>
      <c r="AM140" s="15"/>
      <c r="AN140" s="15"/>
      <c r="AO140" s="15"/>
      <c r="AP140" s="17" t="s">
        <v>117</v>
      </c>
      <c r="AQ140" s="86" t="s">
        <v>526</v>
      </c>
      <c r="AR140" s="206" t="s">
        <v>90</v>
      </c>
      <c r="AS140" s="15" t="s">
        <v>527</v>
      </c>
      <c r="AT140" s="86">
        <v>10</v>
      </c>
      <c r="AU140" s="86"/>
      <c r="AV140" s="15"/>
      <c r="AW140" s="15" t="s">
        <v>74</v>
      </c>
      <c r="AX140" s="15" t="s">
        <v>75</v>
      </c>
      <c r="AY140" s="2" t="s">
        <v>76</v>
      </c>
      <c r="AZ140" s="15" t="s">
        <v>77</v>
      </c>
      <c r="BA140" s="77"/>
      <c r="BB140" s="77" t="s">
        <v>528</v>
      </c>
      <c r="BC140" s="77" t="s">
        <v>528</v>
      </c>
      <c r="BD140" s="86" t="s">
        <v>78</v>
      </c>
      <c r="BE140" s="86" t="s">
        <v>92</v>
      </c>
      <c r="BF140" s="86"/>
      <c r="BG140" s="86"/>
      <c r="BH140" s="15" t="s">
        <v>529</v>
      </c>
      <c r="BI140" s="15"/>
      <c r="BJ140" s="18"/>
      <c r="BK140" s="18"/>
      <c r="BL140" s="18"/>
    </row>
    <row r="141" spans="1:64" hidden="1">
      <c r="A141" s="43" t="s">
        <v>530</v>
      </c>
      <c r="B141" s="44">
        <v>4</v>
      </c>
      <c r="C141" s="44">
        <v>8192</v>
      </c>
      <c r="D141" s="44">
        <v>102400</v>
      </c>
      <c r="E141" s="113" t="s">
        <v>121</v>
      </c>
      <c r="F141" s="184" t="s">
        <v>65</v>
      </c>
      <c r="G141" s="44" t="s">
        <v>531</v>
      </c>
      <c r="H141" s="184"/>
      <c r="I141" s="44">
        <v>4194304</v>
      </c>
      <c r="J141" s="184" t="s">
        <v>532</v>
      </c>
      <c r="K141" s="184" t="s">
        <v>65</v>
      </c>
      <c r="L141" s="44" t="s">
        <v>531</v>
      </c>
      <c r="M141" s="184"/>
      <c r="N141" s="45"/>
      <c r="O141" s="78"/>
      <c r="P141" s="78"/>
      <c r="Q141" s="45"/>
      <c r="R141" s="78"/>
      <c r="S141" s="45"/>
      <c r="T141" s="45"/>
      <c r="U141" s="78"/>
      <c r="V141" s="45"/>
      <c r="W141" s="208"/>
      <c r="X141" s="208"/>
      <c r="Y141" s="208"/>
      <c r="Z141" s="208"/>
      <c r="AA141" s="208"/>
      <c r="AB141" s="208"/>
      <c r="AC141" s="46" t="s">
        <v>122</v>
      </c>
      <c r="AD141" s="46" t="s">
        <v>533</v>
      </c>
      <c r="AE141" s="93" t="s">
        <v>69</v>
      </c>
      <c r="AF141" s="99" t="str">
        <f>IFERROR(VLOOKUP(AE141, 'Data-VM-ADF (Do Not Edit)'!A$2:C$20,MATCH("vLan Subnet",'Data-VM-ADF (Do Not Edit)'!A$2:C$2),FALSE),"")</f>
        <v>255.255.254.0</v>
      </c>
      <c r="AG141" s="93" t="str">
        <f>IFERROR(VLOOKUP(AE141, 'Data-VM-ADF (Do Not Edit)'!A$2:C$20,MATCH("vLan Default Gateway",'Data-VM-ADF (Do Not Edit)'!A$2:C$2),FALSE),"")</f>
        <v>172.17.34.1</v>
      </c>
      <c r="AH141" s="47"/>
      <c r="AI141" s="39"/>
      <c r="AJ141" s="39"/>
      <c r="AK141" s="39"/>
      <c r="AL141" s="39"/>
      <c r="AM141" s="39"/>
      <c r="AN141" s="39"/>
      <c r="AO141" s="39"/>
      <c r="AP141" s="39" t="s">
        <v>74</v>
      </c>
      <c r="AQ141" s="106" t="s">
        <v>534</v>
      </c>
      <c r="AR141" s="39" t="s">
        <v>72</v>
      </c>
      <c r="AS141" s="39"/>
      <c r="AT141" s="106">
        <v>5</v>
      </c>
      <c r="AU141" s="106"/>
      <c r="AV141" s="39"/>
      <c r="AW141" s="39" t="s">
        <v>74</v>
      </c>
      <c r="AX141" s="39" t="s">
        <v>75</v>
      </c>
      <c r="AY141" s="39" t="s">
        <v>76</v>
      </c>
      <c r="AZ141" s="39" t="s">
        <v>77</v>
      </c>
      <c r="BA141" s="78"/>
      <c r="BB141" s="78"/>
      <c r="BC141" s="78" t="s">
        <v>77</v>
      </c>
      <c r="BD141" s="106"/>
      <c r="BE141" s="106" t="s">
        <v>92</v>
      </c>
      <c r="BF141" s="106"/>
      <c r="BG141" s="106"/>
      <c r="BH141" s="45" t="s">
        <v>118</v>
      </c>
      <c r="BI141" s="45"/>
    </row>
    <row r="142" spans="1:64" s="237" customFormat="1" ht="15" hidden="1" customHeight="1">
      <c r="A142" s="3" t="s">
        <v>535</v>
      </c>
      <c r="B142" s="4">
        <v>6</v>
      </c>
      <c r="C142" s="4">
        <v>8192</v>
      </c>
      <c r="D142" s="4">
        <v>102400</v>
      </c>
      <c r="E142" s="103" t="s">
        <v>121</v>
      </c>
      <c r="F142" s="129" t="s">
        <v>65</v>
      </c>
      <c r="G142" s="4" t="s">
        <v>536</v>
      </c>
      <c r="H142" s="129"/>
      <c r="I142" s="4">
        <v>4194304</v>
      </c>
      <c r="J142" s="129" t="s">
        <v>537</v>
      </c>
      <c r="K142" s="129" t="s">
        <v>65</v>
      </c>
      <c r="L142" s="4" t="s">
        <v>536</v>
      </c>
      <c r="M142" s="129"/>
      <c r="N142" s="1"/>
      <c r="O142" s="73"/>
      <c r="P142" s="73"/>
      <c r="Q142" s="1"/>
      <c r="R142" s="73"/>
      <c r="S142" s="1"/>
      <c r="T142" s="1"/>
      <c r="U142" s="73"/>
      <c r="V142" s="1"/>
      <c r="W142" s="1"/>
      <c r="X142" s="1"/>
      <c r="Y142" s="1"/>
      <c r="Z142" s="1"/>
      <c r="AA142" s="1"/>
      <c r="AB142" s="1"/>
      <c r="AC142" s="2" t="s">
        <v>122</v>
      </c>
      <c r="AD142" s="2" t="s">
        <v>538</v>
      </c>
      <c r="AE142" s="2" t="s">
        <v>539</v>
      </c>
      <c r="AF142" s="5" t="str">
        <f>IFERROR(VLOOKUP(AE142, 'Data-VM-ADF (Do Not Edit)'!A$2:C$20,MATCH("vLan Subnet",'Data-VM-ADF (Do Not Edit)'!A$2:C$2),FALSE),"")</f>
        <v>255.255.254.0</v>
      </c>
      <c r="AG142" s="107" t="str">
        <f>IFERROR(VLOOKUP(AE142, 'Data-VM-ADF (Do Not Edit)'!A$2:C$20,MATCH("vLan Default Gateway",'Data-VM-ADF (Do Not Edit)'!A$2:C$2),FALSE),"")</f>
        <v>172.17.16.1</v>
      </c>
      <c r="AH142" s="2"/>
      <c r="AI142" s="2"/>
      <c r="AJ142" s="2"/>
      <c r="AK142" s="2"/>
      <c r="AL142" s="2"/>
      <c r="AM142" s="2"/>
      <c r="AN142" s="2"/>
      <c r="AO142" s="2"/>
      <c r="AP142" s="5" t="s">
        <v>114</v>
      </c>
      <c r="AQ142" s="82" t="s">
        <v>540</v>
      </c>
      <c r="AR142" s="259" t="s">
        <v>90</v>
      </c>
      <c r="AS142" s="2"/>
      <c r="AT142" s="82">
        <v>8</v>
      </c>
      <c r="AU142" s="82"/>
      <c r="AV142" s="2"/>
      <c r="AW142" s="2" t="s">
        <v>74</v>
      </c>
      <c r="AX142" s="2" t="s">
        <v>75</v>
      </c>
      <c r="AY142" s="2" t="s">
        <v>76</v>
      </c>
      <c r="AZ142" s="2" t="s">
        <v>77</v>
      </c>
      <c r="BA142" s="73"/>
      <c r="BB142" s="73"/>
      <c r="BC142" s="73" t="s">
        <v>77</v>
      </c>
      <c r="BD142" s="82"/>
      <c r="BE142" s="82" t="s">
        <v>92</v>
      </c>
      <c r="BF142" s="82"/>
      <c r="BG142" s="82"/>
      <c r="BH142" s="1" t="s">
        <v>118</v>
      </c>
      <c r="BI142" s="1"/>
      <c r="BJ142" s="1"/>
      <c r="BK142" s="1"/>
      <c r="BL142" s="1"/>
    </row>
    <row r="143" spans="1:64" s="156" customFormat="1" ht="15" hidden="1" customHeight="1">
      <c r="A143" s="249" t="s">
        <v>541</v>
      </c>
      <c r="B143" s="209">
        <v>2</v>
      </c>
      <c r="C143" s="209">
        <v>8192</v>
      </c>
      <c r="D143" s="209">
        <v>102400</v>
      </c>
      <c r="E143" s="210" t="s">
        <v>82</v>
      </c>
      <c r="F143" s="211" t="s">
        <v>65</v>
      </c>
      <c r="G143" s="209" t="s">
        <v>83</v>
      </c>
      <c r="H143" s="211" t="s">
        <v>84</v>
      </c>
      <c r="I143" s="209">
        <v>10240</v>
      </c>
      <c r="J143" s="211" t="s">
        <v>103</v>
      </c>
      <c r="K143" s="211" t="s">
        <v>65</v>
      </c>
      <c r="L143" s="209" t="s">
        <v>83</v>
      </c>
      <c r="M143" s="211" t="s">
        <v>104</v>
      </c>
      <c r="N143" s="209">
        <v>10240</v>
      </c>
      <c r="O143" s="211" t="s">
        <v>165</v>
      </c>
      <c r="P143" s="211" t="s">
        <v>65</v>
      </c>
      <c r="Q143" s="209" t="s">
        <v>111</v>
      </c>
      <c r="R143" s="211" t="s">
        <v>112</v>
      </c>
      <c r="S143" s="209"/>
      <c r="T143" s="212"/>
      <c r="U143" s="213"/>
      <c r="V143" s="212"/>
      <c r="W143" s="212"/>
      <c r="X143" s="212"/>
      <c r="Y143" s="212"/>
      <c r="Z143" s="212"/>
      <c r="AA143" s="212"/>
      <c r="AB143" s="212"/>
      <c r="AC143" s="214" t="s">
        <v>85</v>
      </c>
      <c r="AD143" s="259" t="s">
        <v>542</v>
      </c>
      <c r="AE143" s="216" t="s">
        <v>87</v>
      </c>
      <c r="AF143" s="259" t="str">
        <f>IFERROR(VLOOKUP(AE143, 'Data-VM-ADF (Do Not Edit)'!A$2:C$20,MATCH("vLan Subnet",'Data-VM-ADF (Do Not Edit)'!A$2:C$2),FALSE),"")</f>
        <v>255.255.254.0</v>
      </c>
      <c r="AG143" s="262" t="str">
        <f>IFERROR(VLOOKUP(AE143, 'Data-VM-ADF (Do Not Edit)'!A$2:C$20,MATCH("vLan Default Gateway",'Data-VM-ADF (Do Not Edit)'!A$2:C$2),FALSE),"")</f>
        <v>172.17.36.1</v>
      </c>
      <c r="AH143" s="259"/>
      <c r="AI143" s="259"/>
      <c r="AJ143" s="259"/>
      <c r="AK143" s="259"/>
      <c r="AL143" s="259"/>
      <c r="AM143" s="259"/>
      <c r="AN143" s="259"/>
      <c r="AO143" s="259"/>
      <c r="AP143" s="259" t="s">
        <v>114</v>
      </c>
      <c r="AQ143" s="215" t="s">
        <v>543</v>
      </c>
      <c r="AR143" s="259" t="s">
        <v>90</v>
      </c>
      <c r="AS143" s="259"/>
      <c r="AT143" s="210">
        <v>8</v>
      </c>
      <c r="AU143" s="210"/>
      <c r="AV143" s="259"/>
      <c r="AW143" s="216" t="s">
        <v>117</v>
      </c>
      <c r="AX143" s="216" t="s">
        <v>75</v>
      </c>
      <c r="AY143" s="216" t="s">
        <v>76</v>
      </c>
      <c r="AZ143" s="216" t="s">
        <v>78</v>
      </c>
      <c r="BA143" s="217">
        <v>15</v>
      </c>
      <c r="BB143" s="217"/>
      <c r="BC143" s="217" t="s">
        <v>77</v>
      </c>
      <c r="BD143" s="215"/>
      <c r="BE143" s="215" t="s">
        <v>92</v>
      </c>
      <c r="BF143" s="215"/>
      <c r="BG143" s="215"/>
      <c r="BH143" s="156" t="s">
        <v>544</v>
      </c>
      <c r="BJ143" s="156" t="s">
        <v>119</v>
      </c>
    </row>
    <row r="144" spans="1:64" s="1" customFormat="1" ht="15" hidden="1" customHeight="1">
      <c r="A144" s="3" t="s">
        <v>545</v>
      </c>
      <c r="B144" s="4">
        <v>8</v>
      </c>
      <c r="C144" s="4">
        <v>32768</v>
      </c>
      <c r="D144" s="4">
        <v>102400</v>
      </c>
      <c r="E144" s="103" t="s">
        <v>82</v>
      </c>
      <c r="F144" s="129" t="s">
        <v>65</v>
      </c>
      <c r="G144" s="4" t="s">
        <v>83</v>
      </c>
      <c r="H144" s="129" t="s">
        <v>84</v>
      </c>
      <c r="I144" s="4">
        <v>10240</v>
      </c>
      <c r="J144" s="129" t="s">
        <v>103</v>
      </c>
      <c r="K144" s="129" t="s">
        <v>65</v>
      </c>
      <c r="L144" s="4" t="s">
        <v>83</v>
      </c>
      <c r="M144" s="129" t="s">
        <v>104</v>
      </c>
      <c r="N144" s="4">
        <v>153600</v>
      </c>
      <c r="O144" s="129" t="s">
        <v>165</v>
      </c>
      <c r="P144" s="129" t="s">
        <v>65</v>
      </c>
      <c r="Q144" s="4" t="s">
        <v>111</v>
      </c>
      <c r="R144" s="129" t="s">
        <v>112</v>
      </c>
      <c r="S144" s="4"/>
      <c r="T144" s="4"/>
      <c r="U144" s="129"/>
      <c r="V144" s="4"/>
      <c r="W144" s="4"/>
      <c r="X144" s="4"/>
      <c r="Y144" s="4"/>
      <c r="Z144" s="4"/>
      <c r="AA144" s="4"/>
      <c r="AB144" s="4"/>
      <c r="AC144" s="5" t="s">
        <v>85</v>
      </c>
      <c r="AD144" s="30" t="s">
        <v>546</v>
      </c>
      <c r="AE144" s="2" t="s">
        <v>87</v>
      </c>
      <c r="AF144" s="5" t="str">
        <f>IFERROR(VLOOKUP(AE144, 'Data-VM-ADF (Do Not Edit)'!A$2:C$20,MATCH("vLan Subnet",'Data-VM-ADF (Do Not Edit)'!A$2:C$2),FALSE),"")</f>
        <v>255.255.254.0</v>
      </c>
      <c r="AG144" s="107" t="str">
        <f>IFERROR(VLOOKUP(AE144, 'Data-VM-ADF (Do Not Edit)'!A$2:C$20,MATCH("vLan Default Gateway",'Data-VM-ADF (Do Not Edit)'!A$2:C$2),FALSE),"")</f>
        <v>172.17.36.1</v>
      </c>
      <c r="AH144" s="5"/>
      <c r="AI144" s="5"/>
      <c r="AJ144" s="5"/>
      <c r="AK144" s="5"/>
      <c r="AL144" s="5"/>
      <c r="AM144" s="5"/>
      <c r="AN144" s="5"/>
      <c r="AO144" s="5"/>
      <c r="AP144" s="5" t="s">
        <v>114</v>
      </c>
      <c r="AQ144" s="82" t="s">
        <v>547</v>
      </c>
      <c r="AR144" s="2" t="s">
        <v>72</v>
      </c>
      <c r="AS144" s="5"/>
      <c r="AT144" s="103">
        <v>9</v>
      </c>
      <c r="AU144" s="103"/>
      <c r="AV144" s="5"/>
      <c r="AW144" s="2" t="s">
        <v>117</v>
      </c>
      <c r="AX144" s="2" t="s">
        <v>75</v>
      </c>
      <c r="AY144" s="2" t="s">
        <v>76</v>
      </c>
      <c r="AZ144" s="2" t="s">
        <v>77</v>
      </c>
      <c r="BA144" s="73"/>
      <c r="BB144" s="73"/>
      <c r="BC144" s="73" t="s">
        <v>77</v>
      </c>
      <c r="BD144" s="82"/>
      <c r="BE144" s="82" t="s">
        <v>92</v>
      </c>
      <c r="BF144" s="82"/>
      <c r="BG144" s="82"/>
      <c r="BH144" s="1" t="s">
        <v>118</v>
      </c>
      <c r="BJ144" s="1" t="s">
        <v>119</v>
      </c>
    </row>
    <row r="145" spans="1:64" s="15" customFormat="1" ht="15" hidden="1" customHeight="1">
      <c r="A145" s="3" t="s">
        <v>548</v>
      </c>
      <c r="B145" s="4">
        <v>4</v>
      </c>
      <c r="C145" s="4">
        <v>19456</v>
      </c>
      <c r="D145" s="4">
        <v>531072</v>
      </c>
      <c r="E145" s="129" t="s">
        <v>65</v>
      </c>
      <c r="F145" s="129" t="s">
        <v>65</v>
      </c>
      <c r="G145" s="4" t="s">
        <v>66</v>
      </c>
      <c r="H145" s="4"/>
      <c r="I145" s="1"/>
      <c r="J145" s="129"/>
      <c r="K145" s="129"/>
      <c r="L145" s="1"/>
      <c r="M145" s="129"/>
      <c r="N145" s="1"/>
      <c r="O145" s="73"/>
      <c r="P145" s="73"/>
      <c r="Q145" s="1"/>
      <c r="R145" s="73"/>
      <c r="S145" s="1"/>
      <c r="T145" s="1"/>
      <c r="U145" s="73"/>
      <c r="V145" s="1"/>
      <c r="W145" s="1"/>
      <c r="X145" s="1"/>
      <c r="Y145" s="1"/>
      <c r="Z145" s="1"/>
      <c r="AA145" s="1"/>
      <c r="AB145" s="1"/>
      <c r="AC145" s="2" t="s">
        <v>67</v>
      </c>
      <c r="AD145" s="2" t="s">
        <v>549</v>
      </c>
      <c r="AE145" s="30" t="s">
        <v>69</v>
      </c>
      <c r="AF145" s="5" t="str">
        <f>IFERROR(VLOOKUP(AE145, 'Data-VM-ADF (Do Not Edit)'!A$2:C$20,MATCH("vLan Subnet",'Data-VM-ADF (Do Not Edit)'!A$2:C$2),FALSE),"")</f>
        <v>255.255.254.0</v>
      </c>
      <c r="AG145" s="30" t="str">
        <f>IFERROR(VLOOKUP(AE145, 'Data-VM-ADF (Do Not Edit)'!A$2:C$20,MATCH("vLan Default Gateway",'Data-VM-ADF (Do Not Edit)'!A$2:C$2),FALSE),"")</f>
        <v>172.17.34.1</v>
      </c>
      <c r="AH145" s="2"/>
      <c r="AI145" s="2"/>
      <c r="AJ145" s="2"/>
      <c r="AK145" s="2"/>
      <c r="AL145" s="2"/>
      <c r="AM145" s="2"/>
      <c r="AN145" s="2"/>
      <c r="AO145" s="2"/>
      <c r="AP145" s="2" t="s">
        <v>74</v>
      </c>
      <c r="AQ145" s="82" t="s">
        <v>550</v>
      </c>
      <c r="AR145" s="2" t="s">
        <v>72</v>
      </c>
      <c r="AS145" s="2" t="s">
        <v>251</v>
      </c>
      <c r="AT145" s="82">
        <v>2</v>
      </c>
      <c r="AU145" s="82"/>
      <c r="AV145" s="2"/>
      <c r="AW145" s="2" t="s">
        <v>74</v>
      </c>
      <c r="AX145" s="2" t="s">
        <v>75</v>
      </c>
      <c r="AY145" s="2" t="s">
        <v>76</v>
      </c>
      <c r="AZ145" s="2" t="s">
        <v>77</v>
      </c>
      <c r="BA145" s="73"/>
      <c r="BB145" s="73"/>
      <c r="BC145" s="73" t="s">
        <v>77</v>
      </c>
      <c r="BD145" s="82" t="s">
        <v>78</v>
      </c>
      <c r="BE145" s="82" t="s">
        <v>92</v>
      </c>
      <c r="BF145" s="82"/>
      <c r="BG145" s="82"/>
      <c r="BH145" s="1" t="s">
        <v>551</v>
      </c>
      <c r="BI145" s="1"/>
      <c r="BJ145" s="1"/>
      <c r="BK145" s="1"/>
      <c r="BL145" s="1"/>
    </row>
    <row r="146" spans="1:64" s="18" customFormat="1" hidden="1">
      <c r="A146" s="3" t="s">
        <v>552</v>
      </c>
      <c r="B146" s="4">
        <v>2</v>
      </c>
      <c r="C146" s="4">
        <f>8*1024</f>
        <v>8192</v>
      </c>
      <c r="D146" s="4">
        <v>102400</v>
      </c>
      <c r="E146" s="103" t="s">
        <v>82</v>
      </c>
      <c r="F146" s="129" t="s">
        <v>65</v>
      </c>
      <c r="G146" s="4" t="s">
        <v>83</v>
      </c>
      <c r="H146" s="129" t="s">
        <v>84</v>
      </c>
      <c r="I146" s="4">
        <v>10240</v>
      </c>
      <c r="J146" s="129" t="s">
        <v>103</v>
      </c>
      <c r="K146" s="129" t="s">
        <v>65</v>
      </c>
      <c r="L146" s="4" t="s">
        <v>83</v>
      </c>
      <c r="M146" s="129" t="s">
        <v>104</v>
      </c>
      <c r="N146" s="4">
        <v>10240</v>
      </c>
      <c r="O146" s="129" t="s">
        <v>165</v>
      </c>
      <c r="P146" s="129" t="s">
        <v>65</v>
      </c>
      <c r="Q146" s="4" t="s">
        <v>111</v>
      </c>
      <c r="R146" s="129" t="s">
        <v>112</v>
      </c>
      <c r="S146" s="4"/>
      <c r="T146" s="4"/>
      <c r="U146" s="129"/>
      <c r="V146" s="4"/>
      <c r="W146" s="4"/>
      <c r="X146" s="4"/>
      <c r="Y146" s="4"/>
      <c r="Z146" s="4"/>
      <c r="AA146" s="4"/>
      <c r="AB146" s="4"/>
      <c r="AC146" s="5" t="s">
        <v>85</v>
      </c>
      <c r="AD146" s="30" t="s">
        <v>553</v>
      </c>
      <c r="AE146" s="29" t="s">
        <v>87</v>
      </c>
      <c r="AF146" s="5" t="str">
        <f>IFERROR(VLOOKUP(AE146, 'Data-VM-ADF (Do Not Edit)'!A$2:C$20,MATCH("vLan Subnet",'Data-VM-ADF (Do Not Edit)'!A$2:C$2),FALSE),"")</f>
        <v>255.255.254.0</v>
      </c>
      <c r="AG146" s="107" t="str">
        <f>IFERROR(VLOOKUP(AE146, 'Data-VM-ADF (Do Not Edit)'!A$2:C$20,MATCH("vLan Default Gateway",'Data-VM-ADF (Do Not Edit)'!A$2:C$2),FALSE),"")</f>
        <v>172.17.36.1</v>
      </c>
      <c r="AH146" s="5"/>
      <c r="AI146" s="5"/>
      <c r="AJ146" s="5"/>
      <c r="AK146" s="5"/>
      <c r="AL146" s="5"/>
      <c r="AM146" s="5"/>
      <c r="AN146" s="5"/>
      <c r="AO146" s="5"/>
      <c r="AP146" s="5" t="s">
        <v>114</v>
      </c>
      <c r="AQ146" s="82" t="s">
        <v>554</v>
      </c>
      <c r="AR146" s="2" t="s">
        <v>72</v>
      </c>
      <c r="AS146" s="5"/>
      <c r="AT146" s="103">
        <v>9</v>
      </c>
      <c r="AU146" s="103"/>
      <c r="AV146" s="5"/>
      <c r="AW146" s="2" t="s">
        <v>117</v>
      </c>
      <c r="AX146" s="2" t="s">
        <v>75</v>
      </c>
      <c r="AY146" s="2" t="s">
        <v>76</v>
      </c>
      <c r="AZ146" s="2" t="s">
        <v>77</v>
      </c>
      <c r="BA146" s="73"/>
      <c r="BB146" s="73"/>
      <c r="BC146" s="73" t="s">
        <v>78</v>
      </c>
      <c r="BD146" s="82"/>
      <c r="BE146" s="82" t="s">
        <v>92</v>
      </c>
      <c r="BF146" s="82"/>
      <c r="BG146" s="82"/>
      <c r="BH146" s="1" t="s">
        <v>118</v>
      </c>
      <c r="BI146" s="1"/>
      <c r="BJ146" t="s">
        <v>119</v>
      </c>
      <c r="BK146"/>
      <c r="BL146"/>
    </row>
    <row r="147" spans="1:64" ht="15" hidden="1" customHeight="1">
      <c r="A147" s="108" t="s">
        <v>555</v>
      </c>
      <c r="B147" s="109">
        <v>4</v>
      </c>
      <c r="C147" s="4">
        <v>8192</v>
      </c>
      <c r="D147" s="4">
        <v>102400</v>
      </c>
      <c r="E147" s="103" t="s">
        <v>82</v>
      </c>
      <c r="F147" s="129" t="s">
        <v>65</v>
      </c>
      <c r="G147" s="4" t="s">
        <v>83</v>
      </c>
      <c r="H147" s="129" t="s">
        <v>84</v>
      </c>
      <c r="I147" s="1"/>
      <c r="J147" s="129"/>
      <c r="K147" s="129"/>
      <c r="L147" s="1"/>
      <c r="M147" s="129"/>
      <c r="AC147" s="5" t="s">
        <v>85</v>
      </c>
      <c r="AD147" s="111" t="s">
        <v>556</v>
      </c>
      <c r="AE147" s="68" t="s">
        <v>69</v>
      </c>
      <c r="AF147" s="5" t="str">
        <f>IFERROR(VLOOKUP(AE147, 'Data-VM-ADF (Do Not Edit)'!A$2:C$20,MATCH("vLan Subnet",'Data-VM-ADF (Do Not Edit)'!A$2:C$2),FALSE),"")</f>
        <v>255.255.254.0</v>
      </c>
      <c r="AG147" s="30" t="str">
        <f>IFERROR(VLOOKUP(AE147, 'Data-VM-ADF (Do Not Edit)'!A$2:C$20,MATCH("vLan Default Gateway",'Data-VM-ADF (Do Not Edit)'!A$2:C$2),FALSE),"")</f>
        <v>172.17.34.1</v>
      </c>
      <c r="AH147" s="111"/>
      <c r="AI147" s="111"/>
      <c r="AJ147" s="111"/>
      <c r="AK147" s="111"/>
      <c r="AL147" s="111"/>
      <c r="AM147" s="111"/>
      <c r="AN147" s="111"/>
      <c r="AO147" s="111"/>
      <c r="AP147" s="5" t="s">
        <v>557</v>
      </c>
      <c r="AQ147" s="88" t="s">
        <v>558</v>
      </c>
      <c r="AR147" s="5" t="s">
        <v>90</v>
      </c>
      <c r="AS147" s="111"/>
      <c r="AT147" s="264">
        <v>10</v>
      </c>
      <c r="AU147" s="264"/>
      <c r="AV147" s="111"/>
      <c r="AW147" s="92" t="s">
        <v>91</v>
      </c>
      <c r="AX147" s="2" t="s">
        <v>75</v>
      </c>
      <c r="AY147" s="2" t="s">
        <v>76</v>
      </c>
      <c r="AZ147" s="2" t="s">
        <v>77</v>
      </c>
      <c r="BA147" s="73"/>
      <c r="BB147" s="73"/>
      <c r="BC147" s="73" t="s">
        <v>77</v>
      </c>
      <c r="BD147" s="82"/>
      <c r="BE147" s="82" t="s">
        <v>92</v>
      </c>
      <c r="BH147" t="s">
        <v>131</v>
      </c>
    </row>
    <row r="148" spans="1:64" ht="15" hidden="1" customHeight="1">
      <c r="A148" s="108" t="s">
        <v>559</v>
      </c>
      <c r="B148" s="109">
        <v>2</v>
      </c>
      <c r="C148" s="4">
        <v>8192</v>
      </c>
      <c r="D148" s="4">
        <v>102400</v>
      </c>
      <c r="E148" s="103" t="s">
        <v>121</v>
      </c>
      <c r="F148" s="129" t="s">
        <v>65</v>
      </c>
      <c r="G148" s="4" t="s">
        <v>83</v>
      </c>
      <c r="H148" s="129"/>
      <c r="I148" s="1"/>
      <c r="J148" s="129"/>
      <c r="K148" s="129"/>
      <c r="L148" s="1"/>
      <c r="M148" s="129"/>
      <c r="AC148" s="2" t="s">
        <v>122</v>
      </c>
      <c r="AD148" s="92" t="s">
        <v>560</v>
      </c>
      <c r="AE148" s="68" t="s">
        <v>69</v>
      </c>
      <c r="AF148" s="5" t="str">
        <f>IFERROR(VLOOKUP(AE148, 'Data-VM-ADF (Do Not Edit)'!A$2:C$20,MATCH("vLan Subnet",'Data-VM-ADF (Do Not Edit)'!A$2:C$2),FALSE),"")</f>
        <v>255.255.254.0</v>
      </c>
      <c r="AG148" s="30" t="str">
        <f>IFERROR(VLOOKUP(AE148, 'Data-VM-ADF (Do Not Edit)'!A$2:C$20,MATCH("vLan Default Gateway",'Data-VM-ADF (Do Not Edit)'!A$2:C$2),FALSE),"")</f>
        <v>172.17.34.1</v>
      </c>
      <c r="AH148" s="92"/>
      <c r="AI148" s="92"/>
      <c r="AJ148" s="92"/>
      <c r="AK148" s="92"/>
      <c r="AL148" s="92"/>
      <c r="AM148" s="92"/>
      <c r="AN148" s="92"/>
      <c r="AO148" s="92"/>
      <c r="AP148" s="2" t="s">
        <v>134</v>
      </c>
      <c r="AQ148" s="88" t="s">
        <v>561</v>
      </c>
      <c r="AR148" s="2" t="s">
        <v>72</v>
      </c>
      <c r="AS148" s="92"/>
      <c r="AT148" s="88">
        <v>10</v>
      </c>
      <c r="AV148" s="92"/>
      <c r="AW148" s="92" t="s">
        <v>74</v>
      </c>
      <c r="AX148" s="2" t="s">
        <v>75</v>
      </c>
      <c r="AY148" s="2" t="s">
        <v>76</v>
      </c>
      <c r="AZ148" s="2" t="s">
        <v>77</v>
      </c>
      <c r="BA148" s="73"/>
      <c r="BB148" s="73"/>
      <c r="BC148" s="73" t="s">
        <v>77</v>
      </c>
      <c r="BD148" s="82"/>
      <c r="BE148" s="82" t="s">
        <v>92</v>
      </c>
      <c r="BH148" t="s">
        <v>562</v>
      </c>
    </row>
    <row r="149" spans="1:64" ht="15" hidden="1" customHeight="1">
      <c r="A149" s="108" t="s">
        <v>563</v>
      </c>
      <c r="B149" s="109">
        <v>2</v>
      </c>
      <c r="C149" s="4">
        <v>4096</v>
      </c>
      <c r="D149" s="4">
        <v>102400</v>
      </c>
      <c r="E149" s="103" t="s">
        <v>121</v>
      </c>
      <c r="F149" s="129" t="s">
        <v>65</v>
      </c>
      <c r="G149" s="4" t="s">
        <v>83</v>
      </c>
      <c r="H149" s="129"/>
      <c r="I149" s="1"/>
      <c r="J149" s="129"/>
      <c r="K149" s="129"/>
      <c r="L149" s="1"/>
      <c r="M149" s="129"/>
      <c r="AC149" s="2" t="s">
        <v>122</v>
      </c>
      <c r="AD149" s="92" t="s">
        <v>564</v>
      </c>
      <c r="AE149" s="68" t="s">
        <v>69</v>
      </c>
      <c r="AF149" s="5" t="str">
        <f>IFERROR(VLOOKUP(AE149, 'Data-VM-ADF (Do Not Edit)'!A$2:C$20,MATCH("vLan Subnet",'Data-VM-ADF (Do Not Edit)'!A$2:C$2),FALSE),"")</f>
        <v>255.255.254.0</v>
      </c>
      <c r="AG149" s="30" t="str">
        <f>IFERROR(VLOOKUP(AE149, 'Data-VM-ADF (Do Not Edit)'!A$2:C$20,MATCH("vLan Default Gateway",'Data-VM-ADF (Do Not Edit)'!A$2:C$2),FALSE),"")</f>
        <v>172.17.34.1</v>
      </c>
      <c r="AH149" s="92"/>
      <c r="AI149" s="92"/>
      <c r="AJ149" s="92"/>
      <c r="AK149" s="92"/>
      <c r="AL149" s="92"/>
      <c r="AM149" s="92"/>
      <c r="AN149" s="92"/>
      <c r="AO149" s="92"/>
      <c r="AP149" s="2" t="s">
        <v>74</v>
      </c>
      <c r="AQ149" s="112" t="s">
        <v>565</v>
      </c>
      <c r="AR149" s="2" t="s">
        <v>72</v>
      </c>
      <c r="AS149" s="92" t="s">
        <v>251</v>
      </c>
      <c r="AT149" s="88">
        <v>8</v>
      </c>
      <c r="AV149" s="92"/>
      <c r="AW149" s="92" t="s">
        <v>74</v>
      </c>
      <c r="AX149" s="2" t="s">
        <v>75</v>
      </c>
      <c r="AY149" s="2" t="s">
        <v>76</v>
      </c>
      <c r="AZ149" s="2" t="s">
        <v>77</v>
      </c>
      <c r="BA149" s="73"/>
      <c r="BB149" s="73"/>
      <c r="BC149" s="73" t="s">
        <v>77</v>
      </c>
      <c r="BD149" s="87" t="s">
        <v>78</v>
      </c>
      <c r="BE149" s="82" t="s">
        <v>92</v>
      </c>
      <c r="BH149" t="s">
        <v>566</v>
      </c>
    </row>
    <row r="150" spans="1:64" ht="15" hidden="1" customHeight="1">
      <c r="E150" s="79"/>
      <c r="H150"/>
      <c r="AF150" s="5" t="str">
        <f>IFERROR(VLOOKUP(AE150, 'Data-VM-ADF (Do Not Edit)'!A$2:C$20,MATCH("vLan Subnet",'Data-VM-ADF (Do Not Edit)'!A$2:C$2),FALSE),"")</f>
        <v/>
      </c>
      <c r="AG150" s="107" t="str">
        <f>IFERROR(VLOOKUP(AE150, 'Data-VM-ADF (Do Not Edit)'!A$2:C$20,MATCH("vLan Default Gateway",'Data-VM-ADF (Do Not Edit)'!A$2:C$2),FALSE),"")</f>
        <v/>
      </c>
      <c r="AY150" s="2"/>
    </row>
    <row r="151" spans="1:64" ht="15" hidden="1" customHeight="1">
      <c r="E151" s="79"/>
      <c r="H151"/>
      <c r="AF151" s="5" t="str">
        <f>IFERROR(VLOOKUP(AE151, 'Data-VM-ADF (Do Not Edit)'!A$2:C$20,MATCH("vLan Subnet",'Data-VM-ADF (Do Not Edit)'!A$2:C$2),FALSE),"")</f>
        <v/>
      </c>
      <c r="AG151" s="107" t="str">
        <f>IFERROR(VLOOKUP(AE151, 'Data-VM-ADF (Do Not Edit)'!A$2:C$20,MATCH("vLan Default Gateway",'Data-VM-ADF (Do Not Edit)'!A$2:C$2),FALSE),"")</f>
        <v/>
      </c>
      <c r="AY151" s="2"/>
    </row>
    <row r="152" spans="1:64" ht="15" hidden="1" customHeight="1">
      <c r="E152" s="79"/>
      <c r="H152"/>
      <c r="AF152" s="5" t="str">
        <f>IFERROR(VLOOKUP(AE152, 'Data-VM-ADF (Do Not Edit)'!A$2:C$20,MATCH("vLan Subnet",'Data-VM-ADF (Do Not Edit)'!A$2:C$2),FALSE),"")</f>
        <v/>
      </c>
      <c r="AG152" s="107" t="str">
        <f>IFERROR(VLOOKUP(AE152, 'Data-VM-ADF (Do Not Edit)'!A$2:C$20,MATCH("vLan Default Gateway",'Data-VM-ADF (Do Not Edit)'!A$2:C$2),FALSE),"")</f>
        <v/>
      </c>
      <c r="AY152" s="2"/>
    </row>
    <row r="153" spans="1:64" ht="15" hidden="1" customHeight="1">
      <c r="E153" s="79"/>
      <c r="H153"/>
      <c r="AF153" s="5" t="str">
        <f>IFERROR(VLOOKUP(AE153, 'Data-VM-ADF (Do Not Edit)'!A$2:C$20,MATCH("vLan Subnet",'Data-VM-ADF (Do Not Edit)'!A$2:C$2),FALSE),"")</f>
        <v/>
      </c>
      <c r="AG153" s="107" t="str">
        <f>IFERROR(VLOOKUP(AE153, 'Data-VM-ADF (Do Not Edit)'!A$2:C$20,MATCH("vLan Default Gateway",'Data-VM-ADF (Do Not Edit)'!A$2:C$2),FALSE),"")</f>
        <v/>
      </c>
      <c r="AY153" s="2"/>
    </row>
    <row r="154" spans="1:64" ht="15" hidden="1" customHeight="1">
      <c r="E154" s="79"/>
      <c r="H154"/>
      <c r="AF154" s="5" t="str">
        <f>IFERROR(VLOOKUP(AE154, 'Data-VM-ADF (Do Not Edit)'!A$2:C$20,MATCH("vLan Subnet",'Data-VM-ADF (Do Not Edit)'!A$2:C$2),FALSE),"")</f>
        <v/>
      </c>
      <c r="AG154" s="107" t="str">
        <f>IFERROR(VLOOKUP(AE154, 'Data-VM-ADF (Do Not Edit)'!A$2:C$20,MATCH("vLan Default Gateway",'Data-VM-ADF (Do Not Edit)'!A$2:C$2),FALSE),"")</f>
        <v/>
      </c>
      <c r="AY154" s="2"/>
    </row>
    <row r="155" spans="1:64" ht="15" hidden="1" customHeight="1">
      <c r="E155" s="79"/>
      <c r="H155"/>
      <c r="AF155" s="5" t="str">
        <f>IFERROR(VLOOKUP(AE155, 'Data-VM-ADF (Do Not Edit)'!A$2:C$20,MATCH("vLan Subnet",'Data-VM-ADF (Do Not Edit)'!A$2:C$2),FALSE),"")</f>
        <v/>
      </c>
      <c r="AG155" s="107" t="str">
        <f>IFERROR(VLOOKUP(AE155, 'Data-VM-ADF (Do Not Edit)'!A$2:C$20,MATCH("vLan Default Gateway",'Data-VM-ADF (Do Not Edit)'!A$2:C$2),FALSE),"")</f>
        <v/>
      </c>
      <c r="AY155" s="2"/>
    </row>
    <row r="156" spans="1:64" ht="15" hidden="1" customHeight="1">
      <c r="E156" s="79"/>
      <c r="H156"/>
      <c r="AF156" s="5" t="str">
        <f>IFERROR(VLOOKUP(AE156, 'Data-VM-ADF (Do Not Edit)'!A$2:C$20,MATCH("vLan Subnet",'Data-VM-ADF (Do Not Edit)'!A$2:C$2),FALSE),"")</f>
        <v/>
      </c>
      <c r="AG156" s="107" t="str">
        <f>IFERROR(VLOOKUP(AE156, 'Data-VM-ADF (Do Not Edit)'!A$2:C$20,MATCH("vLan Default Gateway",'Data-VM-ADF (Do Not Edit)'!A$2:C$2),FALSE),"")</f>
        <v/>
      </c>
    </row>
    <row r="157" spans="1:64" ht="15" hidden="1" customHeight="1">
      <c r="E157" s="79"/>
      <c r="H157"/>
      <c r="AF157" s="5" t="str">
        <f>IFERROR(VLOOKUP(AE157, 'Data-VM-ADF (Do Not Edit)'!A$2:C$20,MATCH("vLan Subnet",'Data-VM-ADF (Do Not Edit)'!A$2:C$2),FALSE),"")</f>
        <v/>
      </c>
      <c r="AG157" s="107" t="str">
        <f>IFERROR(VLOOKUP(AE157, 'Data-VM-ADF (Do Not Edit)'!A$2:C$20,MATCH("vLan Default Gateway",'Data-VM-ADF (Do Not Edit)'!A$2:C$2),FALSE),"")</f>
        <v/>
      </c>
    </row>
    <row r="158" spans="1:64" ht="15" hidden="1" customHeight="1">
      <c r="E158" s="79"/>
      <c r="H158"/>
      <c r="AF158" s="5" t="str">
        <f>IFERROR(VLOOKUP(AE158, 'Data-VM-ADF (Do Not Edit)'!A$2:C$20,MATCH("vLan Subnet",'Data-VM-ADF (Do Not Edit)'!A$2:C$2),FALSE),"")</f>
        <v/>
      </c>
      <c r="AG158" s="107" t="str">
        <f>IFERROR(VLOOKUP(AE158, 'Data-VM-ADF (Do Not Edit)'!A$2:C$20,MATCH("vLan Default Gateway",'Data-VM-ADF (Do Not Edit)'!A$2:C$2),FALSE),"")</f>
        <v/>
      </c>
    </row>
    <row r="159" spans="1:64" ht="15" hidden="1" customHeight="1">
      <c r="E159" s="79"/>
      <c r="H159"/>
      <c r="AF159" s="5" t="str">
        <f>IFERROR(VLOOKUP(AE159, 'Data-VM-ADF (Do Not Edit)'!A$2:C$20,MATCH("vLan Subnet",'Data-VM-ADF (Do Not Edit)'!A$2:C$2),FALSE),"")</f>
        <v/>
      </c>
      <c r="AG159" s="107" t="str">
        <f>IFERROR(VLOOKUP(AE159, 'Data-VM-ADF (Do Not Edit)'!A$2:C$20,MATCH("vLan Default Gateway",'Data-VM-ADF (Do Not Edit)'!A$2:C$2),FALSE),"")</f>
        <v/>
      </c>
    </row>
    <row r="160" spans="1:64" ht="15" hidden="1" customHeight="1">
      <c r="E160" s="79"/>
      <c r="H160"/>
      <c r="AF160" s="5" t="str">
        <f>IFERROR(VLOOKUP(AE160, 'Data-VM-ADF (Do Not Edit)'!A$2:C$20,MATCH("vLan Subnet",'Data-VM-ADF (Do Not Edit)'!A$2:C$2),FALSE),"")</f>
        <v/>
      </c>
      <c r="AG160" s="107" t="str">
        <f>IFERROR(VLOOKUP(AE160, 'Data-VM-ADF (Do Not Edit)'!A$2:C$20,MATCH("vLan Default Gateway",'Data-VM-ADF (Do Not Edit)'!A$2:C$2),FALSE),"")</f>
        <v/>
      </c>
    </row>
    <row r="161" spans="5:33" ht="15" hidden="1" customHeight="1">
      <c r="E161" s="79"/>
      <c r="H161"/>
      <c r="AF161" s="5" t="str">
        <f>IFERROR(VLOOKUP(AE161, 'Data-VM-ADF (Do Not Edit)'!A$2:C$20,MATCH("vLan Subnet",'Data-VM-ADF (Do Not Edit)'!A$2:C$2),FALSE),"")</f>
        <v/>
      </c>
      <c r="AG161" s="107" t="str">
        <f>IFERROR(VLOOKUP(AE161, 'Data-VM-ADF (Do Not Edit)'!A$2:C$20,MATCH("vLan Default Gateway",'Data-VM-ADF (Do Not Edit)'!A$2:C$2),FALSE),"")</f>
        <v/>
      </c>
    </row>
    <row r="162" spans="5:33" ht="15" hidden="1" customHeight="1">
      <c r="E162" s="79"/>
      <c r="H162"/>
      <c r="AF162" s="5" t="str">
        <f>IFERROR(VLOOKUP(AE162, 'Data-VM-ADF (Do Not Edit)'!A$2:C$20,MATCH("vLan Subnet",'Data-VM-ADF (Do Not Edit)'!A$2:C$2),FALSE),"")</f>
        <v/>
      </c>
      <c r="AG162" s="107" t="str">
        <f>IFERROR(VLOOKUP(AE162, 'Data-VM-ADF (Do Not Edit)'!A$2:C$20,MATCH("vLan Default Gateway",'Data-VM-ADF (Do Not Edit)'!A$2:C$2),FALSE),"")</f>
        <v/>
      </c>
    </row>
    <row r="163" spans="5:33" ht="15" hidden="1" customHeight="1">
      <c r="E163" s="79"/>
      <c r="H163"/>
      <c r="AF163" s="5" t="str">
        <f>IFERROR(VLOOKUP(AE163, 'Data-VM-ADF (Do Not Edit)'!A$2:C$20,MATCH("vLan Subnet",'Data-VM-ADF (Do Not Edit)'!A$2:C$2),FALSE),"")</f>
        <v/>
      </c>
      <c r="AG163" s="107" t="str">
        <f>IFERROR(VLOOKUP(AE163, 'Data-VM-ADF (Do Not Edit)'!A$2:C$20,MATCH("vLan Default Gateway",'Data-VM-ADF (Do Not Edit)'!A$2:C$2),FALSE),"")</f>
        <v/>
      </c>
    </row>
    <row r="164" spans="5:33" ht="15" hidden="1" customHeight="1">
      <c r="E164" s="79"/>
      <c r="H164"/>
      <c r="AF164" s="5" t="str">
        <f>IFERROR(VLOOKUP(AE164, 'Data-VM-ADF (Do Not Edit)'!A$2:C$20,MATCH("vLan Subnet",'Data-VM-ADF (Do Not Edit)'!A$2:C$2),FALSE),"")</f>
        <v/>
      </c>
      <c r="AG164" s="107" t="str">
        <f>IFERROR(VLOOKUP(AE164, 'Data-VM-ADF (Do Not Edit)'!A$2:C$20,MATCH("vLan Default Gateway",'Data-VM-ADF (Do Not Edit)'!A$2:C$2),FALSE),"")</f>
        <v/>
      </c>
    </row>
    <row r="165" spans="5:33" ht="15" hidden="1" customHeight="1">
      <c r="E165" s="79"/>
      <c r="H165"/>
      <c r="AF165" s="5" t="str">
        <f>IFERROR(VLOOKUP(AE165, 'Data-VM-ADF (Do Not Edit)'!A$2:C$20,MATCH("vLan Subnet",'Data-VM-ADF (Do Not Edit)'!A$2:C$2),FALSE),"")</f>
        <v/>
      </c>
      <c r="AG165" s="107" t="str">
        <f>IFERROR(VLOOKUP(AE165, 'Data-VM-ADF (Do Not Edit)'!A$2:C$20,MATCH("vLan Default Gateway",'Data-VM-ADF (Do Not Edit)'!A$2:C$2),FALSE),"")</f>
        <v/>
      </c>
    </row>
    <row r="166" spans="5:33" ht="15" hidden="1" customHeight="1">
      <c r="E166" s="79"/>
      <c r="H166"/>
      <c r="AF166" s="5" t="str">
        <f>IFERROR(VLOOKUP(AE166, 'Data-VM-ADF (Do Not Edit)'!A$2:C$20,MATCH("vLan Subnet",'Data-VM-ADF (Do Not Edit)'!A$2:C$2),FALSE),"")</f>
        <v/>
      </c>
      <c r="AG166" s="107" t="str">
        <f>IFERROR(VLOOKUP(AE166, 'Data-VM-ADF (Do Not Edit)'!A$2:C$20,MATCH("vLan Default Gateway",'Data-VM-ADF (Do Not Edit)'!A$2:C$2),FALSE),"")</f>
        <v/>
      </c>
    </row>
    <row r="167" spans="5:33" ht="15" hidden="1" customHeight="1">
      <c r="E167" s="79"/>
      <c r="H167"/>
      <c r="AF167" s="5" t="str">
        <f>IFERROR(VLOOKUP(AE167, 'Data-VM-ADF (Do Not Edit)'!A$2:C$20,MATCH("vLan Subnet",'Data-VM-ADF (Do Not Edit)'!A$2:C$2),FALSE),"")</f>
        <v/>
      </c>
      <c r="AG167" s="107" t="str">
        <f>IFERROR(VLOOKUP(AE167, 'Data-VM-ADF (Do Not Edit)'!A$2:C$20,MATCH("vLan Default Gateway",'Data-VM-ADF (Do Not Edit)'!A$2:C$2),FALSE),"")</f>
        <v/>
      </c>
    </row>
    <row r="168" spans="5:33" ht="15" hidden="1" customHeight="1">
      <c r="E168" s="79"/>
      <c r="H168"/>
      <c r="AF168" s="5" t="str">
        <f>IFERROR(VLOOKUP(AE168, 'Data-VM-ADF (Do Not Edit)'!A$2:C$20,MATCH("vLan Subnet",'Data-VM-ADF (Do Not Edit)'!A$2:C$2),FALSE),"")</f>
        <v/>
      </c>
      <c r="AG168" s="107" t="str">
        <f>IFERROR(VLOOKUP(AE168, 'Data-VM-ADF (Do Not Edit)'!A$2:C$20,MATCH("vLan Default Gateway",'Data-VM-ADF (Do Not Edit)'!A$2:C$2),FALSE),"")</f>
        <v/>
      </c>
    </row>
    <row r="169" spans="5:33" ht="15" hidden="1" customHeight="1">
      <c r="E169" s="79"/>
      <c r="H169"/>
      <c r="AF169" s="5" t="str">
        <f>IFERROR(VLOOKUP(AE169, 'Data-VM-ADF (Do Not Edit)'!A$2:C$20,MATCH("vLan Subnet",'Data-VM-ADF (Do Not Edit)'!A$2:C$2),FALSE),"")</f>
        <v/>
      </c>
      <c r="AG169" s="107" t="str">
        <f>IFERROR(VLOOKUP(AE169, 'Data-VM-ADF (Do Not Edit)'!A$2:C$20,MATCH("vLan Default Gateway",'Data-VM-ADF (Do Not Edit)'!A$2:C$2),FALSE),"")</f>
        <v/>
      </c>
    </row>
    <row r="170" spans="5:33" ht="15" hidden="1" customHeight="1">
      <c r="E170" s="79"/>
      <c r="H170"/>
      <c r="AF170" s="5" t="str">
        <f>IFERROR(VLOOKUP(AE170, 'Data-VM-ADF (Do Not Edit)'!A$2:C$20,MATCH("vLan Subnet",'Data-VM-ADF (Do Not Edit)'!A$2:C$2),FALSE),"")</f>
        <v/>
      </c>
      <c r="AG170" s="107" t="str">
        <f>IFERROR(VLOOKUP(AE170, 'Data-VM-ADF (Do Not Edit)'!A$2:C$20,MATCH("vLan Default Gateway",'Data-VM-ADF (Do Not Edit)'!A$2:C$2),FALSE),"")</f>
        <v/>
      </c>
    </row>
    <row r="171" spans="5:33" ht="15" hidden="1" customHeight="1">
      <c r="E171" s="79"/>
      <c r="H171"/>
      <c r="AF171" s="5" t="str">
        <f>IFERROR(VLOOKUP(AE171, 'Data-VM-ADF (Do Not Edit)'!A$2:C$20,MATCH("vLan Subnet",'Data-VM-ADF (Do Not Edit)'!A$2:C$2),FALSE),"")</f>
        <v/>
      </c>
      <c r="AG171" s="107" t="str">
        <f>IFERROR(VLOOKUP(AE171, 'Data-VM-ADF (Do Not Edit)'!A$2:C$20,MATCH("vLan Default Gateway",'Data-VM-ADF (Do Not Edit)'!A$2:C$2),FALSE),"")</f>
        <v/>
      </c>
    </row>
    <row r="172" spans="5:33" ht="15" hidden="1" customHeight="1">
      <c r="E172" s="79"/>
      <c r="H172"/>
      <c r="AF172" s="5" t="str">
        <f>IFERROR(VLOOKUP(AE172, 'Data-VM-ADF (Do Not Edit)'!A$2:C$20,MATCH("vLan Subnet",'Data-VM-ADF (Do Not Edit)'!A$2:C$2),FALSE),"")</f>
        <v/>
      </c>
      <c r="AG172" s="107" t="str">
        <f>IFERROR(VLOOKUP(AE172, 'Data-VM-ADF (Do Not Edit)'!A$2:C$20,MATCH("vLan Default Gateway",'Data-VM-ADF (Do Not Edit)'!A$2:C$2),FALSE),"")</f>
        <v/>
      </c>
    </row>
    <row r="173" spans="5:33" ht="15" hidden="1" customHeight="1">
      <c r="E173" s="79"/>
      <c r="H173"/>
      <c r="AF173" s="5" t="str">
        <f>IFERROR(VLOOKUP(AE173, 'Data-VM-ADF (Do Not Edit)'!A$2:C$20,MATCH("vLan Subnet",'Data-VM-ADF (Do Not Edit)'!A$2:C$2),FALSE),"")</f>
        <v/>
      </c>
      <c r="AG173" s="107" t="str">
        <f>IFERROR(VLOOKUP(AE173, 'Data-VM-ADF (Do Not Edit)'!A$2:C$20,MATCH("vLan Default Gateway",'Data-VM-ADF (Do Not Edit)'!A$2:C$2),FALSE),"")</f>
        <v/>
      </c>
    </row>
    <row r="174" spans="5:33" ht="15" hidden="1" customHeight="1">
      <c r="E174" s="79"/>
      <c r="H174"/>
      <c r="AF174" s="5" t="str">
        <f>IFERROR(VLOOKUP(AE174, 'Data-VM-ADF (Do Not Edit)'!A$2:C$20,MATCH("vLan Subnet",'Data-VM-ADF (Do Not Edit)'!A$2:C$2),FALSE),"")</f>
        <v/>
      </c>
      <c r="AG174" s="107" t="str">
        <f>IFERROR(VLOOKUP(AE174, 'Data-VM-ADF (Do Not Edit)'!A$2:C$20,MATCH("vLan Default Gateway",'Data-VM-ADF (Do Not Edit)'!A$2:C$2),FALSE),"")</f>
        <v/>
      </c>
    </row>
    <row r="175" spans="5:33" ht="15" hidden="1" customHeight="1">
      <c r="E175" s="79"/>
      <c r="H175"/>
      <c r="AF175" s="5" t="str">
        <f>IFERROR(VLOOKUP(AE175, 'Data-VM-ADF (Do Not Edit)'!A$2:C$20,MATCH("vLan Subnet",'Data-VM-ADF (Do Not Edit)'!A$2:C$2),FALSE),"")</f>
        <v/>
      </c>
      <c r="AG175" s="107" t="str">
        <f>IFERROR(VLOOKUP(AE175, 'Data-VM-ADF (Do Not Edit)'!A$2:C$20,MATCH("vLan Default Gateway",'Data-VM-ADF (Do Not Edit)'!A$2:C$2),FALSE),"")</f>
        <v/>
      </c>
    </row>
    <row r="176" spans="5:33" ht="15" hidden="1" customHeight="1">
      <c r="E176" s="79"/>
      <c r="H176"/>
      <c r="AF176" s="5" t="str">
        <f>IFERROR(VLOOKUP(AE176, 'Data-VM-ADF (Do Not Edit)'!A$2:C$20,MATCH("vLan Subnet",'Data-VM-ADF (Do Not Edit)'!A$2:C$2),FALSE),"")</f>
        <v/>
      </c>
      <c r="AG176" s="107" t="str">
        <f>IFERROR(VLOOKUP(AE176, 'Data-VM-ADF (Do Not Edit)'!A$2:C$20,MATCH("vLan Default Gateway",'Data-VM-ADF (Do Not Edit)'!A$2:C$2),FALSE),"")</f>
        <v/>
      </c>
    </row>
    <row r="177" spans="5:33" ht="15" hidden="1" customHeight="1">
      <c r="E177" s="79"/>
      <c r="H177"/>
      <c r="AF177" s="5" t="str">
        <f>IFERROR(VLOOKUP(AE177, 'Data-VM-ADF (Do Not Edit)'!A$2:C$20,MATCH("vLan Subnet",'Data-VM-ADF (Do Not Edit)'!A$2:C$2),FALSE),"")</f>
        <v/>
      </c>
      <c r="AG177" s="107" t="str">
        <f>IFERROR(VLOOKUP(AE177, 'Data-VM-ADF (Do Not Edit)'!A$2:C$20,MATCH("vLan Default Gateway",'Data-VM-ADF (Do Not Edit)'!A$2:C$2),FALSE),"")</f>
        <v/>
      </c>
    </row>
    <row r="178" spans="5:33" ht="15" hidden="1" customHeight="1">
      <c r="E178" s="79"/>
      <c r="H178"/>
      <c r="AF178" s="5" t="str">
        <f>IFERROR(VLOOKUP(AE178, 'Data-VM-ADF (Do Not Edit)'!A$2:C$20,MATCH("vLan Subnet",'Data-VM-ADF (Do Not Edit)'!A$2:C$2),FALSE),"")</f>
        <v/>
      </c>
      <c r="AG178" s="107" t="str">
        <f>IFERROR(VLOOKUP(AE178, 'Data-VM-ADF (Do Not Edit)'!A$2:C$20,MATCH("vLan Default Gateway",'Data-VM-ADF (Do Not Edit)'!A$2:C$2),FALSE),"")</f>
        <v/>
      </c>
    </row>
    <row r="179" spans="5:33" ht="15" hidden="1" customHeight="1">
      <c r="E179" s="79"/>
      <c r="H179"/>
      <c r="AF179" s="5" t="str">
        <f>IFERROR(VLOOKUP(AE179, 'Data-VM-ADF (Do Not Edit)'!A$2:C$20,MATCH("vLan Subnet",'Data-VM-ADF (Do Not Edit)'!A$2:C$2),FALSE),"")</f>
        <v/>
      </c>
      <c r="AG179" s="107" t="str">
        <f>IFERROR(VLOOKUP(AE179, 'Data-VM-ADF (Do Not Edit)'!A$2:C$20,MATCH("vLan Default Gateway",'Data-VM-ADF (Do Not Edit)'!A$2:C$2),FALSE),"")</f>
        <v/>
      </c>
    </row>
    <row r="180" spans="5:33" ht="15" hidden="1" customHeight="1">
      <c r="E180" s="79"/>
      <c r="H180"/>
      <c r="AF180" s="5" t="str">
        <f>IFERROR(VLOOKUP(AE180, 'Data-VM-ADF (Do Not Edit)'!A$2:C$20,MATCH("vLan Subnet",'Data-VM-ADF (Do Not Edit)'!A$2:C$2),FALSE),"")</f>
        <v/>
      </c>
      <c r="AG180" s="107" t="str">
        <f>IFERROR(VLOOKUP(AE180, 'Data-VM-ADF (Do Not Edit)'!A$2:C$20,MATCH("vLan Default Gateway",'Data-VM-ADF (Do Not Edit)'!A$2:C$2),FALSE),"")</f>
        <v/>
      </c>
    </row>
    <row r="181" spans="5:33" ht="15" hidden="1" customHeight="1">
      <c r="E181" s="79"/>
      <c r="H181"/>
      <c r="AF181" s="5" t="str">
        <f>IFERROR(VLOOKUP(AE181, 'Data-VM-ADF (Do Not Edit)'!A$2:C$20,MATCH("vLan Subnet",'Data-VM-ADF (Do Not Edit)'!A$2:C$2),FALSE),"")</f>
        <v/>
      </c>
      <c r="AG181" s="107" t="str">
        <f>IFERROR(VLOOKUP(AE181, 'Data-VM-ADF (Do Not Edit)'!A$2:C$20,MATCH("vLan Default Gateway",'Data-VM-ADF (Do Not Edit)'!A$2:C$2),FALSE),"")</f>
        <v/>
      </c>
    </row>
    <row r="182" spans="5:33" ht="15" hidden="1" customHeight="1">
      <c r="E182" s="79"/>
      <c r="H182"/>
      <c r="AF182" s="5" t="str">
        <f>IFERROR(VLOOKUP(AE182, 'Data-VM-ADF (Do Not Edit)'!A$2:C$20,MATCH("vLan Subnet",'Data-VM-ADF (Do Not Edit)'!A$2:C$2),FALSE),"")</f>
        <v/>
      </c>
      <c r="AG182" s="107" t="str">
        <f>IFERROR(VLOOKUP(AE182, 'Data-VM-ADF (Do Not Edit)'!A$2:C$20,MATCH("vLan Default Gateway",'Data-VM-ADF (Do Not Edit)'!A$2:C$2),FALSE),"")</f>
        <v/>
      </c>
    </row>
    <row r="183" spans="5:33" ht="15" hidden="1" customHeight="1">
      <c r="E183" s="79"/>
      <c r="H183"/>
      <c r="AF183" s="5" t="str">
        <f>IFERROR(VLOOKUP(AE183, 'Data-VM-ADF (Do Not Edit)'!A$2:C$20,MATCH("vLan Subnet",'Data-VM-ADF (Do Not Edit)'!A$2:C$2),FALSE),"")</f>
        <v/>
      </c>
      <c r="AG183" s="107" t="str">
        <f>IFERROR(VLOOKUP(AE183, 'Data-VM-ADF (Do Not Edit)'!A$2:C$20,MATCH("vLan Default Gateway",'Data-VM-ADF (Do Not Edit)'!A$2:C$2),FALSE),"")</f>
        <v/>
      </c>
    </row>
    <row r="184" spans="5:33" ht="15" hidden="1" customHeight="1">
      <c r="E184" s="79"/>
      <c r="H184"/>
      <c r="AF184" s="5" t="str">
        <f>IFERROR(VLOOKUP(AE184, 'Data-VM-ADF (Do Not Edit)'!A$2:C$20,MATCH("vLan Subnet",'Data-VM-ADF (Do Not Edit)'!A$2:C$2),FALSE),"")</f>
        <v/>
      </c>
      <c r="AG184" s="107" t="str">
        <f>IFERROR(VLOOKUP(AE184, 'Data-VM-ADF (Do Not Edit)'!A$2:C$20,MATCH("vLan Default Gateway",'Data-VM-ADF (Do Not Edit)'!A$2:C$2),FALSE),"")</f>
        <v/>
      </c>
    </row>
    <row r="185" spans="5:33" ht="15" hidden="1" customHeight="1">
      <c r="E185" s="79"/>
      <c r="H185"/>
      <c r="AF185" s="5" t="str">
        <f>IFERROR(VLOOKUP(AE185, 'Data-VM-ADF (Do Not Edit)'!A$2:C$20,MATCH("vLan Subnet",'Data-VM-ADF (Do Not Edit)'!A$2:C$2),FALSE),"")</f>
        <v/>
      </c>
      <c r="AG185" s="107" t="str">
        <f>IFERROR(VLOOKUP(AE185, 'Data-VM-ADF (Do Not Edit)'!A$2:C$20,MATCH("vLan Default Gateway",'Data-VM-ADF (Do Not Edit)'!A$2:C$2),FALSE),"")</f>
        <v/>
      </c>
    </row>
    <row r="186" spans="5:33" ht="15" hidden="1" customHeight="1">
      <c r="E186" s="79"/>
      <c r="H186"/>
      <c r="AF186" s="5" t="str">
        <f>IFERROR(VLOOKUP(AE186, 'Data-VM-ADF (Do Not Edit)'!A$2:C$20,MATCH("vLan Subnet",'Data-VM-ADF (Do Not Edit)'!A$2:C$2),FALSE),"")</f>
        <v/>
      </c>
      <c r="AG186" s="107" t="str">
        <f>IFERROR(VLOOKUP(AE186, 'Data-VM-ADF (Do Not Edit)'!A$2:C$20,MATCH("vLan Default Gateway",'Data-VM-ADF (Do Not Edit)'!A$2:C$2),FALSE),"")</f>
        <v/>
      </c>
    </row>
    <row r="187" spans="5:33" ht="15" hidden="1" customHeight="1">
      <c r="E187" s="79"/>
      <c r="H187"/>
      <c r="AF187" s="5" t="str">
        <f>IFERROR(VLOOKUP(AE187, 'Data-VM-ADF (Do Not Edit)'!A$2:C$20,MATCH("vLan Subnet",'Data-VM-ADF (Do Not Edit)'!A$2:C$2),FALSE),"")</f>
        <v/>
      </c>
      <c r="AG187" s="107" t="str">
        <f>IFERROR(VLOOKUP(AE187, 'Data-VM-ADF (Do Not Edit)'!A$2:C$20,MATCH("vLan Default Gateway",'Data-VM-ADF (Do Not Edit)'!A$2:C$2),FALSE),"")</f>
        <v/>
      </c>
    </row>
    <row r="188" spans="5:33" ht="15" hidden="1" customHeight="1">
      <c r="E188" s="79"/>
      <c r="H188"/>
      <c r="AF188" s="5" t="str">
        <f>IFERROR(VLOOKUP(AE188, 'Data-VM-ADF (Do Not Edit)'!A$2:C$20,MATCH("vLan Subnet",'Data-VM-ADF (Do Not Edit)'!A$2:C$2),FALSE),"")</f>
        <v/>
      </c>
      <c r="AG188" s="107" t="str">
        <f>IFERROR(VLOOKUP(AE188, 'Data-VM-ADF (Do Not Edit)'!A$2:C$20,MATCH("vLan Default Gateway",'Data-VM-ADF (Do Not Edit)'!A$2:C$2),FALSE),"")</f>
        <v/>
      </c>
    </row>
    <row r="189" spans="5:33" ht="15" hidden="1" customHeight="1">
      <c r="E189" s="79"/>
      <c r="H189"/>
      <c r="AF189" s="5" t="str">
        <f>IFERROR(VLOOKUP(AE189, 'Data-VM-ADF (Do Not Edit)'!A$2:C$20,MATCH("vLan Subnet",'Data-VM-ADF (Do Not Edit)'!A$2:C$2),FALSE),"")</f>
        <v/>
      </c>
      <c r="AG189" s="107" t="str">
        <f>IFERROR(VLOOKUP(AE189, 'Data-VM-ADF (Do Not Edit)'!A$2:C$20,MATCH("vLan Default Gateway",'Data-VM-ADF (Do Not Edit)'!A$2:C$2),FALSE),"")</f>
        <v/>
      </c>
    </row>
    <row r="190" spans="5:33" ht="15" hidden="1" customHeight="1">
      <c r="E190" s="79"/>
      <c r="H190"/>
      <c r="AF190" s="5" t="str">
        <f>IFERROR(VLOOKUP(AE190, 'Data-VM-ADF (Do Not Edit)'!A$2:C$20,MATCH("vLan Subnet",'Data-VM-ADF (Do Not Edit)'!A$2:C$2),FALSE),"")</f>
        <v/>
      </c>
      <c r="AG190" s="107" t="str">
        <f>IFERROR(VLOOKUP(AE190, 'Data-VM-ADF (Do Not Edit)'!A$2:C$20,MATCH("vLan Default Gateway",'Data-VM-ADF (Do Not Edit)'!A$2:C$2),FALSE),"")</f>
        <v/>
      </c>
    </row>
    <row r="191" spans="5:33" ht="15" hidden="1" customHeight="1">
      <c r="E191" s="79"/>
      <c r="H191"/>
      <c r="AF191" s="5" t="str">
        <f>IFERROR(VLOOKUP(AE191, 'Data-VM-ADF (Do Not Edit)'!A$2:C$20,MATCH("vLan Subnet",'Data-VM-ADF (Do Not Edit)'!A$2:C$2),FALSE),"")</f>
        <v/>
      </c>
      <c r="AG191" s="107" t="str">
        <f>IFERROR(VLOOKUP(AE191, 'Data-VM-ADF (Do Not Edit)'!A$2:C$20,MATCH("vLan Default Gateway",'Data-VM-ADF (Do Not Edit)'!A$2:C$2),FALSE),"")</f>
        <v/>
      </c>
    </row>
    <row r="192" spans="5:33" ht="15" hidden="1" customHeight="1">
      <c r="E192" s="79"/>
      <c r="H192"/>
      <c r="AF192" s="5" t="str">
        <f>IFERROR(VLOOKUP(AE192, 'Data-VM-ADF (Do Not Edit)'!A$2:C$20,MATCH("vLan Subnet",'Data-VM-ADF (Do Not Edit)'!A$2:C$2),FALSE),"")</f>
        <v/>
      </c>
      <c r="AG192" s="107" t="str">
        <f>IFERROR(VLOOKUP(AE192, 'Data-VM-ADF (Do Not Edit)'!A$2:C$20,MATCH("vLan Default Gateway",'Data-VM-ADF (Do Not Edit)'!A$2:C$2),FALSE),"")</f>
        <v/>
      </c>
    </row>
    <row r="193" spans="5:33" ht="15" hidden="1" customHeight="1">
      <c r="E193" s="79"/>
      <c r="H193"/>
      <c r="AF193" s="5" t="str">
        <f>IFERROR(VLOOKUP(AE193, 'Data-VM-ADF (Do Not Edit)'!A$2:C$20,MATCH("vLan Subnet",'Data-VM-ADF (Do Not Edit)'!A$2:C$2),FALSE),"")</f>
        <v/>
      </c>
      <c r="AG193" s="107" t="str">
        <f>IFERROR(VLOOKUP(AE193, 'Data-VM-ADF (Do Not Edit)'!A$2:C$20,MATCH("vLan Default Gateway",'Data-VM-ADF (Do Not Edit)'!A$2:C$2),FALSE),"")</f>
        <v/>
      </c>
    </row>
    <row r="194" spans="5:33" ht="15" hidden="1" customHeight="1">
      <c r="E194" s="79"/>
      <c r="H194"/>
      <c r="AF194" s="5" t="str">
        <f>IFERROR(VLOOKUP(AE194, 'Data-VM-ADF (Do Not Edit)'!A$2:C$20,MATCH("vLan Subnet",'Data-VM-ADF (Do Not Edit)'!A$2:C$2),FALSE),"")</f>
        <v/>
      </c>
      <c r="AG194" s="107" t="str">
        <f>IFERROR(VLOOKUP(AE194, 'Data-VM-ADF (Do Not Edit)'!A$2:C$20,MATCH("vLan Default Gateway",'Data-VM-ADF (Do Not Edit)'!A$2:C$2),FALSE),"")</f>
        <v/>
      </c>
    </row>
    <row r="195" spans="5:33" ht="15" hidden="1" customHeight="1">
      <c r="E195" s="79"/>
      <c r="H195"/>
      <c r="AF195" s="5" t="str">
        <f>IFERROR(VLOOKUP(AE195, 'Data-VM-ADF (Do Not Edit)'!A$2:C$20,MATCH("vLan Subnet",'Data-VM-ADF (Do Not Edit)'!A$2:C$2),FALSE),"")</f>
        <v/>
      </c>
      <c r="AG195" s="107" t="str">
        <f>IFERROR(VLOOKUP(AE195, 'Data-VM-ADF (Do Not Edit)'!A$2:C$20,MATCH("vLan Default Gateway",'Data-VM-ADF (Do Not Edit)'!A$2:C$2),FALSE),"")</f>
        <v/>
      </c>
    </row>
    <row r="196" spans="5:33" ht="15" hidden="1" customHeight="1">
      <c r="E196" s="79"/>
      <c r="H196"/>
      <c r="AF196" s="5" t="str">
        <f>IFERROR(VLOOKUP(AE196, 'Data-VM-ADF (Do Not Edit)'!A$2:C$20,MATCH("vLan Subnet",'Data-VM-ADF (Do Not Edit)'!A$2:C$2),FALSE),"")</f>
        <v/>
      </c>
      <c r="AG196" s="107" t="str">
        <f>IFERROR(VLOOKUP(AE196, 'Data-VM-ADF (Do Not Edit)'!A$2:C$20,MATCH("vLan Default Gateway",'Data-VM-ADF (Do Not Edit)'!A$2:C$2),FALSE),"")</f>
        <v/>
      </c>
    </row>
    <row r="197" spans="5:33" ht="15" hidden="1" customHeight="1">
      <c r="E197" s="79"/>
      <c r="H197"/>
      <c r="AF197" s="5" t="str">
        <f>IFERROR(VLOOKUP(AE197, 'Data-VM-ADF (Do Not Edit)'!A$2:C$20,MATCH("vLan Subnet",'Data-VM-ADF (Do Not Edit)'!A$2:C$2),FALSE),"")</f>
        <v/>
      </c>
      <c r="AG197" s="107" t="str">
        <f>IFERROR(VLOOKUP(AE197, 'Data-VM-ADF (Do Not Edit)'!A$2:C$20,MATCH("vLan Default Gateway",'Data-VM-ADF (Do Not Edit)'!A$2:C$2),FALSE),"")</f>
        <v/>
      </c>
    </row>
    <row r="198" spans="5:33" ht="15" hidden="1" customHeight="1">
      <c r="E198" s="79"/>
      <c r="H198"/>
      <c r="AF198" s="5" t="str">
        <f>IFERROR(VLOOKUP(AE198, 'Data-VM-ADF (Do Not Edit)'!A$2:C$20,MATCH("vLan Subnet",'Data-VM-ADF (Do Not Edit)'!A$2:C$2),FALSE),"")</f>
        <v/>
      </c>
      <c r="AG198" s="107" t="str">
        <f>IFERROR(VLOOKUP(AE198, 'Data-VM-ADF (Do Not Edit)'!A$2:C$20,MATCH("vLan Default Gateway",'Data-VM-ADF (Do Not Edit)'!A$2:C$2),FALSE),"")</f>
        <v/>
      </c>
    </row>
    <row r="199" spans="5:33" ht="15" hidden="1" customHeight="1">
      <c r="E199" s="79"/>
      <c r="H199"/>
      <c r="AF199" s="5" t="str">
        <f>IFERROR(VLOOKUP(AE199, 'Data-VM-ADF (Do Not Edit)'!A$2:C$20,MATCH("vLan Subnet",'Data-VM-ADF (Do Not Edit)'!A$2:C$2),FALSE),"")</f>
        <v/>
      </c>
      <c r="AG199" s="107" t="str">
        <f>IFERROR(VLOOKUP(AE199, 'Data-VM-ADF (Do Not Edit)'!A$2:C$20,MATCH("vLan Default Gateway",'Data-VM-ADF (Do Not Edit)'!A$2:C$2),FALSE),"")</f>
        <v/>
      </c>
    </row>
    <row r="200" spans="5:33" ht="15" hidden="1" customHeight="1">
      <c r="E200" s="79"/>
      <c r="H200"/>
      <c r="AF200" s="5" t="str">
        <f>IFERROR(VLOOKUP(AE200, 'Data-VM-ADF (Do Not Edit)'!A$2:C$20,MATCH("vLan Subnet",'Data-VM-ADF (Do Not Edit)'!A$2:C$2),FALSE),"")</f>
        <v/>
      </c>
      <c r="AG200" s="107" t="str">
        <f>IFERROR(VLOOKUP(AE200, 'Data-VM-ADF (Do Not Edit)'!A$2:C$20,MATCH("vLan Default Gateway",'Data-VM-ADF (Do Not Edit)'!A$2:C$2),FALSE),"")</f>
        <v/>
      </c>
    </row>
    <row r="201" spans="5:33" ht="15" hidden="1" customHeight="1">
      <c r="E201" s="79"/>
      <c r="H201"/>
      <c r="AF201" s="5" t="str">
        <f>IFERROR(VLOOKUP(AE201, 'Data-VM-ADF (Do Not Edit)'!A$2:C$20,MATCH("vLan Subnet",'Data-VM-ADF (Do Not Edit)'!A$2:C$2),FALSE),"")</f>
        <v/>
      </c>
      <c r="AG201" s="107" t="str">
        <f>IFERROR(VLOOKUP(AE201, 'Data-VM-ADF (Do Not Edit)'!A$2:C$20,MATCH("vLan Default Gateway",'Data-VM-ADF (Do Not Edit)'!A$2:C$2),FALSE),"")</f>
        <v/>
      </c>
    </row>
    <row r="202" spans="5:33" ht="15" hidden="1" customHeight="1">
      <c r="E202" s="79"/>
      <c r="H202"/>
      <c r="AF202" s="5" t="str">
        <f>IFERROR(VLOOKUP(AE202, 'Data-VM-ADF (Do Not Edit)'!A$2:C$20,MATCH("vLan Subnet",'Data-VM-ADF (Do Not Edit)'!A$2:C$2),FALSE),"")</f>
        <v/>
      </c>
      <c r="AG202" s="107" t="str">
        <f>IFERROR(VLOOKUP(AE202, 'Data-VM-ADF (Do Not Edit)'!A$2:C$20,MATCH("vLan Default Gateway",'Data-VM-ADF (Do Not Edit)'!A$2:C$2),FALSE),"")</f>
        <v/>
      </c>
    </row>
    <row r="203" spans="5:33" ht="15" hidden="1" customHeight="1">
      <c r="E203" s="79"/>
      <c r="H203"/>
      <c r="AF203" s="5" t="str">
        <f>IFERROR(VLOOKUP(AE203, 'Data-VM-ADF (Do Not Edit)'!A$2:C$20,MATCH("vLan Subnet",'Data-VM-ADF (Do Not Edit)'!A$2:C$2),FALSE),"")</f>
        <v/>
      </c>
      <c r="AG203" s="107" t="str">
        <f>IFERROR(VLOOKUP(AE203, 'Data-VM-ADF (Do Not Edit)'!A$2:C$20,MATCH("vLan Default Gateway",'Data-VM-ADF (Do Not Edit)'!A$2:C$2),FALSE),"")</f>
        <v/>
      </c>
    </row>
    <row r="204" spans="5:33" ht="15" hidden="1" customHeight="1">
      <c r="E204" s="79"/>
      <c r="H204"/>
      <c r="AF204" s="5" t="str">
        <f>IFERROR(VLOOKUP(AE204, 'Data-VM-ADF (Do Not Edit)'!A$2:C$20,MATCH("vLan Subnet",'Data-VM-ADF (Do Not Edit)'!A$2:C$2),FALSE),"")</f>
        <v/>
      </c>
      <c r="AG204" s="107" t="str">
        <f>IFERROR(VLOOKUP(AE204, 'Data-VM-ADF (Do Not Edit)'!A$2:C$20,MATCH("vLan Default Gateway",'Data-VM-ADF (Do Not Edit)'!A$2:C$2),FALSE),"")</f>
        <v/>
      </c>
    </row>
    <row r="205" spans="5:33" ht="15" hidden="1" customHeight="1">
      <c r="E205" s="79"/>
      <c r="H205"/>
      <c r="AF205" s="5" t="str">
        <f>IFERROR(VLOOKUP(AE205, 'Data-VM-ADF (Do Not Edit)'!A$2:C$20,MATCH("vLan Subnet",'Data-VM-ADF (Do Not Edit)'!A$2:C$2),FALSE),"")</f>
        <v/>
      </c>
      <c r="AG205" s="107" t="str">
        <f>IFERROR(VLOOKUP(AE205, 'Data-VM-ADF (Do Not Edit)'!A$2:C$20,MATCH("vLan Default Gateway",'Data-VM-ADF (Do Not Edit)'!A$2:C$2),FALSE),"")</f>
        <v/>
      </c>
    </row>
    <row r="206" spans="5:33" ht="15" hidden="1" customHeight="1">
      <c r="E206" s="79"/>
      <c r="H206"/>
      <c r="AF206" s="5" t="str">
        <f>IFERROR(VLOOKUP(AE206, 'Data-VM-ADF (Do Not Edit)'!A$2:C$20,MATCH("vLan Subnet",'Data-VM-ADF (Do Not Edit)'!A$2:C$2),FALSE),"")</f>
        <v/>
      </c>
      <c r="AG206" s="107" t="str">
        <f>IFERROR(VLOOKUP(AE206, 'Data-VM-ADF (Do Not Edit)'!A$2:C$20,MATCH("vLan Default Gateway",'Data-VM-ADF (Do Not Edit)'!A$2:C$2),FALSE),"")</f>
        <v/>
      </c>
    </row>
    <row r="207" spans="5:33" ht="15" hidden="1" customHeight="1">
      <c r="E207" s="79"/>
      <c r="H207"/>
      <c r="AF207" s="5" t="str">
        <f>IFERROR(VLOOKUP(AE207, 'Data-VM-ADF (Do Not Edit)'!A$2:C$20,MATCH("vLan Subnet",'Data-VM-ADF (Do Not Edit)'!A$2:C$2),FALSE),"")</f>
        <v/>
      </c>
      <c r="AG207" s="107" t="str">
        <f>IFERROR(VLOOKUP(AE207, 'Data-VM-ADF (Do Not Edit)'!A$2:C$20,MATCH("vLan Default Gateway",'Data-VM-ADF (Do Not Edit)'!A$2:C$2),FALSE),"")</f>
        <v/>
      </c>
    </row>
    <row r="208" spans="5:33" ht="15" hidden="1" customHeight="1">
      <c r="E208" s="79"/>
      <c r="H208"/>
      <c r="AF208" s="5" t="str">
        <f>IFERROR(VLOOKUP(AE208, 'Data-VM-ADF (Do Not Edit)'!A$2:C$20,MATCH("vLan Subnet",'Data-VM-ADF (Do Not Edit)'!A$2:C$2),FALSE),"")</f>
        <v/>
      </c>
      <c r="AG208" s="107" t="str">
        <f>IFERROR(VLOOKUP(AE208, 'Data-VM-ADF (Do Not Edit)'!A$2:C$20,MATCH("vLan Default Gateway",'Data-VM-ADF (Do Not Edit)'!A$2:C$2),FALSE),"")</f>
        <v/>
      </c>
    </row>
    <row r="209" spans="5:33" ht="15" hidden="1" customHeight="1">
      <c r="E209" s="79"/>
      <c r="H209"/>
      <c r="AF209" s="5" t="str">
        <f>IFERROR(VLOOKUP(AE209, 'Data-VM-ADF (Do Not Edit)'!A$2:C$20,MATCH("vLan Subnet",'Data-VM-ADF (Do Not Edit)'!A$2:C$2),FALSE),"")</f>
        <v/>
      </c>
      <c r="AG209" s="107" t="str">
        <f>IFERROR(VLOOKUP(AE209, 'Data-VM-ADF (Do Not Edit)'!A$2:C$20,MATCH("vLan Default Gateway",'Data-VM-ADF (Do Not Edit)'!A$2:C$2),FALSE),"")</f>
        <v/>
      </c>
    </row>
    <row r="210" spans="5:33" ht="15" hidden="1" customHeight="1">
      <c r="E210" s="79"/>
      <c r="H210"/>
      <c r="AF210" s="5" t="str">
        <f>IFERROR(VLOOKUP(AE210, 'Data-VM-ADF (Do Not Edit)'!A$2:C$20,MATCH("vLan Subnet",'Data-VM-ADF (Do Not Edit)'!A$2:C$2),FALSE),"")</f>
        <v/>
      </c>
      <c r="AG210" s="107" t="str">
        <f>IFERROR(VLOOKUP(AE210, 'Data-VM-ADF (Do Not Edit)'!A$2:C$20,MATCH("vLan Default Gateway",'Data-VM-ADF (Do Not Edit)'!A$2:C$2),FALSE),"")</f>
        <v/>
      </c>
    </row>
    <row r="211" spans="5:33" ht="15" hidden="1" customHeight="1">
      <c r="E211" s="79"/>
      <c r="H211"/>
      <c r="AF211" s="5" t="str">
        <f>IFERROR(VLOOKUP(AE211, 'Data-VM-ADF (Do Not Edit)'!A$2:C$20,MATCH("vLan Subnet",'Data-VM-ADF (Do Not Edit)'!A$2:C$2),FALSE),"")</f>
        <v/>
      </c>
      <c r="AG211" s="107" t="str">
        <f>IFERROR(VLOOKUP(AE211, 'Data-VM-ADF (Do Not Edit)'!A$2:C$20,MATCH("vLan Default Gateway",'Data-VM-ADF (Do Not Edit)'!A$2:C$2),FALSE),"")</f>
        <v/>
      </c>
    </row>
    <row r="212" spans="5:33" ht="15" hidden="1" customHeight="1">
      <c r="E212" s="79"/>
      <c r="H212"/>
      <c r="AF212" s="5" t="str">
        <f>IFERROR(VLOOKUP(AE212, 'Data-VM-ADF (Do Not Edit)'!A$2:C$20,MATCH("vLan Subnet",'Data-VM-ADF (Do Not Edit)'!A$2:C$2),FALSE),"")</f>
        <v/>
      </c>
      <c r="AG212" s="107" t="str">
        <f>IFERROR(VLOOKUP(AE212, 'Data-VM-ADF (Do Not Edit)'!A$2:C$20,MATCH("vLan Default Gateway",'Data-VM-ADF (Do Not Edit)'!A$2:C$2),FALSE),"")</f>
        <v/>
      </c>
    </row>
    <row r="213" spans="5:33" ht="15" hidden="1" customHeight="1">
      <c r="E213" s="79"/>
      <c r="H213"/>
      <c r="AF213" s="5" t="str">
        <f>IFERROR(VLOOKUP(AE213, 'Data-VM-ADF (Do Not Edit)'!A$2:C$20,MATCH("vLan Subnet",'Data-VM-ADF (Do Not Edit)'!A$2:C$2),FALSE),"")</f>
        <v/>
      </c>
      <c r="AG213" s="107" t="str">
        <f>IFERROR(VLOOKUP(AE213, 'Data-VM-ADF (Do Not Edit)'!A$2:C$20,MATCH("vLan Default Gateway",'Data-VM-ADF (Do Not Edit)'!A$2:C$2),FALSE),"")</f>
        <v/>
      </c>
    </row>
    <row r="214" spans="5:33" ht="15" hidden="1" customHeight="1">
      <c r="E214" s="79"/>
      <c r="H214"/>
      <c r="AF214" s="5" t="str">
        <f>IFERROR(VLOOKUP(AE214, 'Data-VM-ADF (Do Not Edit)'!A$2:C$20,MATCH("vLan Subnet",'Data-VM-ADF (Do Not Edit)'!A$2:C$2),FALSE),"")</f>
        <v/>
      </c>
      <c r="AG214" s="107" t="str">
        <f>IFERROR(VLOOKUP(AE214, 'Data-VM-ADF (Do Not Edit)'!A$2:C$20,MATCH("vLan Default Gateway",'Data-VM-ADF (Do Not Edit)'!A$2:C$2),FALSE),"")</f>
        <v/>
      </c>
    </row>
    <row r="215" spans="5:33" ht="15" hidden="1" customHeight="1">
      <c r="E215" s="79"/>
      <c r="H215"/>
      <c r="AF215" s="5" t="str">
        <f>IFERROR(VLOOKUP(AE215, 'Data-VM-ADF (Do Not Edit)'!A$2:C$20,MATCH("vLan Subnet",'Data-VM-ADF (Do Not Edit)'!A$2:C$2),FALSE),"")</f>
        <v/>
      </c>
      <c r="AG215" s="107" t="str">
        <f>IFERROR(VLOOKUP(AE215, 'Data-VM-ADF (Do Not Edit)'!A$2:C$20,MATCH("vLan Default Gateway",'Data-VM-ADF (Do Not Edit)'!A$2:C$2),FALSE),"")</f>
        <v/>
      </c>
    </row>
    <row r="216" spans="5:33" ht="15" hidden="1" customHeight="1">
      <c r="E216" s="79"/>
      <c r="H216"/>
      <c r="AF216" s="5" t="str">
        <f>IFERROR(VLOOKUP(AE216, 'Data-VM-ADF (Do Not Edit)'!A$2:C$20,MATCH("vLan Subnet",'Data-VM-ADF (Do Not Edit)'!A$2:C$2),FALSE),"")</f>
        <v/>
      </c>
      <c r="AG216" s="107" t="str">
        <f>IFERROR(VLOOKUP(AE216, 'Data-VM-ADF (Do Not Edit)'!A$2:C$20,MATCH("vLan Default Gateway",'Data-VM-ADF (Do Not Edit)'!A$2:C$2),FALSE),"")</f>
        <v/>
      </c>
    </row>
    <row r="217" spans="5:33" ht="15" hidden="1" customHeight="1">
      <c r="E217" s="79"/>
      <c r="H217"/>
      <c r="AF217" s="5" t="str">
        <f>IFERROR(VLOOKUP(AE217, 'Data-VM-ADF (Do Not Edit)'!A$2:C$20,MATCH("vLan Subnet",'Data-VM-ADF (Do Not Edit)'!A$2:C$2),FALSE),"")</f>
        <v/>
      </c>
      <c r="AG217" s="107" t="str">
        <f>IFERROR(VLOOKUP(AE217, 'Data-VM-ADF (Do Not Edit)'!A$2:C$20,MATCH("vLan Default Gateway",'Data-VM-ADF (Do Not Edit)'!A$2:C$2),FALSE),"")</f>
        <v/>
      </c>
    </row>
    <row r="218" spans="5:33" ht="15" hidden="1" customHeight="1">
      <c r="E218" s="79"/>
      <c r="H218"/>
      <c r="AF218" s="5" t="str">
        <f>IFERROR(VLOOKUP(AE218, 'Data-VM-ADF (Do Not Edit)'!A$2:C$20,MATCH("vLan Subnet",'Data-VM-ADF (Do Not Edit)'!A$2:C$2),FALSE),"")</f>
        <v/>
      </c>
      <c r="AG218" s="107" t="str">
        <f>IFERROR(VLOOKUP(AE218, 'Data-VM-ADF (Do Not Edit)'!A$2:C$20,MATCH("vLan Default Gateway",'Data-VM-ADF (Do Not Edit)'!A$2:C$2),FALSE),"")</f>
        <v/>
      </c>
    </row>
    <row r="219" spans="5:33" ht="15" hidden="1" customHeight="1">
      <c r="E219" s="79"/>
      <c r="H219"/>
      <c r="AF219" s="5" t="str">
        <f>IFERROR(VLOOKUP(AE219, 'Data-VM-ADF (Do Not Edit)'!A$2:C$20,MATCH("vLan Subnet",'Data-VM-ADF (Do Not Edit)'!A$2:C$2),FALSE),"")</f>
        <v/>
      </c>
      <c r="AG219" s="107" t="str">
        <f>IFERROR(VLOOKUP(AE219, 'Data-VM-ADF (Do Not Edit)'!A$2:C$20,MATCH("vLan Default Gateway",'Data-VM-ADF (Do Not Edit)'!A$2:C$2),FALSE),"")</f>
        <v/>
      </c>
    </row>
    <row r="220" spans="5:33" ht="15" hidden="1" customHeight="1">
      <c r="E220" s="79"/>
      <c r="H220"/>
      <c r="AF220" s="5" t="str">
        <f>IFERROR(VLOOKUP(AE220, 'Data-VM-ADF (Do Not Edit)'!A$2:C$20,MATCH("vLan Subnet",'Data-VM-ADF (Do Not Edit)'!A$2:C$2),FALSE),"")</f>
        <v/>
      </c>
      <c r="AG220" s="107" t="str">
        <f>IFERROR(VLOOKUP(AE220, 'Data-VM-ADF (Do Not Edit)'!A$2:C$20,MATCH("vLan Default Gateway",'Data-VM-ADF (Do Not Edit)'!A$2:C$2),FALSE),"")</f>
        <v/>
      </c>
    </row>
    <row r="221" spans="5:33" ht="15" hidden="1" customHeight="1">
      <c r="E221" s="79"/>
      <c r="H221"/>
      <c r="AF221" s="5" t="str">
        <f>IFERROR(VLOOKUP(AE221, 'Data-VM-ADF (Do Not Edit)'!A$2:C$20,MATCH("vLan Subnet",'Data-VM-ADF (Do Not Edit)'!A$2:C$2),FALSE),"")</f>
        <v/>
      </c>
      <c r="AG221" s="107" t="str">
        <f>IFERROR(VLOOKUP(AE221, 'Data-VM-ADF (Do Not Edit)'!A$2:C$20,MATCH("vLan Default Gateway",'Data-VM-ADF (Do Not Edit)'!A$2:C$2),FALSE),"")</f>
        <v/>
      </c>
    </row>
    <row r="222" spans="5:33" ht="15" hidden="1" customHeight="1">
      <c r="E222" s="79"/>
      <c r="H222"/>
      <c r="AF222" s="5" t="str">
        <f>IFERROR(VLOOKUP(AE222, 'Data-VM-ADF (Do Not Edit)'!A$2:C$20,MATCH("vLan Subnet",'Data-VM-ADF (Do Not Edit)'!A$2:C$2),FALSE),"")</f>
        <v/>
      </c>
      <c r="AG222" s="107" t="str">
        <f>IFERROR(VLOOKUP(AE222, 'Data-VM-ADF (Do Not Edit)'!A$2:C$20,MATCH("vLan Default Gateway",'Data-VM-ADF (Do Not Edit)'!A$2:C$2),FALSE),"")</f>
        <v/>
      </c>
    </row>
    <row r="223" spans="5:33" ht="15" hidden="1" customHeight="1">
      <c r="E223" s="79"/>
      <c r="H223"/>
      <c r="AF223" s="5" t="str">
        <f>IFERROR(VLOOKUP(AE223, 'Data-VM-ADF (Do Not Edit)'!A$2:C$20,MATCH("vLan Subnet",'Data-VM-ADF (Do Not Edit)'!A$2:C$2),FALSE),"")</f>
        <v/>
      </c>
      <c r="AG223" s="107" t="str">
        <f>IFERROR(VLOOKUP(AE223, 'Data-VM-ADF (Do Not Edit)'!A$2:C$20,MATCH("vLan Default Gateway",'Data-VM-ADF (Do Not Edit)'!A$2:C$2),FALSE),"")</f>
        <v/>
      </c>
    </row>
    <row r="224" spans="5:33" ht="15" hidden="1" customHeight="1">
      <c r="E224" s="79"/>
      <c r="H224"/>
      <c r="AF224" s="5" t="str">
        <f>IFERROR(VLOOKUP(AE224, 'Data-VM-ADF (Do Not Edit)'!A$2:C$20,MATCH("vLan Subnet",'Data-VM-ADF (Do Not Edit)'!A$2:C$2),FALSE),"")</f>
        <v/>
      </c>
      <c r="AG224" s="107" t="str">
        <f>IFERROR(VLOOKUP(AE224, 'Data-VM-ADF (Do Not Edit)'!A$2:C$20,MATCH("vLan Default Gateway",'Data-VM-ADF (Do Not Edit)'!A$2:C$2),FALSE),"")</f>
        <v/>
      </c>
    </row>
    <row r="225" spans="5:33" ht="15" hidden="1" customHeight="1">
      <c r="E225" s="79"/>
      <c r="H225"/>
      <c r="AF225" s="5" t="str">
        <f>IFERROR(VLOOKUP(AE225, 'Data-VM-ADF (Do Not Edit)'!A$2:C$20,MATCH("vLan Subnet",'Data-VM-ADF (Do Not Edit)'!A$2:C$2),FALSE),"")</f>
        <v/>
      </c>
      <c r="AG225" s="107" t="str">
        <f>IFERROR(VLOOKUP(AE225, 'Data-VM-ADF (Do Not Edit)'!A$2:C$20,MATCH("vLan Default Gateway",'Data-VM-ADF (Do Not Edit)'!A$2:C$2),FALSE),"")</f>
        <v/>
      </c>
    </row>
    <row r="226" spans="5:33" ht="15" hidden="1" customHeight="1">
      <c r="E226" s="79"/>
      <c r="H226"/>
      <c r="AF226" s="5" t="str">
        <f>IFERROR(VLOOKUP(AE226, 'Data-VM-ADF (Do Not Edit)'!A$2:C$20,MATCH("vLan Subnet",'Data-VM-ADF (Do Not Edit)'!A$2:C$2),FALSE),"")</f>
        <v/>
      </c>
      <c r="AG226" s="107" t="str">
        <f>IFERROR(VLOOKUP(AE226, 'Data-VM-ADF (Do Not Edit)'!A$2:C$20,MATCH("vLan Default Gateway",'Data-VM-ADF (Do Not Edit)'!A$2:C$2),FALSE),"")</f>
        <v/>
      </c>
    </row>
    <row r="227" spans="5:33" ht="15" hidden="1" customHeight="1">
      <c r="E227" s="79"/>
      <c r="H227"/>
      <c r="AF227" s="5" t="str">
        <f>IFERROR(VLOOKUP(AE227, 'Data-VM-ADF (Do Not Edit)'!A$2:C$20,MATCH("vLan Subnet",'Data-VM-ADF (Do Not Edit)'!A$2:C$2),FALSE),"")</f>
        <v/>
      </c>
      <c r="AG227" s="107" t="str">
        <f>IFERROR(VLOOKUP(AE227, 'Data-VM-ADF (Do Not Edit)'!A$2:C$20,MATCH("vLan Default Gateway",'Data-VM-ADF (Do Not Edit)'!A$2:C$2),FALSE),"")</f>
        <v/>
      </c>
    </row>
    <row r="228" spans="5:33" ht="15" hidden="1" customHeight="1">
      <c r="E228" s="79"/>
      <c r="H228"/>
      <c r="AF228" s="5" t="str">
        <f>IFERROR(VLOOKUP(AE228, 'Data-VM-ADF (Do Not Edit)'!A$2:C$20,MATCH("vLan Subnet",'Data-VM-ADF (Do Not Edit)'!A$2:C$2),FALSE),"")</f>
        <v/>
      </c>
      <c r="AG228" s="107" t="str">
        <f>IFERROR(VLOOKUP(AE228, 'Data-VM-ADF (Do Not Edit)'!A$2:C$20,MATCH("vLan Default Gateway",'Data-VM-ADF (Do Not Edit)'!A$2:C$2),FALSE),"")</f>
        <v/>
      </c>
    </row>
    <row r="229" spans="5:33" ht="15" hidden="1" customHeight="1">
      <c r="E229" s="79"/>
      <c r="H229"/>
      <c r="AF229" s="5" t="str">
        <f>IFERROR(VLOOKUP(AE229, 'Data-VM-ADF (Do Not Edit)'!A$2:C$20,MATCH("vLan Subnet",'Data-VM-ADF (Do Not Edit)'!A$2:C$2),FALSE),"")</f>
        <v/>
      </c>
      <c r="AG229" s="107" t="str">
        <f>IFERROR(VLOOKUP(AE229, 'Data-VM-ADF (Do Not Edit)'!A$2:C$20,MATCH("vLan Default Gateway",'Data-VM-ADF (Do Not Edit)'!A$2:C$2),FALSE),"")</f>
        <v/>
      </c>
    </row>
    <row r="230" spans="5:33" ht="15" hidden="1" customHeight="1">
      <c r="E230" s="79"/>
      <c r="H230"/>
      <c r="AF230" s="5" t="str">
        <f>IFERROR(VLOOKUP(AE230, 'Data-VM-ADF (Do Not Edit)'!A$2:C$20,MATCH("vLan Subnet",'Data-VM-ADF (Do Not Edit)'!A$2:C$2),FALSE),"")</f>
        <v/>
      </c>
      <c r="AG230" s="107" t="str">
        <f>IFERROR(VLOOKUP(AE230, 'Data-VM-ADF (Do Not Edit)'!A$2:C$20,MATCH("vLan Default Gateway",'Data-VM-ADF (Do Not Edit)'!A$2:C$2),FALSE),"")</f>
        <v/>
      </c>
    </row>
    <row r="231" spans="5:33" ht="15" hidden="1" customHeight="1">
      <c r="E231" s="79"/>
      <c r="H231"/>
      <c r="AF231" s="5" t="str">
        <f>IFERROR(VLOOKUP(AE231, 'Data-VM-ADF (Do Not Edit)'!A$2:C$20,MATCH("vLan Subnet",'Data-VM-ADF (Do Not Edit)'!A$2:C$2),FALSE),"")</f>
        <v/>
      </c>
      <c r="AG231" s="107" t="str">
        <f>IFERROR(VLOOKUP(AE231, 'Data-VM-ADF (Do Not Edit)'!A$2:C$20,MATCH("vLan Default Gateway",'Data-VM-ADF (Do Not Edit)'!A$2:C$2),FALSE),"")</f>
        <v/>
      </c>
    </row>
    <row r="232" spans="5:33" ht="15" hidden="1" customHeight="1">
      <c r="E232" s="79"/>
      <c r="H232"/>
      <c r="AF232" s="5" t="str">
        <f>IFERROR(VLOOKUP(AE232, 'Data-VM-ADF (Do Not Edit)'!A$2:C$20,MATCH("vLan Subnet",'Data-VM-ADF (Do Not Edit)'!A$2:C$2),FALSE),"")</f>
        <v/>
      </c>
      <c r="AG232" s="107" t="str">
        <f>IFERROR(VLOOKUP(AE232, 'Data-VM-ADF (Do Not Edit)'!A$2:C$20,MATCH("vLan Default Gateway",'Data-VM-ADF (Do Not Edit)'!A$2:C$2),FALSE),"")</f>
        <v/>
      </c>
    </row>
    <row r="233" spans="5:33" ht="15" hidden="1" customHeight="1">
      <c r="E233" s="79"/>
      <c r="H233"/>
      <c r="AF233" s="5" t="str">
        <f>IFERROR(VLOOKUP(AE233, 'Data-VM-ADF (Do Not Edit)'!A$2:C$20,MATCH("vLan Subnet",'Data-VM-ADF (Do Not Edit)'!A$2:C$2),FALSE),"")</f>
        <v/>
      </c>
      <c r="AG233" s="107" t="str">
        <f>IFERROR(VLOOKUP(AE233, 'Data-VM-ADF (Do Not Edit)'!A$2:C$20,MATCH("vLan Default Gateway",'Data-VM-ADF (Do Not Edit)'!A$2:C$2),FALSE),"")</f>
        <v/>
      </c>
    </row>
    <row r="234" spans="5:33" ht="15" hidden="1" customHeight="1">
      <c r="E234" s="79"/>
      <c r="H234"/>
      <c r="AF234" s="5" t="str">
        <f>IFERROR(VLOOKUP(AE234, 'Data-VM-ADF (Do Not Edit)'!A$2:C$20,MATCH("vLan Subnet",'Data-VM-ADF (Do Not Edit)'!A$2:C$2),FALSE),"")</f>
        <v/>
      </c>
      <c r="AG234" s="107" t="str">
        <f>IFERROR(VLOOKUP(AE234, 'Data-VM-ADF (Do Not Edit)'!A$2:C$20,MATCH("vLan Default Gateway",'Data-VM-ADF (Do Not Edit)'!A$2:C$2),FALSE),"")</f>
        <v/>
      </c>
    </row>
    <row r="235" spans="5:33" ht="15" hidden="1" customHeight="1">
      <c r="E235" s="79"/>
      <c r="H235"/>
      <c r="AF235" s="5" t="str">
        <f>IFERROR(VLOOKUP(AE235, 'Data-VM-ADF (Do Not Edit)'!A$2:C$20,MATCH("vLan Subnet",'Data-VM-ADF (Do Not Edit)'!A$2:C$2),FALSE),"")</f>
        <v/>
      </c>
      <c r="AG235" s="107" t="str">
        <f>IFERROR(VLOOKUP(AE235, 'Data-VM-ADF (Do Not Edit)'!A$2:C$20,MATCH("vLan Default Gateway",'Data-VM-ADF (Do Not Edit)'!A$2:C$2),FALSE),"")</f>
        <v/>
      </c>
    </row>
    <row r="236" spans="5:33" ht="15" hidden="1" customHeight="1">
      <c r="E236" s="79"/>
      <c r="H236"/>
      <c r="AF236" s="5" t="str">
        <f>IFERROR(VLOOKUP(AE236, 'Data-VM-ADF (Do Not Edit)'!A$2:C$20,MATCH("vLan Subnet",'Data-VM-ADF (Do Not Edit)'!A$2:C$2),FALSE),"")</f>
        <v/>
      </c>
      <c r="AG236" s="107" t="str">
        <f>IFERROR(VLOOKUP(AE236, 'Data-VM-ADF (Do Not Edit)'!A$2:C$20,MATCH("vLan Default Gateway",'Data-VM-ADF (Do Not Edit)'!A$2:C$2),FALSE),"")</f>
        <v/>
      </c>
    </row>
    <row r="237" spans="5:33" ht="15" hidden="1" customHeight="1">
      <c r="E237" s="79"/>
      <c r="H237"/>
      <c r="AF237" s="5" t="str">
        <f>IFERROR(VLOOKUP(AE237, 'Data-VM-ADF (Do Not Edit)'!A$2:C$20,MATCH("vLan Subnet",'Data-VM-ADF (Do Not Edit)'!A$2:C$2),FALSE),"")</f>
        <v/>
      </c>
      <c r="AG237" s="107" t="str">
        <f>IFERROR(VLOOKUP(AE237, 'Data-VM-ADF (Do Not Edit)'!A$2:C$20,MATCH("vLan Default Gateway",'Data-VM-ADF (Do Not Edit)'!A$2:C$2),FALSE),"")</f>
        <v/>
      </c>
    </row>
    <row r="238" spans="5:33" ht="15" hidden="1" customHeight="1">
      <c r="E238" s="79"/>
      <c r="H238"/>
      <c r="AF238" s="5" t="str">
        <f>IFERROR(VLOOKUP(AE238, 'Data-VM-ADF (Do Not Edit)'!A$2:C$20,MATCH("vLan Subnet",'Data-VM-ADF (Do Not Edit)'!A$2:C$2),FALSE),"")</f>
        <v/>
      </c>
      <c r="AG238" s="107" t="str">
        <f>IFERROR(VLOOKUP(AE238, 'Data-VM-ADF (Do Not Edit)'!A$2:C$20,MATCH("vLan Default Gateway",'Data-VM-ADF (Do Not Edit)'!A$2:C$2),FALSE),"")</f>
        <v/>
      </c>
    </row>
    <row r="239" spans="5:33" ht="15" hidden="1" customHeight="1">
      <c r="E239" s="79"/>
      <c r="H239"/>
      <c r="AF239" s="5" t="str">
        <f>IFERROR(VLOOKUP(AE239, 'Data-VM-ADF (Do Not Edit)'!A$2:C$20,MATCH("vLan Subnet",'Data-VM-ADF (Do Not Edit)'!A$2:C$2),FALSE),"")</f>
        <v/>
      </c>
      <c r="AG239" s="107" t="str">
        <f>IFERROR(VLOOKUP(AE239, 'Data-VM-ADF (Do Not Edit)'!A$2:C$20,MATCH("vLan Default Gateway",'Data-VM-ADF (Do Not Edit)'!A$2:C$2),FALSE),"")</f>
        <v/>
      </c>
    </row>
    <row r="240" spans="5:33" ht="15" hidden="1" customHeight="1">
      <c r="E240" s="79"/>
      <c r="H240"/>
      <c r="AF240" s="5" t="str">
        <f>IFERROR(VLOOKUP(AE240, 'Data-VM-ADF (Do Not Edit)'!A$2:C$20,MATCH("vLan Subnet",'Data-VM-ADF (Do Not Edit)'!A$2:C$2),FALSE),"")</f>
        <v/>
      </c>
      <c r="AG240" s="107" t="str">
        <f>IFERROR(VLOOKUP(AE240, 'Data-VM-ADF (Do Not Edit)'!A$2:C$20,MATCH("vLan Default Gateway",'Data-VM-ADF (Do Not Edit)'!A$2:C$2),FALSE),"")</f>
        <v/>
      </c>
    </row>
    <row r="241" spans="5:33" ht="15" hidden="1" customHeight="1">
      <c r="E241" s="79"/>
      <c r="H241"/>
      <c r="AF241" s="5" t="str">
        <f>IFERROR(VLOOKUP(AE241, 'Data-VM-ADF (Do Not Edit)'!A$2:C$20,MATCH("vLan Subnet",'Data-VM-ADF (Do Not Edit)'!A$2:C$2),FALSE),"")</f>
        <v/>
      </c>
      <c r="AG241" s="107" t="str">
        <f>IFERROR(VLOOKUP(AE241, 'Data-VM-ADF (Do Not Edit)'!A$2:C$20,MATCH("vLan Default Gateway",'Data-VM-ADF (Do Not Edit)'!A$2:C$2),FALSE),"")</f>
        <v/>
      </c>
    </row>
    <row r="242" spans="5:33" ht="15" hidden="1" customHeight="1">
      <c r="E242" s="79"/>
      <c r="H242"/>
      <c r="AF242" s="5" t="str">
        <f>IFERROR(VLOOKUP(AE242, 'Data-VM-ADF (Do Not Edit)'!A$2:C$20,MATCH("vLan Subnet",'Data-VM-ADF (Do Not Edit)'!A$2:C$2),FALSE),"")</f>
        <v/>
      </c>
      <c r="AG242" s="107" t="str">
        <f>IFERROR(VLOOKUP(AE242, 'Data-VM-ADF (Do Not Edit)'!A$2:C$20,MATCH("vLan Default Gateway",'Data-VM-ADF (Do Not Edit)'!A$2:C$2),FALSE),"")</f>
        <v/>
      </c>
    </row>
    <row r="243" spans="5:33" ht="15" hidden="1" customHeight="1">
      <c r="E243" s="79"/>
      <c r="H243"/>
      <c r="AF243" s="5" t="str">
        <f>IFERROR(VLOOKUP(AE243, 'Data-VM-ADF (Do Not Edit)'!A$2:C$20,MATCH("vLan Subnet",'Data-VM-ADF (Do Not Edit)'!A$2:C$2),FALSE),"")</f>
        <v/>
      </c>
      <c r="AG243" s="107" t="str">
        <f>IFERROR(VLOOKUP(AE243, 'Data-VM-ADF (Do Not Edit)'!A$2:C$20,MATCH("vLan Default Gateway",'Data-VM-ADF (Do Not Edit)'!A$2:C$2),FALSE),"")</f>
        <v/>
      </c>
    </row>
    <row r="244" spans="5:33" ht="15" hidden="1" customHeight="1">
      <c r="E244" s="79"/>
      <c r="H244"/>
      <c r="AF244" s="5" t="str">
        <f>IFERROR(VLOOKUP(AE244, 'Data-VM-ADF (Do Not Edit)'!A$2:C$20,MATCH("vLan Subnet",'Data-VM-ADF (Do Not Edit)'!A$2:C$2),FALSE),"")</f>
        <v/>
      </c>
      <c r="AG244" s="107" t="str">
        <f>IFERROR(VLOOKUP(AE244, 'Data-VM-ADF (Do Not Edit)'!A$2:C$20,MATCH("vLan Default Gateway",'Data-VM-ADF (Do Not Edit)'!A$2:C$2),FALSE),"")</f>
        <v/>
      </c>
    </row>
    <row r="245" spans="5:33" ht="15" hidden="1" customHeight="1">
      <c r="E245" s="79"/>
      <c r="H245"/>
      <c r="AF245" s="5" t="str">
        <f>IFERROR(VLOOKUP(AE245, 'Data-VM-ADF (Do Not Edit)'!A$2:C$20,MATCH("vLan Subnet",'Data-VM-ADF (Do Not Edit)'!A$2:C$2),FALSE),"")</f>
        <v/>
      </c>
      <c r="AG245" s="107" t="str">
        <f>IFERROR(VLOOKUP(AE245, 'Data-VM-ADF (Do Not Edit)'!A$2:C$20,MATCH("vLan Default Gateway",'Data-VM-ADF (Do Not Edit)'!A$2:C$2),FALSE),"")</f>
        <v/>
      </c>
    </row>
    <row r="246" spans="5:33" ht="15" hidden="1" customHeight="1">
      <c r="E246" s="79"/>
      <c r="H246"/>
      <c r="AF246" s="5" t="str">
        <f>IFERROR(VLOOKUP(AE246, 'Data-VM-ADF (Do Not Edit)'!A$2:C$20,MATCH("vLan Subnet",'Data-VM-ADF (Do Not Edit)'!A$2:C$2),FALSE),"")</f>
        <v/>
      </c>
      <c r="AG246" s="107" t="str">
        <f>IFERROR(VLOOKUP(AE246, 'Data-VM-ADF (Do Not Edit)'!A$2:C$20,MATCH("vLan Default Gateway",'Data-VM-ADF (Do Not Edit)'!A$2:C$2),FALSE),"")</f>
        <v/>
      </c>
    </row>
    <row r="247" spans="5:33" ht="15" hidden="1" customHeight="1">
      <c r="E247" s="79"/>
      <c r="H247"/>
      <c r="AF247" s="5" t="str">
        <f>IFERROR(VLOOKUP(AE247, 'Data-VM-ADF (Do Not Edit)'!A$2:C$20,MATCH("vLan Subnet",'Data-VM-ADF (Do Not Edit)'!A$2:C$2),FALSE),"")</f>
        <v/>
      </c>
      <c r="AG247" s="107" t="str">
        <f>IFERROR(VLOOKUP(AE247, 'Data-VM-ADF (Do Not Edit)'!A$2:C$20,MATCH("vLan Default Gateway",'Data-VM-ADF (Do Not Edit)'!A$2:C$2),FALSE),"")</f>
        <v/>
      </c>
    </row>
    <row r="248" spans="5:33" ht="15" hidden="1" customHeight="1">
      <c r="E248" s="79"/>
      <c r="H248"/>
      <c r="AF248" s="5" t="str">
        <f>IFERROR(VLOOKUP(AE248, 'Data-VM-ADF (Do Not Edit)'!A$2:C$20,MATCH("vLan Subnet",'Data-VM-ADF (Do Not Edit)'!A$2:C$2),FALSE),"")</f>
        <v/>
      </c>
      <c r="AG248" s="107" t="str">
        <f>IFERROR(VLOOKUP(AE248, 'Data-VM-ADF (Do Not Edit)'!A$2:C$20,MATCH("vLan Default Gateway",'Data-VM-ADF (Do Not Edit)'!A$2:C$2),FALSE),"")</f>
        <v/>
      </c>
    </row>
    <row r="249" spans="5:33" ht="15" hidden="1" customHeight="1">
      <c r="E249" s="79"/>
      <c r="H249"/>
      <c r="AF249" s="5" t="str">
        <f>IFERROR(VLOOKUP(AE249, 'Data-VM-ADF (Do Not Edit)'!A$2:C$20,MATCH("vLan Subnet",'Data-VM-ADF (Do Not Edit)'!A$2:C$2),FALSE),"")</f>
        <v/>
      </c>
      <c r="AG249" s="107" t="str">
        <f>IFERROR(VLOOKUP(AE249, 'Data-VM-ADF (Do Not Edit)'!A$2:C$20,MATCH("vLan Default Gateway",'Data-VM-ADF (Do Not Edit)'!A$2:C$2),FALSE),"")</f>
        <v/>
      </c>
    </row>
    <row r="250" spans="5:33" ht="15" hidden="1" customHeight="1">
      <c r="E250" s="79"/>
      <c r="H250"/>
      <c r="AF250" s="5" t="str">
        <f>IFERROR(VLOOKUP(AE250, 'Data-VM-ADF (Do Not Edit)'!A$2:C$20,MATCH("vLan Subnet",'Data-VM-ADF (Do Not Edit)'!A$2:C$2),FALSE),"")</f>
        <v/>
      </c>
      <c r="AG250" s="107" t="str">
        <f>IFERROR(VLOOKUP(AE250, 'Data-VM-ADF (Do Not Edit)'!A$2:C$20,MATCH("vLan Default Gateway",'Data-VM-ADF (Do Not Edit)'!A$2:C$2),FALSE),"")</f>
        <v/>
      </c>
    </row>
    <row r="251" spans="5:33" ht="15" hidden="1" customHeight="1">
      <c r="E251" s="79"/>
      <c r="H251"/>
      <c r="AF251" s="5" t="str">
        <f>IFERROR(VLOOKUP(AE251, 'Data-VM-ADF (Do Not Edit)'!A$2:C$20,MATCH("vLan Subnet",'Data-VM-ADF (Do Not Edit)'!A$2:C$2),FALSE),"")</f>
        <v/>
      </c>
      <c r="AG251" s="107" t="str">
        <f>IFERROR(VLOOKUP(AE251, 'Data-VM-ADF (Do Not Edit)'!A$2:C$20,MATCH("vLan Default Gateway",'Data-VM-ADF (Do Not Edit)'!A$2:C$2),FALSE),"")</f>
        <v/>
      </c>
    </row>
    <row r="252" spans="5:33" ht="15" hidden="1" customHeight="1">
      <c r="E252" s="79"/>
      <c r="H252"/>
      <c r="AF252" s="5" t="str">
        <f>IFERROR(VLOOKUP(AE252, 'Data-VM-ADF (Do Not Edit)'!A$2:C$20,MATCH("vLan Subnet",'Data-VM-ADF (Do Not Edit)'!A$2:C$2),FALSE),"")</f>
        <v/>
      </c>
      <c r="AG252" s="107" t="str">
        <f>IFERROR(VLOOKUP(AE252, 'Data-VM-ADF (Do Not Edit)'!A$2:C$20,MATCH("vLan Default Gateway",'Data-VM-ADF (Do Not Edit)'!A$2:C$2),FALSE),"")</f>
        <v/>
      </c>
    </row>
    <row r="253" spans="5:33" ht="15" hidden="1" customHeight="1">
      <c r="E253" s="79"/>
      <c r="H253"/>
      <c r="AF253" s="5" t="str">
        <f>IFERROR(VLOOKUP(AE253, 'Data-VM-ADF (Do Not Edit)'!A$2:C$20,MATCH("vLan Subnet",'Data-VM-ADF (Do Not Edit)'!A$2:C$2),FALSE),"")</f>
        <v/>
      </c>
      <c r="AG253" s="107" t="str">
        <f>IFERROR(VLOOKUP(AE253, 'Data-VM-ADF (Do Not Edit)'!A$2:C$20,MATCH("vLan Default Gateway",'Data-VM-ADF (Do Not Edit)'!A$2:C$2),FALSE),"")</f>
        <v/>
      </c>
    </row>
    <row r="254" spans="5:33" ht="15" hidden="1" customHeight="1">
      <c r="E254" s="79"/>
      <c r="H254"/>
      <c r="AF254" s="5" t="str">
        <f>IFERROR(VLOOKUP(AE254, 'Data-VM-ADF (Do Not Edit)'!A$2:C$20,MATCH("vLan Subnet",'Data-VM-ADF (Do Not Edit)'!A$2:C$2),FALSE),"")</f>
        <v/>
      </c>
      <c r="AG254" s="107" t="str">
        <f>IFERROR(VLOOKUP(AE254, 'Data-VM-ADF (Do Not Edit)'!A$2:C$20,MATCH("vLan Default Gateway",'Data-VM-ADF (Do Not Edit)'!A$2:C$2),FALSE),"")</f>
        <v/>
      </c>
    </row>
    <row r="255" spans="5:33" ht="15" hidden="1" customHeight="1">
      <c r="E255" s="79"/>
      <c r="H255"/>
      <c r="AF255" s="5" t="str">
        <f>IFERROR(VLOOKUP(AE255, 'Data-VM-ADF (Do Not Edit)'!A$2:C$20,MATCH("vLan Subnet",'Data-VM-ADF (Do Not Edit)'!A$2:C$2),FALSE),"")</f>
        <v/>
      </c>
      <c r="AG255" s="107" t="str">
        <f>IFERROR(VLOOKUP(AE255, 'Data-VM-ADF (Do Not Edit)'!A$2:C$20,MATCH("vLan Default Gateway",'Data-VM-ADF (Do Not Edit)'!A$2:C$2),FALSE),"")</f>
        <v/>
      </c>
    </row>
    <row r="256" spans="5:33" ht="15" hidden="1" customHeight="1">
      <c r="E256" s="79"/>
      <c r="H256"/>
      <c r="AF256" s="5" t="str">
        <f>IFERROR(VLOOKUP(AE256, 'Data-VM-ADF (Do Not Edit)'!A$2:C$20,MATCH("vLan Subnet",'Data-VM-ADF (Do Not Edit)'!A$2:C$2),FALSE),"")</f>
        <v/>
      </c>
      <c r="AG256" s="107" t="str">
        <f>IFERROR(VLOOKUP(AE256, 'Data-VM-ADF (Do Not Edit)'!A$2:C$20,MATCH("vLan Default Gateway",'Data-VM-ADF (Do Not Edit)'!A$2:C$2),FALSE),"")</f>
        <v/>
      </c>
    </row>
    <row r="257" spans="5:33" ht="15" hidden="1" customHeight="1">
      <c r="E257" s="79"/>
      <c r="H257"/>
      <c r="AF257" s="5" t="str">
        <f>IFERROR(VLOOKUP(AE257, 'Data-VM-ADF (Do Not Edit)'!A$2:C$20,MATCH("vLan Subnet",'Data-VM-ADF (Do Not Edit)'!A$2:C$2),FALSE),"")</f>
        <v/>
      </c>
      <c r="AG257" s="107" t="str">
        <f>IFERROR(VLOOKUP(AE257, 'Data-VM-ADF (Do Not Edit)'!A$2:C$20,MATCH("vLan Default Gateway",'Data-VM-ADF (Do Not Edit)'!A$2:C$2),FALSE),"")</f>
        <v/>
      </c>
    </row>
    <row r="258" spans="5:33" ht="15" hidden="1" customHeight="1">
      <c r="E258" s="79"/>
      <c r="H258"/>
      <c r="AF258" s="5" t="str">
        <f>IFERROR(VLOOKUP(AE258, 'Data-VM-ADF (Do Not Edit)'!A$2:C$20,MATCH("vLan Subnet",'Data-VM-ADF (Do Not Edit)'!A$2:C$2),FALSE),"")</f>
        <v/>
      </c>
      <c r="AG258" s="107" t="str">
        <f>IFERROR(VLOOKUP(AE258, 'Data-VM-ADF (Do Not Edit)'!A$2:C$20,MATCH("vLan Default Gateway",'Data-VM-ADF (Do Not Edit)'!A$2:C$2),FALSE),"")</f>
        <v/>
      </c>
    </row>
    <row r="259" spans="5:33" ht="15" hidden="1" customHeight="1">
      <c r="E259" s="79"/>
      <c r="H259"/>
      <c r="AF259" s="5" t="str">
        <f>IFERROR(VLOOKUP(AE259, 'Data-VM-ADF (Do Not Edit)'!A$2:C$20,MATCH("vLan Subnet",'Data-VM-ADF (Do Not Edit)'!A$2:C$2),FALSE),"")</f>
        <v/>
      </c>
      <c r="AG259" s="107" t="str">
        <f>IFERROR(VLOOKUP(AE259, 'Data-VM-ADF (Do Not Edit)'!A$2:C$20,MATCH("vLan Default Gateway",'Data-VM-ADF (Do Not Edit)'!A$2:C$2),FALSE),"")</f>
        <v/>
      </c>
    </row>
    <row r="260" spans="5:33" ht="15" hidden="1" customHeight="1">
      <c r="E260" s="79"/>
      <c r="H260"/>
      <c r="AF260" s="5" t="str">
        <f>IFERROR(VLOOKUP(AE260, 'Data-VM-ADF (Do Not Edit)'!A$2:C$20,MATCH("vLan Subnet",'Data-VM-ADF (Do Not Edit)'!A$2:C$2),FALSE),"")</f>
        <v/>
      </c>
      <c r="AG260" s="107" t="str">
        <f>IFERROR(VLOOKUP(AE260, 'Data-VM-ADF (Do Not Edit)'!A$2:C$20,MATCH("vLan Default Gateway",'Data-VM-ADF (Do Not Edit)'!A$2:C$2),FALSE),"")</f>
        <v/>
      </c>
    </row>
    <row r="261" spans="5:33" ht="15" hidden="1" customHeight="1">
      <c r="E261" s="79"/>
      <c r="H261"/>
      <c r="AF261" s="5" t="str">
        <f>IFERROR(VLOOKUP(AE261, 'Data-VM-ADF (Do Not Edit)'!A$2:C$20,MATCH("vLan Subnet",'Data-VM-ADF (Do Not Edit)'!A$2:C$2),FALSE),"")</f>
        <v/>
      </c>
      <c r="AG261" s="107" t="str">
        <f>IFERROR(VLOOKUP(AE261, 'Data-VM-ADF (Do Not Edit)'!A$2:C$20,MATCH("vLan Default Gateway",'Data-VM-ADF (Do Not Edit)'!A$2:C$2),FALSE),"")</f>
        <v/>
      </c>
    </row>
    <row r="262" spans="5:33" ht="15" hidden="1" customHeight="1">
      <c r="E262" s="79"/>
      <c r="H262"/>
      <c r="AF262" s="5" t="str">
        <f>IFERROR(VLOOKUP(AE262, 'Data-VM-ADF (Do Not Edit)'!A$2:C$20,MATCH("vLan Subnet",'Data-VM-ADF (Do Not Edit)'!A$2:C$2),FALSE),"")</f>
        <v/>
      </c>
      <c r="AG262" s="107" t="str">
        <f>IFERROR(VLOOKUP(AE262, 'Data-VM-ADF (Do Not Edit)'!A$2:C$20,MATCH("vLan Default Gateway",'Data-VM-ADF (Do Not Edit)'!A$2:C$2),FALSE),"")</f>
        <v/>
      </c>
    </row>
    <row r="263" spans="5:33" ht="15" hidden="1" customHeight="1">
      <c r="E263" s="79"/>
      <c r="H263"/>
      <c r="AF263" s="5" t="str">
        <f>IFERROR(VLOOKUP(AE263, 'Data-VM-ADF (Do Not Edit)'!A$2:C$20,MATCH("vLan Subnet",'Data-VM-ADF (Do Not Edit)'!A$2:C$2),FALSE),"")</f>
        <v/>
      </c>
      <c r="AG263" s="107" t="str">
        <f>IFERROR(VLOOKUP(AE263, 'Data-VM-ADF (Do Not Edit)'!A$2:C$20,MATCH("vLan Default Gateway",'Data-VM-ADF (Do Not Edit)'!A$2:C$2),FALSE),"")</f>
        <v/>
      </c>
    </row>
    <row r="264" spans="5:33" ht="15" hidden="1" customHeight="1">
      <c r="E264" s="79"/>
      <c r="H264"/>
      <c r="AF264" s="5" t="str">
        <f>IFERROR(VLOOKUP(AE264, 'Data-VM-ADF (Do Not Edit)'!A$2:C$20,MATCH("vLan Subnet",'Data-VM-ADF (Do Not Edit)'!A$2:C$2),FALSE),"")</f>
        <v/>
      </c>
      <c r="AG264" s="107" t="str">
        <f>IFERROR(VLOOKUP(AE264, 'Data-VM-ADF (Do Not Edit)'!A$2:C$20,MATCH("vLan Default Gateway",'Data-VM-ADF (Do Not Edit)'!A$2:C$2),FALSE),"")</f>
        <v/>
      </c>
    </row>
    <row r="265" spans="5:33" ht="15" hidden="1" customHeight="1">
      <c r="E265" s="79"/>
      <c r="H265"/>
      <c r="AF265" s="5" t="str">
        <f>IFERROR(VLOOKUP(AE265, 'Data-VM-ADF (Do Not Edit)'!A$2:C$20,MATCH("vLan Subnet",'Data-VM-ADF (Do Not Edit)'!A$2:C$2),FALSE),"")</f>
        <v/>
      </c>
      <c r="AG265" s="107" t="str">
        <f>IFERROR(VLOOKUP(AE265, 'Data-VM-ADF (Do Not Edit)'!A$2:C$20,MATCH("vLan Default Gateway",'Data-VM-ADF (Do Not Edit)'!A$2:C$2),FALSE),"")</f>
        <v/>
      </c>
    </row>
    <row r="266" spans="5:33" ht="15" hidden="1" customHeight="1">
      <c r="E266" s="79"/>
      <c r="H266"/>
      <c r="AF266" s="5" t="str">
        <f>IFERROR(VLOOKUP(AE266, 'Data-VM-ADF (Do Not Edit)'!A$2:C$20,MATCH("vLan Subnet",'Data-VM-ADF (Do Not Edit)'!A$2:C$2),FALSE),"")</f>
        <v/>
      </c>
      <c r="AG266" s="107" t="str">
        <f>IFERROR(VLOOKUP(AE266, 'Data-VM-ADF (Do Not Edit)'!A$2:C$20,MATCH("vLan Default Gateway",'Data-VM-ADF (Do Not Edit)'!A$2:C$2),FALSE),"")</f>
        <v/>
      </c>
    </row>
    <row r="267" spans="5:33" ht="15" hidden="1" customHeight="1">
      <c r="E267" s="79"/>
      <c r="H267"/>
      <c r="AF267" s="5" t="str">
        <f>IFERROR(VLOOKUP(AE267, 'Data-VM-ADF (Do Not Edit)'!A$2:C$20,MATCH("vLan Subnet",'Data-VM-ADF (Do Not Edit)'!A$2:C$2),FALSE),"")</f>
        <v/>
      </c>
      <c r="AG267" s="107" t="str">
        <f>IFERROR(VLOOKUP(AE267, 'Data-VM-ADF (Do Not Edit)'!A$2:C$20,MATCH("vLan Default Gateway",'Data-VM-ADF (Do Not Edit)'!A$2:C$2),FALSE),"")</f>
        <v/>
      </c>
    </row>
    <row r="268" spans="5:33" ht="15" hidden="1" customHeight="1">
      <c r="E268" s="79"/>
      <c r="H268"/>
      <c r="AF268" s="5" t="str">
        <f>IFERROR(VLOOKUP(AE268, 'Data-VM-ADF (Do Not Edit)'!A$2:C$20,MATCH("vLan Subnet",'Data-VM-ADF (Do Not Edit)'!A$2:C$2),FALSE),"")</f>
        <v/>
      </c>
      <c r="AG268" s="107" t="str">
        <f>IFERROR(VLOOKUP(AE268, 'Data-VM-ADF (Do Not Edit)'!A$2:C$20,MATCH("vLan Default Gateway",'Data-VM-ADF (Do Not Edit)'!A$2:C$2),FALSE),"")</f>
        <v/>
      </c>
    </row>
    <row r="269" spans="5:33" ht="15" hidden="1" customHeight="1">
      <c r="E269" s="79"/>
      <c r="H269"/>
      <c r="AF269" s="5" t="str">
        <f>IFERROR(VLOOKUP(AE269, 'Data-VM-ADF (Do Not Edit)'!A$2:C$20,MATCH("vLan Subnet",'Data-VM-ADF (Do Not Edit)'!A$2:C$2),FALSE),"")</f>
        <v/>
      </c>
      <c r="AG269" s="107" t="str">
        <f>IFERROR(VLOOKUP(AE269, 'Data-VM-ADF (Do Not Edit)'!A$2:C$20,MATCH("vLan Default Gateway",'Data-VM-ADF (Do Not Edit)'!A$2:C$2),FALSE),"")</f>
        <v/>
      </c>
    </row>
    <row r="270" spans="5:33" ht="15" hidden="1" customHeight="1">
      <c r="E270" s="79"/>
      <c r="H270"/>
      <c r="AF270" s="5" t="str">
        <f>IFERROR(VLOOKUP(AE270, 'Data-VM-ADF (Do Not Edit)'!A$2:C$20,MATCH("vLan Subnet",'Data-VM-ADF (Do Not Edit)'!A$2:C$2),FALSE),"")</f>
        <v/>
      </c>
      <c r="AG270" s="107" t="str">
        <f>IFERROR(VLOOKUP(AE270, 'Data-VM-ADF (Do Not Edit)'!A$2:C$20,MATCH("vLan Default Gateway",'Data-VM-ADF (Do Not Edit)'!A$2:C$2),FALSE),"")</f>
        <v/>
      </c>
    </row>
    <row r="271" spans="5:33" ht="15" hidden="1" customHeight="1">
      <c r="E271" s="79"/>
      <c r="H271"/>
      <c r="AF271" s="5" t="str">
        <f>IFERROR(VLOOKUP(AE271, 'Data-VM-ADF (Do Not Edit)'!A$2:C$20,MATCH("vLan Subnet",'Data-VM-ADF (Do Not Edit)'!A$2:C$2),FALSE),"")</f>
        <v/>
      </c>
      <c r="AG271" s="107" t="str">
        <f>IFERROR(VLOOKUP(AE271, 'Data-VM-ADF (Do Not Edit)'!A$2:C$20,MATCH("vLan Default Gateway",'Data-VM-ADF (Do Not Edit)'!A$2:C$2),FALSE),"")</f>
        <v/>
      </c>
    </row>
    <row r="272" spans="5:33" ht="15" hidden="1" customHeight="1">
      <c r="E272" s="79"/>
      <c r="H272"/>
      <c r="AF272" s="5" t="str">
        <f>IFERROR(VLOOKUP(AE272, 'Data-VM-ADF (Do Not Edit)'!A$2:C$20,MATCH("vLan Subnet",'Data-VM-ADF (Do Not Edit)'!A$2:C$2),FALSE),"")</f>
        <v/>
      </c>
      <c r="AG272" s="107" t="str">
        <f>IFERROR(VLOOKUP(AE272, 'Data-VM-ADF (Do Not Edit)'!A$2:C$20,MATCH("vLan Default Gateway",'Data-VM-ADF (Do Not Edit)'!A$2:C$2),FALSE),"")</f>
        <v/>
      </c>
    </row>
    <row r="273" spans="5:33" ht="15" hidden="1" customHeight="1">
      <c r="E273" s="79"/>
      <c r="H273"/>
      <c r="AF273" s="5" t="str">
        <f>IFERROR(VLOOKUP(AE273, 'Data-VM-ADF (Do Not Edit)'!A$2:C$20,MATCH("vLan Subnet",'Data-VM-ADF (Do Not Edit)'!A$2:C$2),FALSE),"")</f>
        <v/>
      </c>
      <c r="AG273" s="107" t="str">
        <f>IFERROR(VLOOKUP(AE273, 'Data-VM-ADF (Do Not Edit)'!A$2:C$20,MATCH("vLan Default Gateway",'Data-VM-ADF (Do Not Edit)'!A$2:C$2),FALSE),"")</f>
        <v/>
      </c>
    </row>
    <row r="274" spans="5:33" ht="15" hidden="1" customHeight="1">
      <c r="E274" s="79"/>
      <c r="H274"/>
      <c r="AF274" s="5" t="str">
        <f>IFERROR(VLOOKUP(AE274, 'Data-VM-ADF (Do Not Edit)'!A$2:C$20,MATCH("vLan Subnet",'Data-VM-ADF (Do Not Edit)'!A$2:C$2),FALSE),"")</f>
        <v/>
      </c>
      <c r="AG274" s="107" t="str">
        <f>IFERROR(VLOOKUP(AE274, 'Data-VM-ADF (Do Not Edit)'!A$2:C$20,MATCH("vLan Default Gateway",'Data-VM-ADF (Do Not Edit)'!A$2:C$2),FALSE),"")</f>
        <v/>
      </c>
    </row>
    <row r="275" spans="5:33" ht="15" hidden="1" customHeight="1">
      <c r="E275" s="79"/>
      <c r="H275"/>
      <c r="AF275" s="5" t="str">
        <f>IFERROR(VLOOKUP(AE275, 'Data-VM-ADF (Do Not Edit)'!A$2:C$20,MATCH("vLan Subnet",'Data-VM-ADF (Do Not Edit)'!A$2:C$2),FALSE),"")</f>
        <v/>
      </c>
      <c r="AG275" s="107" t="str">
        <f>IFERROR(VLOOKUP(AE275, 'Data-VM-ADF (Do Not Edit)'!A$2:C$20,MATCH("vLan Default Gateway",'Data-VM-ADF (Do Not Edit)'!A$2:C$2),FALSE),"")</f>
        <v/>
      </c>
    </row>
    <row r="276" spans="5:33" ht="15" hidden="1" customHeight="1">
      <c r="E276" s="79"/>
      <c r="H276"/>
      <c r="AF276" s="5" t="str">
        <f>IFERROR(VLOOKUP(AE276, 'Data-VM-ADF (Do Not Edit)'!A$2:C$20,MATCH("vLan Subnet",'Data-VM-ADF (Do Not Edit)'!A$2:C$2),FALSE),"")</f>
        <v/>
      </c>
      <c r="AG276" s="107" t="str">
        <f>IFERROR(VLOOKUP(AE276, 'Data-VM-ADF (Do Not Edit)'!A$2:C$20,MATCH("vLan Default Gateway",'Data-VM-ADF (Do Not Edit)'!A$2:C$2),FALSE),"")</f>
        <v/>
      </c>
    </row>
    <row r="277" spans="5:33" ht="15" hidden="1" customHeight="1">
      <c r="E277" s="79"/>
      <c r="H277"/>
      <c r="AF277" s="5" t="str">
        <f>IFERROR(VLOOKUP(AE277, 'Data-VM-ADF (Do Not Edit)'!A$2:C$20,MATCH("vLan Subnet",'Data-VM-ADF (Do Not Edit)'!A$2:C$2),FALSE),"")</f>
        <v/>
      </c>
      <c r="AG277" s="107" t="str">
        <f>IFERROR(VLOOKUP(AE277, 'Data-VM-ADF (Do Not Edit)'!A$2:C$20,MATCH("vLan Default Gateway",'Data-VM-ADF (Do Not Edit)'!A$2:C$2),FALSE),"")</f>
        <v/>
      </c>
    </row>
    <row r="278" spans="5:33" ht="15" hidden="1" customHeight="1">
      <c r="E278" s="79"/>
      <c r="H278"/>
      <c r="AF278" s="5" t="str">
        <f>IFERROR(VLOOKUP(AE278, 'Data-VM-ADF (Do Not Edit)'!A$2:C$20,MATCH("vLan Subnet",'Data-VM-ADF (Do Not Edit)'!A$2:C$2),FALSE),"")</f>
        <v/>
      </c>
      <c r="AG278" s="107" t="str">
        <f>IFERROR(VLOOKUP(AE278, 'Data-VM-ADF (Do Not Edit)'!A$2:C$20,MATCH("vLan Default Gateway",'Data-VM-ADF (Do Not Edit)'!A$2:C$2),FALSE),"")</f>
        <v/>
      </c>
    </row>
    <row r="279" spans="5:33" ht="15" hidden="1" customHeight="1">
      <c r="E279" s="79"/>
      <c r="H279"/>
      <c r="AF279" s="5" t="str">
        <f>IFERROR(VLOOKUP(AE279, 'Data-VM-ADF (Do Not Edit)'!A$2:C$20,MATCH("vLan Subnet",'Data-VM-ADF (Do Not Edit)'!A$2:C$2),FALSE),"")</f>
        <v/>
      </c>
      <c r="AG279" s="107" t="str">
        <f>IFERROR(VLOOKUP(AE279, 'Data-VM-ADF (Do Not Edit)'!A$2:C$20,MATCH("vLan Default Gateway",'Data-VM-ADF (Do Not Edit)'!A$2:C$2),FALSE),"")</f>
        <v/>
      </c>
    </row>
    <row r="280" spans="5:33" ht="15" hidden="1" customHeight="1">
      <c r="E280" s="79"/>
      <c r="H280"/>
      <c r="AF280" s="5" t="str">
        <f>IFERROR(VLOOKUP(AE280, 'Data-VM-ADF (Do Not Edit)'!A$2:C$20,MATCH("vLan Subnet",'Data-VM-ADF (Do Not Edit)'!A$2:C$2),FALSE),"")</f>
        <v/>
      </c>
      <c r="AG280" s="107" t="str">
        <f>IFERROR(VLOOKUP(AE280, 'Data-VM-ADF (Do Not Edit)'!A$2:C$20,MATCH("vLan Default Gateway",'Data-VM-ADF (Do Not Edit)'!A$2:C$2),FALSE),"")</f>
        <v/>
      </c>
    </row>
    <row r="281" spans="5:33" ht="15" hidden="1" customHeight="1">
      <c r="E281" s="79"/>
      <c r="H281"/>
      <c r="AF281" s="5" t="str">
        <f>IFERROR(VLOOKUP(AE281, 'Data-VM-ADF (Do Not Edit)'!A$2:C$20,MATCH("vLan Subnet",'Data-VM-ADF (Do Not Edit)'!A$2:C$2),FALSE),"")</f>
        <v/>
      </c>
      <c r="AG281" s="107" t="str">
        <f>IFERROR(VLOOKUP(AE281, 'Data-VM-ADF (Do Not Edit)'!A$2:C$20,MATCH("vLan Default Gateway",'Data-VM-ADF (Do Not Edit)'!A$2:C$2),FALSE),"")</f>
        <v/>
      </c>
    </row>
    <row r="282" spans="5:33" ht="15" hidden="1" customHeight="1">
      <c r="E282" s="79"/>
      <c r="H282"/>
      <c r="AF282" s="5" t="str">
        <f>IFERROR(VLOOKUP(AE282, 'Data-VM-ADF (Do Not Edit)'!A$2:C$20,MATCH("vLan Subnet",'Data-VM-ADF (Do Not Edit)'!A$2:C$2),FALSE),"")</f>
        <v/>
      </c>
      <c r="AG282" s="107" t="str">
        <f>IFERROR(VLOOKUP(AE282, 'Data-VM-ADF (Do Not Edit)'!A$2:C$20,MATCH("vLan Default Gateway",'Data-VM-ADF (Do Not Edit)'!A$2:C$2),FALSE),"")</f>
        <v/>
      </c>
    </row>
    <row r="283" spans="5:33" ht="15" hidden="1" customHeight="1">
      <c r="E283" s="79"/>
      <c r="H283"/>
      <c r="AF283" s="5" t="str">
        <f>IFERROR(VLOOKUP(AE283, 'Data-VM-ADF (Do Not Edit)'!A$2:C$20,MATCH("vLan Subnet",'Data-VM-ADF (Do Not Edit)'!A$2:C$2),FALSE),"")</f>
        <v/>
      </c>
      <c r="AG283" s="107" t="str">
        <f>IFERROR(VLOOKUP(AE283, 'Data-VM-ADF (Do Not Edit)'!A$2:C$20,MATCH("vLan Default Gateway",'Data-VM-ADF (Do Not Edit)'!A$2:C$2),FALSE),"")</f>
        <v/>
      </c>
    </row>
    <row r="284" spans="5:33" ht="15" hidden="1" customHeight="1">
      <c r="E284" s="79"/>
      <c r="H284"/>
      <c r="AF284" s="5" t="str">
        <f>IFERROR(VLOOKUP(AE284, 'Data-VM-ADF (Do Not Edit)'!A$2:C$20,MATCH("vLan Subnet",'Data-VM-ADF (Do Not Edit)'!A$2:C$2),FALSE),"")</f>
        <v/>
      </c>
      <c r="AG284" s="107" t="str">
        <f>IFERROR(VLOOKUP(AE284, 'Data-VM-ADF (Do Not Edit)'!A$2:C$20,MATCH("vLan Default Gateway",'Data-VM-ADF (Do Not Edit)'!A$2:C$2),FALSE),"")</f>
        <v/>
      </c>
    </row>
    <row r="285" spans="5:33" ht="15" hidden="1" customHeight="1">
      <c r="E285" s="79"/>
      <c r="H285"/>
      <c r="AF285" s="5" t="str">
        <f>IFERROR(VLOOKUP(AE285, 'Data-VM-ADF (Do Not Edit)'!A$2:C$20,MATCH("vLan Subnet",'Data-VM-ADF (Do Not Edit)'!A$2:C$2),FALSE),"")</f>
        <v/>
      </c>
      <c r="AG285" s="107" t="str">
        <f>IFERROR(VLOOKUP(AE285, 'Data-VM-ADF (Do Not Edit)'!A$2:C$20,MATCH("vLan Default Gateway",'Data-VM-ADF (Do Not Edit)'!A$2:C$2),FALSE),"")</f>
        <v/>
      </c>
    </row>
    <row r="286" spans="5:33" ht="15" hidden="1" customHeight="1">
      <c r="E286" s="79"/>
      <c r="H286"/>
      <c r="AF286" s="5" t="str">
        <f>IFERROR(VLOOKUP(AE286, 'Data-VM-ADF (Do Not Edit)'!A$2:C$20,MATCH("vLan Subnet",'Data-VM-ADF (Do Not Edit)'!A$2:C$2),FALSE),"")</f>
        <v/>
      </c>
      <c r="AG286" s="107" t="str">
        <f>IFERROR(VLOOKUP(AE286, 'Data-VM-ADF (Do Not Edit)'!A$2:C$20,MATCH("vLan Default Gateway",'Data-VM-ADF (Do Not Edit)'!A$2:C$2),FALSE),"")</f>
        <v/>
      </c>
    </row>
    <row r="287" spans="5:33" ht="15" hidden="1" customHeight="1">
      <c r="E287" s="79"/>
      <c r="H287"/>
      <c r="AF287" s="5" t="str">
        <f>IFERROR(VLOOKUP(AE287, 'Data-VM-ADF (Do Not Edit)'!A$2:C$20,MATCH("vLan Subnet",'Data-VM-ADF (Do Not Edit)'!A$2:C$2),FALSE),"")</f>
        <v/>
      </c>
      <c r="AG287" s="107" t="str">
        <f>IFERROR(VLOOKUP(AE287, 'Data-VM-ADF (Do Not Edit)'!A$2:C$20,MATCH("vLan Default Gateway",'Data-VM-ADF (Do Not Edit)'!A$2:C$2),FALSE),"")</f>
        <v/>
      </c>
    </row>
    <row r="288" spans="5:33" ht="15" hidden="1" customHeight="1">
      <c r="E288" s="79"/>
      <c r="H288"/>
      <c r="AF288" s="5" t="str">
        <f>IFERROR(VLOOKUP(AE288, 'Data-VM-ADF (Do Not Edit)'!A$2:C$20,MATCH("vLan Subnet",'Data-VM-ADF (Do Not Edit)'!A$2:C$2),FALSE),"")</f>
        <v/>
      </c>
      <c r="AG288" s="107" t="str">
        <f>IFERROR(VLOOKUP(AE288, 'Data-VM-ADF (Do Not Edit)'!A$2:C$20,MATCH("vLan Default Gateway",'Data-VM-ADF (Do Not Edit)'!A$2:C$2),FALSE),"")</f>
        <v/>
      </c>
    </row>
    <row r="289" spans="5:33" ht="15" hidden="1" customHeight="1">
      <c r="E289" s="79"/>
      <c r="H289"/>
      <c r="AF289" s="5" t="str">
        <f>IFERROR(VLOOKUP(AE289, 'Data-VM-ADF (Do Not Edit)'!A$2:C$20,MATCH("vLan Subnet",'Data-VM-ADF (Do Not Edit)'!A$2:C$2),FALSE),"")</f>
        <v/>
      </c>
      <c r="AG289" s="107" t="str">
        <f>IFERROR(VLOOKUP(AE289, 'Data-VM-ADF (Do Not Edit)'!A$2:C$20,MATCH("vLan Default Gateway",'Data-VM-ADF (Do Not Edit)'!A$2:C$2),FALSE),"")</f>
        <v/>
      </c>
    </row>
    <row r="290" spans="5:33" ht="15" hidden="1" customHeight="1">
      <c r="E290" s="79"/>
      <c r="H290"/>
      <c r="AF290" s="5" t="str">
        <f>IFERROR(VLOOKUP(AE290, 'Data-VM-ADF (Do Not Edit)'!A$2:C$20,MATCH("vLan Subnet",'Data-VM-ADF (Do Not Edit)'!A$2:C$2),FALSE),"")</f>
        <v/>
      </c>
      <c r="AG290" s="107" t="str">
        <f>IFERROR(VLOOKUP(AE290, 'Data-VM-ADF (Do Not Edit)'!A$2:C$20,MATCH("vLan Default Gateway",'Data-VM-ADF (Do Not Edit)'!A$2:C$2),FALSE),"")</f>
        <v/>
      </c>
    </row>
    <row r="291" spans="5:33" ht="15" hidden="1" customHeight="1">
      <c r="E291" s="79"/>
      <c r="H291"/>
      <c r="AF291" s="5" t="str">
        <f>IFERROR(VLOOKUP(AE291, 'Data-VM-ADF (Do Not Edit)'!A$2:C$20,MATCH("vLan Subnet",'Data-VM-ADF (Do Not Edit)'!A$2:C$2),FALSE),"")</f>
        <v/>
      </c>
      <c r="AG291" s="107" t="str">
        <f>IFERROR(VLOOKUP(AE291, 'Data-VM-ADF (Do Not Edit)'!A$2:C$20,MATCH("vLan Default Gateway",'Data-VM-ADF (Do Not Edit)'!A$2:C$2),FALSE),"")</f>
        <v/>
      </c>
    </row>
    <row r="292" spans="5:33" ht="15" hidden="1" customHeight="1">
      <c r="E292" s="79"/>
      <c r="H292"/>
      <c r="AF292" s="5" t="str">
        <f>IFERROR(VLOOKUP(AE292, 'Data-VM-ADF (Do Not Edit)'!A$2:C$20,MATCH("vLan Subnet",'Data-VM-ADF (Do Not Edit)'!A$2:C$2),FALSE),"")</f>
        <v/>
      </c>
      <c r="AG292" s="107" t="str">
        <f>IFERROR(VLOOKUP(AE292, 'Data-VM-ADF (Do Not Edit)'!A$2:C$20,MATCH("vLan Default Gateway",'Data-VM-ADF (Do Not Edit)'!A$2:C$2),FALSE),"")</f>
        <v/>
      </c>
    </row>
    <row r="293" spans="5:33" ht="15" hidden="1" customHeight="1">
      <c r="E293" s="79"/>
      <c r="H293"/>
      <c r="AF293" s="5" t="str">
        <f>IFERROR(VLOOKUP(AE293, 'Data-VM-ADF (Do Not Edit)'!A$2:C$20,MATCH("vLan Subnet",'Data-VM-ADF (Do Not Edit)'!A$2:C$2),FALSE),"")</f>
        <v/>
      </c>
      <c r="AG293" s="107" t="str">
        <f>IFERROR(VLOOKUP(AE293, 'Data-VM-ADF (Do Not Edit)'!A$2:C$20,MATCH("vLan Default Gateway",'Data-VM-ADF (Do Not Edit)'!A$2:C$2),FALSE),"")</f>
        <v/>
      </c>
    </row>
    <row r="294" spans="5:33" ht="15" hidden="1" customHeight="1">
      <c r="E294" s="79"/>
      <c r="H294"/>
      <c r="AF294" s="5" t="str">
        <f>IFERROR(VLOOKUP(AE294, 'Data-VM-ADF (Do Not Edit)'!A$2:C$20,MATCH("vLan Subnet",'Data-VM-ADF (Do Not Edit)'!A$2:C$2),FALSE),"")</f>
        <v/>
      </c>
      <c r="AG294" s="107" t="str">
        <f>IFERROR(VLOOKUP(AE294, 'Data-VM-ADF (Do Not Edit)'!A$2:C$20,MATCH("vLan Default Gateway",'Data-VM-ADF (Do Not Edit)'!A$2:C$2),FALSE),"")</f>
        <v/>
      </c>
    </row>
    <row r="295" spans="5:33" ht="15" hidden="1" customHeight="1">
      <c r="E295" s="79"/>
      <c r="H295"/>
      <c r="AF295" s="5" t="str">
        <f>IFERROR(VLOOKUP(AE295, 'Data-VM-ADF (Do Not Edit)'!A$2:C$20,MATCH("vLan Subnet",'Data-VM-ADF (Do Not Edit)'!A$2:C$2),FALSE),"")</f>
        <v/>
      </c>
      <c r="AG295" s="107" t="str">
        <f>IFERROR(VLOOKUP(AE295, 'Data-VM-ADF (Do Not Edit)'!A$2:C$20,MATCH("vLan Default Gateway",'Data-VM-ADF (Do Not Edit)'!A$2:C$2),FALSE),"")</f>
        <v/>
      </c>
    </row>
    <row r="296" spans="5:33" ht="15" hidden="1" customHeight="1">
      <c r="E296" s="79"/>
      <c r="H296"/>
      <c r="AF296" s="5" t="str">
        <f>IFERROR(VLOOKUP(AE296, 'Data-VM-ADF (Do Not Edit)'!A$2:C$20,MATCH("vLan Subnet",'Data-VM-ADF (Do Not Edit)'!A$2:C$2),FALSE),"")</f>
        <v/>
      </c>
      <c r="AG296" s="107" t="str">
        <f>IFERROR(VLOOKUP(AE296, 'Data-VM-ADF (Do Not Edit)'!A$2:C$20,MATCH("vLan Default Gateway",'Data-VM-ADF (Do Not Edit)'!A$2:C$2),FALSE),"")</f>
        <v/>
      </c>
    </row>
    <row r="297" spans="5:33" ht="15" hidden="1" customHeight="1">
      <c r="E297" s="79"/>
      <c r="H297"/>
      <c r="AF297" s="5" t="str">
        <f>IFERROR(VLOOKUP(AE297, 'Data-VM-ADF (Do Not Edit)'!A$2:C$20,MATCH("vLan Subnet",'Data-VM-ADF (Do Not Edit)'!A$2:C$2),FALSE),"")</f>
        <v/>
      </c>
      <c r="AG297" s="107" t="str">
        <f>IFERROR(VLOOKUP(AE297, 'Data-VM-ADF (Do Not Edit)'!A$2:C$20,MATCH("vLan Default Gateway",'Data-VM-ADF (Do Not Edit)'!A$2:C$2),FALSE),"")</f>
        <v/>
      </c>
    </row>
    <row r="298" spans="5:33" ht="15" hidden="1" customHeight="1">
      <c r="E298" s="79"/>
      <c r="H298"/>
      <c r="AF298" s="5" t="str">
        <f>IFERROR(VLOOKUP(AE298, 'Data-VM-ADF (Do Not Edit)'!A$2:C$20,MATCH("vLan Subnet",'Data-VM-ADF (Do Not Edit)'!A$2:C$2),FALSE),"")</f>
        <v/>
      </c>
      <c r="AG298" s="107" t="str">
        <f>IFERROR(VLOOKUP(AE298, 'Data-VM-ADF (Do Not Edit)'!A$2:C$20,MATCH("vLan Default Gateway",'Data-VM-ADF (Do Not Edit)'!A$2:C$2),FALSE),"")</f>
        <v/>
      </c>
    </row>
    <row r="299" spans="5:33" ht="15" hidden="1" customHeight="1">
      <c r="E299" s="79"/>
      <c r="H299"/>
      <c r="AF299" s="5" t="str">
        <f>IFERROR(VLOOKUP(AE299, 'Data-VM-ADF (Do Not Edit)'!A$2:C$20,MATCH("vLan Subnet",'Data-VM-ADF (Do Not Edit)'!A$2:C$2),FALSE),"")</f>
        <v/>
      </c>
      <c r="AG299" s="107" t="str">
        <f>IFERROR(VLOOKUP(AE299, 'Data-VM-ADF (Do Not Edit)'!A$2:C$20,MATCH("vLan Default Gateway",'Data-VM-ADF (Do Not Edit)'!A$2:C$2),FALSE),"")</f>
        <v/>
      </c>
    </row>
    <row r="300" spans="5:33" ht="15" hidden="1" customHeight="1">
      <c r="E300" s="79"/>
      <c r="H300"/>
      <c r="AF300" s="5" t="str">
        <f>IFERROR(VLOOKUP(AE300, 'Data-VM-ADF (Do Not Edit)'!A$2:C$20,MATCH("vLan Subnet",'Data-VM-ADF (Do Not Edit)'!A$2:C$2),FALSE),"")</f>
        <v/>
      </c>
      <c r="AG300" s="107" t="str">
        <f>IFERROR(VLOOKUP(AE300, 'Data-VM-ADF (Do Not Edit)'!A$2:C$20,MATCH("vLan Default Gateway",'Data-VM-ADF (Do Not Edit)'!A$2:C$2),FALSE),"")</f>
        <v/>
      </c>
    </row>
    <row r="301" spans="5:33" ht="15" hidden="1" customHeight="1">
      <c r="E301" s="79"/>
      <c r="H301"/>
      <c r="AF301" s="5" t="str">
        <f>IFERROR(VLOOKUP(AE301, 'Data-VM-ADF (Do Not Edit)'!A$2:C$20,MATCH("vLan Subnet",'Data-VM-ADF (Do Not Edit)'!A$2:C$2),FALSE),"")</f>
        <v/>
      </c>
      <c r="AG301" s="107" t="str">
        <f>IFERROR(VLOOKUP(AE301, 'Data-VM-ADF (Do Not Edit)'!A$2:C$20,MATCH("vLan Default Gateway",'Data-VM-ADF (Do Not Edit)'!A$2:C$2),FALSE),"")</f>
        <v/>
      </c>
    </row>
    <row r="302" spans="5:33" ht="15" hidden="1" customHeight="1">
      <c r="E302" s="79"/>
      <c r="H302"/>
      <c r="AF302" s="5" t="str">
        <f>IFERROR(VLOOKUP(AE302, 'Data-VM-ADF (Do Not Edit)'!A$2:C$20,MATCH("vLan Subnet",'Data-VM-ADF (Do Not Edit)'!A$2:C$2),FALSE),"")</f>
        <v/>
      </c>
      <c r="AG302" s="107" t="str">
        <f>IFERROR(VLOOKUP(AE302, 'Data-VM-ADF (Do Not Edit)'!A$2:C$20,MATCH("vLan Default Gateway",'Data-VM-ADF (Do Not Edit)'!A$2:C$2),FALSE),"")</f>
        <v/>
      </c>
    </row>
    <row r="303" spans="5:33" ht="15" hidden="1" customHeight="1">
      <c r="E303" s="79"/>
      <c r="H303"/>
      <c r="AF303" s="5" t="str">
        <f>IFERROR(VLOOKUP(AE303, 'Data-VM-ADF (Do Not Edit)'!A$2:C$20,MATCH("vLan Subnet",'Data-VM-ADF (Do Not Edit)'!A$2:C$2),FALSE),"")</f>
        <v/>
      </c>
      <c r="AG303" s="107" t="str">
        <f>IFERROR(VLOOKUP(AE303, 'Data-VM-ADF (Do Not Edit)'!A$2:C$20,MATCH("vLan Default Gateway",'Data-VM-ADF (Do Not Edit)'!A$2:C$2),FALSE),"")</f>
        <v/>
      </c>
    </row>
    <row r="304" spans="5:33" ht="15" hidden="1" customHeight="1">
      <c r="E304" s="79"/>
      <c r="H304"/>
      <c r="AF304" s="5" t="str">
        <f>IFERROR(VLOOKUP(AE304, 'Data-VM-ADF (Do Not Edit)'!A$2:C$20,MATCH("vLan Subnet",'Data-VM-ADF (Do Not Edit)'!A$2:C$2),FALSE),"")</f>
        <v/>
      </c>
      <c r="AG304" s="107" t="str">
        <f>IFERROR(VLOOKUP(AE304, 'Data-VM-ADF (Do Not Edit)'!A$2:C$20,MATCH("vLan Default Gateway",'Data-VM-ADF (Do Not Edit)'!A$2:C$2),FALSE),"")</f>
        <v/>
      </c>
    </row>
    <row r="305" spans="5:33" ht="15" hidden="1" customHeight="1">
      <c r="E305" s="79"/>
      <c r="H305"/>
      <c r="AF305" s="5" t="str">
        <f>IFERROR(VLOOKUP(AE305, 'Data-VM-ADF (Do Not Edit)'!A$2:C$20,MATCH("vLan Subnet",'Data-VM-ADF (Do Not Edit)'!A$2:C$2),FALSE),"")</f>
        <v/>
      </c>
      <c r="AG305" s="107" t="str">
        <f>IFERROR(VLOOKUP(AE305, 'Data-VM-ADF (Do Not Edit)'!A$2:C$20,MATCH("vLan Default Gateway",'Data-VM-ADF (Do Not Edit)'!A$2:C$2),FALSE),"")</f>
        <v/>
      </c>
    </row>
    <row r="306" spans="5:33" ht="15" hidden="1" customHeight="1">
      <c r="E306" s="79"/>
      <c r="H306"/>
      <c r="AF306" s="5" t="str">
        <f>IFERROR(VLOOKUP(AE306, 'Data-VM-ADF (Do Not Edit)'!A$2:C$20,MATCH("vLan Subnet",'Data-VM-ADF (Do Not Edit)'!A$2:C$2),FALSE),"")</f>
        <v/>
      </c>
      <c r="AG306" s="107" t="str">
        <f>IFERROR(VLOOKUP(AE306, 'Data-VM-ADF (Do Not Edit)'!A$2:C$20,MATCH("vLan Default Gateway",'Data-VM-ADF (Do Not Edit)'!A$2:C$2),FALSE),"")</f>
        <v/>
      </c>
    </row>
    <row r="307" spans="5:33" ht="15" hidden="1" customHeight="1">
      <c r="E307" s="79"/>
      <c r="H307"/>
      <c r="AF307" s="5" t="str">
        <f>IFERROR(VLOOKUP(AE307, 'Data-VM-ADF (Do Not Edit)'!A$2:C$20,MATCH("vLan Subnet",'Data-VM-ADF (Do Not Edit)'!A$2:C$2),FALSE),"")</f>
        <v/>
      </c>
      <c r="AG307" s="107" t="str">
        <f>IFERROR(VLOOKUP(AE307, 'Data-VM-ADF (Do Not Edit)'!A$2:C$20,MATCH("vLan Default Gateway",'Data-VM-ADF (Do Not Edit)'!A$2:C$2),FALSE),"")</f>
        <v/>
      </c>
    </row>
    <row r="308" spans="5:33" ht="15" hidden="1" customHeight="1">
      <c r="E308" s="79"/>
      <c r="H308"/>
      <c r="AF308" s="5" t="str">
        <f>IFERROR(VLOOKUP(AE308, 'Data-VM-ADF (Do Not Edit)'!A$2:C$20,MATCH("vLan Subnet",'Data-VM-ADF (Do Not Edit)'!A$2:C$2),FALSE),"")</f>
        <v/>
      </c>
      <c r="AG308" s="107" t="str">
        <f>IFERROR(VLOOKUP(AE308, 'Data-VM-ADF (Do Not Edit)'!A$2:C$20,MATCH("vLan Default Gateway",'Data-VM-ADF (Do Not Edit)'!A$2:C$2),FALSE),"")</f>
        <v/>
      </c>
    </row>
    <row r="309" spans="5:33" ht="15" hidden="1" customHeight="1">
      <c r="E309" s="79"/>
      <c r="H309"/>
      <c r="AF309" s="5" t="str">
        <f>IFERROR(VLOOKUP(AE309, 'Data-VM-ADF (Do Not Edit)'!A$2:C$20,MATCH("vLan Subnet",'Data-VM-ADF (Do Not Edit)'!A$2:C$2),FALSE),"")</f>
        <v/>
      </c>
      <c r="AG309" s="107" t="str">
        <f>IFERROR(VLOOKUP(AE309, 'Data-VM-ADF (Do Not Edit)'!A$2:C$20,MATCH("vLan Default Gateway",'Data-VM-ADF (Do Not Edit)'!A$2:C$2),FALSE),"")</f>
        <v/>
      </c>
    </row>
    <row r="310" spans="5:33" ht="15" hidden="1" customHeight="1">
      <c r="E310" s="79"/>
      <c r="H310"/>
      <c r="AF310" s="5" t="str">
        <f>IFERROR(VLOOKUP(AE310, 'Data-VM-ADF (Do Not Edit)'!A$2:C$20,MATCH("vLan Subnet",'Data-VM-ADF (Do Not Edit)'!A$2:C$2),FALSE),"")</f>
        <v/>
      </c>
      <c r="AG310" s="107" t="str">
        <f>IFERROR(VLOOKUP(AE310, 'Data-VM-ADF (Do Not Edit)'!A$2:C$20,MATCH("vLan Default Gateway",'Data-VM-ADF (Do Not Edit)'!A$2:C$2),FALSE),"")</f>
        <v/>
      </c>
    </row>
    <row r="311" spans="5:33" ht="15" hidden="1" customHeight="1">
      <c r="E311" s="79"/>
      <c r="H311"/>
      <c r="AF311" s="5" t="str">
        <f>IFERROR(VLOOKUP(AE311, 'Data-VM-ADF (Do Not Edit)'!A$2:C$20,MATCH("vLan Subnet",'Data-VM-ADF (Do Not Edit)'!A$2:C$2),FALSE),"")</f>
        <v/>
      </c>
      <c r="AG311" s="107" t="str">
        <f>IFERROR(VLOOKUP(AE311, 'Data-VM-ADF (Do Not Edit)'!A$2:C$20,MATCH("vLan Default Gateway",'Data-VM-ADF (Do Not Edit)'!A$2:C$2),FALSE),"")</f>
        <v/>
      </c>
    </row>
    <row r="312" spans="5:33" ht="15" hidden="1" customHeight="1">
      <c r="E312" s="79"/>
      <c r="H312"/>
      <c r="AF312" s="5" t="str">
        <f>IFERROR(VLOOKUP(AE312, 'Data-VM-ADF (Do Not Edit)'!A$2:C$20,MATCH("vLan Subnet",'Data-VM-ADF (Do Not Edit)'!A$2:C$2),FALSE),"")</f>
        <v/>
      </c>
      <c r="AG312" s="107" t="str">
        <f>IFERROR(VLOOKUP(AE312, 'Data-VM-ADF (Do Not Edit)'!A$2:C$20,MATCH("vLan Default Gateway",'Data-VM-ADF (Do Not Edit)'!A$2:C$2),FALSE),"")</f>
        <v/>
      </c>
    </row>
    <row r="313" spans="5:33" ht="15" hidden="1" customHeight="1">
      <c r="E313" s="79"/>
      <c r="H313"/>
      <c r="AF313" s="5" t="str">
        <f>IFERROR(VLOOKUP(AE313, 'Data-VM-ADF (Do Not Edit)'!A$2:C$20,MATCH("vLan Subnet",'Data-VM-ADF (Do Not Edit)'!A$2:C$2),FALSE),"")</f>
        <v/>
      </c>
      <c r="AG313" s="107" t="str">
        <f>IFERROR(VLOOKUP(AE313, 'Data-VM-ADF (Do Not Edit)'!A$2:C$20,MATCH("vLan Default Gateway",'Data-VM-ADF (Do Not Edit)'!A$2:C$2),FALSE),"")</f>
        <v/>
      </c>
    </row>
    <row r="314" spans="5:33" ht="15" hidden="1" customHeight="1">
      <c r="E314" s="79"/>
      <c r="H314"/>
      <c r="AF314" s="5" t="str">
        <f>IFERROR(VLOOKUP(AE314, 'Data-VM-ADF (Do Not Edit)'!A$2:C$20,MATCH("vLan Subnet",'Data-VM-ADF (Do Not Edit)'!A$2:C$2),FALSE),"")</f>
        <v/>
      </c>
      <c r="AG314" s="107" t="str">
        <f>IFERROR(VLOOKUP(AE314, 'Data-VM-ADF (Do Not Edit)'!A$2:C$20,MATCH("vLan Default Gateway",'Data-VM-ADF (Do Not Edit)'!A$2:C$2),FALSE),"")</f>
        <v/>
      </c>
    </row>
    <row r="315" spans="5:33" ht="15" hidden="1" customHeight="1">
      <c r="E315" s="79"/>
      <c r="H315"/>
      <c r="AF315" s="5" t="str">
        <f>IFERROR(VLOOKUP(AE315, 'Data-VM-ADF (Do Not Edit)'!A$2:C$20,MATCH("vLan Subnet",'Data-VM-ADF (Do Not Edit)'!A$2:C$2),FALSE),"")</f>
        <v/>
      </c>
      <c r="AG315" s="107" t="str">
        <f>IFERROR(VLOOKUP(AE315, 'Data-VM-ADF (Do Not Edit)'!A$2:C$20,MATCH("vLan Default Gateway",'Data-VM-ADF (Do Not Edit)'!A$2:C$2),FALSE),"")</f>
        <v/>
      </c>
    </row>
    <row r="316" spans="5:33" ht="15" hidden="1" customHeight="1">
      <c r="E316" s="79"/>
      <c r="H316"/>
      <c r="AF316" s="5" t="str">
        <f>IFERROR(VLOOKUP(AE316, 'Data-VM-ADF (Do Not Edit)'!A$2:C$20,MATCH("vLan Subnet",'Data-VM-ADF (Do Not Edit)'!A$2:C$2),FALSE),"")</f>
        <v/>
      </c>
      <c r="AG316" s="107" t="str">
        <f>IFERROR(VLOOKUP(AE316, 'Data-VM-ADF (Do Not Edit)'!A$2:C$20,MATCH("vLan Default Gateway",'Data-VM-ADF (Do Not Edit)'!A$2:C$2),FALSE),"")</f>
        <v/>
      </c>
    </row>
    <row r="317" spans="5:33" ht="15" hidden="1" customHeight="1">
      <c r="E317" s="79"/>
      <c r="H317"/>
      <c r="AF317" s="5" t="str">
        <f>IFERROR(VLOOKUP(AE317, 'Data-VM-ADF (Do Not Edit)'!A$2:C$20,MATCH("vLan Subnet",'Data-VM-ADF (Do Not Edit)'!A$2:C$2),FALSE),"")</f>
        <v/>
      </c>
      <c r="AG317" s="107" t="str">
        <f>IFERROR(VLOOKUP(AE317, 'Data-VM-ADF (Do Not Edit)'!A$2:C$20,MATCH("vLan Default Gateway",'Data-VM-ADF (Do Not Edit)'!A$2:C$2),FALSE),"")</f>
        <v/>
      </c>
    </row>
    <row r="318" spans="5:33" ht="15" hidden="1" customHeight="1">
      <c r="E318" s="79"/>
      <c r="H318"/>
      <c r="AF318" s="5" t="str">
        <f>IFERROR(VLOOKUP(AE318, 'Data-VM-ADF (Do Not Edit)'!A$2:C$20,MATCH("vLan Subnet",'Data-VM-ADF (Do Not Edit)'!A$2:C$2),FALSE),"")</f>
        <v/>
      </c>
      <c r="AG318" s="107" t="str">
        <f>IFERROR(VLOOKUP(AE318, 'Data-VM-ADF (Do Not Edit)'!A$2:C$20,MATCH("vLan Default Gateway",'Data-VM-ADF (Do Not Edit)'!A$2:C$2),FALSE),"")</f>
        <v/>
      </c>
    </row>
    <row r="319" spans="5:33" ht="15" hidden="1" customHeight="1">
      <c r="E319" s="79"/>
      <c r="H319"/>
      <c r="AF319" s="5" t="str">
        <f>IFERROR(VLOOKUP(AE319, 'Data-VM-ADF (Do Not Edit)'!A$2:C$20,MATCH("vLan Subnet",'Data-VM-ADF (Do Not Edit)'!A$2:C$2),FALSE),"")</f>
        <v/>
      </c>
      <c r="AG319" s="107" t="str">
        <f>IFERROR(VLOOKUP(AE319, 'Data-VM-ADF (Do Not Edit)'!A$2:C$20,MATCH("vLan Default Gateway",'Data-VM-ADF (Do Not Edit)'!A$2:C$2),FALSE),"")</f>
        <v/>
      </c>
    </row>
    <row r="320" spans="5:33" ht="15" hidden="1" customHeight="1">
      <c r="E320" s="79"/>
      <c r="H320"/>
      <c r="AF320" s="5" t="str">
        <f>IFERROR(VLOOKUP(AE320, 'Data-VM-ADF (Do Not Edit)'!A$2:C$20,MATCH("vLan Subnet",'Data-VM-ADF (Do Not Edit)'!A$2:C$2),FALSE),"")</f>
        <v/>
      </c>
      <c r="AG320" s="107" t="str">
        <f>IFERROR(VLOOKUP(AE320, 'Data-VM-ADF (Do Not Edit)'!A$2:C$20,MATCH("vLan Default Gateway",'Data-VM-ADF (Do Not Edit)'!A$2:C$2),FALSE),"")</f>
        <v/>
      </c>
    </row>
    <row r="321" spans="5:33" ht="15" hidden="1" customHeight="1">
      <c r="E321" s="79"/>
      <c r="H321"/>
      <c r="AF321" s="5" t="str">
        <f>IFERROR(VLOOKUP(AE321, 'Data-VM-ADF (Do Not Edit)'!A$2:C$20,MATCH("vLan Subnet",'Data-VM-ADF (Do Not Edit)'!A$2:C$2),FALSE),"")</f>
        <v/>
      </c>
      <c r="AG321" s="107" t="str">
        <f>IFERROR(VLOOKUP(AE321, 'Data-VM-ADF (Do Not Edit)'!A$2:C$20,MATCH("vLan Default Gateway",'Data-VM-ADF (Do Not Edit)'!A$2:C$2),FALSE),"")</f>
        <v/>
      </c>
    </row>
    <row r="322" spans="5:33" ht="15" hidden="1" customHeight="1">
      <c r="E322" s="79"/>
      <c r="H322"/>
      <c r="AF322" s="5" t="str">
        <f>IFERROR(VLOOKUP(AE322, 'Data-VM-ADF (Do Not Edit)'!A$2:C$20,MATCH("vLan Subnet",'Data-VM-ADF (Do Not Edit)'!A$2:C$2),FALSE),"")</f>
        <v/>
      </c>
      <c r="AG322" s="107" t="str">
        <f>IFERROR(VLOOKUP(AE322, 'Data-VM-ADF (Do Not Edit)'!A$2:C$20,MATCH("vLan Default Gateway",'Data-VM-ADF (Do Not Edit)'!A$2:C$2),FALSE),"")</f>
        <v/>
      </c>
    </row>
    <row r="323" spans="5:33" ht="15" hidden="1" customHeight="1">
      <c r="E323" s="79"/>
      <c r="H323"/>
      <c r="AF323" s="5" t="str">
        <f>IFERROR(VLOOKUP(AE323, 'Data-VM-ADF (Do Not Edit)'!A$2:C$20,MATCH("vLan Subnet",'Data-VM-ADF (Do Not Edit)'!A$2:C$2),FALSE),"")</f>
        <v/>
      </c>
      <c r="AG323" s="107" t="str">
        <f>IFERROR(VLOOKUP(AE323, 'Data-VM-ADF (Do Not Edit)'!A$2:C$20,MATCH("vLan Default Gateway",'Data-VM-ADF (Do Not Edit)'!A$2:C$2),FALSE),"")</f>
        <v/>
      </c>
    </row>
    <row r="324" spans="5:33" ht="15" hidden="1" customHeight="1">
      <c r="E324" s="79"/>
      <c r="H324"/>
      <c r="AF324" s="5" t="str">
        <f>IFERROR(VLOOKUP(AE324, 'Data-VM-ADF (Do Not Edit)'!A$2:C$20,MATCH("vLan Subnet",'Data-VM-ADF (Do Not Edit)'!A$2:C$2),FALSE),"")</f>
        <v/>
      </c>
      <c r="AG324" s="107" t="str">
        <f>IFERROR(VLOOKUP(AE324, 'Data-VM-ADF (Do Not Edit)'!A$2:C$20,MATCH("vLan Default Gateway",'Data-VM-ADF (Do Not Edit)'!A$2:C$2),FALSE),"")</f>
        <v/>
      </c>
    </row>
    <row r="325" spans="5:33" ht="15" hidden="1" customHeight="1">
      <c r="E325" s="79"/>
      <c r="H325"/>
      <c r="AF325" s="5" t="str">
        <f>IFERROR(VLOOKUP(AE325, 'Data-VM-ADF (Do Not Edit)'!A$2:C$20,MATCH("vLan Subnet",'Data-VM-ADF (Do Not Edit)'!A$2:C$2),FALSE),"")</f>
        <v/>
      </c>
      <c r="AG325" s="107" t="str">
        <f>IFERROR(VLOOKUP(AE325, 'Data-VM-ADF (Do Not Edit)'!A$2:C$20,MATCH("vLan Default Gateway",'Data-VM-ADF (Do Not Edit)'!A$2:C$2),FALSE),"")</f>
        <v/>
      </c>
    </row>
    <row r="326" spans="5:33" ht="15" hidden="1" customHeight="1">
      <c r="E326" s="79"/>
      <c r="H326"/>
      <c r="AF326" s="5" t="str">
        <f>IFERROR(VLOOKUP(AE326, 'Data-VM-ADF (Do Not Edit)'!A$2:C$20,MATCH("vLan Subnet",'Data-VM-ADF (Do Not Edit)'!A$2:C$2),FALSE),"")</f>
        <v/>
      </c>
      <c r="AG326" s="107" t="str">
        <f>IFERROR(VLOOKUP(AE326, 'Data-VM-ADF (Do Not Edit)'!A$2:C$20,MATCH("vLan Default Gateway",'Data-VM-ADF (Do Not Edit)'!A$2:C$2),FALSE),"")</f>
        <v/>
      </c>
    </row>
    <row r="327" spans="5:33" ht="15" hidden="1" customHeight="1">
      <c r="E327" s="79"/>
      <c r="H327"/>
      <c r="AF327" s="5" t="str">
        <f>IFERROR(VLOOKUP(AE327, 'Data-VM-ADF (Do Not Edit)'!A$2:C$20,MATCH("vLan Subnet",'Data-VM-ADF (Do Not Edit)'!A$2:C$2),FALSE),"")</f>
        <v/>
      </c>
      <c r="AG327" s="107" t="str">
        <f>IFERROR(VLOOKUP(AE327, 'Data-VM-ADF (Do Not Edit)'!A$2:C$20,MATCH("vLan Default Gateway",'Data-VM-ADF (Do Not Edit)'!A$2:C$2),FALSE),"")</f>
        <v/>
      </c>
    </row>
    <row r="328" spans="5:33" ht="15" hidden="1" customHeight="1">
      <c r="E328" s="79"/>
      <c r="H328"/>
      <c r="AF328" s="5" t="str">
        <f>IFERROR(VLOOKUP(AE328, 'Data-VM-ADF (Do Not Edit)'!A$2:C$20,MATCH("vLan Subnet",'Data-VM-ADF (Do Not Edit)'!A$2:C$2),FALSE),"")</f>
        <v/>
      </c>
      <c r="AG328" s="107" t="str">
        <f>IFERROR(VLOOKUP(AE328, 'Data-VM-ADF (Do Not Edit)'!A$2:C$20,MATCH("vLan Default Gateway",'Data-VM-ADF (Do Not Edit)'!A$2:C$2),FALSE),"")</f>
        <v/>
      </c>
    </row>
    <row r="329" spans="5:33" ht="15" hidden="1" customHeight="1">
      <c r="E329" s="79"/>
      <c r="H329"/>
      <c r="AF329" s="5" t="str">
        <f>IFERROR(VLOOKUP(AE329, 'Data-VM-ADF (Do Not Edit)'!A$2:C$20,MATCH("vLan Subnet",'Data-VM-ADF (Do Not Edit)'!A$2:C$2),FALSE),"")</f>
        <v/>
      </c>
      <c r="AG329" s="107" t="str">
        <f>IFERROR(VLOOKUP(AE329, 'Data-VM-ADF (Do Not Edit)'!A$2:C$20,MATCH("vLan Default Gateway",'Data-VM-ADF (Do Not Edit)'!A$2:C$2),FALSE),"")</f>
        <v/>
      </c>
    </row>
    <row r="330" spans="5:33" ht="15" hidden="1" customHeight="1">
      <c r="E330" s="79"/>
      <c r="H330"/>
      <c r="AF330" s="5" t="str">
        <f>IFERROR(VLOOKUP(AE330, 'Data-VM-ADF (Do Not Edit)'!A$2:C$20,MATCH("vLan Subnet",'Data-VM-ADF (Do Not Edit)'!A$2:C$2),FALSE),"")</f>
        <v/>
      </c>
      <c r="AG330" s="107" t="str">
        <f>IFERROR(VLOOKUP(AE330, 'Data-VM-ADF (Do Not Edit)'!A$2:C$20,MATCH("vLan Default Gateway",'Data-VM-ADF (Do Not Edit)'!A$2:C$2),FALSE),"")</f>
        <v/>
      </c>
    </row>
    <row r="331" spans="5:33" ht="15" hidden="1" customHeight="1">
      <c r="E331" s="79"/>
      <c r="H331"/>
      <c r="AF331" s="5" t="str">
        <f>IFERROR(VLOOKUP(AE331, 'Data-VM-ADF (Do Not Edit)'!A$2:C$20,MATCH("vLan Subnet",'Data-VM-ADF (Do Not Edit)'!A$2:C$2),FALSE),"")</f>
        <v/>
      </c>
      <c r="AG331" s="107" t="str">
        <f>IFERROR(VLOOKUP(AE331, 'Data-VM-ADF (Do Not Edit)'!A$2:C$20,MATCH("vLan Default Gateway",'Data-VM-ADF (Do Not Edit)'!A$2:C$2),FALSE),"")</f>
        <v/>
      </c>
    </row>
    <row r="332" spans="5:33" ht="15" hidden="1" customHeight="1">
      <c r="E332" s="79"/>
      <c r="H332"/>
      <c r="AF332" s="5" t="str">
        <f>IFERROR(VLOOKUP(AE332, 'Data-VM-ADF (Do Not Edit)'!A$2:C$20,MATCH("vLan Subnet",'Data-VM-ADF (Do Not Edit)'!A$2:C$2),FALSE),"")</f>
        <v/>
      </c>
      <c r="AG332" s="107" t="str">
        <f>IFERROR(VLOOKUP(AE332, 'Data-VM-ADF (Do Not Edit)'!A$2:C$20,MATCH("vLan Default Gateway",'Data-VM-ADF (Do Not Edit)'!A$2:C$2),FALSE),"")</f>
        <v/>
      </c>
    </row>
    <row r="333" spans="5:33" ht="15" hidden="1" customHeight="1">
      <c r="E333" s="79"/>
      <c r="H333"/>
      <c r="AF333" s="5" t="str">
        <f>IFERROR(VLOOKUP(AE333, 'Data-VM-ADF (Do Not Edit)'!A$2:C$20,MATCH("vLan Subnet",'Data-VM-ADF (Do Not Edit)'!A$2:C$2),FALSE),"")</f>
        <v/>
      </c>
      <c r="AG333" s="107" t="str">
        <f>IFERROR(VLOOKUP(AE333, 'Data-VM-ADF (Do Not Edit)'!A$2:C$20,MATCH("vLan Default Gateway",'Data-VM-ADF (Do Not Edit)'!A$2:C$2),FALSE),"")</f>
        <v/>
      </c>
    </row>
    <row r="334" spans="5:33" ht="15" hidden="1" customHeight="1">
      <c r="E334" s="79"/>
      <c r="H334"/>
      <c r="AF334" s="5" t="str">
        <f>IFERROR(VLOOKUP(AE334, 'Data-VM-ADF (Do Not Edit)'!A$2:C$20,MATCH("vLan Subnet",'Data-VM-ADF (Do Not Edit)'!A$2:C$2),FALSE),"")</f>
        <v/>
      </c>
      <c r="AG334" s="107" t="str">
        <f>IFERROR(VLOOKUP(AE334, 'Data-VM-ADF (Do Not Edit)'!A$2:C$20,MATCH("vLan Default Gateway",'Data-VM-ADF (Do Not Edit)'!A$2:C$2),FALSE),"")</f>
        <v/>
      </c>
    </row>
    <row r="335" spans="5:33" ht="15" hidden="1" customHeight="1">
      <c r="E335" s="79"/>
      <c r="H335"/>
      <c r="AF335" s="5" t="str">
        <f>IFERROR(VLOOKUP(AE335, 'Data-VM-ADF (Do Not Edit)'!A$2:C$20,MATCH("vLan Subnet",'Data-VM-ADF (Do Not Edit)'!A$2:C$2),FALSE),"")</f>
        <v/>
      </c>
      <c r="AG335" s="107" t="str">
        <f>IFERROR(VLOOKUP(AE335, 'Data-VM-ADF (Do Not Edit)'!A$2:C$20,MATCH("vLan Default Gateway",'Data-VM-ADF (Do Not Edit)'!A$2:C$2),FALSE),"")</f>
        <v/>
      </c>
    </row>
    <row r="336" spans="5:33" ht="15" hidden="1" customHeight="1">
      <c r="E336" s="79"/>
      <c r="H336"/>
      <c r="AF336" s="5" t="str">
        <f>IFERROR(VLOOKUP(AE336, 'Data-VM-ADF (Do Not Edit)'!A$2:C$20,MATCH("vLan Subnet",'Data-VM-ADF (Do Not Edit)'!A$2:C$2),FALSE),"")</f>
        <v/>
      </c>
      <c r="AG336" s="107" t="str">
        <f>IFERROR(VLOOKUP(AE336, 'Data-VM-ADF (Do Not Edit)'!A$2:C$20,MATCH("vLan Default Gateway",'Data-VM-ADF (Do Not Edit)'!A$2:C$2),FALSE),"")</f>
        <v/>
      </c>
    </row>
    <row r="337" spans="5:33" ht="15" hidden="1" customHeight="1">
      <c r="E337" s="79"/>
      <c r="H337"/>
      <c r="AF337" s="5" t="str">
        <f>IFERROR(VLOOKUP(AE337, 'Data-VM-ADF (Do Not Edit)'!A$2:C$20,MATCH("vLan Subnet",'Data-VM-ADF (Do Not Edit)'!A$2:C$2),FALSE),"")</f>
        <v/>
      </c>
      <c r="AG337" s="107" t="str">
        <f>IFERROR(VLOOKUP(AE337, 'Data-VM-ADF (Do Not Edit)'!A$2:C$20,MATCH("vLan Default Gateway",'Data-VM-ADF (Do Not Edit)'!A$2:C$2),FALSE),"")</f>
        <v/>
      </c>
    </row>
    <row r="338" spans="5:33" ht="15" hidden="1" customHeight="1">
      <c r="E338" s="79"/>
      <c r="H338"/>
      <c r="AF338" s="5" t="str">
        <f>IFERROR(VLOOKUP(AE338, 'Data-VM-ADF (Do Not Edit)'!A$2:C$20,MATCH("vLan Subnet",'Data-VM-ADF (Do Not Edit)'!A$2:C$2),FALSE),"")</f>
        <v/>
      </c>
      <c r="AG338" s="107" t="str">
        <f>IFERROR(VLOOKUP(AE338, 'Data-VM-ADF (Do Not Edit)'!A$2:C$20,MATCH("vLan Default Gateway",'Data-VM-ADF (Do Not Edit)'!A$2:C$2),FALSE),"")</f>
        <v/>
      </c>
    </row>
    <row r="339" spans="5:33" ht="15" hidden="1" customHeight="1">
      <c r="E339" s="79"/>
      <c r="H339"/>
      <c r="AF339" s="5" t="str">
        <f>IFERROR(VLOOKUP(AE339, 'Data-VM-ADF (Do Not Edit)'!A$2:C$20,MATCH("vLan Subnet",'Data-VM-ADF (Do Not Edit)'!A$2:C$2),FALSE),"")</f>
        <v/>
      </c>
      <c r="AG339" s="107" t="str">
        <f>IFERROR(VLOOKUP(AE339, 'Data-VM-ADF (Do Not Edit)'!A$2:C$20,MATCH("vLan Default Gateway",'Data-VM-ADF (Do Not Edit)'!A$2:C$2),FALSE),"")</f>
        <v/>
      </c>
    </row>
    <row r="340" spans="5:33" ht="15" hidden="1" customHeight="1">
      <c r="E340" s="79"/>
      <c r="H340"/>
      <c r="AF340" s="5" t="str">
        <f>IFERROR(VLOOKUP(AE340, 'Data-VM-ADF (Do Not Edit)'!A$2:C$20,MATCH("vLan Subnet",'Data-VM-ADF (Do Not Edit)'!A$2:C$2),FALSE),"")</f>
        <v/>
      </c>
      <c r="AG340" s="107" t="str">
        <f>IFERROR(VLOOKUP(AE340, 'Data-VM-ADF (Do Not Edit)'!A$2:C$20,MATCH("vLan Default Gateway",'Data-VM-ADF (Do Not Edit)'!A$2:C$2),FALSE),"")</f>
        <v/>
      </c>
    </row>
    <row r="341" spans="5:33" ht="15" hidden="1" customHeight="1">
      <c r="E341" s="79"/>
      <c r="H341"/>
      <c r="AF341" s="5" t="str">
        <f>IFERROR(VLOOKUP(AE341, 'Data-VM-ADF (Do Not Edit)'!A$2:C$20,MATCH("vLan Subnet",'Data-VM-ADF (Do Not Edit)'!A$2:C$2),FALSE),"")</f>
        <v/>
      </c>
      <c r="AG341" s="107" t="str">
        <f>IFERROR(VLOOKUP(AE341, 'Data-VM-ADF (Do Not Edit)'!A$2:C$20,MATCH("vLan Default Gateway",'Data-VM-ADF (Do Not Edit)'!A$2:C$2),FALSE),"")</f>
        <v/>
      </c>
    </row>
    <row r="342" spans="5:33" ht="15" hidden="1" customHeight="1">
      <c r="E342" s="79"/>
      <c r="H342"/>
      <c r="AF342" s="5" t="str">
        <f>IFERROR(VLOOKUP(AE342, 'Data-VM-ADF (Do Not Edit)'!A$2:C$20,MATCH("vLan Subnet",'Data-VM-ADF (Do Not Edit)'!A$2:C$2),FALSE),"")</f>
        <v/>
      </c>
      <c r="AG342" s="107" t="str">
        <f>IFERROR(VLOOKUP(AE342, 'Data-VM-ADF (Do Not Edit)'!A$2:C$20,MATCH("vLan Default Gateway",'Data-VM-ADF (Do Not Edit)'!A$2:C$2),FALSE),"")</f>
        <v/>
      </c>
    </row>
    <row r="343" spans="5:33" ht="15" hidden="1" customHeight="1">
      <c r="E343" s="79"/>
      <c r="H343"/>
      <c r="AF343" s="5" t="str">
        <f>IFERROR(VLOOKUP(AE343, 'Data-VM-ADF (Do Not Edit)'!A$2:C$20,MATCH("vLan Subnet",'Data-VM-ADF (Do Not Edit)'!A$2:C$2),FALSE),"")</f>
        <v/>
      </c>
      <c r="AG343" s="107" t="str">
        <f>IFERROR(VLOOKUP(AE343, 'Data-VM-ADF (Do Not Edit)'!A$2:C$20,MATCH("vLan Default Gateway",'Data-VM-ADF (Do Not Edit)'!A$2:C$2),FALSE),"")</f>
        <v/>
      </c>
    </row>
    <row r="344" spans="5:33" ht="15" hidden="1" customHeight="1">
      <c r="E344" s="79"/>
      <c r="H344"/>
      <c r="AF344" s="5" t="str">
        <f>IFERROR(VLOOKUP(AE344, 'Data-VM-ADF (Do Not Edit)'!A$2:C$20,MATCH("vLan Subnet",'Data-VM-ADF (Do Not Edit)'!A$2:C$2),FALSE),"")</f>
        <v/>
      </c>
      <c r="AG344" s="107" t="str">
        <f>IFERROR(VLOOKUP(AE344, 'Data-VM-ADF (Do Not Edit)'!A$2:C$20,MATCH("vLan Default Gateway",'Data-VM-ADF (Do Not Edit)'!A$2:C$2),FALSE),"")</f>
        <v/>
      </c>
    </row>
    <row r="345" spans="5:33" ht="15" hidden="1" customHeight="1">
      <c r="E345" s="79"/>
      <c r="H345"/>
      <c r="AF345" s="5" t="str">
        <f>IFERROR(VLOOKUP(AE345, 'Data-VM-ADF (Do Not Edit)'!A$2:C$20,MATCH("vLan Subnet",'Data-VM-ADF (Do Not Edit)'!A$2:C$2),FALSE),"")</f>
        <v/>
      </c>
      <c r="AG345" s="107" t="str">
        <f>IFERROR(VLOOKUP(AE345, 'Data-VM-ADF (Do Not Edit)'!A$2:C$20,MATCH("vLan Default Gateway",'Data-VM-ADF (Do Not Edit)'!A$2:C$2),FALSE),"")</f>
        <v/>
      </c>
    </row>
    <row r="346" spans="5:33" ht="15" hidden="1" customHeight="1">
      <c r="E346" s="79"/>
      <c r="H346"/>
      <c r="AF346" s="5" t="str">
        <f>IFERROR(VLOOKUP(AE346, 'Data-VM-ADF (Do Not Edit)'!A$2:C$20,MATCH("vLan Subnet",'Data-VM-ADF (Do Not Edit)'!A$2:C$2),FALSE),"")</f>
        <v/>
      </c>
      <c r="AG346" s="107" t="str">
        <f>IFERROR(VLOOKUP(AE346, 'Data-VM-ADF (Do Not Edit)'!A$2:C$20,MATCH("vLan Default Gateway",'Data-VM-ADF (Do Not Edit)'!A$2:C$2),FALSE),"")</f>
        <v/>
      </c>
    </row>
    <row r="347" spans="5:33" ht="15" hidden="1" customHeight="1">
      <c r="E347" s="79"/>
      <c r="H347"/>
      <c r="AF347" s="5" t="str">
        <f>IFERROR(VLOOKUP(AE347, 'Data-VM-ADF (Do Not Edit)'!A$2:C$20,MATCH("vLan Subnet",'Data-VM-ADF (Do Not Edit)'!A$2:C$2),FALSE),"")</f>
        <v/>
      </c>
      <c r="AG347" s="107" t="str">
        <f>IFERROR(VLOOKUP(AE347, 'Data-VM-ADF (Do Not Edit)'!A$2:C$20,MATCH("vLan Default Gateway",'Data-VM-ADF (Do Not Edit)'!A$2:C$2),FALSE),"")</f>
        <v/>
      </c>
    </row>
    <row r="348" spans="5:33" ht="15" hidden="1" customHeight="1">
      <c r="E348" s="79"/>
      <c r="H348"/>
      <c r="AF348" s="5" t="str">
        <f>IFERROR(VLOOKUP(AE348, 'Data-VM-ADF (Do Not Edit)'!A$2:C$20,MATCH("vLan Subnet",'Data-VM-ADF (Do Not Edit)'!A$2:C$2),FALSE),"")</f>
        <v/>
      </c>
      <c r="AG348" s="107" t="str">
        <f>IFERROR(VLOOKUP(AE348, 'Data-VM-ADF (Do Not Edit)'!A$2:C$20,MATCH("vLan Default Gateway",'Data-VM-ADF (Do Not Edit)'!A$2:C$2),FALSE),"")</f>
        <v/>
      </c>
    </row>
    <row r="349" spans="5:33" ht="15" hidden="1" customHeight="1">
      <c r="E349" s="79"/>
      <c r="H349"/>
      <c r="AF349" s="5" t="str">
        <f>IFERROR(VLOOKUP(AE349, 'Data-VM-ADF (Do Not Edit)'!A$2:C$20,MATCH("vLan Subnet",'Data-VM-ADF (Do Not Edit)'!A$2:C$2),FALSE),"")</f>
        <v/>
      </c>
      <c r="AG349" s="107" t="str">
        <f>IFERROR(VLOOKUP(AE349, 'Data-VM-ADF (Do Not Edit)'!A$2:C$20,MATCH("vLan Default Gateway",'Data-VM-ADF (Do Not Edit)'!A$2:C$2),FALSE),"")</f>
        <v/>
      </c>
    </row>
    <row r="350" spans="5:33" ht="15" hidden="1" customHeight="1">
      <c r="E350" s="79"/>
      <c r="H350"/>
      <c r="AF350" s="5" t="str">
        <f>IFERROR(VLOOKUP(AE350, 'Data-VM-ADF (Do Not Edit)'!A$2:C$20,MATCH("vLan Subnet",'Data-VM-ADF (Do Not Edit)'!A$2:C$2),FALSE),"")</f>
        <v/>
      </c>
      <c r="AG350" s="107" t="str">
        <f>IFERROR(VLOOKUP(AE350, 'Data-VM-ADF (Do Not Edit)'!A$2:C$20,MATCH("vLan Default Gateway",'Data-VM-ADF (Do Not Edit)'!A$2:C$2),FALSE),"")</f>
        <v/>
      </c>
    </row>
    <row r="351" spans="5:33" ht="15" hidden="1" customHeight="1">
      <c r="E351" s="79"/>
      <c r="H351"/>
      <c r="AF351" s="5" t="str">
        <f>IFERROR(VLOOKUP(AE351, 'Data-VM-ADF (Do Not Edit)'!A$2:C$20,MATCH("vLan Subnet",'Data-VM-ADF (Do Not Edit)'!A$2:C$2),FALSE),"")</f>
        <v/>
      </c>
      <c r="AG351" s="107" t="str">
        <f>IFERROR(VLOOKUP(AE351, 'Data-VM-ADF (Do Not Edit)'!A$2:C$20,MATCH("vLan Default Gateway",'Data-VM-ADF (Do Not Edit)'!A$2:C$2),FALSE),"")</f>
        <v/>
      </c>
    </row>
    <row r="352" spans="5:33" ht="15" hidden="1" customHeight="1">
      <c r="E352" s="79"/>
      <c r="H352"/>
      <c r="AF352" s="5" t="str">
        <f>IFERROR(VLOOKUP(AE352, 'Data-VM-ADF (Do Not Edit)'!A$2:C$20,MATCH("vLan Subnet",'Data-VM-ADF (Do Not Edit)'!A$2:C$2),FALSE),"")</f>
        <v/>
      </c>
      <c r="AG352" s="107" t="str">
        <f>IFERROR(VLOOKUP(AE352, 'Data-VM-ADF (Do Not Edit)'!A$2:C$20,MATCH("vLan Default Gateway",'Data-VM-ADF (Do Not Edit)'!A$2:C$2),FALSE),"")</f>
        <v/>
      </c>
    </row>
    <row r="353" spans="5:33" ht="15" hidden="1" customHeight="1">
      <c r="E353" s="79"/>
      <c r="H353"/>
      <c r="AF353" s="5" t="str">
        <f>IFERROR(VLOOKUP(AE353, 'Data-VM-ADF (Do Not Edit)'!A$2:C$20,MATCH("vLan Subnet",'Data-VM-ADF (Do Not Edit)'!A$2:C$2),FALSE),"")</f>
        <v/>
      </c>
      <c r="AG353" s="107" t="str">
        <f>IFERROR(VLOOKUP(AE353, 'Data-VM-ADF (Do Not Edit)'!A$2:C$20,MATCH("vLan Default Gateway",'Data-VM-ADF (Do Not Edit)'!A$2:C$2),FALSE),"")</f>
        <v/>
      </c>
    </row>
    <row r="354" spans="5:33" ht="15" hidden="1" customHeight="1">
      <c r="E354" s="79"/>
      <c r="H354"/>
      <c r="AF354" s="5" t="str">
        <f>IFERROR(VLOOKUP(AE354, 'Data-VM-ADF (Do Not Edit)'!A$2:C$20,MATCH("vLan Subnet",'Data-VM-ADF (Do Not Edit)'!A$2:C$2),FALSE),"")</f>
        <v/>
      </c>
      <c r="AG354" s="107" t="str">
        <f>IFERROR(VLOOKUP(AE354, 'Data-VM-ADF (Do Not Edit)'!A$2:C$20,MATCH("vLan Default Gateway",'Data-VM-ADF (Do Not Edit)'!A$2:C$2),FALSE),"")</f>
        <v/>
      </c>
    </row>
    <row r="355" spans="5:33" ht="15" hidden="1" customHeight="1">
      <c r="E355" s="79"/>
      <c r="H355"/>
      <c r="AF355" s="5" t="str">
        <f>IFERROR(VLOOKUP(AE355, 'Data-VM-ADF (Do Not Edit)'!A$2:C$20,MATCH("vLan Subnet",'Data-VM-ADF (Do Not Edit)'!A$2:C$2),FALSE),"")</f>
        <v/>
      </c>
      <c r="AG355" s="107" t="str">
        <f>IFERROR(VLOOKUP(AE355, 'Data-VM-ADF (Do Not Edit)'!A$2:C$20,MATCH("vLan Default Gateway",'Data-VM-ADF (Do Not Edit)'!A$2:C$2),FALSE),"")</f>
        <v/>
      </c>
    </row>
    <row r="356" spans="5:33" ht="15" hidden="1" customHeight="1">
      <c r="E356" s="79"/>
      <c r="H356"/>
      <c r="AF356" s="5" t="str">
        <f>IFERROR(VLOOKUP(AE356, 'Data-VM-ADF (Do Not Edit)'!A$2:C$20,MATCH("vLan Subnet",'Data-VM-ADF (Do Not Edit)'!A$2:C$2),FALSE),"")</f>
        <v/>
      </c>
      <c r="AG356" s="107" t="str">
        <f>IFERROR(VLOOKUP(AE356, 'Data-VM-ADF (Do Not Edit)'!A$2:C$20,MATCH("vLan Default Gateway",'Data-VM-ADF (Do Not Edit)'!A$2:C$2),FALSE),"")</f>
        <v/>
      </c>
    </row>
    <row r="357" spans="5:33" ht="15" hidden="1" customHeight="1">
      <c r="E357" s="79"/>
      <c r="H357"/>
      <c r="AF357" s="5" t="str">
        <f>IFERROR(VLOOKUP(AE357, 'Data-VM-ADF (Do Not Edit)'!A$2:C$20,MATCH("vLan Subnet",'Data-VM-ADF (Do Not Edit)'!A$2:C$2),FALSE),"")</f>
        <v/>
      </c>
      <c r="AG357" s="107" t="str">
        <f>IFERROR(VLOOKUP(AE357, 'Data-VM-ADF (Do Not Edit)'!A$2:C$20,MATCH("vLan Default Gateway",'Data-VM-ADF (Do Not Edit)'!A$2:C$2),FALSE),"")</f>
        <v/>
      </c>
    </row>
    <row r="358" spans="5:33" ht="15" hidden="1" customHeight="1">
      <c r="E358" s="79"/>
      <c r="H358"/>
      <c r="AF358" s="5" t="str">
        <f>IFERROR(VLOOKUP(AE358, 'Data-VM-ADF (Do Not Edit)'!A$2:C$20,MATCH("vLan Subnet",'Data-VM-ADF (Do Not Edit)'!A$2:C$2),FALSE),"")</f>
        <v/>
      </c>
      <c r="AG358" s="107" t="str">
        <f>IFERROR(VLOOKUP(AE358, 'Data-VM-ADF (Do Not Edit)'!A$2:C$20,MATCH("vLan Default Gateway",'Data-VM-ADF (Do Not Edit)'!A$2:C$2),FALSE),"")</f>
        <v/>
      </c>
    </row>
    <row r="359" spans="5:33" ht="15" hidden="1" customHeight="1">
      <c r="E359" s="79"/>
      <c r="H359"/>
      <c r="AF359" s="5" t="str">
        <f>IFERROR(VLOOKUP(AE359, 'Data-VM-ADF (Do Not Edit)'!A$2:C$20,MATCH("vLan Subnet",'Data-VM-ADF (Do Not Edit)'!A$2:C$2),FALSE),"")</f>
        <v/>
      </c>
      <c r="AG359" s="107" t="str">
        <f>IFERROR(VLOOKUP(AE359, 'Data-VM-ADF (Do Not Edit)'!A$2:C$20,MATCH("vLan Default Gateway",'Data-VM-ADF (Do Not Edit)'!A$2:C$2),FALSE),"")</f>
        <v/>
      </c>
    </row>
    <row r="360" spans="5:33" ht="15" hidden="1" customHeight="1">
      <c r="E360" s="79"/>
      <c r="H360"/>
      <c r="AF360" s="5" t="str">
        <f>IFERROR(VLOOKUP(AE360, 'Data-VM-ADF (Do Not Edit)'!A$2:C$20,MATCH("vLan Subnet",'Data-VM-ADF (Do Not Edit)'!A$2:C$2),FALSE),"")</f>
        <v/>
      </c>
      <c r="AG360" s="107" t="str">
        <f>IFERROR(VLOOKUP(AE360, 'Data-VM-ADF (Do Not Edit)'!A$2:C$20,MATCH("vLan Default Gateway",'Data-VM-ADF (Do Not Edit)'!A$2:C$2),FALSE),"")</f>
        <v/>
      </c>
    </row>
    <row r="361" spans="5:33" ht="15" hidden="1" customHeight="1">
      <c r="E361" s="79"/>
      <c r="H361"/>
      <c r="AF361" s="5" t="str">
        <f>IFERROR(VLOOKUP(AE361, 'Data-VM-ADF (Do Not Edit)'!A$2:C$20,MATCH("vLan Subnet",'Data-VM-ADF (Do Not Edit)'!A$2:C$2),FALSE),"")</f>
        <v/>
      </c>
      <c r="AG361" s="107" t="str">
        <f>IFERROR(VLOOKUP(AE361, 'Data-VM-ADF (Do Not Edit)'!A$2:C$20,MATCH("vLan Default Gateway",'Data-VM-ADF (Do Not Edit)'!A$2:C$2),FALSE),"")</f>
        <v/>
      </c>
    </row>
    <row r="362" spans="5:33" ht="15" hidden="1" customHeight="1">
      <c r="E362" s="79"/>
      <c r="H362"/>
      <c r="AF362" s="5" t="str">
        <f>IFERROR(VLOOKUP(AE362, 'Data-VM-ADF (Do Not Edit)'!A$2:C$20,MATCH("vLan Subnet",'Data-VM-ADF (Do Not Edit)'!A$2:C$2),FALSE),"")</f>
        <v/>
      </c>
      <c r="AG362" s="107" t="str">
        <f>IFERROR(VLOOKUP(AE362, 'Data-VM-ADF (Do Not Edit)'!A$2:C$20,MATCH("vLan Default Gateway",'Data-VM-ADF (Do Not Edit)'!A$2:C$2),FALSE),"")</f>
        <v/>
      </c>
    </row>
    <row r="363" spans="5:33" ht="15" hidden="1" customHeight="1">
      <c r="E363" s="79"/>
      <c r="H363"/>
      <c r="AF363" s="5" t="str">
        <f>IFERROR(VLOOKUP(AE363, 'Data-VM-ADF (Do Not Edit)'!A$2:C$20,MATCH("vLan Subnet",'Data-VM-ADF (Do Not Edit)'!A$2:C$2),FALSE),"")</f>
        <v/>
      </c>
      <c r="AG363" s="107" t="str">
        <f>IFERROR(VLOOKUP(AE363, 'Data-VM-ADF (Do Not Edit)'!A$2:C$20,MATCH("vLan Default Gateway",'Data-VM-ADF (Do Not Edit)'!A$2:C$2),FALSE),"")</f>
        <v/>
      </c>
    </row>
    <row r="364" spans="5:33" ht="15" hidden="1" customHeight="1">
      <c r="E364" s="79"/>
      <c r="H364"/>
      <c r="AF364" s="5" t="str">
        <f>IFERROR(VLOOKUP(AE364, 'Data-VM-ADF (Do Not Edit)'!A$2:C$20,MATCH("vLan Subnet",'Data-VM-ADF (Do Not Edit)'!A$2:C$2),FALSE),"")</f>
        <v/>
      </c>
      <c r="AG364" s="107" t="str">
        <f>IFERROR(VLOOKUP(AE364, 'Data-VM-ADF (Do Not Edit)'!A$2:C$20,MATCH("vLan Default Gateway",'Data-VM-ADF (Do Not Edit)'!A$2:C$2),FALSE),"")</f>
        <v/>
      </c>
    </row>
    <row r="365" spans="5:33" ht="15" hidden="1" customHeight="1">
      <c r="E365" s="79"/>
      <c r="H365"/>
      <c r="AF365" s="5" t="str">
        <f>IFERROR(VLOOKUP(AE365, 'Data-VM-ADF (Do Not Edit)'!A$2:C$20,MATCH("vLan Subnet",'Data-VM-ADF (Do Not Edit)'!A$2:C$2),FALSE),"")</f>
        <v/>
      </c>
      <c r="AG365" s="107" t="str">
        <f>IFERROR(VLOOKUP(AE365, 'Data-VM-ADF (Do Not Edit)'!A$2:C$20,MATCH("vLan Default Gateway",'Data-VM-ADF (Do Not Edit)'!A$2:C$2),FALSE),"")</f>
        <v/>
      </c>
    </row>
    <row r="366" spans="5:33" ht="15" hidden="1" customHeight="1">
      <c r="E366" s="79"/>
      <c r="H366"/>
      <c r="AF366" s="5" t="str">
        <f>IFERROR(VLOOKUP(AE366, 'Data-VM-ADF (Do Not Edit)'!A$2:C$20,MATCH("vLan Subnet",'Data-VM-ADF (Do Not Edit)'!A$2:C$2),FALSE),"")</f>
        <v/>
      </c>
      <c r="AG366" s="107" t="str">
        <f>IFERROR(VLOOKUP(AE366, 'Data-VM-ADF (Do Not Edit)'!A$2:C$20,MATCH("vLan Default Gateway",'Data-VM-ADF (Do Not Edit)'!A$2:C$2),FALSE),"")</f>
        <v/>
      </c>
    </row>
    <row r="367" spans="5:33" ht="15" hidden="1" customHeight="1">
      <c r="E367" s="79"/>
      <c r="H367"/>
      <c r="AF367" s="5" t="str">
        <f>IFERROR(VLOOKUP(AE367, 'Data-VM-ADF (Do Not Edit)'!A$2:C$20,MATCH("vLan Subnet",'Data-VM-ADF (Do Not Edit)'!A$2:C$2),FALSE),"")</f>
        <v/>
      </c>
      <c r="AG367" s="107" t="str">
        <f>IFERROR(VLOOKUP(AE367, 'Data-VM-ADF (Do Not Edit)'!A$2:C$20,MATCH("vLan Default Gateway",'Data-VM-ADF (Do Not Edit)'!A$2:C$2),FALSE),"")</f>
        <v/>
      </c>
    </row>
    <row r="368" spans="5:33" ht="15" hidden="1" customHeight="1">
      <c r="E368" s="79"/>
      <c r="H368"/>
      <c r="AF368" s="5" t="str">
        <f>IFERROR(VLOOKUP(AE368, 'Data-VM-ADF (Do Not Edit)'!A$2:C$20,MATCH("vLan Subnet",'Data-VM-ADF (Do Not Edit)'!A$2:C$2),FALSE),"")</f>
        <v/>
      </c>
      <c r="AG368" s="107" t="str">
        <f>IFERROR(VLOOKUP(AE368, 'Data-VM-ADF (Do Not Edit)'!A$2:C$20,MATCH("vLan Default Gateway",'Data-VM-ADF (Do Not Edit)'!A$2:C$2),FALSE),"")</f>
        <v/>
      </c>
    </row>
    <row r="369" spans="5:33" ht="15" hidden="1" customHeight="1">
      <c r="E369" s="79"/>
      <c r="H369"/>
      <c r="AF369" s="5" t="str">
        <f>IFERROR(VLOOKUP(AE369, 'Data-VM-ADF (Do Not Edit)'!A$2:C$20,MATCH("vLan Subnet",'Data-VM-ADF (Do Not Edit)'!A$2:C$2),FALSE),"")</f>
        <v/>
      </c>
      <c r="AG369" s="107" t="str">
        <f>IFERROR(VLOOKUP(AE369, 'Data-VM-ADF (Do Not Edit)'!A$2:C$20,MATCH("vLan Default Gateway",'Data-VM-ADF (Do Not Edit)'!A$2:C$2),FALSE),"")</f>
        <v/>
      </c>
    </row>
    <row r="370" spans="5:33" ht="15" hidden="1" customHeight="1">
      <c r="E370" s="79"/>
      <c r="H370"/>
      <c r="AF370" s="5" t="str">
        <f>IFERROR(VLOOKUP(AE370, 'Data-VM-ADF (Do Not Edit)'!A$2:C$20,MATCH("vLan Subnet",'Data-VM-ADF (Do Not Edit)'!A$2:C$2),FALSE),"")</f>
        <v/>
      </c>
      <c r="AG370" s="107" t="str">
        <f>IFERROR(VLOOKUP(AE370, 'Data-VM-ADF (Do Not Edit)'!A$2:C$20,MATCH("vLan Default Gateway",'Data-VM-ADF (Do Not Edit)'!A$2:C$2),FALSE),"")</f>
        <v/>
      </c>
    </row>
    <row r="371" spans="5:33" ht="15" hidden="1" customHeight="1">
      <c r="E371" s="79"/>
      <c r="H371"/>
      <c r="AF371" s="5" t="str">
        <f>IFERROR(VLOOKUP(AE371, 'Data-VM-ADF (Do Not Edit)'!A$2:C$20,MATCH("vLan Subnet",'Data-VM-ADF (Do Not Edit)'!A$2:C$2),FALSE),"")</f>
        <v/>
      </c>
      <c r="AG371" s="107" t="str">
        <f>IFERROR(VLOOKUP(AE371, 'Data-VM-ADF (Do Not Edit)'!A$2:C$20,MATCH("vLan Default Gateway",'Data-VM-ADF (Do Not Edit)'!A$2:C$2),FALSE),"")</f>
        <v/>
      </c>
    </row>
    <row r="372" spans="5:33" ht="15" hidden="1" customHeight="1">
      <c r="E372" s="79"/>
      <c r="H372"/>
      <c r="AF372" s="5" t="str">
        <f>IFERROR(VLOOKUP(AE372, 'Data-VM-ADF (Do Not Edit)'!A$2:C$20,MATCH("vLan Subnet",'Data-VM-ADF (Do Not Edit)'!A$2:C$2),FALSE),"")</f>
        <v/>
      </c>
      <c r="AG372" s="107" t="str">
        <f>IFERROR(VLOOKUP(AE372, 'Data-VM-ADF (Do Not Edit)'!A$2:C$20,MATCH("vLan Default Gateway",'Data-VM-ADF (Do Not Edit)'!A$2:C$2),FALSE),"")</f>
        <v/>
      </c>
    </row>
    <row r="373" spans="5:33" ht="15" hidden="1" customHeight="1">
      <c r="E373" s="79"/>
      <c r="H373"/>
      <c r="AF373" s="5" t="str">
        <f>IFERROR(VLOOKUP(AE373, 'Data-VM-ADF (Do Not Edit)'!A$2:C$20,MATCH("vLan Subnet",'Data-VM-ADF (Do Not Edit)'!A$2:C$2),FALSE),"")</f>
        <v/>
      </c>
      <c r="AG373" s="107" t="str">
        <f>IFERROR(VLOOKUP(AE373, 'Data-VM-ADF (Do Not Edit)'!A$2:C$20,MATCH("vLan Default Gateway",'Data-VM-ADF (Do Not Edit)'!A$2:C$2),FALSE),"")</f>
        <v/>
      </c>
    </row>
    <row r="374" spans="5:33" ht="15" hidden="1" customHeight="1">
      <c r="E374" s="79"/>
      <c r="H374"/>
      <c r="AF374" s="5" t="str">
        <f>IFERROR(VLOOKUP(AE374, 'Data-VM-ADF (Do Not Edit)'!A$2:C$20,MATCH("vLan Subnet",'Data-VM-ADF (Do Not Edit)'!A$2:C$2),FALSE),"")</f>
        <v/>
      </c>
      <c r="AG374" s="107" t="str">
        <f>IFERROR(VLOOKUP(AE374, 'Data-VM-ADF (Do Not Edit)'!A$2:C$20,MATCH("vLan Default Gateway",'Data-VM-ADF (Do Not Edit)'!A$2:C$2),FALSE),"")</f>
        <v/>
      </c>
    </row>
    <row r="375" spans="5:33" ht="15" hidden="1" customHeight="1">
      <c r="E375" s="79"/>
      <c r="H375"/>
      <c r="AF375" s="5" t="str">
        <f>IFERROR(VLOOKUP(AE375, 'Data-VM-ADF (Do Not Edit)'!A$2:C$20,MATCH("vLan Subnet",'Data-VM-ADF (Do Not Edit)'!A$2:C$2),FALSE),"")</f>
        <v/>
      </c>
      <c r="AG375" s="107" t="str">
        <f>IFERROR(VLOOKUP(AE375, 'Data-VM-ADF (Do Not Edit)'!A$2:C$20,MATCH("vLan Default Gateway",'Data-VM-ADF (Do Not Edit)'!A$2:C$2),FALSE),"")</f>
        <v/>
      </c>
    </row>
    <row r="376" spans="5:33" ht="15" hidden="1" customHeight="1">
      <c r="E376" s="79"/>
      <c r="H376"/>
      <c r="AF376" s="5" t="str">
        <f>IFERROR(VLOOKUP(AE376, 'Data-VM-ADF (Do Not Edit)'!A$2:C$20,MATCH("vLan Subnet",'Data-VM-ADF (Do Not Edit)'!A$2:C$2),FALSE),"")</f>
        <v/>
      </c>
      <c r="AG376" s="107" t="str">
        <f>IFERROR(VLOOKUP(AE376, 'Data-VM-ADF (Do Not Edit)'!A$2:C$20,MATCH("vLan Default Gateway",'Data-VM-ADF (Do Not Edit)'!A$2:C$2),FALSE),"")</f>
        <v/>
      </c>
    </row>
    <row r="377" spans="5:33" ht="15" hidden="1" customHeight="1">
      <c r="E377" s="79"/>
      <c r="H377"/>
      <c r="AF377" s="5" t="str">
        <f>IFERROR(VLOOKUP(AE377, 'Data-VM-ADF (Do Not Edit)'!A$2:C$20,MATCH("vLan Subnet",'Data-VM-ADF (Do Not Edit)'!A$2:C$2),FALSE),"")</f>
        <v/>
      </c>
      <c r="AG377" s="107" t="str">
        <f>IFERROR(VLOOKUP(AE377, 'Data-VM-ADF (Do Not Edit)'!A$2:C$20,MATCH("vLan Default Gateway",'Data-VM-ADF (Do Not Edit)'!A$2:C$2),FALSE),"")</f>
        <v/>
      </c>
    </row>
    <row r="378" spans="5:33" ht="15" hidden="1" customHeight="1">
      <c r="E378" s="79"/>
      <c r="H378"/>
      <c r="AF378" s="5" t="str">
        <f>IFERROR(VLOOKUP(AE378, 'Data-VM-ADF (Do Not Edit)'!A$2:C$20,MATCH("vLan Subnet",'Data-VM-ADF (Do Not Edit)'!A$2:C$2),FALSE),"")</f>
        <v/>
      </c>
      <c r="AG378" s="107" t="str">
        <f>IFERROR(VLOOKUP(AE378, 'Data-VM-ADF (Do Not Edit)'!A$2:C$20,MATCH("vLan Default Gateway",'Data-VM-ADF (Do Not Edit)'!A$2:C$2),FALSE),"")</f>
        <v/>
      </c>
    </row>
    <row r="379" spans="5:33" ht="15" hidden="1" customHeight="1">
      <c r="E379" s="79"/>
      <c r="H379"/>
      <c r="AF379" s="5" t="str">
        <f>IFERROR(VLOOKUP(AE379, 'Data-VM-ADF (Do Not Edit)'!A$2:C$20,MATCH("vLan Subnet",'Data-VM-ADF (Do Not Edit)'!A$2:C$2),FALSE),"")</f>
        <v/>
      </c>
      <c r="AG379" s="107" t="str">
        <f>IFERROR(VLOOKUP(AE379, 'Data-VM-ADF (Do Not Edit)'!A$2:C$20,MATCH("vLan Default Gateway",'Data-VM-ADF (Do Not Edit)'!A$2:C$2),FALSE),"")</f>
        <v/>
      </c>
    </row>
    <row r="380" spans="5:33" ht="15" hidden="1" customHeight="1">
      <c r="E380" s="79"/>
      <c r="H380"/>
      <c r="AF380" s="5" t="str">
        <f>IFERROR(VLOOKUP(AE380, 'Data-VM-ADF (Do Not Edit)'!A$2:C$20,MATCH("vLan Subnet",'Data-VM-ADF (Do Not Edit)'!A$2:C$2),FALSE),"")</f>
        <v/>
      </c>
      <c r="AG380" s="107" t="str">
        <f>IFERROR(VLOOKUP(AE380, 'Data-VM-ADF (Do Not Edit)'!A$2:C$20,MATCH("vLan Default Gateway",'Data-VM-ADF (Do Not Edit)'!A$2:C$2),FALSE),"")</f>
        <v/>
      </c>
    </row>
    <row r="381" spans="5:33" ht="15" hidden="1" customHeight="1">
      <c r="E381" s="79"/>
      <c r="H381"/>
      <c r="AF381" s="5" t="str">
        <f>IFERROR(VLOOKUP(AE381, 'Data-VM-ADF (Do Not Edit)'!A$2:C$20,MATCH("vLan Subnet",'Data-VM-ADF (Do Not Edit)'!A$2:C$2),FALSE),"")</f>
        <v/>
      </c>
      <c r="AG381" s="107" t="str">
        <f>IFERROR(VLOOKUP(AE381, 'Data-VM-ADF (Do Not Edit)'!A$2:C$20,MATCH("vLan Default Gateway",'Data-VM-ADF (Do Not Edit)'!A$2:C$2),FALSE),"")</f>
        <v/>
      </c>
    </row>
    <row r="382" spans="5:33" ht="15" hidden="1" customHeight="1">
      <c r="E382" s="79"/>
      <c r="H382"/>
      <c r="AF382" s="5" t="str">
        <f>IFERROR(VLOOKUP(AE382, 'Data-VM-ADF (Do Not Edit)'!A$2:C$20,MATCH("vLan Subnet",'Data-VM-ADF (Do Not Edit)'!A$2:C$2),FALSE),"")</f>
        <v/>
      </c>
      <c r="AG382" s="107" t="str">
        <f>IFERROR(VLOOKUP(AE382, 'Data-VM-ADF (Do Not Edit)'!A$2:C$20,MATCH("vLan Default Gateway",'Data-VM-ADF (Do Not Edit)'!A$2:C$2),FALSE),"")</f>
        <v/>
      </c>
    </row>
    <row r="383" spans="5:33" ht="15" hidden="1" customHeight="1">
      <c r="E383" s="79"/>
      <c r="H383"/>
      <c r="AF383" s="5" t="str">
        <f>IFERROR(VLOOKUP(AE383, 'Data-VM-ADF (Do Not Edit)'!A$2:C$20,MATCH("vLan Subnet",'Data-VM-ADF (Do Not Edit)'!A$2:C$2),FALSE),"")</f>
        <v/>
      </c>
      <c r="AG383" s="107" t="str">
        <f>IFERROR(VLOOKUP(AE383, 'Data-VM-ADF (Do Not Edit)'!A$2:C$20,MATCH("vLan Default Gateway",'Data-VM-ADF (Do Not Edit)'!A$2:C$2),FALSE),"")</f>
        <v/>
      </c>
    </row>
    <row r="384" spans="5:33" ht="15" hidden="1" customHeight="1">
      <c r="E384" s="79"/>
      <c r="H384"/>
      <c r="AF384" s="5" t="str">
        <f>IFERROR(VLOOKUP(AE384, 'Data-VM-ADF (Do Not Edit)'!A$2:C$20,MATCH("vLan Subnet",'Data-VM-ADF (Do Not Edit)'!A$2:C$2),FALSE),"")</f>
        <v/>
      </c>
      <c r="AG384" s="107" t="str">
        <f>IFERROR(VLOOKUP(AE384, 'Data-VM-ADF (Do Not Edit)'!A$2:C$20,MATCH("vLan Default Gateway",'Data-VM-ADF (Do Not Edit)'!A$2:C$2),FALSE),"")</f>
        <v/>
      </c>
    </row>
    <row r="385" spans="5:33" ht="15" hidden="1" customHeight="1">
      <c r="E385" s="79"/>
      <c r="H385"/>
      <c r="AF385" s="5" t="str">
        <f>IFERROR(VLOOKUP(AE385, 'Data-VM-ADF (Do Not Edit)'!A$2:C$20,MATCH("vLan Subnet",'Data-VM-ADF (Do Not Edit)'!A$2:C$2),FALSE),"")</f>
        <v/>
      </c>
      <c r="AG385" s="107" t="str">
        <f>IFERROR(VLOOKUP(AE385, 'Data-VM-ADF (Do Not Edit)'!A$2:C$20,MATCH("vLan Default Gateway",'Data-VM-ADF (Do Not Edit)'!A$2:C$2),FALSE),"")</f>
        <v/>
      </c>
    </row>
    <row r="386" spans="5:33" ht="15" hidden="1" customHeight="1">
      <c r="E386" s="79"/>
      <c r="H386"/>
      <c r="AF386" s="5" t="str">
        <f>IFERROR(VLOOKUP(AE386, 'Data-VM-ADF (Do Not Edit)'!A$2:C$20,MATCH("vLan Subnet",'Data-VM-ADF (Do Not Edit)'!A$2:C$2),FALSE),"")</f>
        <v/>
      </c>
      <c r="AG386" s="107" t="str">
        <f>IFERROR(VLOOKUP(AE386, 'Data-VM-ADF (Do Not Edit)'!A$2:C$20,MATCH("vLan Default Gateway",'Data-VM-ADF (Do Not Edit)'!A$2:C$2),FALSE),"")</f>
        <v/>
      </c>
    </row>
    <row r="387" spans="5:33" ht="15" hidden="1" customHeight="1">
      <c r="E387" s="79"/>
      <c r="H387"/>
      <c r="AF387" s="5" t="str">
        <f>IFERROR(VLOOKUP(AE387, 'Data-VM-ADF (Do Not Edit)'!A$2:C$20,MATCH("vLan Subnet",'Data-VM-ADF (Do Not Edit)'!A$2:C$2),FALSE),"")</f>
        <v/>
      </c>
      <c r="AG387" s="107" t="str">
        <f>IFERROR(VLOOKUP(AE387, 'Data-VM-ADF (Do Not Edit)'!A$2:C$20,MATCH("vLan Default Gateway",'Data-VM-ADF (Do Not Edit)'!A$2:C$2),FALSE),"")</f>
        <v/>
      </c>
    </row>
    <row r="388" spans="5:33" ht="15" hidden="1" customHeight="1">
      <c r="E388" s="79"/>
      <c r="H388"/>
      <c r="AF388" s="5" t="str">
        <f>IFERROR(VLOOKUP(AE388, 'Data-VM-ADF (Do Not Edit)'!A$2:C$20,MATCH("vLan Subnet",'Data-VM-ADF (Do Not Edit)'!A$2:C$2),FALSE),"")</f>
        <v/>
      </c>
      <c r="AG388" s="107" t="str">
        <f>IFERROR(VLOOKUP(AE388, 'Data-VM-ADF (Do Not Edit)'!A$2:C$20,MATCH("vLan Default Gateway",'Data-VM-ADF (Do Not Edit)'!A$2:C$2),FALSE),"")</f>
        <v/>
      </c>
    </row>
    <row r="389" spans="5:33" ht="15" hidden="1" customHeight="1">
      <c r="E389" s="79"/>
      <c r="H389"/>
      <c r="AF389" s="5" t="str">
        <f>IFERROR(VLOOKUP(AE389, 'Data-VM-ADF (Do Not Edit)'!A$2:C$20,MATCH("vLan Subnet",'Data-VM-ADF (Do Not Edit)'!A$2:C$2),FALSE),"")</f>
        <v/>
      </c>
      <c r="AG389" s="107" t="str">
        <f>IFERROR(VLOOKUP(AE389, 'Data-VM-ADF (Do Not Edit)'!A$2:C$20,MATCH("vLan Default Gateway",'Data-VM-ADF (Do Not Edit)'!A$2:C$2),FALSE),"")</f>
        <v/>
      </c>
    </row>
    <row r="390" spans="5:33" ht="15" hidden="1" customHeight="1">
      <c r="E390" s="79"/>
      <c r="H390"/>
      <c r="AF390" s="5" t="str">
        <f>IFERROR(VLOOKUP(AE390, 'Data-VM-ADF (Do Not Edit)'!A$2:C$20,MATCH("vLan Subnet",'Data-VM-ADF (Do Not Edit)'!A$2:C$2),FALSE),"")</f>
        <v/>
      </c>
      <c r="AG390" s="107" t="str">
        <f>IFERROR(VLOOKUP(AE390, 'Data-VM-ADF (Do Not Edit)'!A$2:C$20,MATCH("vLan Default Gateway",'Data-VM-ADF (Do Not Edit)'!A$2:C$2),FALSE),"")</f>
        <v/>
      </c>
    </row>
    <row r="391" spans="5:33" ht="15" hidden="1" customHeight="1">
      <c r="E391" s="79"/>
      <c r="H391"/>
      <c r="AF391" s="5" t="str">
        <f>IFERROR(VLOOKUP(AE391, 'Data-VM-ADF (Do Not Edit)'!A$2:C$20,MATCH("vLan Subnet",'Data-VM-ADF (Do Not Edit)'!A$2:C$2),FALSE),"")</f>
        <v/>
      </c>
      <c r="AG391" s="107" t="str">
        <f>IFERROR(VLOOKUP(AE391, 'Data-VM-ADF (Do Not Edit)'!A$2:C$20,MATCH("vLan Default Gateway",'Data-VM-ADF (Do Not Edit)'!A$2:C$2),FALSE),"")</f>
        <v/>
      </c>
    </row>
    <row r="392" spans="5:33" ht="15" hidden="1" customHeight="1">
      <c r="E392" s="79"/>
      <c r="H392"/>
      <c r="AF392" s="5" t="str">
        <f>IFERROR(VLOOKUP(AE392, 'Data-VM-ADF (Do Not Edit)'!A$2:C$20,MATCH("vLan Subnet",'Data-VM-ADF (Do Not Edit)'!A$2:C$2),FALSE),"")</f>
        <v/>
      </c>
      <c r="AG392" s="107" t="str">
        <f>IFERROR(VLOOKUP(AE392, 'Data-VM-ADF (Do Not Edit)'!A$2:C$20,MATCH("vLan Default Gateway",'Data-VM-ADF (Do Not Edit)'!A$2:C$2),FALSE),"")</f>
        <v/>
      </c>
    </row>
    <row r="393" spans="5:33" ht="15" hidden="1" customHeight="1">
      <c r="E393" s="79"/>
      <c r="H393"/>
      <c r="AF393" s="5" t="str">
        <f>IFERROR(VLOOKUP(AE393, 'Data-VM-ADF (Do Not Edit)'!A$2:C$20,MATCH("vLan Subnet",'Data-VM-ADF (Do Not Edit)'!A$2:C$2),FALSE),"")</f>
        <v/>
      </c>
      <c r="AG393" s="107" t="str">
        <f>IFERROR(VLOOKUP(AE393, 'Data-VM-ADF (Do Not Edit)'!A$2:C$20,MATCH("vLan Default Gateway",'Data-VM-ADF (Do Not Edit)'!A$2:C$2),FALSE),"")</f>
        <v/>
      </c>
    </row>
    <row r="394" spans="5:33" ht="15" hidden="1" customHeight="1">
      <c r="E394" s="79"/>
      <c r="H394"/>
      <c r="AF394" s="5" t="str">
        <f>IFERROR(VLOOKUP(AE394, 'Data-VM-ADF (Do Not Edit)'!A$2:C$20,MATCH("vLan Subnet",'Data-VM-ADF (Do Not Edit)'!A$2:C$2),FALSE),"")</f>
        <v/>
      </c>
      <c r="AG394" s="107" t="str">
        <f>IFERROR(VLOOKUP(AE394, 'Data-VM-ADF (Do Not Edit)'!A$2:C$20,MATCH("vLan Default Gateway",'Data-VM-ADF (Do Not Edit)'!A$2:C$2),FALSE),"")</f>
        <v/>
      </c>
    </row>
    <row r="395" spans="5:33" ht="15" hidden="1" customHeight="1">
      <c r="E395" s="79"/>
      <c r="H395"/>
      <c r="AF395" s="5" t="str">
        <f>IFERROR(VLOOKUP(AE395, 'Data-VM-ADF (Do Not Edit)'!A$2:C$20,MATCH("vLan Subnet",'Data-VM-ADF (Do Not Edit)'!A$2:C$2),FALSE),"")</f>
        <v/>
      </c>
      <c r="AG395" s="107" t="str">
        <f>IFERROR(VLOOKUP(AE395, 'Data-VM-ADF (Do Not Edit)'!A$2:C$20,MATCH("vLan Default Gateway",'Data-VM-ADF (Do Not Edit)'!A$2:C$2),FALSE),"")</f>
        <v/>
      </c>
    </row>
    <row r="396" spans="5:33" ht="15" hidden="1" customHeight="1">
      <c r="E396" s="79"/>
      <c r="H396"/>
      <c r="AF396" s="5" t="str">
        <f>IFERROR(VLOOKUP(AE396, 'Data-VM-ADF (Do Not Edit)'!A$2:C$20,MATCH("vLan Subnet",'Data-VM-ADF (Do Not Edit)'!A$2:C$2),FALSE),"")</f>
        <v/>
      </c>
      <c r="AG396" s="107" t="str">
        <f>IFERROR(VLOOKUP(AE396, 'Data-VM-ADF (Do Not Edit)'!A$2:C$20,MATCH("vLan Default Gateway",'Data-VM-ADF (Do Not Edit)'!A$2:C$2),FALSE),"")</f>
        <v/>
      </c>
    </row>
    <row r="397" spans="5:33" ht="15" hidden="1" customHeight="1">
      <c r="E397" s="79"/>
      <c r="H397"/>
      <c r="AF397" s="5" t="str">
        <f>IFERROR(VLOOKUP(AE397, 'Data-VM-ADF (Do Not Edit)'!A$2:C$20,MATCH("vLan Subnet",'Data-VM-ADF (Do Not Edit)'!A$2:C$2),FALSE),"")</f>
        <v/>
      </c>
      <c r="AG397" s="107" t="str">
        <f>IFERROR(VLOOKUP(AE397, 'Data-VM-ADF (Do Not Edit)'!A$2:C$20,MATCH("vLan Default Gateway",'Data-VM-ADF (Do Not Edit)'!A$2:C$2),FALSE),"")</f>
        <v/>
      </c>
    </row>
    <row r="398" spans="5:33" ht="15" hidden="1" customHeight="1">
      <c r="E398" s="79"/>
      <c r="H398"/>
      <c r="AF398" s="5" t="str">
        <f>IFERROR(VLOOKUP(AE398, 'Data-VM-ADF (Do Not Edit)'!A$2:C$20,MATCH("vLan Subnet",'Data-VM-ADF (Do Not Edit)'!A$2:C$2),FALSE),"")</f>
        <v/>
      </c>
      <c r="AG398" s="107" t="str">
        <f>IFERROR(VLOOKUP(AE398, 'Data-VM-ADF (Do Not Edit)'!A$2:C$20,MATCH("vLan Default Gateway",'Data-VM-ADF (Do Not Edit)'!A$2:C$2),FALSE),"")</f>
        <v/>
      </c>
    </row>
    <row r="399" spans="5:33" ht="15" hidden="1" customHeight="1">
      <c r="E399" s="79"/>
      <c r="H399"/>
      <c r="AF399" s="5" t="str">
        <f>IFERROR(VLOOKUP(AE399, 'Data-VM-ADF (Do Not Edit)'!A$2:C$20,MATCH("vLan Subnet",'Data-VM-ADF (Do Not Edit)'!A$2:C$2),FALSE),"")</f>
        <v/>
      </c>
      <c r="AG399" s="107" t="str">
        <f>IFERROR(VLOOKUP(AE399, 'Data-VM-ADF (Do Not Edit)'!A$2:C$20,MATCH("vLan Default Gateway",'Data-VM-ADF (Do Not Edit)'!A$2:C$2),FALSE),"")</f>
        <v/>
      </c>
    </row>
    <row r="400" spans="5:33" ht="15" hidden="1" customHeight="1">
      <c r="E400" s="79"/>
      <c r="H400"/>
      <c r="AF400" s="5" t="str">
        <f>IFERROR(VLOOKUP(AE400, 'Data-VM-ADF (Do Not Edit)'!A$2:C$20,MATCH("vLan Subnet",'Data-VM-ADF (Do Not Edit)'!A$2:C$2),FALSE),"")</f>
        <v/>
      </c>
      <c r="AG400" s="107" t="str">
        <f>IFERROR(VLOOKUP(AE400, 'Data-VM-ADF (Do Not Edit)'!A$2:C$20,MATCH("vLan Default Gateway",'Data-VM-ADF (Do Not Edit)'!A$2:C$2),FALSE),"")</f>
        <v/>
      </c>
    </row>
    <row r="401" spans="5:33" ht="15" hidden="1" customHeight="1">
      <c r="E401" s="79"/>
      <c r="H401"/>
      <c r="AF401" s="5" t="str">
        <f>IFERROR(VLOOKUP(AE401, 'Data-VM-ADF (Do Not Edit)'!A$2:C$20,MATCH("vLan Subnet",'Data-VM-ADF (Do Not Edit)'!A$2:C$2),FALSE),"")</f>
        <v/>
      </c>
      <c r="AG401" s="107" t="str">
        <f>IFERROR(VLOOKUP(AE401, 'Data-VM-ADF (Do Not Edit)'!A$2:C$20,MATCH("vLan Default Gateway",'Data-VM-ADF (Do Not Edit)'!A$2:C$2),FALSE),"")</f>
        <v/>
      </c>
    </row>
    <row r="402" spans="5:33" ht="15" hidden="1" customHeight="1">
      <c r="E402" s="79"/>
      <c r="H402"/>
      <c r="AF402" s="5" t="str">
        <f>IFERROR(VLOOKUP(AE402, 'Data-VM-ADF (Do Not Edit)'!A$2:C$20,MATCH("vLan Subnet",'Data-VM-ADF (Do Not Edit)'!A$2:C$2),FALSE),"")</f>
        <v/>
      </c>
      <c r="AG402" s="107" t="str">
        <f>IFERROR(VLOOKUP(AE402, 'Data-VM-ADF (Do Not Edit)'!A$2:C$20,MATCH("vLan Default Gateway",'Data-VM-ADF (Do Not Edit)'!A$2:C$2),FALSE),"")</f>
        <v/>
      </c>
    </row>
    <row r="403" spans="5:33" ht="15" hidden="1" customHeight="1">
      <c r="E403" s="79"/>
      <c r="H403"/>
      <c r="AF403" s="5" t="str">
        <f>IFERROR(VLOOKUP(AE403, 'Data-VM-ADF (Do Not Edit)'!A$2:C$20,MATCH("vLan Subnet",'Data-VM-ADF (Do Not Edit)'!A$2:C$2),FALSE),"")</f>
        <v/>
      </c>
      <c r="AG403" s="107" t="str">
        <f>IFERROR(VLOOKUP(AE403, 'Data-VM-ADF (Do Not Edit)'!A$2:C$20,MATCH("vLan Default Gateway",'Data-VM-ADF (Do Not Edit)'!A$2:C$2),FALSE),"")</f>
        <v/>
      </c>
    </row>
    <row r="404" spans="5:33" ht="15" hidden="1" customHeight="1">
      <c r="E404" s="79"/>
      <c r="H404"/>
      <c r="AF404" s="5" t="str">
        <f>IFERROR(VLOOKUP(AE404, 'Data-VM-ADF (Do Not Edit)'!A$2:C$20,MATCH("vLan Subnet",'Data-VM-ADF (Do Not Edit)'!A$2:C$2),FALSE),"")</f>
        <v/>
      </c>
      <c r="AG404" s="107" t="str">
        <f>IFERROR(VLOOKUP(AE404, 'Data-VM-ADF (Do Not Edit)'!A$2:C$20,MATCH("vLan Default Gateway",'Data-VM-ADF (Do Not Edit)'!A$2:C$2),FALSE),"")</f>
        <v/>
      </c>
    </row>
    <row r="405" spans="5:33" ht="15" hidden="1" customHeight="1">
      <c r="E405" s="79"/>
      <c r="H405"/>
      <c r="AF405" s="5" t="str">
        <f>IFERROR(VLOOKUP(AE405, 'Data-VM-ADF (Do Not Edit)'!A$2:C$20,MATCH("vLan Subnet",'Data-VM-ADF (Do Not Edit)'!A$2:C$2),FALSE),"")</f>
        <v/>
      </c>
      <c r="AG405" s="107" t="str">
        <f>IFERROR(VLOOKUP(AE405, 'Data-VM-ADF (Do Not Edit)'!A$2:C$20,MATCH("vLan Default Gateway",'Data-VM-ADF (Do Not Edit)'!A$2:C$2),FALSE),"")</f>
        <v/>
      </c>
    </row>
    <row r="406" spans="5:33" ht="15" hidden="1" customHeight="1">
      <c r="E406" s="79"/>
      <c r="H406"/>
      <c r="AF406" s="5" t="str">
        <f>IFERROR(VLOOKUP(AE406, 'Data-VM-ADF (Do Not Edit)'!A$2:C$20,MATCH("vLan Subnet",'Data-VM-ADF (Do Not Edit)'!A$2:C$2),FALSE),"")</f>
        <v/>
      </c>
      <c r="AG406" s="107" t="str">
        <f>IFERROR(VLOOKUP(AE406, 'Data-VM-ADF (Do Not Edit)'!A$2:C$20,MATCH("vLan Default Gateway",'Data-VM-ADF (Do Not Edit)'!A$2:C$2),FALSE),"")</f>
        <v/>
      </c>
    </row>
    <row r="407" spans="5:33" ht="15" hidden="1" customHeight="1">
      <c r="E407" s="79"/>
      <c r="H407"/>
      <c r="AF407" s="5" t="str">
        <f>IFERROR(VLOOKUP(AE407, 'Data-VM-ADF (Do Not Edit)'!A$2:C$20,MATCH("vLan Subnet",'Data-VM-ADF (Do Not Edit)'!A$2:C$2),FALSE),"")</f>
        <v/>
      </c>
      <c r="AG407" s="107" t="str">
        <f>IFERROR(VLOOKUP(AE407, 'Data-VM-ADF (Do Not Edit)'!A$2:C$20,MATCH("vLan Default Gateway",'Data-VM-ADF (Do Not Edit)'!A$2:C$2),FALSE),"")</f>
        <v/>
      </c>
    </row>
    <row r="408" spans="5:33" ht="15" hidden="1" customHeight="1">
      <c r="E408" s="79"/>
      <c r="H408"/>
      <c r="AF408" s="5" t="str">
        <f>IFERROR(VLOOKUP(AE408, 'Data-VM-ADF (Do Not Edit)'!A$2:C$20,MATCH("vLan Subnet",'Data-VM-ADF (Do Not Edit)'!A$2:C$2),FALSE),"")</f>
        <v/>
      </c>
      <c r="AG408" s="107" t="str">
        <f>IFERROR(VLOOKUP(AE408, 'Data-VM-ADF (Do Not Edit)'!A$2:C$20,MATCH("vLan Default Gateway",'Data-VM-ADF (Do Not Edit)'!A$2:C$2),FALSE),"")</f>
        <v/>
      </c>
    </row>
    <row r="409" spans="5:33" ht="15" hidden="1" customHeight="1">
      <c r="E409" s="79"/>
      <c r="H409"/>
      <c r="AF409" s="5" t="str">
        <f>IFERROR(VLOOKUP(AE409, 'Data-VM-ADF (Do Not Edit)'!A$2:C$20,MATCH("vLan Subnet",'Data-VM-ADF (Do Not Edit)'!A$2:C$2),FALSE),"")</f>
        <v/>
      </c>
      <c r="AG409" s="107" t="str">
        <f>IFERROR(VLOOKUP(AE409, 'Data-VM-ADF (Do Not Edit)'!A$2:C$20,MATCH("vLan Default Gateway",'Data-VM-ADF (Do Not Edit)'!A$2:C$2),FALSE),"")</f>
        <v/>
      </c>
    </row>
    <row r="410" spans="5:33" ht="15" hidden="1" customHeight="1">
      <c r="E410" s="79"/>
      <c r="H410"/>
      <c r="AF410" s="5" t="str">
        <f>IFERROR(VLOOKUP(AE410, 'Data-VM-ADF (Do Not Edit)'!A$2:C$20,MATCH("vLan Subnet",'Data-VM-ADF (Do Not Edit)'!A$2:C$2),FALSE),"")</f>
        <v/>
      </c>
      <c r="AG410" s="107" t="str">
        <f>IFERROR(VLOOKUP(AE410, 'Data-VM-ADF (Do Not Edit)'!A$2:C$20,MATCH("vLan Default Gateway",'Data-VM-ADF (Do Not Edit)'!A$2:C$2),FALSE),"")</f>
        <v/>
      </c>
    </row>
    <row r="411" spans="5:33" ht="15" hidden="1" customHeight="1">
      <c r="E411" s="79"/>
      <c r="H411"/>
      <c r="AF411" s="5" t="str">
        <f>IFERROR(VLOOKUP(AE411, 'Data-VM-ADF (Do Not Edit)'!A$2:C$20,MATCH("vLan Subnet",'Data-VM-ADF (Do Not Edit)'!A$2:C$2),FALSE),"")</f>
        <v/>
      </c>
      <c r="AG411" s="107" t="str">
        <f>IFERROR(VLOOKUP(AE411, 'Data-VM-ADF (Do Not Edit)'!A$2:C$20,MATCH("vLan Default Gateway",'Data-VM-ADF (Do Not Edit)'!A$2:C$2),FALSE),"")</f>
        <v/>
      </c>
    </row>
    <row r="412" spans="5:33" ht="15" hidden="1" customHeight="1">
      <c r="E412" s="79"/>
      <c r="H412"/>
      <c r="AF412" s="5" t="str">
        <f>IFERROR(VLOOKUP(AE412, 'Data-VM-ADF (Do Not Edit)'!A$2:C$20,MATCH("vLan Subnet",'Data-VM-ADF (Do Not Edit)'!A$2:C$2),FALSE),"")</f>
        <v/>
      </c>
      <c r="AG412" s="107" t="str">
        <f>IFERROR(VLOOKUP(AE412, 'Data-VM-ADF (Do Not Edit)'!A$2:C$20,MATCH("vLan Default Gateway",'Data-VM-ADF (Do Not Edit)'!A$2:C$2),FALSE),"")</f>
        <v/>
      </c>
    </row>
    <row r="413" spans="5:33" ht="15" hidden="1" customHeight="1">
      <c r="E413" s="79"/>
      <c r="H413"/>
      <c r="AF413" s="5" t="str">
        <f>IFERROR(VLOOKUP(AE413, 'Data-VM-ADF (Do Not Edit)'!A$2:C$20,MATCH("vLan Subnet",'Data-VM-ADF (Do Not Edit)'!A$2:C$2),FALSE),"")</f>
        <v/>
      </c>
      <c r="AG413" s="107" t="str">
        <f>IFERROR(VLOOKUP(AE413, 'Data-VM-ADF (Do Not Edit)'!A$2:C$20,MATCH("vLan Default Gateway",'Data-VM-ADF (Do Not Edit)'!A$2:C$2),FALSE),"")</f>
        <v/>
      </c>
    </row>
    <row r="414" spans="5:33" ht="15" hidden="1" customHeight="1">
      <c r="E414" s="79"/>
      <c r="H414"/>
      <c r="AF414" s="5" t="str">
        <f>IFERROR(VLOOKUP(AE414, 'Data-VM-ADF (Do Not Edit)'!A$2:C$20,MATCH("vLan Subnet",'Data-VM-ADF (Do Not Edit)'!A$2:C$2),FALSE),"")</f>
        <v/>
      </c>
      <c r="AG414" s="107" t="str">
        <f>IFERROR(VLOOKUP(AE414, 'Data-VM-ADF (Do Not Edit)'!A$2:C$20,MATCH("vLan Default Gateway",'Data-VM-ADF (Do Not Edit)'!A$2:C$2),FALSE),"")</f>
        <v/>
      </c>
    </row>
    <row r="415" spans="5:33" ht="15" hidden="1" customHeight="1">
      <c r="E415" s="79"/>
      <c r="H415"/>
      <c r="AF415" s="5" t="str">
        <f>IFERROR(VLOOKUP(AE415, 'Data-VM-ADF (Do Not Edit)'!A$2:C$20,MATCH("vLan Subnet",'Data-VM-ADF (Do Not Edit)'!A$2:C$2),FALSE),"")</f>
        <v/>
      </c>
      <c r="AG415" s="107" t="str">
        <f>IFERROR(VLOOKUP(AE415, 'Data-VM-ADF (Do Not Edit)'!A$2:C$20,MATCH("vLan Default Gateway",'Data-VM-ADF (Do Not Edit)'!A$2:C$2),FALSE),"")</f>
        <v/>
      </c>
    </row>
    <row r="416" spans="5:33" ht="15" hidden="1" customHeight="1">
      <c r="E416" s="79"/>
      <c r="H416"/>
      <c r="AF416" s="5" t="str">
        <f>IFERROR(VLOOKUP(AE416, 'Data-VM-ADF (Do Not Edit)'!A$2:C$20,MATCH("vLan Subnet",'Data-VM-ADF (Do Not Edit)'!A$2:C$2),FALSE),"")</f>
        <v/>
      </c>
      <c r="AG416" s="107" t="str">
        <f>IFERROR(VLOOKUP(AE416, 'Data-VM-ADF (Do Not Edit)'!A$2:C$20,MATCH("vLan Default Gateway",'Data-VM-ADF (Do Not Edit)'!A$2:C$2),FALSE),"")</f>
        <v/>
      </c>
    </row>
    <row r="417" spans="5:33" ht="15" hidden="1" customHeight="1">
      <c r="E417" s="79"/>
      <c r="H417"/>
      <c r="AF417" s="5" t="str">
        <f>IFERROR(VLOOKUP(AE417, 'Data-VM-ADF (Do Not Edit)'!A$2:C$20,MATCH("vLan Subnet",'Data-VM-ADF (Do Not Edit)'!A$2:C$2),FALSE),"")</f>
        <v/>
      </c>
      <c r="AG417" s="107" t="str">
        <f>IFERROR(VLOOKUP(AE417, 'Data-VM-ADF (Do Not Edit)'!A$2:C$20,MATCH("vLan Default Gateway",'Data-VM-ADF (Do Not Edit)'!A$2:C$2),FALSE),"")</f>
        <v/>
      </c>
    </row>
    <row r="418" spans="5:33" ht="15" hidden="1" customHeight="1">
      <c r="E418" s="79"/>
      <c r="H418"/>
      <c r="AF418" s="5" t="str">
        <f>IFERROR(VLOOKUP(AE418, 'Data-VM-ADF (Do Not Edit)'!A$2:C$20,MATCH("vLan Subnet",'Data-VM-ADF (Do Not Edit)'!A$2:C$2),FALSE),"")</f>
        <v/>
      </c>
      <c r="AG418" s="107" t="str">
        <f>IFERROR(VLOOKUP(AE418, 'Data-VM-ADF (Do Not Edit)'!A$2:C$20,MATCH("vLan Default Gateway",'Data-VM-ADF (Do Not Edit)'!A$2:C$2),FALSE),"")</f>
        <v/>
      </c>
    </row>
    <row r="419" spans="5:33" ht="15" hidden="1" customHeight="1">
      <c r="E419" s="79"/>
      <c r="H419"/>
      <c r="AF419" s="5" t="str">
        <f>IFERROR(VLOOKUP(AE419, 'Data-VM-ADF (Do Not Edit)'!A$2:C$20,MATCH("vLan Subnet",'Data-VM-ADF (Do Not Edit)'!A$2:C$2),FALSE),"")</f>
        <v/>
      </c>
      <c r="AG419" s="107" t="str">
        <f>IFERROR(VLOOKUP(AE419, 'Data-VM-ADF (Do Not Edit)'!A$2:C$20,MATCH("vLan Default Gateway",'Data-VM-ADF (Do Not Edit)'!A$2:C$2),FALSE),"")</f>
        <v/>
      </c>
    </row>
    <row r="420" spans="5:33" ht="15" hidden="1" customHeight="1">
      <c r="E420" s="79"/>
      <c r="H420"/>
      <c r="AF420" s="5" t="str">
        <f>IFERROR(VLOOKUP(AE420, 'Data-VM-ADF (Do Not Edit)'!A$2:C$20,MATCH("vLan Subnet",'Data-VM-ADF (Do Not Edit)'!A$2:C$2),FALSE),"")</f>
        <v/>
      </c>
      <c r="AG420" s="107" t="str">
        <f>IFERROR(VLOOKUP(AE420, 'Data-VM-ADF (Do Not Edit)'!A$2:C$20,MATCH("vLan Default Gateway",'Data-VM-ADF (Do Not Edit)'!A$2:C$2),FALSE),"")</f>
        <v/>
      </c>
    </row>
    <row r="421" spans="5:33" ht="15" hidden="1" customHeight="1">
      <c r="E421" s="79"/>
      <c r="H421"/>
      <c r="AF421" s="5" t="str">
        <f>IFERROR(VLOOKUP(AE421, 'Data-VM-ADF (Do Not Edit)'!A$2:C$20,MATCH("vLan Subnet",'Data-VM-ADF (Do Not Edit)'!A$2:C$2),FALSE),"")</f>
        <v/>
      </c>
      <c r="AG421" s="107" t="str">
        <f>IFERROR(VLOOKUP(AE421, 'Data-VM-ADF (Do Not Edit)'!A$2:C$20,MATCH("vLan Default Gateway",'Data-VM-ADF (Do Not Edit)'!A$2:C$2),FALSE),"")</f>
        <v/>
      </c>
    </row>
    <row r="422" spans="5:33" ht="15" hidden="1" customHeight="1">
      <c r="E422" s="79"/>
      <c r="H422"/>
      <c r="AF422" s="5" t="str">
        <f>IFERROR(VLOOKUP(AE422, 'Data-VM-ADF (Do Not Edit)'!A$2:C$20,MATCH("vLan Subnet",'Data-VM-ADF (Do Not Edit)'!A$2:C$2),FALSE),"")</f>
        <v/>
      </c>
      <c r="AG422" s="107" t="str">
        <f>IFERROR(VLOOKUP(AE422, 'Data-VM-ADF (Do Not Edit)'!A$2:C$20,MATCH("vLan Default Gateway",'Data-VM-ADF (Do Not Edit)'!A$2:C$2),FALSE),"")</f>
        <v/>
      </c>
    </row>
    <row r="423" spans="5:33" ht="15" hidden="1" customHeight="1">
      <c r="E423" s="79"/>
      <c r="H423"/>
      <c r="AF423" s="5" t="str">
        <f>IFERROR(VLOOKUP(AE423, 'Data-VM-ADF (Do Not Edit)'!A$2:C$20,MATCH("vLan Subnet",'Data-VM-ADF (Do Not Edit)'!A$2:C$2),FALSE),"")</f>
        <v/>
      </c>
      <c r="AG423" s="107" t="str">
        <f>IFERROR(VLOOKUP(AE423, 'Data-VM-ADF (Do Not Edit)'!A$2:C$20,MATCH("vLan Default Gateway",'Data-VM-ADF (Do Not Edit)'!A$2:C$2),FALSE),"")</f>
        <v/>
      </c>
    </row>
    <row r="424" spans="5:33" ht="15" hidden="1" customHeight="1">
      <c r="E424" s="79"/>
      <c r="H424"/>
      <c r="AF424" s="5" t="str">
        <f>IFERROR(VLOOKUP(AE424, 'Data-VM-ADF (Do Not Edit)'!A$2:C$20,MATCH("vLan Subnet",'Data-VM-ADF (Do Not Edit)'!A$2:C$2),FALSE),"")</f>
        <v/>
      </c>
      <c r="AG424" s="107" t="str">
        <f>IFERROR(VLOOKUP(AE424, 'Data-VM-ADF (Do Not Edit)'!A$2:C$20,MATCH("vLan Default Gateway",'Data-VM-ADF (Do Not Edit)'!A$2:C$2),FALSE),"")</f>
        <v/>
      </c>
    </row>
    <row r="425" spans="5:33" ht="15" hidden="1" customHeight="1">
      <c r="E425" s="79"/>
      <c r="H425"/>
      <c r="AF425" s="5" t="str">
        <f>IFERROR(VLOOKUP(AE425, 'Data-VM-ADF (Do Not Edit)'!A$2:C$20,MATCH("vLan Subnet",'Data-VM-ADF (Do Not Edit)'!A$2:C$2),FALSE),"")</f>
        <v/>
      </c>
      <c r="AG425" s="107" t="str">
        <f>IFERROR(VLOOKUP(AE425, 'Data-VM-ADF (Do Not Edit)'!A$2:C$20,MATCH("vLan Default Gateway",'Data-VM-ADF (Do Not Edit)'!A$2:C$2),FALSE),"")</f>
        <v/>
      </c>
    </row>
    <row r="426" spans="5:33" ht="15" hidden="1" customHeight="1">
      <c r="E426" s="79"/>
      <c r="H426"/>
      <c r="AF426" s="5" t="str">
        <f>IFERROR(VLOOKUP(AE426, 'Data-VM-ADF (Do Not Edit)'!A$2:C$20,MATCH("vLan Subnet",'Data-VM-ADF (Do Not Edit)'!A$2:C$2),FALSE),"")</f>
        <v/>
      </c>
      <c r="AG426" s="107" t="str">
        <f>IFERROR(VLOOKUP(AE426, 'Data-VM-ADF (Do Not Edit)'!A$2:C$20,MATCH("vLan Default Gateway",'Data-VM-ADF (Do Not Edit)'!A$2:C$2),FALSE),"")</f>
        <v/>
      </c>
    </row>
    <row r="427" spans="5:33" ht="15" hidden="1" customHeight="1">
      <c r="E427" s="79"/>
      <c r="H427"/>
      <c r="AF427" s="5" t="str">
        <f>IFERROR(VLOOKUP(AE427, 'Data-VM-ADF (Do Not Edit)'!A$2:C$20,MATCH("vLan Subnet",'Data-VM-ADF (Do Not Edit)'!A$2:C$2),FALSE),"")</f>
        <v/>
      </c>
      <c r="AG427" s="107" t="str">
        <f>IFERROR(VLOOKUP(AE427, 'Data-VM-ADF (Do Not Edit)'!A$2:C$20,MATCH("vLan Default Gateway",'Data-VM-ADF (Do Not Edit)'!A$2:C$2),FALSE),"")</f>
        <v/>
      </c>
    </row>
    <row r="428" spans="5:33" ht="15" hidden="1" customHeight="1">
      <c r="E428" s="79"/>
      <c r="H428"/>
      <c r="AF428" s="5" t="str">
        <f>IFERROR(VLOOKUP(AE428, 'Data-VM-ADF (Do Not Edit)'!A$2:C$20,MATCH("vLan Subnet",'Data-VM-ADF (Do Not Edit)'!A$2:C$2),FALSE),"")</f>
        <v/>
      </c>
      <c r="AG428" s="107" t="str">
        <f>IFERROR(VLOOKUP(AE428, 'Data-VM-ADF (Do Not Edit)'!A$2:C$20,MATCH("vLan Default Gateway",'Data-VM-ADF (Do Not Edit)'!A$2:C$2),FALSE),"")</f>
        <v/>
      </c>
    </row>
    <row r="429" spans="5:33" ht="15" hidden="1" customHeight="1">
      <c r="E429" s="79"/>
      <c r="H429"/>
      <c r="AF429" s="5" t="str">
        <f>IFERROR(VLOOKUP(AE429, 'Data-VM-ADF (Do Not Edit)'!A$2:C$20,MATCH("vLan Subnet",'Data-VM-ADF (Do Not Edit)'!A$2:C$2),FALSE),"")</f>
        <v/>
      </c>
      <c r="AG429" s="107" t="str">
        <f>IFERROR(VLOOKUP(AE429, 'Data-VM-ADF (Do Not Edit)'!A$2:C$20,MATCH("vLan Default Gateway",'Data-VM-ADF (Do Not Edit)'!A$2:C$2),FALSE),"")</f>
        <v/>
      </c>
    </row>
    <row r="430" spans="5:33" ht="15" hidden="1" customHeight="1">
      <c r="E430" s="79"/>
      <c r="H430"/>
      <c r="AF430" s="5" t="str">
        <f>IFERROR(VLOOKUP(AE430, 'Data-VM-ADF (Do Not Edit)'!A$2:C$20,MATCH("vLan Subnet",'Data-VM-ADF (Do Not Edit)'!A$2:C$2),FALSE),"")</f>
        <v/>
      </c>
      <c r="AG430" s="107" t="str">
        <f>IFERROR(VLOOKUP(AE430, 'Data-VM-ADF (Do Not Edit)'!A$2:C$20,MATCH("vLan Default Gateway",'Data-VM-ADF (Do Not Edit)'!A$2:C$2),FALSE),"")</f>
        <v/>
      </c>
    </row>
    <row r="431" spans="5:33" ht="15" hidden="1" customHeight="1">
      <c r="E431" s="79"/>
      <c r="H431"/>
      <c r="AF431" s="5" t="str">
        <f>IFERROR(VLOOKUP(AE431, 'Data-VM-ADF (Do Not Edit)'!A$2:C$20,MATCH("vLan Subnet",'Data-VM-ADF (Do Not Edit)'!A$2:C$2),FALSE),"")</f>
        <v/>
      </c>
      <c r="AG431" s="107" t="str">
        <f>IFERROR(VLOOKUP(AE431, 'Data-VM-ADF (Do Not Edit)'!A$2:C$20,MATCH("vLan Default Gateway",'Data-VM-ADF (Do Not Edit)'!A$2:C$2),FALSE),"")</f>
        <v/>
      </c>
    </row>
    <row r="432" spans="5:33" ht="15" hidden="1" customHeight="1">
      <c r="E432" s="79"/>
      <c r="H432"/>
      <c r="AF432" s="5" t="str">
        <f>IFERROR(VLOOKUP(AE432, 'Data-VM-ADF (Do Not Edit)'!A$2:C$20,MATCH("vLan Subnet",'Data-VM-ADF (Do Not Edit)'!A$2:C$2),FALSE),"")</f>
        <v/>
      </c>
      <c r="AG432" s="107" t="str">
        <f>IFERROR(VLOOKUP(AE432, 'Data-VM-ADF (Do Not Edit)'!A$2:C$20,MATCH("vLan Default Gateway",'Data-VM-ADF (Do Not Edit)'!A$2:C$2),FALSE),"")</f>
        <v/>
      </c>
    </row>
    <row r="433" spans="5:33" ht="15" hidden="1" customHeight="1">
      <c r="E433" s="79"/>
      <c r="H433"/>
      <c r="AF433" s="5" t="str">
        <f>IFERROR(VLOOKUP(AE433, 'Data-VM-ADF (Do Not Edit)'!A$2:C$20,MATCH("vLan Subnet",'Data-VM-ADF (Do Not Edit)'!A$2:C$2),FALSE),"")</f>
        <v/>
      </c>
      <c r="AG433" s="107" t="str">
        <f>IFERROR(VLOOKUP(AE433, 'Data-VM-ADF (Do Not Edit)'!A$2:C$20,MATCH("vLan Default Gateway",'Data-VM-ADF (Do Not Edit)'!A$2:C$2),FALSE),"")</f>
        <v/>
      </c>
    </row>
    <row r="434" spans="5:33" ht="15" hidden="1" customHeight="1">
      <c r="E434" s="79"/>
      <c r="H434"/>
      <c r="AF434" s="5" t="str">
        <f>IFERROR(VLOOKUP(AE434, 'Data-VM-ADF (Do Not Edit)'!A$2:C$20,MATCH("vLan Subnet",'Data-VM-ADF (Do Not Edit)'!A$2:C$2),FALSE),"")</f>
        <v/>
      </c>
      <c r="AG434" s="107" t="str">
        <f>IFERROR(VLOOKUP(AE434, 'Data-VM-ADF (Do Not Edit)'!A$2:C$20,MATCH("vLan Default Gateway",'Data-VM-ADF (Do Not Edit)'!A$2:C$2),FALSE),"")</f>
        <v/>
      </c>
    </row>
    <row r="435" spans="5:33" ht="15" hidden="1" customHeight="1">
      <c r="E435" s="79"/>
      <c r="H435"/>
      <c r="AF435" s="5" t="str">
        <f>IFERROR(VLOOKUP(AE435, 'Data-VM-ADF (Do Not Edit)'!A$2:C$20,MATCH("vLan Subnet",'Data-VM-ADF (Do Not Edit)'!A$2:C$2),FALSE),"")</f>
        <v/>
      </c>
      <c r="AG435" s="107" t="str">
        <f>IFERROR(VLOOKUP(AE435, 'Data-VM-ADF (Do Not Edit)'!A$2:C$20,MATCH("vLan Default Gateway",'Data-VM-ADF (Do Not Edit)'!A$2:C$2),FALSE),"")</f>
        <v/>
      </c>
    </row>
    <row r="436" spans="5:33" ht="15" hidden="1" customHeight="1">
      <c r="E436" s="79"/>
      <c r="H436"/>
      <c r="AF436" s="5" t="str">
        <f>IFERROR(VLOOKUP(AE436, 'Data-VM-ADF (Do Not Edit)'!A$2:C$20,MATCH("vLan Subnet",'Data-VM-ADF (Do Not Edit)'!A$2:C$2),FALSE),"")</f>
        <v/>
      </c>
      <c r="AG436" s="107" t="str">
        <f>IFERROR(VLOOKUP(AE436, 'Data-VM-ADF (Do Not Edit)'!A$2:C$20,MATCH("vLan Default Gateway",'Data-VM-ADF (Do Not Edit)'!A$2:C$2),FALSE),"")</f>
        <v/>
      </c>
    </row>
    <row r="437" spans="5:33" ht="15" hidden="1" customHeight="1">
      <c r="E437" s="79"/>
      <c r="H437"/>
      <c r="AF437" s="5" t="str">
        <f>IFERROR(VLOOKUP(AE437, 'Data-VM-ADF (Do Not Edit)'!A$2:C$20,MATCH("vLan Subnet",'Data-VM-ADF (Do Not Edit)'!A$2:C$2),FALSE),"")</f>
        <v/>
      </c>
      <c r="AG437" s="107" t="str">
        <f>IFERROR(VLOOKUP(AE437, 'Data-VM-ADF (Do Not Edit)'!A$2:C$20,MATCH("vLan Default Gateway",'Data-VM-ADF (Do Not Edit)'!A$2:C$2),FALSE),"")</f>
        <v/>
      </c>
    </row>
    <row r="438" spans="5:33" ht="15" hidden="1" customHeight="1">
      <c r="E438" s="79"/>
      <c r="H438"/>
      <c r="AF438" s="5" t="str">
        <f>IFERROR(VLOOKUP(AE438, 'Data-VM-ADF (Do Not Edit)'!A$2:C$20,MATCH("vLan Subnet",'Data-VM-ADF (Do Not Edit)'!A$2:C$2),FALSE),"")</f>
        <v/>
      </c>
      <c r="AG438" s="107" t="str">
        <f>IFERROR(VLOOKUP(AE438, 'Data-VM-ADF (Do Not Edit)'!A$2:C$20,MATCH("vLan Default Gateway",'Data-VM-ADF (Do Not Edit)'!A$2:C$2),FALSE),"")</f>
        <v/>
      </c>
    </row>
    <row r="439" spans="5:33" ht="15" hidden="1" customHeight="1">
      <c r="E439" s="79"/>
      <c r="H439"/>
      <c r="AF439" s="5" t="str">
        <f>IFERROR(VLOOKUP(AE439, 'Data-VM-ADF (Do Not Edit)'!A$2:C$20,MATCH("vLan Subnet",'Data-VM-ADF (Do Not Edit)'!A$2:C$2),FALSE),"")</f>
        <v/>
      </c>
      <c r="AG439" s="107" t="str">
        <f>IFERROR(VLOOKUP(AE439, 'Data-VM-ADF (Do Not Edit)'!A$2:C$20,MATCH("vLan Default Gateway",'Data-VM-ADF (Do Not Edit)'!A$2:C$2),FALSE),"")</f>
        <v/>
      </c>
    </row>
    <row r="440" spans="5:33" ht="15" hidden="1" customHeight="1">
      <c r="E440" s="79"/>
      <c r="H440"/>
      <c r="AF440" s="5" t="str">
        <f>IFERROR(VLOOKUP(AE440, 'Data-VM-ADF (Do Not Edit)'!A$2:C$20,MATCH("vLan Subnet",'Data-VM-ADF (Do Not Edit)'!A$2:C$2),FALSE),"")</f>
        <v/>
      </c>
      <c r="AG440" s="107" t="str">
        <f>IFERROR(VLOOKUP(AE440, 'Data-VM-ADF (Do Not Edit)'!A$2:C$20,MATCH("vLan Default Gateway",'Data-VM-ADF (Do Not Edit)'!A$2:C$2),FALSE),"")</f>
        <v/>
      </c>
    </row>
    <row r="441" spans="5:33" ht="15" hidden="1" customHeight="1">
      <c r="E441" s="79"/>
      <c r="H441"/>
      <c r="AF441" s="5" t="str">
        <f>IFERROR(VLOOKUP(AE441, 'Data-VM-ADF (Do Not Edit)'!A$2:C$20,MATCH("vLan Subnet",'Data-VM-ADF (Do Not Edit)'!A$2:C$2),FALSE),"")</f>
        <v/>
      </c>
      <c r="AG441" s="107" t="str">
        <f>IFERROR(VLOOKUP(AE441, 'Data-VM-ADF (Do Not Edit)'!A$2:C$20,MATCH("vLan Default Gateway",'Data-VM-ADF (Do Not Edit)'!A$2:C$2),FALSE),"")</f>
        <v/>
      </c>
    </row>
    <row r="442" spans="5:33" ht="15" hidden="1" customHeight="1">
      <c r="E442" s="79"/>
      <c r="H442"/>
      <c r="AF442" s="5" t="str">
        <f>IFERROR(VLOOKUP(AE442, 'Data-VM-ADF (Do Not Edit)'!A$2:C$20,MATCH("vLan Subnet",'Data-VM-ADF (Do Not Edit)'!A$2:C$2),FALSE),"")</f>
        <v/>
      </c>
      <c r="AG442" s="107" t="str">
        <f>IFERROR(VLOOKUP(AE442, 'Data-VM-ADF (Do Not Edit)'!A$2:C$20,MATCH("vLan Default Gateway",'Data-VM-ADF (Do Not Edit)'!A$2:C$2),FALSE),"")</f>
        <v/>
      </c>
    </row>
    <row r="443" spans="5:33" ht="15" hidden="1" customHeight="1">
      <c r="E443" s="79"/>
      <c r="H443"/>
      <c r="AF443" s="5" t="str">
        <f>IFERROR(VLOOKUP(AE443, 'Data-VM-ADF (Do Not Edit)'!A$2:C$20,MATCH("vLan Subnet",'Data-VM-ADF (Do Not Edit)'!A$2:C$2),FALSE),"")</f>
        <v/>
      </c>
      <c r="AG443" s="107" t="str">
        <f>IFERROR(VLOOKUP(AE443, 'Data-VM-ADF (Do Not Edit)'!A$2:C$20,MATCH("vLan Default Gateway",'Data-VM-ADF (Do Not Edit)'!A$2:C$2),FALSE),"")</f>
        <v/>
      </c>
    </row>
    <row r="444" spans="5:33" ht="15" hidden="1" customHeight="1">
      <c r="E444" s="79"/>
      <c r="H444"/>
      <c r="AF444" s="5" t="str">
        <f>IFERROR(VLOOKUP(AE444, 'Data-VM-ADF (Do Not Edit)'!A$2:C$20,MATCH("vLan Subnet",'Data-VM-ADF (Do Not Edit)'!A$2:C$2),FALSE),"")</f>
        <v/>
      </c>
      <c r="AG444" s="107" t="str">
        <f>IFERROR(VLOOKUP(AE444, 'Data-VM-ADF (Do Not Edit)'!A$2:C$20,MATCH("vLan Default Gateway",'Data-VM-ADF (Do Not Edit)'!A$2:C$2),FALSE),"")</f>
        <v/>
      </c>
    </row>
    <row r="445" spans="5:33" ht="15" hidden="1" customHeight="1">
      <c r="E445" s="79"/>
      <c r="H445"/>
      <c r="AF445" s="5" t="str">
        <f>IFERROR(VLOOKUP(AE445, 'Data-VM-ADF (Do Not Edit)'!A$2:C$20,MATCH("vLan Subnet",'Data-VM-ADF (Do Not Edit)'!A$2:C$2),FALSE),"")</f>
        <v/>
      </c>
      <c r="AG445" s="107" t="str">
        <f>IFERROR(VLOOKUP(AE445, 'Data-VM-ADF (Do Not Edit)'!A$2:C$20,MATCH("vLan Default Gateway",'Data-VM-ADF (Do Not Edit)'!A$2:C$2),FALSE),"")</f>
        <v/>
      </c>
    </row>
    <row r="446" spans="5:33" ht="15" hidden="1" customHeight="1">
      <c r="E446" s="79"/>
      <c r="H446"/>
      <c r="AF446" s="5" t="str">
        <f>IFERROR(VLOOKUP(AE446, 'Data-VM-ADF (Do Not Edit)'!A$2:C$20,MATCH("vLan Subnet",'Data-VM-ADF (Do Not Edit)'!A$2:C$2),FALSE),"")</f>
        <v/>
      </c>
      <c r="AG446" s="107" t="str">
        <f>IFERROR(VLOOKUP(AE446, 'Data-VM-ADF (Do Not Edit)'!A$2:C$20,MATCH("vLan Default Gateway",'Data-VM-ADF (Do Not Edit)'!A$2:C$2),FALSE),"")</f>
        <v/>
      </c>
    </row>
    <row r="447" spans="5:33" ht="15" hidden="1" customHeight="1">
      <c r="E447" s="79"/>
      <c r="H447"/>
      <c r="AF447" s="5" t="str">
        <f>IFERROR(VLOOKUP(AE447, 'Data-VM-ADF (Do Not Edit)'!A$2:C$20,MATCH("vLan Subnet",'Data-VM-ADF (Do Not Edit)'!A$2:C$2),FALSE),"")</f>
        <v/>
      </c>
      <c r="AG447" s="107" t="str">
        <f>IFERROR(VLOOKUP(AE447, 'Data-VM-ADF (Do Not Edit)'!A$2:C$20,MATCH("vLan Default Gateway",'Data-VM-ADF (Do Not Edit)'!A$2:C$2),FALSE),"")</f>
        <v/>
      </c>
    </row>
    <row r="448" spans="5:33" ht="15" hidden="1" customHeight="1">
      <c r="E448" s="79"/>
      <c r="H448"/>
      <c r="AF448" s="5" t="str">
        <f>IFERROR(VLOOKUP(AE448, 'Data-VM-ADF (Do Not Edit)'!A$2:C$20,MATCH("vLan Subnet",'Data-VM-ADF (Do Not Edit)'!A$2:C$2),FALSE),"")</f>
        <v/>
      </c>
      <c r="AG448" s="107" t="str">
        <f>IFERROR(VLOOKUP(AE448, 'Data-VM-ADF (Do Not Edit)'!A$2:C$20,MATCH("vLan Default Gateway",'Data-VM-ADF (Do Not Edit)'!A$2:C$2),FALSE),"")</f>
        <v/>
      </c>
    </row>
    <row r="449" spans="5:33" ht="15" hidden="1" customHeight="1">
      <c r="E449" s="79"/>
      <c r="H449"/>
      <c r="AF449" s="5" t="str">
        <f>IFERROR(VLOOKUP(AE449, 'Data-VM-ADF (Do Not Edit)'!A$2:C$20,MATCH("vLan Subnet",'Data-VM-ADF (Do Not Edit)'!A$2:C$2),FALSE),"")</f>
        <v/>
      </c>
      <c r="AG449" s="107" t="str">
        <f>IFERROR(VLOOKUP(AE449, 'Data-VM-ADF (Do Not Edit)'!A$2:C$20,MATCH("vLan Default Gateway",'Data-VM-ADF (Do Not Edit)'!A$2:C$2),FALSE),"")</f>
        <v/>
      </c>
    </row>
    <row r="450" spans="5:33" ht="15" hidden="1" customHeight="1">
      <c r="E450" s="79"/>
      <c r="H450"/>
      <c r="AF450" s="5" t="str">
        <f>IFERROR(VLOOKUP(AE450, 'Data-VM-ADF (Do Not Edit)'!A$2:C$20,MATCH("vLan Subnet",'Data-VM-ADF (Do Not Edit)'!A$2:C$2),FALSE),"")</f>
        <v/>
      </c>
      <c r="AG450" s="107" t="str">
        <f>IFERROR(VLOOKUP(AE450, 'Data-VM-ADF (Do Not Edit)'!A$2:C$20,MATCH("vLan Default Gateway",'Data-VM-ADF (Do Not Edit)'!A$2:C$2),FALSE),"")</f>
        <v/>
      </c>
    </row>
    <row r="451" spans="5:33" ht="15" hidden="1" customHeight="1">
      <c r="E451" s="79"/>
      <c r="H451"/>
      <c r="AF451" s="5" t="str">
        <f>IFERROR(VLOOKUP(AE451, 'Data-VM-ADF (Do Not Edit)'!A$2:C$20,MATCH("vLan Subnet",'Data-VM-ADF (Do Not Edit)'!A$2:C$2),FALSE),"")</f>
        <v/>
      </c>
      <c r="AG451" s="107" t="str">
        <f>IFERROR(VLOOKUP(AE451, 'Data-VM-ADF (Do Not Edit)'!A$2:C$20,MATCH("vLan Default Gateway",'Data-VM-ADF (Do Not Edit)'!A$2:C$2),FALSE),"")</f>
        <v/>
      </c>
    </row>
    <row r="452" spans="5:33" ht="15" hidden="1" customHeight="1">
      <c r="E452" s="79"/>
      <c r="H452"/>
      <c r="AF452" s="5" t="str">
        <f>IFERROR(VLOOKUP(AE452, 'Data-VM-ADF (Do Not Edit)'!A$2:C$20,MATCH("vLan Subnet",'Data-VM-ADF (Do Not Edit)'!A$2:C$2),FALSE),"")</f>
        <v/>
      </c>
      <c r="AG452" s="107" t="str">
        <f>IFERROR(VLOOKUP(AE452, 'Data-VM-ADF (Do Not Edit)'!A$2:C$20,MATCH("vLan Default Gateway",'Data-VM-ADF (Do Not Edit)'!A$2:C$2),FALSE),"")</f>
        <v/>
      </c>
    </row>
    <row r="453" spans="5:33" ht="15" hidden="1" customHeight="1">
      <c r="E453" s="79"/>
      <c r="H453"/>
      <c r="AF453" s="5" t="str">
        <f>IFERROR(VLOOKUP(AE453, 'Data-VM-ADF (Do Not Edit)'!A$2:C$20,MATCH("vLan Subnet",'Data-VM-ADF (Do Not Edit)'!A$2:C$2),FALSE),"")</f>
        <v/>
      </c>
      <c r="AG453" s="107" t="str">
        <f>IFERROR(VLOOKUP(AE453, 'Data-VM-ADF (Do Not Edit)'!A$2:C$20,MATCH("vLan Default Gateway",'Data-VM-ADF (Do Not Edit)'!A$2:C$2),FALSE),"")</f>
        <v/>
      </c>
    </row>
    <row r="454" spans="5:33" ht="15" hidden="1" customHeight="1">
      <c r="E454" s="79"/>
      <c r="H454"/>
      <c r="AF454" s="5" t="str">
        <f>IFERROR(VLOOKUP(AE454, 'Data-VM-ADF (Do Not Edit)'!A$2:C$20,MATCH("vLan Subnet",'Data-VM-ADF (Do Not Edit)'!A$2:C$2),FALSE),"")</f>
        <v/>
      </c>
      <c r="AG454" s="107" t="str">
        <f>IFERROR(VLOOKUP(AE454, 'Data-VM-ADF (Do Not Edit)'!A$2:C$20,MATCH("vLan Default Gateway",'Data-VM-ADF (Do Not Edit)'!A$2:C$2),FALSE),"")</f>
        <v/>
      </c>
    </row>
    <row r="455" spans="5:33" ht="15" hidden="1" customHeight="1">
      <c r="E455" s="79"/>
      <c r="H455"/>
      <c r="AF455" s="5" t="str">
        <f>IFERROR(VLOOKUP(AE455, 'Data-VM-ADF (Do Not Edit)'!A$2:C$20,MATCH("vLan Subnet",'Data-VM-ADF (Do Not Edit)'!A$2:C$2),FALSE),"")</f>
        <v/>
      </c>
      <c r="AG455" s="107" t="str">
        <f>IFERROR(VLOOKUP(AE455, 'Data-VM-ADF (Do Not Edit)'!A$2:C$20,MATCH("vLan Default Gateway",'Data-VM-ADF (Do Not Edit)'!A$2:C$2),FALSE),"")</f>
        <v/>
      </c>
    </row>
    <row r="456" spans="5:33" ht="15" hidden="1" customHeight="1">
      <c r="E456" s="79"/>
      <c r="H456"/>
      <c r="AF456" s="5" t="str">
        <f>IFERROR(VLOOKUP(AE456, 'Data-VM-ADF (Do Not Edit)'!A$2:C$20,MATCH("vLan Subnet",'Data-VM-ADF (Do Not Edit)'!A$2:C$2),FALSE),"")</f>
        <v/>
      </c>
      <c r="AG456" s="107" t="str">
        <f>IFERROR(VLOOKUP(AE456, 'Data-VM-ADF (Do Not Edit)'!A$2:C$20,MATCH("vLan Default Gateway",'Data-VM-ADF (Do Not Edit)'!A$2:C$2),FALSE),"")</f>
        <v/>
      </c>
    </row>
    <row r="457" spans="5:33" ht="15" hidden="1" customHeight="1">
      <c r="E457" s="79"/>
      <c r="H457"/>
      <c r="AF457" s="5" t="str">
        <f>IFERROR(VLOOKUP(AE457, 'Data-VM-ADF (Do Not Edit)'!A$2:C$20,MATCH("vLan Subnet",'Data-VM-ADF (Do Not Edit)'!A$2:C$2),FALSE),"")</f>
        <v/>
      </c>
      <c r="AG457" s="107" t="str">
        <f>IFERROR(VLOOKUP(AE457, 'Data-VM-ADF (Do Not Edit)'!A$2:C$20,MATCH("vLan Default Gateway",'Data-VM-ADF (Do Not Edit)'!A$2:C$2),FALSE),"")</f>
        <v/>
      </c>
    </row>
    <row r="458" spans="5:33" ht="15" hidden="1" customHeight="1">
      <c r="E458" s="79"/>
      <c r="H458"/>
      <c r="AF458" s="5" t="str">
        <f>IFERROR(VLOOKUP(AE458, 'Data-VM-ADF (Do Not Edit)'!A$2:C$20,MATCH("vLan Subnet",'Data-VM-ADF (Do Not Edit)'!A$2:C$2),FALSE),"")</f>
        <v/>
      </c>
      <c r="AG458" s="107" t="str">
        <f>IFERROR(VLOOKUP(AE458, 'Data-VM-ADF (Do Not Edit)'!A$2:C$20,MATCH("vLan Default Gateway",'Data-VM-ADF (Do Not Edit)'!A$2:C$2),FALSE),"")</f>
        <v/>
      </c>
    </row>
    <row r="459" spans="5:33" ht="15" hidden="1" customHeight="1">
      <c r="E459" s="79"/>
      <c r="H459"/>
      <c r="AF459" s="5" t="str">
        <f>IFERROR(VLOOKUP(AE459, 'Data-VM-ADF (Do Not Edit)'!A$2:C$20,MATCH("vLan Subnet",'Data-VM-ADF (Do Not Edit)'!A$2:C$2),FALSE),"")</f>
        <v/>
      </c>
      <c r="AG459" s="107" t="str">
        <f>IFERROR(VLOOKUP(AE459, 'Data-VM-ADF (Do Not Edit)'!A$2:C$20,MATCH("vLan Default Gateway",'Data-VM-ADF (Do Not Edit)'!A$2:C$2),FALSE),"")</f>
        <v/>
      </c>
    </row>
    <row r="460" spans="5:33" ht="15" hidden="1" customHeight="1">
      <c r="E460" s="79"/>
      <c r="H460"/>
      <c r="AF460" s="5" t="str">
        <f>IFERROR(VLOOKUP(AE460, 'Data-VM-ADF (Do Not Edit)'!A$2:C$20,MATCH("vLan Subnet",'Data-VM-ADF (Do Not Edit)'!A$2:C$2),FALSE),"")</f>
        <v/>
      </c>
      <c r="AG460" s="107" t="str">
        <f>IFERROR(VLOOKUP(AE460, 'Data-VM-ADF (Do Not Edit)'!A$2:C$20,MATCH("vLan Default Gateway",'Data-VM-ADF (Do Not Edit)'!A$2:C$2),FALSE),"")</f>
        <v/>
      </c>
    </row>
    <row r="461" spans="5:33" ht="15" hidden="1" customHeight="1">
      <c r="E461" s="79"/>
      <c r="H461"/>
      <c r="AF461" s="5" t="str">
        <f>IFERROR(VLOOKUP(AE461, 'Data-VM-ADF (Do Not Edit)'!A$2:C$20,MATCH("vLan Subnet",'Data-VM-ADF (Do Not Edit)'!A$2:C$2),FALSE),"")</f>
        <v/>
      </c>
      <c r="AG461" s="107" t="str">
        <f>IFERROR(VLOOKUP(AE461, 'Data-VM-ADF (Do Not Edit)'!A$2:C$20,MATCH("vLan Default Gateway",'Data-VM-ADF (Do Not Edit)'!A$2:C$2),FALSE),"")</f>
        <v/>
      </c>
    </row>
    <row r="462" spans="5:33" ht="15" hidden="1" customHeight="1">
      <c r="E462" s="79"/>
      <c r="H462"/>
      <c r="AF462" s="5" t="str">
        <f>IFERROR(VLOOKUP(AE462, 'Data-VM-ADF (Do Not Edit)'!A$2:C$20,MATCH("vLan Subnet",'Data-VM-ADF (Do Not Edit)'!A$2:C$2),FALSE),"")</f>
        <v/>
      </c>
      <c r="AG462" s="107" t="str">
        <f>IFERROR(VLOOKUP(AE462, 'Data-VM-ADF (Do Not Edit)'!A$2:C$20,MATCH("vLan Default Gateway",'Data-VM-ADF (Do Not Edit)'!A$2:C$2),FALSE),"")</f>
        <v/>
      </c>
    </row>
    <row r="463" spans="5:33" ht="15" hidden="1" customHeight="1">
      <c r="E463" s="79"/>
      <c r="H463"/>
      <c r="AF463" s="5" t="str">
        <f>IFERROR(VLOOKUP(AE463, 'Data-VM-ADF (Do Not Edit)'!A$2:C$20,MATCH("vLan Subnet",'Data-VM-ADF (Do Not Edit)'!A$2:C$2),FALSE),"")</f>
        <v/>
      </c>
      <c r="AG463" s="107" t="str">
        <f>IFERROR(VLOOKUP(AE463, 'Data-VM-ADF (Do Not Edit)'!A$2:C$20,MATCH("vLan Default Gateway",'Data-VM-ADF (Do Not Edit)'!A$2:C$2),FALSE),"")</f>
        <v/>
      </c>
    </row>
    <row r="464" spans="5:33" ht="15" hidden="1" customHeight="1">
      <c r="E464" s="79"/>
      <c r="H464"/>
      <c r="AF464" s="5" t="str">
        <f>IFERROR(VLOOKUP(AE464, 'Data-VM-ADF (Do Not Edit)'!A$2:C$20,MATCH("vLan Subnet",'Data-VM-ADF (Do Not Edit)'!A$2:C$2),FALSE),"")</f>
        <v/>
      </c>
      <c r="AG464" s="107" t="str">
        <f>IFERROR(VLOOKUP(AE464, 'Data-VM-ADF (Do Not Edit)'!A$2:C$20,MATCH("vLan Default Gateway",'Data-VM-ADF (Do Not Edit)'!A$2:C$2),FALSE),"")</f>
        <v/>
      </c>
    </row>
    <row r="465" spans="5:33" ht="15" hidden="1" customHeight="1">
      <c r="E465" s="79"/>
      <c r="H465"/>
      <c r="AF465" s="5" t="str">
        <f>IFERROR(VLOOKUP(AE465, 'Data-VM-ADF (Do Not Edit)'!A$2:C$20,MATCH("vLan Subnet",'Data-VM-ADF (Do Not Edit)'!A$2:C$2),FALSE),"")</f>
        <v/>
      </c>
      <c r="AG465" s="107" t="str">
        <f>IFERROR(VLOOKUP(AE465, 'Data-VM-ADF (Do Not Edit)'!A$2:C$20,MATCH("vLan Default Gateway",'Data-VM-ADF (Do Not Edit)'!A$2:C$2),FALSE),"")</f>
        <v/>
      </c>
    </row>
    <row r="466" spans="5:33" ht="15" hidden="1" customHeight="1">
      <c r="E466" s="79"/>
      <c r="H466"/>
      <c r="AF466" s="5" t="str">
        <f>IFERROR(VLOOKUP(AE466, 'Data-VM-ADF (Do Not Edit)'!A$2:C$20,MATCH("vLan Subnet",'Data-VM-ADF (Do Not Edit)'!A$2:C$2),FALSE),"")</f>
        <v/>
      </c>
      <c r="AG466" s="107" t="str">
        <f>IFERROR(VLOOKUP(AE466, 'Data-VM-ADF (Do Not Edit)'!A$2:C$20,MATCH("vLan Default Gateway",'Data-VM-ADF (Do Not Edit)'!A$2:C$2),FALSE),"")</f>
        <v/>
      </c>
    </row>
    <row r="467" spans="5:33" ht="15" hidden="1" customHeight="1">
      <c r="E467" s="79"/>
      <c r="H467"/>
      <c r="AF467" s="5" t="str">
        <f>IFERROR(VLOOKUP(AE467, 'Data-VM-ADF (Do Not Edit)'!A$2:C$20,MATCH("vLan Subnet",'Data-VM-ADF (Do Not Edit)'!A$2:C$2),FALSE),"")</f>
        <v/>
      </c>
      <c r="AG467" s="107" t="str">
        <f>IFERROR(VLOOKUP(AE467, 'Data-VM-ADF (Do Not Edit)'!A$2:C$20,MATCH("vLan Default Gateway",'Data-VM-ADF (Do Not Edit)'!A$2:C$2),FALSE),"")</f>
        <v/>
      </c>
    </row>
    <row r="468" spans="5:33" ht="15" hidden="1" customHeight="1">
      <c r="E468" s="79"/>
      <c r="H468"/>
      <c r="AF468" s="5" t="str">
        <f>IFERROR(VLOOKUP(AE468, 'Data-VM-ADF (Do Not Edit)'!A$2:C$20,MATCH("vLan Subnet",'Data-VM-ADF (Do Not Edit)'!A$2:C$2),FALSE),"")</f>
        <v/>
      </c>
      <c r="AG468" s="107" t="str">
        <f>IFERROR(VLOOKUP(AE468, 'Data-VM-ADF (Do Not Edit)'!A$2:C$20,MATCH("vLan Default Gateway",'Data-VM-ADF (Do Not Edit)'!A$2:C$2),FALSE),"")</f>
        <v/>
      </c>
    </row>
    <row r="469" spans="5:33" ht="15" hidden="1" customHeight="1">
      <c r="E469" s="79"/>
      <c r="H469"/>
      <c r="AF469" s="5" t="str">
        <f>IFERROR(VLOOKUP(AE469, 'Data-VM-ADF (Do Not Edit)'!A$2:C$20,MATCH("vLan Subnet",'Data-VM-ADF (Do Not Edit)'!A$2:C$2),FALSE),"")</f>
        <v/>
      </c>
      <c r="AG469" s="107" t="str">
        <f>IFERROR(VLOOKUP(AE469, 'Data-VM-ADF (Do Not Edit)'!A$2:C$20,MATCH("vLan Default Gateway",'Data-VM-ADF (Do Not Edit)'!A$2:C$2),FALSE),"")</f>
        <v/>
      </c>
    </row>
    <row r="470" spans="5:33" ht="15" hidden="1" customHeight="1">
      <c r="E470" s="79"/>
      <c r="H470"/>
      <c r="AF470" s="5" t="str">
        <f>IFERROR(VLOOKUP(AE470, 'Data-VM-ADF (Do Not Edit)'!A$2:C$20,MATCH("vLan Subnet",'Data-VM-ADF (Do Not Edit)'!A$2:C$2),FALSE),"")</f>
        <v/>
      </c>
      <c r="AG470" s="107" t="str">
        <f>IFERROR(VLOOKUP(AE470, 'Data-VM-ADF (Do Not Edit)'!A$2:C$20,MATCH("vLan Default Gateway",'Data-VM-ADF (Do Not Edit)'!A$2:C$2),FALSE),"")</f>
        <v/>
      </c>
    </row>
    <row r="471" spans="5:33" ht="15" hidden="1" customHeight="1">
      <c r="E471" s="79"/>
      <c r="H471"/>
      <c r="AF471" s="5" t="str">
        <f>IFERROR(VLOOKUP(AE471, 'Data-VM-ADF (Do Not Edit)'!A$2:C$20,MATCH("vLan Subnet",'Data-VM-ADF (Do Not Edit)'!A$2:C$2),FALSE),"")</f>
        <v/>
      </c>
      <c r="AG471" s="107" t="str">
        <f>IFERROR(VLOOKUP(AE471, 'Data-VM-ADF (Do Not Edit)'!A$2:C$20,MATCH("vLan Default Gateway",'Data-VM-ADF (Do Not Edit)'!A$2:C$2),FALSE),"")</f>
        <v/>
      </c>
    </row>
    <row r="472" spans="5:33" ht="15" hidden="1" customHeight="1">
      <c r="E472" s="79"/>
      <c r="H472"/>
      <c r="AF472" s="5" t="str">
        <f>IFERROR(VLOOKUP(AE472, 'Data-VM-ADF (Do Not Edit)'!A$2:C$20,MATCH("vLan Subnet",'Data-VM-ADF (Do Not Edit)'!A$2:C$2),FALSE),"")</f>
        <v/>
      </c>
      <c r="AG472" s="107" t="str">
        <f>IFERROR(VLOOKUP(AE472, 'Data-VM-ADF (Do Not Edit)'!A$2:C$20,MATCH("vLan Default Gateway",'Data-VM-ADF (Do Not Edit)'!A$2:C$2),FALSE),"")</f>
        <v/>
      </c>
    </row>
    <row r="473" spans="5:33" ht="15" hidden="1" customHeight="1">
      <c r="E473" s="79"/>
      <c r="H473"/>
      <c r="AF473" s="5" t="str">
        <f>IFERROR(VLOOKUP(AE473, 'Data-VM-ADF (Do Not Edit)'!A$2:C$20,MATCH("vLan Subnet",'Data-VM-ADF (Do Not Edit)'!A$2:C$2),FALSE),"")</f>
        <v/>
      </c>
      <c r="AG473" s="107" t="str">
        <f>IFERROR(VLOOKUP(AE473, 'Data-VM-ADF (Do Not Edit)'!A$2:C$20,MATCH("vLan Default Gateway",'Data-VM-ADF (Do Not Edit)'!A$2:C$2),FALSE),"")</f>
        <v/>
      </c>
    </row>
    <row r="474" spans="5:33" ht="15" hidden="1" customHeight="1">
      <c r="E474" s="79"/>
      <c r="H474"/>
      <c r="AF474" s="5" t="str">
        <f>IFERROR(VLOOKUP(AE474, 'Data-VM-ADF (Do Not Edit)'!A$2:C$20,MATCH("vLan Subnet",'Data-VM-ADF (Do Not Edit)'!A$2:C$2),FALSE),"")</f>
        <v/>
      </c>
      <c r="AG474" s="107" t="str">
        <f>IFERROR(VLOOKUP(AE474, 'Data-VM-ADF (Do Not Edit)'!A$2:C$20,MATCH("vLan Default Gateway",'Data-VM-ADF (Do Not Edit)'!A$2:C$2),FALSE),"")</f>
        <v/>
      </c>
    </row>
    <row r="475" spans="5:33" ht="15" hidden="1" customHeight="1">
      <c r="E475" s="79"/>
      <c r="H475"/>
      <c r="AF475" s="5" t="str">
        <f>IFERROR(VLOOKUP(AE475, 'Data-VM-ADF (Do Not Edit)'!A$2:C$20,MATCH("vLan Subnet",'Data-VM-ADF (Do Not Edit)'!A$2:C$2),FALSE),"")</f>
        <v/>
      </c>
      <c r="AG475" s="107" t="str">
        <f>IFERROR(VLOOKUP(AE475, 'Data-VM-ADF (Do Not Edit)'!A$2:C$20,MATCH("vLan Default Gateway",'Data-VM-ADF (Do Not Edit)'!A$2:C$2),FALSE),"")</f>
        <v/>
      </c>
    </row>
    <row r="476" spans="5:33" ht="15" hidden="1" customHeight="1">
      <c r="E476" s="79"/>
      <c r="H476"/>
      <c r="AF476" s="5" t="str">
        <f>IFERROR(VLOOKUP(AE476, 'Data-VM-ADF (Do Not Edit)'!A$2:C$20,MATCH("vLan Subnet",'Data-VM-ADF (Do Not Edit)'!A$2:C$2),FALSE),"")</f>
        <v/>
      </c>
      <c r="AG476" s="107" t="str">
        <f>IFERROR(VLOOKUP(AE476, 'Data-VM-ADF (Do Not Edit)'!A$2:C$20,MATCH("vLan Default Gateway",'Data-VM-ADF (Do Not Edit)'!A$2:C$2),FALSE),"")</f>
        <v/>
      </c>
    </row>
    <row r="477" spans="5:33" ht="15" hidden="1" customHeight="1">
      <c r="E477" s="79"/>
      <c r="H477"/>
      <c r="AF477" s="5" t="str">
        <f>IFERROR(VLOOKUP(AE477, 'Data-VM-ADF (Do Not Edit)'!A$2:C$20,MATCH("vLan Subnet",'Data-VM-ADF (Do Not Edit)'!A$2:C$2),FALSE),"")</f>
        <v/>
      </c>
      <c r="AG477" s="107" t="str">
        <f>IFERROR(VLOOKUP(AE477, 'Data-VM-ADF (Do Not Edit)'!A$2:C$20,MATCH("vLan Default Gateway",'Data-VM-ADF (Do Not Edit)'!A$2:C$2),FALSE),"")</f>
        <v/>
      </c>
    </row>
    <row r="478" spans="5:33" ht="15" hidden="1" customHeight="1">
      <c r="E478" s="79"/>
      <c r="H478"/>
      <c r="AF478" s="5" t="str">
        <f>IFERROR(VLOOKUP(AE478, 'Data-VM-ADF (Do Not Edit)'!A$2:C$20,MATCH("vLan Subnet",'Data-VM-ADF (Do Not Edit)'!A$2:C$2),FALSE),"")</f>
        <v/>
      </c>
      <c r="AG478" s="107" t="str">
        <f>IFERROR(VLOOKUP(AE478, 'Data-VM-ADF (Do Not Edit)'!A$2:C$20,MATCH("vLan Default Gateway",'Data-VM-ADF (Do Not Edit)'!A$2:C$2),FALSE),"")</f>
        <v/>
      </c>
    </row>
    <row r="479" spans="5:33" ht="15" hidden="1" customHeight="1">
      <c r="E479" s="79"/>
      <c r="H479"/>
      <c r="AF479" s="5" t="str">
        <f>IFERROR(VLOOKUP(AE479, 'Data-VM-ADF (Do Not Edit)'!A$2:C$20,MATCH("vLan Subnet",'Data-VM-ADF (Do Not Edit)'!A$2:C$2),FALSE),"")</f>
        <v/>
      </c>
      <c r="AG479" s="107" t="str">
        <f>IFERROR(VLOOKUP(AE479, 'Data-VM-ADF (Do Not Edit)'!A$2:C$20,MATCH("vLan Default Gateway",'Data-VM-ADF (Do Not Edit)'!A$2:C$2),FALSE),"")</f>
        <v/>
      </c>
    </row>
    <row r="480" spans="5:33" ht="15" hidden="1" customHeight="1">
      <c r="E480" s="79"/>
      <c r="H480"/>
      <c r="AF480" s="5" t="str">
        <f>IFERROR(VLOOKUP(AE480, 'Data-VM-ADF (Do Not Edit)'!A$2:C$20,MATCH("vLan Subnet",'Data-VM-ADF (Do Not Edit)'!A$2:C$2),FALSE),"")</f>
        <v/>
      </c>
      <c r="AG480" s="107" t="str">
        <f>IFERROR(VLOOKUP(AE480, 'Data-VM-ADF (Do Not Edit)'!A$2:C$20,MATCH("vLan Default Gateway",'Data-VM-ADF (Do Not Edit)'!A$2:C$2),FALSE),"")</f>
        <v/>
      </c>
    </row>
    <row r="481" spans="5:33" ht="15" hidden="1" customHeight="1">
      <c r="E481" s="79"/>
      <c r="H481"/>
      <c r="AF481" s="5" t="str">
        <f>IFERROR(VLOOKUP(AE481, 'Data-VM-ADF (Do Not Edit)'!A$2:C$20,MATCH("vLan Subnet",'Data-VM-ADF (Do Not Edit)'!A$2:C$2),FALSE),"")</f>
        <v/>
      </c>
      <c r="AG481" s="107" t="str">
        <f>IFERROR(VLOOKUP(AE481, 'Data-VM-ADF (Do Not Edit)'!A$2:C$20,MATCH("vLan Default Gateway",'Data-VM-ADF (Do Not Edit)'!A$2:C$2),FALSE),"")</f>
        <v/>
      </c>
    </row>
    <row r="482" spans="5:33" ht="15" hidden="1" customHeight="1">
      <c r="E482" s="79"/>
      <c r="H482"/>
      <c r="AF482" s="5" t="str">
        <f>IFERROR(VLOOKUP(AE482, 'Data-VM-ADF (Do Not Edit)'!A$2:C$20,MATCH("vLan Subnet",'Data-VM-ADF (Do Not Edit)'!A$2:C$2),FALSE),"")</f>
        <v/>
      </c>
      <c r="AG482" s="107" t="str">
        <f>IFERROR(VLOOKUP(AE482, 'Data-VM-ADF (Do Not Edit)'!A$2:C$20,MATCH("vLan Default Gateway",'Data-VM-ADF (Do Not Edit)'!A$2:C$2),FALSE),"")</f>
        <v/>
      </c>
    </row>
    <row r="483" spans="5:33" ht="15" hidden="1" customHeight="1">
      <c r="E483" s="79"/>
      <c r="H483"/>
      <c r="AF483" s="5" t="str">
        <f>IFERROR(VLOOKUP(AE483, 'Data-VM-ADF (Do Not Edit)'!A$2:C$20,MATCH("vLan Subnet",'Data-VM-ADF (Do Not Edit)'!A$2:C$2),FALSE),"")</f>
        <v/>
      </c>
      <c r="AG483" s="107" t="str">
        <f>IFERROR(VLOOKUP(AE483, 'Data-VM-ADF (Do Not Edit)'!A$2:C$20,MATCH("vLan Default Gateway",'Data-VM-ADF (Do Not Edit)'!A$2:C$2),FALSE),"")</f>
        <v/>
      </c>
    </row>
    <row r="484" spans="5:33" ht="15" hidden="1" customHeight="1">
      <c r="E484" s="79"/>
      <c r="H484"/>
      <c r="AF484" s="5" t="str">
        <f>IFERROR(VLOOKUP(AE484, 'Data-VM-ADF (Do Not Edit)'!A$2:C$20,MATCH("vLan Subnet",'Data-VM-ADF (Do Not Edit)'!A$2:C$2),FALSE),"")</f>
        <v/>
      </c>
      <c r="AG484" s="107" t="str">
        <f>IFERROR(VLOOKUP(AE484, 'Data-VM-ADF (Do Not Edit)'!A$2:C$20,MATCH("vLan Default Gateway",'Data-VM-ADF (Do Not Edit)'!A$2:C$2),FALSE),"")</f>
        <v/>
      </c>
    </row>
    <row r="485" spans="5:33" ht="15" hidden="1" customHeight="1">
      <c r="E485" s="79"/>
      <c r="H485"/>
      <c r="AF485" s="5" t="str">
        <f>IFERROR(VLOOKUP(AE485, 'Data-VM-ADF (Do Not Edit)'!A$2:C$20,MATCH("vLan Subnet",'Data-VM-ADF (Do Not Edit)'!A$2:C$2),FALSE),"")</f>
        <v/>
      </c>
      <c r="AG485" s="107" t="str">
        <f>IFERROR(VLOOKUP(AE485, 'Data-VM-ADF (Do Not Edit)'!A$2:C$20,MATCH("vLan Default Gateway",'Data-VM-ADF (Do Not Edit)'!A$2:C$2),FALSE),"")</f>
        <v/>
      </c>
    </row>
    <row r="486" spans="5:33" ht="15" hidden="1" customHeight="1">
      <c r="E486" s="79"/>
      <c r="H486"/>
      <c r="AF486" s="5" t="str">
        <f>IFERROR(VLOOKUP(AE486, 'Data-VM-ADF (Do Not Edit)'!A$2:C$20,MATCH("vLan Subnet",'Data-VM-ADF (Do Not Edit)'!A$2:C$2),FALSE),"")</f>
        <v/>
      </c>
      <c r="AG486" s="107" t="str">
        <f>IFERROR(VLOOKUP(AE486, 'Data-VM-ADF (Do Not Edit)'!A$2:C$20,MATCH("vLan Default Gateway",'Data-VM-ADF (Do Not Edit)'!A$2:C$2),FALSE),"")</f>
        <v/>
      </c>
    </row>
    <row r="487" spans="5:33" ht="15" hidden="1" customHeight="1">
      <c r="E487" s="79"/>
      <c r="H487"/>
      <c r="AF487" s="5" t="str">
        <f>IFERROR(VLOOKUP(AE487, 'Data-VM-ADF (Do Not Edit)'!A$2:C$20,MATCH("vLan Subnet",'Data-VM-ADF (Do Not Edit)'!A$2:C$2),FALSE),"")</f>
        <v/>
      </c>
      <c r="AG487" s="107" t="str">
        <f>IFERROR(VLOOKUP(AE487, 'Data-VM-ADF (Do Not Edit)'!A$2:C$20,MATCH("vLan Default Gateway",'Data-VM-ADF (Do Not Edit)'!A$2:C$2),FALSE),"")</f>
        <v/>
      </c>
    </row>
    <row r="488" spans="5:33" ht="15" hidden="1" customHeight="1">
      <c r="E488" s="79"/>
      <c r="H488"/>
      <c r="AF488" s="5" t="str">
        <f>IFERROR(VLOOKUP(AE488, 'Data-VM-ADF (Do Not Edit)'!A$2:C$20,MATCH("vLan Subnet",'Data-VM-ADF (Do Not Edit)'!A$2:C$2),FALSE),"")</f>
        <v/>
      </c>
      <c r="AG488" s="107" t="str">
        <f>IFERROR(VLOOKUP(AE488, 'Data-VM-ADF (Do Not Edit)'!A$2:C$20,MATCH("vLan Default Gateway",'Data-VM-ADF (Do Not Edit)'!A$2:C$2),FALSE),"")</f>
        <v/>
      </c>
    </row>
    <row r="489" spans="5:33" ht="15" hidden="1" customHeight="1">
      <c r="E489" s="79"/>
      <c r="H489"/>
      <c r="AF489" s="5" t="str">
        <f>IFERROR(VLOOKUP(AE489, 'Data-VM-ADF (Do Not Edit)'!A$2:C$20,MATCH("vLan Subnet",'Data-VM-ADF (Do Not Edit)'!A$2:C$2),FALSE),"")</f>
        <v/>
      </c>
      <c r="AG489" s="107" t="str">
        <f>IFERROR(VLOOKUP(AE489, 'Data-VM-ADF (Do Not Edit)'!A$2:C$20,MATCH("vLan Default Gateway",'Data-VM-ADF (Do Not Edit)'!A$2:C$2),FALSE),"")</f>
        <v/>
      </c>
    </row>
    <row r="490" spans="5:33" ht="15" hidden="1" customHeight="1">
      <c r="E490" s="79"/>
      <c r="H490"/>
      <c r="AF490" s="5" t="str">
        <f>IFERROR(VLOOKUP(AE490, 'Data-VM-ADF (Do Not Edit)'!A$2:C$20,MATCH("vLan Subnet",'Data-VM-ADF (Do Not Edit)'!A$2:C$2),FALSE),"")</f>
        <v/>
      </c>
      <c r="AG490" s="107" t="str">
        <f>IFERROR(VLOOKUP(AE490, 'Data-VM-ADF (Do Not Edit)'!A$2:C$20,MATCH("vLan Default Gateway",'Data-VM-ADF (Do Not Edit)'!A$2:C$2),FALSE),"")</f>
        <v/>
      </c>
    </row>
    <row r="491" spans="5:33" ht="15" hidden="1" customHeight="1">
      <c r="E491" s="79"/>
      <c r="H491"/>
      <c r="AF491" s="5" t="str">
        <f>IFERROR(VLOOKUP(AE491, 'Data-VM-ADF (Do Not Edit)'!A$2:C$20,MATCH("vLan Subnet",'Data-VM-ADF (Do Not Edit)'!A$2:C$2),FALSE),"")</f>
        <v/>
      </c>
      <c r="AG491" s="107" t="str">
        <f>IFERROR(VLOOKUP(AE491, 'Data-VM-ADF (Do Not Edit)'!A$2:C$20,MATCH("vLan Default Gateway",'Data-VM-ADF (Do Not Edit)'!A$2:C$2),FALSE),"")</f>
        <v/>
      </c>
    </row>
    <row r="492" spans="5:33" ht="15" hidden="1" customHeight="1">
      <c r="E492" s="79"/>
      <c r="H492"/>
      <c r="AF492" s="5" t="str">
        <f>IFERROR(VLOOKUP(AE492, 'Data-VM-ADF (Do Not Edit)'!A$2:C$20,MATCH("vLan Subnet",'Data-VM-ADF (Do Not Edit)'!A$2:C$2),FALSE),"")</f>
        <v/>
      </c>
      <c r="AG492" s="107" t="str">
        <f>IFERROR(VLOOKUP(AE492, 'Data-VM-ADF (Do Not Edit)'!A$2:C$20,MATCH("vLan Default Gateway",'Data-VM-ADF (Do Not Edit)'!A$2:C$2),FALSE),"")</f>
        <v/>
      </c>
    </row>
    <row r="493" spans="5:33" ht="15" hidden="1" customHeight="1">
      <c r="E493" s="79"/>
      <c r="H493"/>
      <c r="AF493" s="5" t="str">
        <f>IFERROR(VLOOKUP(AE493, 'Data-VM-ADF (Do Not Edit)'!A$2:C$20,MATCH("vLan Subnet",'Data-VM-ADF (Do Not Edit)'!A$2:C$2),FALSE),"")</f>
        <v/>
      </c>
      <c r="AG493" s="107" t="str">
        <f>IFERROR(VLOOKUP(AE493, 'Data-VM-ADF (Do Not Edit)'!A$2:C$20,MATCH("vLan Default Gateway",'Data-VM-ADF (Do Not Edit)'!A$2:C$2),FALSE),"")</f>
        <v/>
      </c>
    </row>
    <row r="494" spans="5:33" ht="15" hidden="1" customHeight="1">
      <c r="E494" s="79"/>
      <c r="H494"/>
      <c r="AF494" s="5" t="str">
        <f>IFERROR(VLOOKUP(AE494, 'Data-VM-ADF (Do Not Edit)'!A$2:C$20,MATCH("vLan Subnet",'Data-VM-ADF (Do Not Edit)'!A$2:C$2),FALSE),"")</f>
        <v/>
      </c>
      <c r="AG494" s="107" t="str">
        <f>IFERROR(VLOOKUP(AE494, 'Data-VM-ADF (Do Not Edit)'!A$2:C$20,MATCH("vLan Default Gateway",'Data-VM-ADF (Do Not Edit)'!A$2:C$2),FALSE),"")</f>
        <v/>
      </c>
    </row>
    <row r="495" spans="5:33" ht="15" hidden="1" customHeight="1">
      <c r="E495" s="79"/>
      <c r="H495"/>
      <c r="AF495" s="5" t="str">
        <f>IFERROR(VLOOKUP(AE495, 'Data-VM-ADF (Do Not Edit)'!A$2:C$20,MATCH("vLan Subnet",'Data-VM-ADF (Do Not Edit)'!A$2:C$2),FALSE),"")</f>
        <v/>
      </c>
      <c r="AG495" s="107" t="str">
        <f>IFERROR(VLOOKUP(AE495, 'Data-VM-ADF (Do Not Edit)'!A$2:C$20,MATCH("vLan Default Gateway",'Data-VM-ADF (Do Not Edit)'!A$2:C$2),FALSE),"")</f>
        <v/>
      </c>
    </row>
    <row r="496" spans="5:33" ht="15" hidden="1" customHeight="1">
      <c r="E496" s="79"/>
      <c r="H496"/>
      <c r="AF496" s="5" t="str">
        <f>IFERROR(VLOOKUP(AE496, 'Data-VM-ADF (Do Not Edit)'!A$2:C$20,MATCH("vLan Subnet",'Data-VM-ADF (Do Not Edit)'!A$2:C$2),FALSE),"")</f>
        <v/>
      </c>
      <c r="AG496" s="107" t="str">
        <f>IFERROR(VLOOKUP(AE496, 'Data-VM-ADF (Do Not Edit)'!A$2:C$20,MATCH("vLan Default Gateway",'Data-VM-ADF (Do Not Edit)'!A$2:C$2),FALSE),"")</f>
        <v/>
      </c>
    </row>
    <row r="497" spans="5:33" ht="15" hidden="1" customHeight="1">
      <c r="E497" s="79"/>
      <c r="H497"/>
      <c r="AF497" s="5" t="str">
        <f>IFERROR(VLOOKUP(AE497, 'Data-VM-ADF (Do Not Edit)'!A$2:C$20,MATCH("vLan Subnet",'Data-VM-ADF (Do Not Edit)'!A$2:C$2),FALSE),"")</f>
        <v/>
      </c>
      <c r="AG497" s="107" t="str">
        <f>IFERROR(VLOOKUP(AE497, 'Data-VM-ADF (Do Not Edit)'!A$2:C$20,MATCH("vLan Default Gateway",'Data-VM-ADF (Do Not Edit)'!A$2:C$2),FALSE),"")</f>
        <v/>
      </c>
    </row>
    <row r="498" spans="5:33" ht="15" hidden="1" customHeight="1">
      <c r="E498" s="79"/>
      <c r="H498"/>
      <c r="AF498" s="5" t="str">
        <f>IFERROR(VLOOKUP(AE498, 'Data-VM-ADF (Do Not Edit)'!A$2:C$20,MATCH("vLan Subnet",'Data-VM-ADF (Do Not Edit)'!A$2:C$2),FALSE),"")</f>
        <v/>
      </c>
      <c r="AG498" s="107" t="str">
        <f>IFERROR(VLOOKUP(AE498, 'Data-VM-ADF (Do Not Edit)'!A$2:C$20,MATCH("vLan Default Gateway",'Data-VM-ADF (Do Not Edit)'!A$2:C$2),FALSE),"")</f>
        <v/>
      </c>
    </row>
    <row r="499" spans="5:33" ht="15" hidden="1" customHeight="1">
      <c r="E499" s="79"/>
      <c r="H499"/>
      <c r="AF499" s="5" t="str">
        <f>IFERROR(VLOOKUP(AE499, 'Data-VM-ADF (Do Not Edit)'!A$2:C$20,MATCH("vLan Subnet",'Data-VM-ADF (Do Not Edit)'!A$2:C$2),FALSE),"")</f>
        <v/>
      </c>
      <c r="AG499" s="107" t="str">
        <f>IFERROR(VLOOKUP(AE499, 'Data-VM-ADF (Do Not Edit)'!A$2:C$20,MATCH("vLan Default Gateway",'Data-VM-ADF (Do Not Edit)'!A$2:C$2),FALSE),"")</f>
        <v/>
      </c>
    </row>
    <row r="500" spans="5:33" ht="15" hidden="1" customHeight="1">
      <c r="E500" s="79"/>
      <c r="H500"/>
      <c r="AF500" s="5" t="str">
        <f>IFERROR(VLOOKUP(AE500, 'Data-VM-ADF (Do Not Edit)'!A$2:C$20,MATCH("vLan Subnet",'Data-VM-ADF (Do Not Edit)'!A$2:C$2),FALSE),"")</f>
        <v/>
      </c>
      <c r="AG500" s="107" t="str">
        <f>IFERROR(VLOOKUP(AE500, 'Data-VM-ADF (Do Not Edit)'!A$2:C$20,MATCH("vLan Default Gateway",'Data-VM-ADF (Do Not Edit)'!A$2:C$2),FALSE),"")</f>
        <v/>
      </c>
    </row>
    <row r="501" spans="5:33" ht="15" hidden="1" customHeight="1">
      <c r="E501" s="79"/>
      <c r="H501"/>
      <c r="AF501" s="5" t="str">
        <f>IFERROR(VLOOKUP(AE501, 'Data-VM-ADF (Do Not Edit)'!A$2:C$20,MATCH("vLan Subnet",'Data-VM-ADF (Do Not Edit)'!A$2:C$2),FALSE),"")</f>
        <v/>
      </c>
      <c r="AG501" s="107" t="str">
        <f>IFERROR(VLOOKUP(AE501, 'Data-VM-ADF (Do Not Edit)'!A$2:C$20,MATCH("vLan Default Gateway",'Data-VM-ADF (Do Not Edit)'!A$2:C$2),FALSE),"")</f>
        <v/>
      </c>
    </row>
    <row r="502" spans="5:33" ht="15" hidden="1" customHeight="1">
      <c r="E502" s="79"/>
      <c r="H502"/>
      <c r="AF502" s="5" t="str">
        <f>IFERROR(VLOOKUP(AE502, 'Data-VM-ADF (Do Not Edit)'!A$2:C$20,MATCH("vLan Subnet",'Data-VM-ADF (Do Not Edit)'!A$2:C$2),FALSE),"")</f>
        <v/>
      </c>
      <c r="AG502" s="107" t="str">
        <f>IFERROR(VLOOKUP(AE502, 'Data-VM-ADF (Do Not Edit)'!A$2:C$20,MATCH("vLan Default Gateway",'Data-VM-ADF (Do Not Edit)'!A$2:C$2),FALSE),"")</f>
        <v/>
      </c>
    </row>
    <row r="503" spans="5:33" ht="15" hidden="1" customHeight="1">
      <c r="E503" s="79"/>
      <c r="H503"/>
      <c r="AF503" s="5" t="str">
        <f>IFERROR(VLOOKUP(AE503, 'Data-VM-ADF (Do Not Edit)'!A$2:C$20,MATCH("vLan Subnet",'Data-VM-ADF (Do Not Edit)'!A$2:C$2),FALSE),"")</f>
        <v/>
      </c>
      <c r="AG503" s="107" t="str">
        <f>IFERROR(VLOOKUP(AE503, 'Data-VM-ADF (Do Not Edit)'!A$2:C$20,MATCH("vLan Default Gateway",'Data-VM-ADF (Do Not Edit)'!A$2:C$2),FALSE),"")</f>
        <v/>
      </c>
    </row>
    <row r="504" spans="5:33" ht="15" hidden="1" customHeight="1">
      <c r="E504" s="79"/>
      <c r="H504"/>
      <c r="AF504" s="5" t="str">
        <f>IFERROR(VLOOKUP(AE504, 'Data-VM-ADF (Do Not Edit)'!A$2:C$20,MATCH("vLan Subnet",'Data-VM-ADF (Do Not Edit)'!A$2:C$2),FALSE),"")</f>
        <v/>
      </c>
      <c r="AG504" s="107" t="str">
        <f>IFERROR(VLOOKUP(AE504, 'Data-VM-ADF (Do Not Edit)'!A$2:C$20,MATCH("vLan Default Gateway",'Data-VM-ADF (Do Not Edit)'!A$2:C$2),FALSE),"")</f>
        <v/>
      </c>
    </row>
    <row r="505" spans="5:33" ht="15" hidden="1" customHeight="1">
      <c r="E505" s="79"/>
      <c r="H505"/>
      <c r="AF505" s="5" t="str">
        <f>IFERROR(VLOOKUP(AE505, 'Data-VM-ADF (Do Not Edit)'!A$2:C$20,MATCH("vLan Subnet",'Data-VM-ADF (Do Not Edit)'!A$2:C$2),FALSE),"")</f>
        <v/>
      </c>
      <c r="AG505" s="107" t="str">
        <f>IFERROR(VLOOKUP(AE505, 'Data-VM-ADF (Do Not Edit)'!A$2:C$20,MATCH("vLan Default Gateway",'Data-VM-ADF (Do Not Edit)'!A$2:C$2),FALSE),"")</f>
        <v/>
      </c>
    </row>
    <row r="506" spans="5:33" ht="15" hidden="1" customHeight="1">
      <c r="E506" s="79"/>
      <c r="H506"/>
      <c r="AF506" s="5" t="str">
        <f>IFERROR(VLOOKUP(AE506, 'Data-VM-ADF (Do Not Edit)'!A$2:C$20,MATCH("vLan Subnet",'Data-VM-ADF (Do Not Edit)'!A$2:C$2),FALSE),"")</f>
        <v/>
      </c>
      <c r="AG506" s="107" t="str">
        <f>IFERROR(VLOOKUP(AE506, 'Data-VM-ADF (Do Not Edit)'!A$2:C$20,MATCH("vLan Default Gateway",'Data-VM-ADF (Do Not Edit)'!A$2:C$2),FALSE),"")</f>
        <v/>
      </c>
    </row>
    <row r="507" spans="5:33" ht="15" hidden="1" customHeight="1">
      <c r="E507" s="79"/>
      <c r="H507"/>
      <c r="AF507" s="5" t="str">
        <f>IFERROR(VLOOKUP(AE507, 'Data-VM-ADF (Do Not Edit)'!A$2:C$20,MATCH("vLan Subnet",'Data-VM-ADF (Do Not Edit)'!A$2:C$2),FALSE),"")</f>
        <v/>
      </c>
      <c r="AG507" s="107" t="str">
        <f>IFERROR(VLOOKUP(AE507, 'Data-VM-ADF (Do Not Edit)'!A$2:C$20,MATCH("vLan Default Gateway",'Data-VM-ADF (Do Not Edit)'!A$2:C$2),FALSE),"")</f>
        <v/>
      </c>
    </row>
    <row r="508" spans="5:33" ht="15" hidden="1" customHeight="1">
      <c r="E508" s="79"/>
      <c r="H508"/>
      <c r="AF508" s="5" t="str">
        <f>IFERROR(VLOOKUP(AE508, 'Data-VM-ADF (Do Not Edit)'!A$2:C$20,MATCH("vLan Subnet",'Data-VM-ADF (Do Not Edit)'!A$2:C$2),FALSE),"")</f>
        <v/>
      </c>
      <c r="AG508" s="107" t="str">
        <f>IFERROR(VLOOKUP(AE508, 'Data-VM-ADF (Do Not Edit)'!A$2:C$20,MATCH("vLan Default Gateway",'Data-VM-ADF (Do Not Edit)'!A$2:C$2),FALSE),"")</f>
        <v/>
      </c>
    </row>
    <row r="509" spans="5:33" ht="15" hidden="1" customHeight="1">
      <c r="E509" s="79"/>
      <c r="H509"/>
      <c r="AF509" s="5" t="str">
        <f>IFERROR(VLOOKUP(AE509, 'Data-VM-ADF (Do Not Edit)'!A$2:C$20,MATCH("vLan Subnet",'Data-VM-ADF (Do Not Edit)'!A$2:C$2),FALSE),"")</f>
        <v/>
      </c>
      <c r="AG509" s="107" t="str">
        <f>IFERROR(VLOOKUP(AE509, 'Data-VM-ADF (Do Not Edit)'!A$2:C$20,MATCH("vLan Default Gateway",'Data-VM-ADF (Do Not Edit)'!A$2:C$2),FALSE),"")</f>
        <v/>
      </c>
    </row>
    <row r="510" spans="5:33" ht="15" hidden="1" customHeight="1">
      <c r="E510" s="79"/>
      <c r="H510"/>
      <c r="AF510" s="5" t="str">
        <f>IFERROR(VLOOKUP(AE510, 'Data-VM-ADF (Do Not Edit)'!A$2:C$20,MATCH("vLan Subnet",'Data-VM-ADF (Do Not Edit)'!A$2:C$2),FALSE),"")</f>
        <v/>
      </c>
      <c r="AG510" s="107" t="str">
        <f>IFERROR(VLOOKUP(AE510, 'Data-VM-ADF (Do Not Edit)'!A$2:C$20,MATCH("vLan Default Gateway",'Data-VM-ADF (Do Not Edit)'!A$2:C$2),FALSE),"")</f>
        <v/>
      </c>
    </row>
    <row r="511" spans="5:33" ht="15" hidden="1" customHeight="1">
      <c r="E511" s="79"/>
      <c r="H511"/>
      <c r="AF511" s="5" t="str">
        <f>IFERROR(VLOOKUP(AE511, 'Data-VM-ADF (Do Not Edit)'!A$2:C$20,MATCH("vLan Subnet",'Data-VM-ADF (Do Not Edit)'!A$2:C$2),FALSE),"")</f>
        <v/>
      </c>
      <c r="AG511" s="107" t="str">
        <f>IFERROR(VLOOKUP(AE511, 'Data-VM-ADF (Do Not Edit)'!A$2:C$20,MATCH("vLan Default Gateway",'Data-VM-ADF (Do Not Edit)'!A$2:C$2),FALSE),"")</f>
        <v/>
      </c>
    </row>
    <row r="512" spans="5:33" ht="15" hidden="1" customHeight="1">
      <c r="E512" s="79"/>
      <c r="H512"/>
      <c r="AF512" s="5" t="str">
        <f>IFERROR(VLOOKUP(AE512, 'Data-VM-ADF (Do Not Edit)'!A$2:C$20,MATCH("vLan Subnet",'Data-VM-ADF (Do Not Edit)'!A$2:C$2),FALSE),"")</f>
        <v/>
      </c>
      <c r="AG512" s="107" t="str">
        <f>IFERROR(VLOOKUP(AE512, 'Data-VM-ADF (Do Not Edit)'!A$2:C$20,MATCH("vLan Default Gateway",'Data-VM-ADF (Do Not Edit)'!A$2:C$2),FALSE),"")</f>
        <v/>
      </c>
    </row>
    <row r="513" spans="5:33" ht="15" hidden="1" customHeight="1">
      <c r="E513" s="79"/>
      <c r="H513"/>
      <c r="AF513" s="5" t="str">
        <f>IFERROR(VLOOKUP(AE513, 'Data-VM-ADF (Do Not Edit)'!A$2:C$20,MATCH("vLan Subnet",'Data-VM-ADF (Do Not Edit)'!A$2:C$2),FALSE),"")</f>
        <v/>
      </c>
      <c r="AG513" s="107" t="str">
        <f>IFERROR(VLOOKUP(AE513, 'Data-VM-ADF (Do Not Edit)'!A$2:C$20,MATCH("vLan Default Gateway",'Data-VM-ADF (Do Not Edit)'!A$2:C$2),FALSE),"")</f>
        <v/>
      </c>
    </row>
    <row r="514" spans="5:33" ht="15" hidden="1" customHeight="1">
      <c r="E514" s="79"/>
      <c r="H514"/>
      <c r="AF514" s="5" t="str">
        <f>IFERROR(VLOOKUP(AE514, 'Data-VM-ADF (Do Not Edit)'!A$2:C$20,MATCH("vLan Subnet",'Data-VM-ADF (Do Not Edit)'!A$2:C$2),FALSE),"")</f>
        <v/>
      </c>
      <c r="AG514" s="107" t="str">
        <f>IFERROR(VLOOKUP(AE514, 'Data-VM-ADF (Do Not Edit)'!A$2:C$20,MATCH("vLan Default Gateway",'Data-VM-ADF (Do Not Edit)'!A$2:C$2),FALSE),"")</f>
        <v/>
      </c>
    </row>
    <row r="515" spans="5:33" ht="15" hidden="1" customHeight="1">
      <c r="E515" s="79"/>
      <c r="H515"/>
      <c r="AF515" s="5" t="str">
        <f>IFERROR(VLOOKUP(AE515, 'Data-VM-ADF (Do Not Edit)'!A$2:C$20,MATCH("vLan Subnet",'Data-VM-ADF (Do Not Edit)'!A$2:C$2),FALSE),"")</f>
        <v/>
      </c>
      <c r="AG515" s="107" t="str">
        <f>IFERROR(VLOOKUP(AE515, 'Data-VM-ADF (Do Not Edit)'!A$2:C$20,MATCH("vLan Default Gateway",'Data-VM-ADF (Do Not Edit)'!A$2:C$2),FALSE),"")</f>
        <v/>
      </c>
    </row>
    <row r="516" spans="5:33" ht="15" hidden="1" customHeight="1">
      <c r="E516" s="79"/>
      <c r="H516"/>
      <c r="AF516" s="5" t="str">
        <f>IFERROR(VLOOKUP(AE516, 'Data-VM-ADF (Do Not Edit)'!A$2:C$20,MATCH("vLan Subnet",'Data-VM-ADF (Do Not Edit)'!A$2:C$2),FALSE),"")</f>
        <v/>
      </c>
      <c r="AG516" s="107" t="str">
        <f>IFERROR(VLOOKUP(AE516, 'Data-VM-ADF (Do Not Edit)'!A$2:C$20,MATCH("vLan Default Gateway",'Data-VM-ADF (Do Not Edit)'!A$2:C$2),FALSE),"")</f>
        <v/>
      </c>
    </row>
    <row r="517" spans="5:33" ht="15" hidden="1" customHeight="1">
      <c r="E517" s="79"/>
      <c r="H517"/>
      <c r="AF517" s="5" t="str">
        <f>IFERROR(VLOOKUP(AE517, 'Data-VM-ADF (Do Not Edit)'!A$2:C$20,MATCH("vLan Subnet",'Data-VM-ADF (Do Not Edit)'!A$2:C$2),FALSE),"")</f>
        <v/>
      </c>
      <c r="AG517" s="107" t="str">
        <f>IFERROR(VLOOKUP(AE517, 'Data-VM-ADF (Do Not Edit)'!A$2:C$20,MATCH("vLan Default Gateway",'Data-VM-ADF (Do Not Edit)'!A$2:C$2),FALSE),"")</f>
        <v/>
      </c>
    </row>
    <row r="518" spans="5:33" ht="15" hidden="1" customHeight="1">
      <c r="E518" s="79"/>
      <c r="H518"/>
      <c r="AF518" s="5" t="str">
        <f>IFERROR(VLOOKUP(AE518, 'Data-VM-ADF (Do Not Edit)'!A$2:C$20,MATCH("vLan Subnet",'Data-VM-ADF (Do Not Edit)'!A$2:C$2),FALSE),"")</f>
        <v/>
      </c>
      <c r="AG518" s="107" t="str">
        <f>IFERROR(VLOOKUP(AE518, 'Data-VM-ADF (Do Not Edit)'!A$2:C$20,MATCH("vLan Default Gateway",'Data-VM-ADF (Do Not Edit)'!A$2:C$2),FALSE),"")</f>
        <v/>
      </c>
    </row>
    <row r="519" spans="5:33" ht="15" hidden="1" customHeight="1">
      <c r="E519" s="79"/>
      <c r="H519"/>
      <c r="AF519" s="5" t="str">
        <f>IFERROR(VLOOKUP(AE519, 'Data-VM-ADF (Do Not Edit)'!A$2:C$20,MATCH("vLan Subnet",'Data-VM-ADF (Do Not Edit)'!A$2:C$2),FALSE),"")</f>
        <v/>
      </c>
      <c r="AG519" s="107" t="str">
        <f>IFERROR(VLOOKUP(AE519, 'Data-VM-ADF (Do Not Edit)'!A$2:C$20,MATCH("vLan Default Gateway",'Data-VM-ADF (Do Not Edit)'!A$2:C$2),FALSE),"")</f>
        <v/>
      </c>
    </row>
    <row r="520" spans="5:33" ht="15" hidden="1" customHeight="1">
      <c r="E520" s="79"/>
      <c r="H520"/>
      <c r="AF520" s="5" t="str">
        <f>IFERROR(VLOOKUP(AE520, 'Data-VM-ADF (Do Not Edit)'!A$2:C$20,MATCH("vLan Subnet",'Data-VM-ADF (Do Not Edit)'!A$2:C$2),FALSE),"")</f>
        <v/>
      </c>
      <c r="AG520" s="107" t="str">
        <f>IFERROR(VLOOKUP(AE520, 'Data-VM-ADF (Do Not Edit)'!A$2:C$20,MATCH("vLan Default Gateway",'Data-VM-ADF (Do Not Edit)'!A$2:C$2),FALSE),"")</f>
        <v/>
      </c>
    </row>
    <row r="521" spans="5:33" ht="15" hidden="1" customHeight="1">
      <c r="E521" s="79"/>
      <c r="H521"/>
      <c r="AF521" s="5" t="str">
        <f>IFERROR(VLOOKUP(AE521, 'Data-VM-ADF (Do Not Edit)'!A$2:C$20,MATCH("vLan Subnet",'Data-VM-ADF (Do Not Edit)'!A$2:C$2),FALSE),"")</f>
        <v/>
      </c>
      <c r="AG521" s="107" t="str">
        <f>IFERROR(VLOOKUP(AE521, 'Data-VM-ADF (Do Not Edit)'!A$2:C$20,MATCH("vLan Default Gateway",'Data-VM-ADF (Do Not Edit)'!A$2:C$2),FALSE),"")</f>
        <v/>
      </c>
    </row>
    <row r="522" spans="5:33" ht="15" hidden="1" customHeight="1">
      <c r="E522" s="79"/>
      <c r="H522"/>
      <c r="AF522" s="5" t="str">
        <f>IFERROR(VLOOKUP(AE522, 'Data-VM-ADF (Do Not Edit)'!A$2:C$20,MATCH("vLan Subnet",'Data-VM-ADF (Do Not Edit)'!A$2:C$2),FALSE),"")</f>
        <v/>
      </c>
    </row>
    <row r="523" spans="5:33" ht="15" hidden="1" customHeight="1">
      <c r="E523" s="79"/>
      <c r="H523"/>
      <c r="AF523" s="5" t="str">
        <f>IFERROR(VLOOKUP(AE523, 'Data-VM-ADF (Do Not Edit)'!A$2:C$20,MATCH("vLan Subnet",'Data-VM-ADF (Do Not Edit)'!A$2:C$2),FALSE),"")</f>
        <v/>
      </c>
    </row>
    <row r="524" spans="5:33" ht="15" hidden="1" customHeight="1">
      <c r="E524" s="79"/>
      <c r="H524"/>
      <c r="AF524" s="5" t="str">
        <f>IFERROR(VLOOKUP(AE524, 'Data-VM-ADF (Do Not Edit)'!A$2:C$20,MATCH("vLan Subnet",'Data-VM-ADF (Do Not Edit)'!A$2:C$2),FALSE),"")</f>
        <v/>
      </c>
    </row>
    <row r="525" spans="5:33" ht="15" hidden="1" customHeight="1">
      <c r="E525" s="79"/>
      <c r="H525"/>
      <c r="AF525" s="5" t="str">
        <f>IFERROR(VLOOKUP(AE525, 'Data-VM-ADF (Do Not Edit)'!A$2:C$20,MATCH("vLan Subnet",'Data-VM-ADF (Do Not Edit)'!A$2:C$2),FALSE),"")</f>
        <v/>
      </c>
    </row>
    <row r="526" spans="5:33" ht="15" hidden="1" customHeight="1">
      <c r="E526" s="79"/>
      <c r="H526"/>
      <c r="AF526" s="5" t="str">
        <f>IFERROR(VLOOKUP(AE526, 'Data-VM-ADF (Do Not Edit)'!A$2:C$20,MATCH("vLan Subnet",'Data-VM-ADF (Do Not Edit)'!A$2:C$2),FALSE),"")</f>
        <v/>
      </c>
    </row>
    <row r="527" spans="5:33" ht="15" hidden="1" customHeight="1">
      <c r="E527" s="79"/>
      <c r="H527"/>
      <c r="AF527" s="5" t="str">
        <f>IFERROR(VLOOKUP(AE527, 'Data-VM-ADF (Do Not Edit)'!A$2:C$20,MATCH("vLan Subnet",'Data-VM-ADF (Do Not Edit)'!A$2:C$2),FALSE),"")</f>
        <v/>
      </c>
    </row>
    <row r="528" spans="5:33" ht="15" hidden="1" customHeight="1">
      <c r="E528" s="79"/>
      <c r="H528"/>
      <c r="AF528" s="5" t="str">
        <f>IFERROR(VLOOKUP(AE528, 'Data-VM-ADF (Do Not Edit)'!A$2:C$20,MATCH("vLan Subnet",'Data-VM-ADF (Do Not Edit)'!A$2:C$2),FALSE),"")</f>
        <v/>
      </c>
    </row>
    <row r="529" spans="5:32" ht="15" hidden="1" customHeight="1">
      <c r="E529" s="79"/>
      <c r="H529"/>
      <c r="AF529" s="128" t="str">
        <f>IFERROR(VLOOKUP(AE529, 'Data-VM-ADF (Do Not Edit)'!A$2:C$20,MATCH("vLan Subnet",'Data-VM-ADF (Do Not Edit)'!A$2:C$2),FALSE),"")</f>
        <v/>
      </c>
    </row>
    <row r="530" spans="5:32" ht="15" hidden="1" customHeight="1">
      <c r="E530" s="79"/>
      <c r="H530"/>
      <c r="AF530" s="128" t="str">
        <f>IFERROR(VLOOKUP(AE530, 'Data-VM-ADF (Do Not Edit)'!A$2:C$20,MATCH("vLan Subnet",'Data-VM-ADF (Do Not Edit)'!A$2:C$2),FALSE),"")</f>
        <v/>
      </c>
    </row>
    <row r="531" spans="5:32" ht="15" hidden="1" customHeight="1">
      <c r="E531" s="79"/>
      <c r="H531"/>
      <c r="AF531" s="128" t="str">
        <f>IFERROR(VLOOKUP(AE531, 'Data-VM-ADF (Do Not Edit)'!A$2:C$20,MATCH("vLan Subnet",'Data-VM-ADF (Do Not Edit)'!A$2:C$2),FALSE),"")</f>
        <v/>
      </c>
    </row>
    <row r="532" spans="5:32" ht="15" hidden="1" customHeight="1">
      <c r="E532" s="79"/>
      <c r="H532"/>
      <c r="AF532" s="128" t="str">
        <f>IFERROR(VLOOKUP(AE532, 'Data-VM-ADF (Do Not Edit)'!A$2:C$20,MATCH("vLan Subnet",'Data-VM-ADF (Do Not Edit)'!A$2:C$2),FALSE),"")</f>
        <v/>
      </c>
    </row>
    <row r="533" spans="5:32" ht="15" hidden="1" customHeight="1">
      <c r="E533" s="79"/>
      <c r="H533"/>
      <c r="AF533" s="128" t="str">
        <f>IFERROR(VLOOKUP(AE533, 'Data-VM-ADF (Do Not Edit)'!A$2:C$20,MATCH("vLan Subnet",'Data-VM-ADF (Do Not Edit)'!A$2:C$2),FALSE),"")</f>
        <v/>
      </c>
    </row>
    <row r="534" spans="5:32" ht="15" hidden="1" customHeight="1">
      <c r="E534" s="79"/>
      <c r="H534"/>
      <c r="AF534" s="128" t="str">
        <f>IFERROR(VLOOKUP(AE534, 'Data-VM-ADF (Do Not Edit)'!A$2:C$20,MATCH("vLan Subnet",'Data-VM-ADF (Do Not Edit)'!A$2:C$2),FALSE),"")</f>
        <v/>
      </c>
    </row>
    <row r="535" spans="5:32" ht="15" hidden="1" customHeight="1">
      <c r="E535" s="79"/>
      <c r="H535"/>
      <c r="AF535" s="128" t="str">
        <f>IFERROR(VLOOKUP(AE535, 'Data-VM-ADF (Do Not Edit)'!A$2:C$20,MATCH("vLan Subnet",'Data-VM-ADF (Do Not Edit)'!A$2:C$2),FALSE),"")</f>
        <v/>
      </c>
    </row>
    <row r="536" spans="5:32" ht="15" hidden="1" customHeight="1">
      <c r="E536" s="79"/>
      <c r="H536"/>
      <c r="AF536" s="128" t="str">
        <f>IFERROR(VLOOKUP(AE536, 'Data-VM-ADF (Do Not Edit)'!A$2:C$20,MATCH("vLan Subnet",'Data-VM-ADF (Do Not Edit)'!A$2:C$2),FALSE),"")</f>
        <v/>
      </c>
    </row>
    <row r="537" spans="5:32" ht="15" hidden="1" customHeight="1">
      <c r="E537" s="79"/>
      <c r="H537"/>
      <c r="AF537" s="128" t="str">
        <f>IFERROR(VLOOKUP(AE537, 'Data-VM-ADF (Do Not Edit)'!A$2:C$20,MATCH("vLan Subnet",'Data-VM-ADF (Do Not Edit)'!A$2:C$2),FALSE),"")</f>
        <v/>
      </c>
    </row>
    <row r="538" spans="5:32" ht="15" hidden="1" customHeight="1">
      <c r="E538" s="79"/>
      <c r="H538"/>
      <c r="AF538" s="128" t="str">
        <f>IFERROR(VLOOKUP(AE538, 'Data-VM-ADF (Do Not Edit)'!A$2:C$20,MATCH("vLan Subnet",'Data-VM-ADF (Do Not Edit)'!A$2:C$2),FALSE),"")</f>
        <v/>
      </c>
    </row>
    <row r="539" spans="5:32" ht="15" hidden="1" customHeight="1">
      <c r="E539" s="79"/>
      <c r="H539"/>
      <c r="AF539" s="128" t="str">
        <f>IFERROR(VLOOKUP(AE539, 'Data-VM-ADF (Do Not Edit)'!A$2:C$20,MATCH("vLan Subnet",'Data-VM-ADF (Do Not Edit)'!A$2:C$2),FALSE),"")</f>
        <v/>
      </c>
    </row>
    <row r="540" spans="5:32" ht="15" hidden="1" customHeight="1">
      <c r="E540" s="79"/>
      <c r="H540"/>
      <c r="AF540" s="128" t="str">
        <f>IFERROR(VLOOKUP(AE540, 'Data-VM-ADF (Do Not Edit)'!A$2:C$20,MATCH("vLan Subnet",'Data-VM-ADF (Do Not Edit)'!A$2:C$2),FALSE),"")</f>
        <v/>
      </c>
    </row>
    <row r="573218" spans="32:32">
      <c r="AF573218" s="5"/>
    </row>
  </sheetData>
  <autoFilter ref="A1:BL540" xr:uid="{68453728-6F60-4FDA-A95E-5D7CC19472DD}">
    <filterColumn colId="3">
      <filters>
        <filter val="184,320"/>
      </filters>
    </filterColumn>
  </autoFilter>
  <sortState xmlns:xlrd2="http://schemas.microsoft.com/office/spreadsheetml/2017/richdata2" ref="A2:BJ573218">
    <sortCondition ref="A2:A573218"/>
  </sortState>
  <phoneticPr fontId="3" type="noConversion"/>
  <conditionalFormatting sqref="AD2:AD821">
    <cfRule type="duplicateValues" dxfId="3" priority="11"/>
  </conditionalFormatting>
  <dataValidations count="2">
    <dataValidation type="list" allowBlank="1" showInputMessage="1" showErrorMessage="1" sqref="G511:H511" xr:uid="{547B7DCA-EC03-4224-882F-D9EF829EA641}">
      <formula1>$D$3:$D$45</formula1>
    </dataValidation>
    <dataValidation allowBlank="1" showInputMessage="1" showErrorMessage="1" sqref="W2:Z18 W40:Z583 H2:H430 M2:M704 AB2:AB583 R2:R693 W19:W39" xr:uid="{89093900-D7EB-4C96-A0BB-86AA4A5894BA}"/>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errorStyle="warning" allowBlank="1" showInputMessage="1" showErrorMessage="1" errorTitle="Invalid Entry" error="See Dropdown for Correct Datastore Options" xr:uid="{49109724-1927-48C3-A202-9CCADC1E740B}">
          <x14:formula1>
            <xm:f>'Data-VM-ADF (Do Not Edit)'!$D$3:$D$32</xm:f>
          </x14:formula1>
          <xm:sqref>H431:H510 G2:G510</xm:sqref>
        </x14:dataValidation>
        <x14:dataValidation type="list" allowBlank="1" showInputMessage="1" showErrorMessage="1" xr:uid="{F5B9A972-BA28-4231-B345-C87F8D7F4890}">
          <x14:formula1>
            <xm:f>'Data-VM-ADF (Do Not Edit)'!$D$3:$D$32</xm:f>
          </x14:formula1>
          <xm:sqref>L2:L510 AA2:AA760 V2:V510 Q2:Q510</xm:sqref>
        </x14:dataValidation>
        <x14:dataValidation type="list" allowBlank="1" showInputMessage="1" showErrorMessage="1" xr:uid="{473D8EB3-7EBD-4751-A489-534CBF1A845B}">
          <x14:formula1>
            <xm:f>'Data-VM-ADF (Do Not Edit)'!$A$3:$A$32</xm:f>
          </x14:formula1>
          <xm:sqref>AL2:AL510 AI2:AI510 AE2:AE511</xm:sqref>
        </x14:dataValidation>
        <x14:dataValidation type="list" allowBlank="1" showInputMessage="1" showErrorMessage="1" xr:uid="{8A05CA91-B3FE-4B7A-BFC5-DE96E7DE93A4}">
          <x14:formula1>
            <xm:f>'Data-VM-ADF (Do Not Edit)'!$F$3:$F$27</xm:f>
          </x14:formula1>
          <xm:sqref>AW2:AW641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57316-D093-4802-91D7-8AFF7B218ECA}">
  <dimension ref="A1:K219"/>
  <sheetViews>
    <sheetView workbookViewId="0">
      <pane xSplit="1" ySplit="1" topLeftCell="B6" activePane="bottomRight" state="frozen"/>
      <selection pane="bottomRight" activeCell="A6" sqref="A6"/>
      <selection pane="bottomLeft"/>
      <selection pane="topRight"/>
    </sheetView>
  </sheetViews>
  <sheetFormatPr defaultColWidth="9.140625" defaultRowHeight="18.75"/>
  <cols>
    <col min="1" max="1" width="20.7109375" style="54" customWidth="1"/>
    <col min="2" max="8" width="9.140625" style="49"/>
    <col min="9" max="9" width="9.140625" style="48"/>
    <col min="10" max="10" width="20.7109375" style="48" customWidth="1"/>
    <col min="11" max="11" width="24.7109375" style="48" customWidth="1"/>
    <col min="12" max="16384" width="9.140625" style="48"/>
  </cols>
  <sheetData>
    <row r="1" spans="1:11" s="53" customFormat="1">
      <c r="A1" s="51" t="str">
        <f>'VMs - All Data Fields'!A1</f>
        <v>Hostname</v>
      </c>
      <c r="B1" s="52" t="str">
        <f>'VMs - All Data Fields'!B1</f>
        <v>CPU</v>
      </c>
      <c r="C1" s="52" t="str">
        <f>'VMs - All Data Fields'!C1</f>
        <v>RAM</v>
      </c>
      <c r="D1" s="52" t="str">
        <f>'VMs - All Data Fields'!D1</f>
        <v>Disk1Size</v>
      </c>
      <c r="E1" s="52" t="str">
        <f>'VMs - All Data Fields'!I1</f>
        <v>Disk2Size</v>
      </c>
      <c r="F1" s="52" t="e">
        <f>'VMs - All Data Fields'!#REF!</f>
        <v>#REF!</v>
      </c>
      <c r="G1" s="52" t="str">
        <f>'VMs - All Data Fields'!N1</f>
        <v>Disk3Size</v>
      </c>
      <c r="H1" s="52" t="str">
        <f>'VMs - All Data Fields'!S1</f>
        <v>Disk4Size</v>
      </c>
      <c r="I1" s="53" t="str">
        <f>'VMs - All Data Fields'!AC1</f>
        <v>OS</v>
      </c>
      <c r="J1" s="53" t="str">
        <f>'VMs - All Data Fields'!AD1</f>
        <v>NIC1IP</v>
      </c>
      <c r="K1" s="53" t="str">
        <f>'VMs - All Data Fields'!AP1</f>
        <v>ApplicationGroup</v>
      </c>
    </row>
    <row r="2" spans="1:11">
      <c r="A2" s="54" t="str">
        <f>'VMs - All Data Fields'!A2</f>
        <v>airwave01</v>
      </c>
      <c r="B2" s="49">
        <f>'VMs - All Data Fields'!B2</f>
        <v>8</v>
      </c>
      <c r="C2" s="49" t="str">
        <f>ROUND(('VMs - All Data Fields'!C2 / 1024),1) &amp; " GB"</f>
        <v>96 GB</v>
      </c>
      <c r="D2" s="49" t="str">
        <f>ROUND(('VMs - All Data Fields'!D2 / 1024),1) &amp; " GB"</f>
        <v>848.1 GB</v>
      </c>
      <c r="E2" s="49" t="str">
        <f>ROUND(('VMs - All Data Fields'!I2 / 1024),1) &amp; " GB"</f>
        <v>0 GB</v>
      </c>
      <c r="F2" s="49" t="e">
        <f>ROUND(('VMs - All Data Fields'!#REF! / 1024),1) &amp; " GB"</f>
        <v>#REF!</v>
      </c>
      <c r="G2" s="49" t="str">
        <f>ROUND(('VMs - All Data Fields'!N2 / 1024),1) &amp; " GB"</f>
        <v>0 GB</v>
      </c>
      <c r="H2" s="49" t="str">
        <f>ROUND(('VMs - All Data Fields'!S2 / 1024),1) &amp; " GB"</f>
        <v>0 GB</v>
      </c>
      <c r="I2" s="48" t="str">
        <f>'VMs - All Data Fields'!AC2</f>
        <v>OVA</v>
      </c>
      <c r="J2" s="50" t="str">
        <f>'VMs - All Data Fields'!AD2</f>
        <v>172.17.34.84</v>
      </c>
      <c r="K2" s="50" t="str">
        <f>'VMs - All Data Fields'!AP2</f>
        <v>Network Appliance</v>
      </c>
    </row>
    <row r="3" spans="1:11">
      <c r="A3" s="54" t="str">
        <f>'VMs - All Data Fields'!A3</f>
        <v>arsim</v>
      </c>
      <c r="B3" s="49">
        <f>'VMs - All Data Fields'!B3</f>
        <v>12</v>
      </c>
      <c r="C3" s="49" t="str">
        <f>ROUND(('VMs - All Data Fields'!C3 / 1024),1) &amp; " GB"</f>
        <v>16 GB</v>
      </c>
      <c r="D3" s="49" t="str">
        <f>ROUND(('VMs - All Data Fields'!D3 / 1024),1) &amp; " GB"</f>
        <v>250 GB</v>
      </c>
      <c r="E3" s="49" t="str">
        <f>ROUND(('VMs - All Data Fields'!I3 / 1024),1) &amp; " GB"</f>
        <v>0 GB</v>
      </c>
      <c r="F3" s="49" t="e">
        <f>ROUND(('VMs - All Data Fields'!#REF! / 1024),1) &amp; " GB"</f>
        <v>#REF!</v>
      </c>
      <c r="G3" s="49" t="str">
        <f>ROUND(('VMs - All Data Fields'!N3 / 1024),1) &amp; " GB"</f>
        <v>0 GB</v>
      </c>
      <c r="H3" s="49" t="str">
        <f>ROUND(('VMs - All Data Fields'!S3 / 1024),1) &amp; " GB"</f>
        <v>0 GB</v>
      </c>
      <c r="I3" s="48" t="str">
        <f>'VMs - All Data Fields'!AC3</f>
        <v>Win2016</v>
      </c>
      <c r="J3" s="50" t="str">
        <f>'VMs - All Data Fields'!AD3</f>
        <v>172.17.36.208</v>
      </c>
      <c r="K3" s="50" t="str">
        <f>'VMs - All Data Fields'!AP3</f>
        <v>Commisioning/Testing</v>
      </c>
    </row>
    <row r="4" spans="1:11">
      <c r="A4" s="54" t="str">
        <f>'VMs - All Data Fields'!A4</f>
        <v>Aruba-MM01</v>
      </c>
      <c r="B4" s="49">
        <f>'VMs - All Data Fields'!B4</f>
        <v>8</v>
      </c>
      <c r="C4" s="49" t="str">
        <f>ROUND(('VMs - All Data Fields'!C4 / 1024),1) &amp; " GB"</f>
        <v>32 GB</v>
      </c>
      <c r="D4" s="49" t="str">
        <f>ROUND(('VMs - All Data Fields'!D4 / 1024),1) &amp; " GB"</f>
        <v>64 GB</v>
      </c>
      <c r="E4" s="49" t="str">
        <f>ROUND(('VMs - All Data Fields'!I4 / 1024),1) &amp; " GB"</f>
        <v>0 GB</v>
      </c>
      <c r="F4" s="49" t="e">
        <f>ROUND(('VMs - All Data Fields'!#REF! / 1024),1) &amp; " GB"</f>
        <v>#REF!</v>
      </c>
      <c r="G4" s="49" t="str">
        <f>ROUND(('VMs - All Data Fields'!N4 / 1024),1) &amp; " GB"</f>
        <v>0 GB</v>
      </c>
      <c r="H4" s="49" t="str">
        <f>ROUND(('VMs - All Data Fields'!S4 / 1024),1) &amp; " GB"</f>
        <v>0 GB</v>
      </c>
      <c r="I4" s="48" t="str">
        <f>'VMs - All Data Fields'!AC4</f>
        <v>OVA</v>
      </c>
      <c r="J4" s="50" t="str">
        <f>'VMs - All Data Fields'!AD4</f>
        <v>172.17.34.78</v>
      </c>
      <c r="K4" s="50" t="str">
        <f>'VMs - All Data Fields'!AP4</f>
        <v>Network Appliance</v>
      </c>
    </row>
    <row r="5" spans="1:11">
      <c r="A5" s="54" t="str">
        <f>'VMs - All Data Fields'!A6</f>
        <v>assetexp01-clm</v>
      </c>
      <c r="B5" s="49">
        <f>'VMs - All Data Fields'!B6</f>
        <v>4</v>
      </c>
      <c r="C5" s="49" t="str">
        <f>ROUND(('VMs - All Data Fields'!C6 / 1024),1) &amp; " GB"</f>
        <v>16 GB</v>
      </c>
      <c r="D5" s="49" t="str">
        <f>ROUND(('VMs - All Data Fields'!D6 / 1024),1) &amp; " GB"</f>
        <v>101.7 GB</v>
      </c>
      <c r="E5" s="49" t="str">
        <f>ROUND(('VMs - All Data Fields'!I6 / 1024),1) &amp; " GB"</f>
        <v>300 GB</v>
      </c>
      <c r="F5" s="49" t="e">
        <f>ROUND(('VMs - All Data Fields'!#REF! / 1024),1) &amp; " GB"</f>
        <v>#REF!</v>
      </c>
      <c r="G5" s="49" t="str">
        <f>ROUND(('VMs - All Data Fields'!N6 / 1024),1) &amp; " GB"</f>
        <v>0 GB</v>
      </c>
      <c r="H5" s="49" t="str">
        <f>ROUND(('VMs - All Data Fields'!S6 / 1024),1) &amp; " GB"</f>
        <v>0 GB</v>
      </c>
      <c r="I5" s="48" t="str">
        <f>'VMs - All Data Fields'!AC6</f>
        <v>Win2019</v>
      </c>
      <c r="J5" s="50" t="str">
        <f>'VMs - All Data Fields'!AD6</f>
        <v>172.17.34.216</v>
      </c>
      <c r="K5" s="50" t="str">
        <f>'VMs - All Data Fields'!AP6</f>
        <v>Monitoring/Inventory</v>
      </c>
    </row>
    <row r="6" spans="1:11">
      <c r="A6" s="54" t="e">
        <f>'VMs - All Data Fields'!#REF!</f>
        <v>#REF!</v>
      </c>
      <c r="B6" s="49" t="e">
        <f>'VMs - All Data Fields'!#REF!</f>
        <v>#REF!</v>
      </c>
      <c r="C6" s="49" t="e">
        <f>ROUND(('VMs - All Data Fields'!#REF! / 1024),1) &amp; " GB"</f>
        <v>#REF!</v>
      </c>
      <c r="D6" s="49" t="e">
        <f>ROUND(('VMs - All Data Fields'!#REF! / 1024),1) &amp; " GB"</f>
        <v>#REF!</v>
      </c>
      <c r="E6" s="49" t="e">
        <f>ROUND(('VMs - All Data Fields'!#REF! / 1024),1) &amp; " GB"</f>
        <v>#REF!</v>
      </c>
      <c r="F6" s="49" t="e">
        <f>ROUND(('VMs - All Data Fields'!#REF! / 1024),1) &amp; " GB"</f>
        <v>#REF!</v>
      </c>
      <c r="G6" s="49" t="e">
        <f>ROUND(('VMs - All Data Fields'!#REF! / 1024),1) &amp; " GB"</f>
        <v>#REF!</v>
      </c>
      <c r="H6" s="49" t="e">
        <f>ROUND(('VMs - All Data Fields'!#REF! / 1024),1) &amp; " GB"</f>
        <v>#REF!</v>
      </c>
      <c r="I6" s="48" t="e">
        <f>'VMs - All Data Fields'!#REF!</f>
        <v>#REF!</v>
      </c>
      <c r="J6" s="50" t="e">
        <f>'VMs - All Data Fields'!#REF!</f>
        <v>#REF!</v>
      </c>
      <c r="K6" s="50" t="e">
        <f>'VMs - All Data Fields'!#REF!</f>
        <v>#REF!</v>
      </c>
    </row>
    <row r="7" spans="1:11">
      <c r="A7" s="54" t="e">
        <f>'VMs - All Data Fields'!#REF!</f>
        <v>#REF!</v>
      </c>
      <c r="B7" s="49" t="e">
        <f>'VMs - All Data Fields'!#REF!</f>
        <v>#REF!</v>
      </c>
      <c r="C7" s="49" t="e">
        <f>ROUND(('VMs - All Data Fields'!#REF! / 1024),1) &amp; " GB"</f>
        <v>#REF!</v>
      </c>
      <c r="D7" s="49" t="e">
        <f>ROUND(('VMs - All Data Fields'!#REF! / 1024),1) &amp; " GB"</f>
        <v>#REF!</v>
      </c>
      <c r="E7" s="49" t="e">
        <f>ROUND(('VMs - All Data Fields'!#REF! / 1024),1) &amp; " GB"</f>
        <v>#REF!</v>
      </c>
      <c r="F7" s="49" t="e">
        <f>ROUND(('VMs - All Data Fields'!#REF! / 1024),1) &amp; " GB"</f>
        <v>#REF!</v>
      </c>
      <c r="G7" s="49" t="e">
        <f>ROUND(('VMs - All Data Fields'!#REF! / 1024),1) &amp; " GB"</f>
        <v>#REF!</v>
      </c>
      <c r="H7" s="49" t="e">
        <f>ROUND(('VMs - All Data Fields'!#REF! / 1024),1) &amp; " GB"</f>
        <v>#REF!</v>
      </c>
      <c r="I7" s="48" t="e">
        <f>'VMs - All Data Fields'!#REF!</f>
        <v>#REF!</v>
      </c>
      <c r="J7" s="50" t="e">
        <f>'VMs - All Data Fields'!#REF!</f>
        <v>#REF!</v>
      </c>
      <c r="K7" s="50" t="e">
        <f>'VMs - All Data Fields'!#REF!</f>
        <v>#REF!</v>
      </c>
    </row>
    <row r="8" spans="1:11">
      <c r="A8" s="54" t="e">
        <f>'VMs - All Data Fields'!#REF!</f>
        <v>#REF!</v>
      </c>
      <c r="B8" s="49" t="e">
        <f>'VMs - All Data Fields'!#REF!</f>
        <v>#REF!</v>
      </c>
      <c r="C8" s="49" t="e">
        <f>ROUND(('VMs - All Data Fields'!#REF! / 1024),1) &amp; " GB"</f>
        <v>#REF!</v>
      </c>
      <c r="D8" s="49" t="e">
        <f>ROUND(('VMs - All Data Fields'!#REF! / 1024),1) &amp; " GB"</f>
        <v>#REF!</v>
      </c>
      <c r="E8" s="49" t="e">
        <f>ROUND(('VMs - All Data Fields'!#REF! / 1024),1) &amp; " GB"</f>
        <v>#REF!</v>
      </c>
      <c r="F8" s="49" t="e">
        <f>ROUND(('VMs - All Data Fields'!#REF! / 1024),1) &amp; " GB"</f>
        <v>#REF!</v>
      </c>
      <c r="G8" s="49" t="e">
        <f>ROUND(('VMs - All Data Fields'!#REF! / 1024),1) &amp; " GB"</f>
        <v>#REF!</v>
      </c>
      <c r="H8" s="49" t="e">
        <f>ROUND(('VMs - All Data Fields'!#REF! / 1024),1) &amp; " GB"</f>
        <v>#REF!</v>
      </c>
      <c r="I8" s="48" t="e">
        <f>'VMs - All Data Fields'!#REF!</f>
        <v>#REF!</v>
      </c>
      <c r="J8" s="50" t="e">
        <f>'VMs - All Data Fields'!#REF!</f>
        <v>#REF!</v>
      </c>
      <c r="K8" s="50" t="e">
        <f>'VMs - All Data Fields'!#REF!</f>
        <v>#REF!</v>
      </c>
    </row>
    <row r="9" spans="1:11">
      <c r="A9" s="54" t="str">
        <f>'VMs - All Data Fields'!A7</f>
        <v>baker01</v>
      </c>
      <c r="B9" s="49">
        <f>'VMs - All Data Fields'!B7</f>
        <v>4</v>
      </c>
      <c r="C9" s="49" t="str">
        <f>ROUND(('VMs - All Data Fields'!C7 / 1024),1) &amp; " GB"</f>
        <v>8 GB</v>
      </c>
      <c r="D9" s="49" t="str">
        <f>ROUND(('VMs - All Data Fields'!D7 / 1024),1) &amp; " GB"</f>
        <v>100 GB</v>
      </c>
      <c r="E9" s="49" t="str">
        <f>ROUND(('VMs - All Data Fields'!I7 / 1024),1) &amp; " GB"</f>
        <v>10 GB</v>
      </c>
      <c r="F9" s="49" t="e">
        <f>ROUND(('VMs - All Data Fields'!#REF! / 1024),1) &amp; " GB"</f>
        <v>#REF!</v>
      </c>
      <c r="G9" s="49" t="str">
        <f>ROUND(('VMs - All Data Fields'!N7 / 1024),1) &amp; " GB"</f>
        <v>50 GB</v>
      </c>
      <c r="H9" s="49" t="str">
        <f>ROUND(('VMs - All Data Fields'!S7 / 1024),1) &amp; " GB"</f>
        <v>0 GB</v>
      </c>
      <c r="I9" s="48" t="str">
        <f>'VMs - All Data Fields'!AC7</f>
        <v>Win2016</v>
      </c>
      <c r="J9" s="50" t="str">
        <f>'VMs - All Data Fields'!AD7</f>
        <v>172.17.36.191</v>
      </c>
      <c r="K9" s="50" t="str">
        <f>'VMs - All Data Fields'!AP7</f>
        <v>Core Software</v>
      </c>
    </row>
    <row r="10" spans="1:11">
      <c r="A10" s="54" t="str">
        <f>'VMs - All Data Fields'!A8</f>
        <v>bootstrap01</v>
      </c>
      <c r="B10" s="49">
        <f>'VMs - All Data Fields'!B8</f>
        <v>4</v>
      </c>
      <c r="C10" s="49" t="str">
        <f>ROUND(('VMs - All Data Fields'!C8 / 1024),1) &amp; " GB"</f>
        <v>4 GB</v>
      </c>
      <c r="D10" s="49" t="str">
        <f>ROUND(('VMs - All Data Fields'!D8 / 1024),1) &amp; " GB"</f>
        <v>100 GB</v>
      </c>
      <c r="E10" s="49" t="str">
        <f>ROUND(('VMs - All Data Fields'!I8 / 1024),1) &amp; " GB"</f>
        <v>0 GB</v>
      </c>
      <c r="F10" s="49" t="e">
        <f>ROUND(('VMs - All Data Fields'!#REF! / 1024),1) &amp; " GB"</f>
        <v>#REF!</v>
      </c>
      <c r="G10" s="49" t="str">
        <f>ROUND(('VMs - All Data Fields'!N8 / 1024),1) &amp; " GB"</f>
        <v>0 GB</v>
      </c>
      <c r="H10" s="49" t="str">
        <f>ROUND(('VMs - All Data Fields'!S8 / 1024),1) &amp; " GB"</f>
        <v>0 GB</v>
      </c>
      <c r="I10" s="48" t="str">
        <f>'VMs - All Data Fields'!AC8</f>
        <v>CentOS7</v>
      </c>
      <c r="J10" s="50" t="str">
        <f>'VMs - All Data Fields'!AD8</f>
        <v>172.17.34.14</v>
      </c>
      <c r="K10" s="50" t="str">
        <f>'VMs - All Data Fields'!AP8</f>
        <v>Software Support</v>
      </c>
    </row>
    <row r="11" spans="1:11">
      <c r="A11" s="54" t="str">
        <f>'VMs - All Data Fields'!A9</f>
        <v>botconf01</v>
      </c>
      <c r="B11" s="49">
        <f>'VMs - All Data Fields'!B9</f>
        <v>2</v>
      </c>
      <c r="C11" s="49" t="str">
        <f>ROUND(('VMs - All Data Fields'!C9 / 1024),1) &amp; " GB"</f>
        <v>4 GB</v>
      </c>
      <c r="D11" s="49" t="str">
        <f>ROUND(('VMs - All Data Fields'!D9 / 1024),1) &amp; " GB"</f>
        <v>100 GB</v>
      </c>
      <c r="E11" s="49" t="str">
        <f>ROUND(('VMs - All Data Fields'!I9 / 1024),1) &amp; " GB"</f>
        <v>0 GB</v>
      </c>
      <c r="F11" s="49" t="e">
        <f>ROUND(('VMs - All Data Fields'!#REF! / 1024),1) &amp; " GB"</f>
        <v>#REF!</v>
      </c>
      <c r="G11" s="49" t="str">
        <f>ROUND(('VMs - All Data Fields'!N9 / 1024),1) &amp; " GB"</f>
        <v>0 GB</v>
      </c>
      <c r="H11" s="49" t="str">
        <f>ROUND(('VMs - All Data Fields'!S9 / 1024),1) &amp; " GB"</f>
        <v>0 GB</v>
      </c>
      <c r="I11" s="48" t="str">
        <f>'VMs - All Data Fields'!AC9</f>
        <v>CentOS7</v>
      </c>
      <c r="J11" s="50" t="str">
        <f>'VMs - All Data Fields'!AD9</f>
        <v>172.17.34.31</v>
      </c>
      <c r="K11" s="50" t="str">
        <f>'VMs - All Data Fields'!AP9</f>
        <v>Comissioning</v>
      </c>
    </row>
    <row r="12" spans="1:11">
      <c r="A12" s="54" t="str">
        <f>'VMs - All Data Fields'!A10</f>
        <v>bot-disconnect</v>
      </c>
      <c r="B12" s="49">
        <f>'VMs - All Data Fields'!B10</f>
        <v>8</v>
      </c>
      <c r="C12" s="49" t="str">
        <f>ROUND(('VMs - All Data Fields'!C10 / 1024),1) &amp; " GB"</f>
        <v>12 GB</v>
      </c>
      <c r="D12" s="49" t="str">
        <f>ROUND(('VMs - All Data Fields'!D10 / 1024),1) &amp; " GB"</f>
        <v>100 GB</v>
      </c>
      <c r="E12" s="49" t="str">
        <f>ROUND(('VMs - All Data Fields'!I10 / 1024),1) &amp; " GB"</f>
        <v>0 GB</v>
      </c>
      <c r="F12" s="49" t="e">
        <f>ROUND(('VMs - All Data Fields'!#REF! / 1024),1) &amp; " GB"</f>
        <v>#REF!</v>
      </c>
      <c r="G12" s="49" t="str">
        <f>ROUND(('VMs - All Data Fields'!N10 / 1024),1) &amp; " GB"</f>
        <v>0 GB</v>
      </c>
      <c r="H12" s="49" t="str">
        <f>ROUND(('VMs - All Data Fields'!S10 / 1024),1) &amp; " GB"</f>
        <v>0 GB</v>
      </c>
      <c r="I12" s="48" t="str">
        <f>'VMs - All Data Fields'!AC10</f>
        <v>CentOS7</v>
      </c>
      <c r="J12" s="50" t="str">
        <f>'VMs - All Data Fields'!AD10</f>
        <v>172.17.34.30</v>
      </c>
      <c r="K12" s="50" t="str">
        <f>'VMs - All Data Fields'!AP10</f>
        <v>Reporting</v>
      </c>
    </row>
    <row r="13" spans="1:11">
      <c r="A13" s="54" t="str">
        <f>'VMs - All Data Fields'!A11</f>
        <v>botmfg01</v>
      </c>
      <c r="B13" s="49">
        <f>'VMs - All Data Fields'!B11</f>
        <v>8</v>
      </c>
      <c r="C13" s="49" t="str">
        <f>ROUND(('VMs - All Data Fields'!C11 / 1024),1) &amp; " GB"</f>
        <v>32 GB</v>
      </c>
      <c r="D13" s="49" t="str">
        <f>ROUND(('VMs - All Data Fields'!D11 / 1024),1) &amp; " GB"</f>
        <v>150 GB</v>
      </c>
      <c r="E13" s="49" t="str">
        <f>ROUND(('VMs - All Data Fields'!I11 / 1024),1) &amp; " GB"</f>
        <v>80 GB</v>
      </c>
      <c r="F13" s="49" t="e">
        <f>ROUND(('VMs - All Data Fields'!#REF! / 1024),1) &amp; " GB"</f>
        <v>#REF!</v>
      </c>
      <c r="G13" s="49" t="str">
        <f>ROUND(('VMs - All Data Fields'!N11 / 1024),1) &amp; " GB"</f>
        <v>0 GB</v>
      </c>
      <c r="H13" s="49" t="str">
        <f>ROUND(('VMs - All Data Fields'!S11 / 1024),1) &amp; " GB"</f>
        <v>0 GB</v>
      </c>
      <c r="I13" s="48" t="str">
        <f>'VMs - All Data Fields'!AC11</f>
        <v>Win2016</v>
      </c>
      <c r="J13" s="50" t="str">
        <f>'VMs - All Data Fields'!AD11</f>
        <v>172.17.36.124</v>
      </c>
      <c r="K13" s="50">
        <f>'VMs - All Data Fields'!AP11</f>
        <v>0</v>
      </c>
    </row>
    <row r="14" spans="1:11">
      <c r="A14" s="54" t="str">
        <f>'VMs - All Data Fields'!A12</f>
        <v>botvision01</v>
      </c>
      <c r="B14" s="49">
        <f>'VMs - All Data Fields'!B12</f>
        <v>4</v>
      </c>
      <c r="C14" s="49" t="str">
        <f>ROUND(('VMs - All Data Fields'!C12 / 1024),1) &amp; " GB"</f>
        <v>8 GB</v>
      </c>
      <c r="D14" s="49" t="str">
        <f>ROUND(('VMs - All Data Fields'!D12 / 1024),1) &amp; " GB"</f>
        <v>100 GB</v>
      </c>
      <c r="E14" s="49" t="str">
        <f>ROUND(('VMs - All Data Fields'!I12 / 1024),1) &amp; " GB"</f>
        <v>0 GB</v>
      </c>
      <c r="F14" s="49" t="e">
        <f>ROUND(('VMs - All Data Fields'!#REF! / 1024),1) &amp; " GB"</f>
        <v>#REF!</v>
      </c>
      <c r="G14" s="49" t="str">
        <f>ROUND(('VMs - All Data Fields'!N12 / 1024),1) &amp; " GB"</f>
        <v>0 GB</v>
      </c>
      <c r="H14" s="49" t="str">
        <f>ROUND(('VMs - All Data Fields'!S12 / 1024),1) &amp; " GB"</f>
        <v>0 GB</v>
      </c>
      <c r="I14" s="48" t="str">
        <f>'VMs - All Data Fields'!AC12</f>
        <v>Win2016</v>
      </c>
      <c r="J14" s="50" t="str">
        <f>'VMs - All Data Fields'!AD12</f>
        <v>172.17.36.130</v>
      </c>
      <c r="K14" s="50">
        <f>'VMs - All Data Fields'!AP12</f>
        <v>0</v>
      </c>
    </row>
    <row r="15" spans="1:11">
      <c r="A15" s="54" t="str">
        <f>'VMs - All Data Fields'!A13</f>
        <v>ca01</v>
      </c>
      <c r="B15" s="49">
        <f>'VMs - All Data Fields'!B13</f>
        <v>2</v>
      </c>
      <c r="C15" s="49" t="str">
        <f>ROUND(('VMs - All Data Fields'!C13 / 1024),1) &amp; " GB"</f>
        <v>4 GB</v>
      </c>
      <c r="D15" s="49" t="str">
        <f>ROUND(('VMs - All Data Fields'!D13 / 1024),1) &amp; " GB"</f>
        <v>100 GB</v>
      </c>
      <c r="E15" s="49" t="str">
        <f>ROUND(('VMs - All Data Fields'!I13 / 1024),1) &amp; " GB"</f>
        <v>0 GB</v>
      </c>
      <c r="F15" s="49" t="e">
        <f>ROUND(('VMs - All Data Fields'!#REF! / 1024),1) &amp; " GB"</f>
        <v>#REF!</v>
      </c>
      <c r="G15" s="49" t="str">
        <f>ROUND(('VMs - All Data Fields'!N13 / 1024),1) &amp; " GB"</f>
        <v>0 GB</v>
      </c>
      <c r="H15" s="49" t="str">
        <f>ROUND(('VMs - All Data Fields'!S13 / 1024),1) &amp; " GB"</f>
        <v>0 GB</v>
      </c>
      <c r="I15" s="48" t="str">
        <f>'VMs - All Data Fields'!AC13</f>
        <v>Win2016</v>
      </c>
      <c r="J15" s="50" t="str">
        <f>'VMs - All Data Fields'!AD13</f>
        <v>172.17.34.32</v>
      </c>
      <c r="K15" s="50" t="str">
        <f>'VMs - All Data Fields'!AP13</f>
        <v>Infrastructure</v>
      </c>
    </row>
    <row r="16" spans="1:11">
      <c r="A16" s="54" t="str">
        <f>'VMs - All Data Fields'!A14</f>
        <v>cc03</v>
      </c>
      <c r="B16" s="49">
        <f>'VMs - All Data Fields'!B14</f>
        <v>8</v>
      </c>
      <c r="C16" s="49" t="str">
        <f>ROUND(('VMs - All Data Fields'!C14 / 1024),1) &amp; " GB"</f>
        <v>16 GB</v>
      </c>
      <c r="D16" s="49" t="str">
        <f>ROUND(('VMs - All Data Fields'!D14 / 1024),1) &amp; " GB"</f>
        <v>500 GB</v>
      </c>
      <c r="E16" s="49" t="str">
        <f>ROUND(('VMs - All Data Fields'!I14 / 1024),1) &amp; " GB"</f>
        <v>0 GB</v>
      </c>
      <c r="F16" s="49" t="e">
        <f>ROUND(('VMs - All Data Fields'!#REF! / 1024),1) &amp; " GB"</f>
        <v>#REF!</v>
      </c>
      <c r="G16" s="49" t="str">
        <f>ROUND(('VMs - All Data Fields'!N14 / 1024),1) &amp; " GB"</f>
        <v>0 GB</v>
      </c>
      <c r="H16" s="49" t="str">
        <f>ROUND(('VMs - All Data Fields'!S14 / 1024),1) &amp; " GB"</f>
        <v>0 GB</v>
      </c>
      <c r="I16" s="48" t="str">
        <f>'VMs - All Data Fields'!AC14</f>
        <v>Win2016</v>
      </c>
      <c r="J16" s="50" t="str">
        <f>'VMs - All Data Fields'!AD14</f>
        <v>172.17.36.45</v>
      </c>
      <c r="K16" s="50" t="str">
        <f>'VMs - All Data Fields'!AP14</f>
        <v>Core Software</v>
      </c>
    </row>
    <row r="17" spans="1:11">
      <c r="A17" s="54" t="str">
        <f>'VMs - All Data Fields'!A15</f>
        <v>cc04</v>
      </c>
      <c r="B17" s="49">
        <f>'VMs - All Data Fields'!B15</f>
        <v>8</v>
      </c>
      <c r="C17" s="49" t="str">
        <f>ROUND(('VMs - All Data Fields'!C15 / 1024),1) &amp; " GB"</f>
        <v>16 GB</v>
      </c>
      <c r="D17" s="49" t="str">
        <f>ROUND(('VMs - All Data Fields'!D15 / 1024),1) &amp; " GB"</f>
        <v>500 GB</v>
      </c>
      <c r="E17" s="49" t="str">
        <f>ROUND(('VMs - All Data Fields'!I15 / 1024),1) &amp; " GB"</f>
        <v>0 GB</v>
      </c>
      <c r="F17" s="49" t="e">
        <f>ROUND(('VMs - All Data Fields'!#REF! / 1024),1) &amp; " GB"</f>
        <v>#REF!</v>
      </c>
      <c r="G17" s="49" t="str">
        <f>ROUND(('VMs - All Data Fields'!N15 / 1024),1) &amp; " GB"</f>
        <v>0 GB</v>
      </c>
      <c r="H17" s="49" t="str">
        <f>ROUND(('VMs - All Data Fields'!S15 / 1024),1) &amp; " GB"</f>
        <v>0 GB</v>
      </c>
      <c r="I17" s="48" t="str">
        <f>'VMs - All Data Fields'!AC15</f>
        <v>Win2016</v>
      </c>
      <c r="J17" s="50" t="str">
        <f>'VMs - All Data Fields'!AD15</f>
        <v>172.17.36.46</v>
      </c>
      <c r="K17" s="50" t="str">
        <f>'VMs - All Data Fields'!AP15</f>
        <v>Core Software</v>
      </c>
    </row>
    <row r="18" spans="1:11">
      <c r="A18" s="54" t="str">
        <f>'VMs - All Data Fields'!A16</f>
        <v>cc05</v>
      </c>
      <c r="B18" s="49">
        <f>'VMs - All Data Fields'!B16</f>
        <v>8</v>
      </c>
      <c r="C18" s="49" t="str">
        <f>ROUND(('VMs - All Data Fields'!C16 / 1024),1) &amp; " GB"</f>
        <v>16 GB</v>
      </c>
      <c r="D18" s="49" t="str">
        <f>ROUND(('VMs - All Data Fields'!D16 / 1024),1) &amp; " GB"</f>
        <v>500 GB</v>
      </c>
      <c r="E18" s="49" t="str">
        <f>ROUND(('VMs - All Data Fields'!I16 / 1024),1) &amp; " GB"</f>
        <v>0 GB</v>
      </c>
      <c r="F18" s="49" t="e">
        <f>ROUND(('VMs - All Data Fields'!#REF! / 1024),1) &amp; " GB"</f>
        <v>#REF!</v>
      </c>
      <c r="G18" s="49" t="str">
        <f>ROUND(('VMs - All Data Fields'!N16 / 1024),1) &amp; " GB"</f>
        <v>0 GB</v>
      </c>
      <c r="H18" s="49" t="str">
        <f>ROUND(('VMs - All Data Fields'!S16 / 1024),1) &amp; " GB"</f>
        <v>0 GB</v>
      </c>
      <c r="I18" s="48" t="str">
        <f>'VMs - All Data Fields'!AC16</f>
        <v>Win2016</v>
      </c>
      <c r="J18" s="50" t="str">
        <f>'VMs - All Data Fields'!AD16</f>
        <v>172.17.36.47</v>
      </c>
      <c r="K18" s="50" t="str">
        <f>'VMs - All Data Fields'!AP16</f>
        <v>Core Software</v>
      </c>
    </row>
    <row r="19" spans="1:11">
      <c r="A19" s="54" t="str">
        <f>'VMs - All Data Fields'!A17</f>
        <v>cc09</v>
      </c>
      <c r="B19" s="49">
        <f>'VMs - All Data Fields'!B17</f>
        <v>8</v>
      </c>
      <c r="C19" s="49" t="str">
        <f>ROUND(('VMs - All Data Fields'!C17 / 1024),1) &amp; " GB"</f>
        <v>16 GB</v>
      </c>
      <c r="D19" s="49" t="str">
        <f>ROUND(('VMs - All Data Fields'!D17 / 1024),1) &amp; " GB"</f>
        <v>500 GB</v>
      </c>
      <c r="E19" s="49" t="str">
        <f>ROUND(('VMs - All Data Fields'!I17 / 1024),1) &amp; " GB"</f>
        <v>0 GB</v>
      </c>
      <c r="F19" s="49" t="e">
        <f>ROUND(('VMs - All Data Fields'!#REF! / 1024),1) &amp; " GB"</f>
        <v>#REF!</v>
      </c>
      <c r="G19" s="49" t="str">
        <f>ROUND(('VMs - All Data Fields'!N17 / 1024),1) &amp; " GB"</f>
        <v>0 GB</v>
      </c>
      <c r="H19" s="49" t="str">
        <f>ROUND(('VMs - All Data Fields'!S17 / 1024),1) &amp; " GB"</f>
        <v>0 GB</v>
      </c>
      <c r="I19" s="48" t="str">
        <f>'VMs - All Data Fields'!AC17</f>
        <v>Win2016</v>
      </c>
      <c r="J19" s="50" t="str">
        <f>'VMs - All Data Fields'!AD17</f>
        <v>172.17.36.50</v>
      </c>
      <c r="K19" s="50" t="str">
        <f>'VMs - All Data Fields'!AP17</f>
        <v>Core Software</v>
      </c>
    </row>
    <row r="20" spans="1:11">
      <c r="A20" s="54" t="str">
        <f>'VMs - All Data Fields'!A18</f>
        <v>ccdev01</v>
      </c>
      <c r="B20" s="49">
        <f>'VMs - All Data Fields'!B18</f>
        <v>8</v>
      </c>
      <c r="C20" s="49" t="str">
        <f>ROUND(('VMs - All Data Fields'!C18 / 1024),1) &amp; " GB"</f>
        <v>16 GB</v>
      </c>
      <c r="D20" s="49" t="str">
        <f>ROUND(('VMs - All Data Fields'!D18 / 1024),1) &amp; " GB"</f>
        <v>500 GB</v>
      </c>
      <c r="E20" s="49" t="str">
        <f>ROUND(('VMs - All Data Fields'!I18 / 1024),1) &amp; " GB"</f>
        <v>0 GB</v>
      </c>
      <c r="F20" s="49" t="e">
        <f>ROUND(('VMs - All Data Fields'!#REF! / 1024),1) &amp; " GB"</f>
        <v>#REF!</v>
      </c>
      <c r="G20" s="49" t="str">
        <f>ROUND(('VMs - All Data Fields'!N18 / 1024),1) &amp; " GB"</f>
        <v>0 GB</v>
      </c>
      <c r="H20" s="49" t="str">
        <f>ROUND(('VMs - All Data Fields'!S18 / 1024),1) &amp; " GB"</f>
        <v>0 GB</v>
      </c>
      <c r="I20" s="48" t="str">
        <f>'VMs - All Data Fields'!AC18</f>
        <v>Win2016</v>
      </c>
      <c r="J20" s="50" t="str">
        <f>'VMs - All Data Fields'!AD18</f>
        <v>172.17.36.44</v>
      </c>
      <c r="K20" s="50" t="str">
        <f>'VMs - All Data Fields'!AP18</f>
        <v>Core Software</v>
      </c>
    </row>
    <row r="21" spans="1:11">
      <c r="A21" s="54" t="e">
        <f>'VMs - All Data Fields'!#REF!</f>
        <v>#REF!</v>
      </c>
      <c r="B21" s="49" t="e">
        <f>'VMs - All Data Fields'!#REF!</f>
        <v>#REF!</v>
      </c>
      <c r="C21" s="49" t="e">
        <f>ROUND(('VMs - All Data Fields'!#REF! / 1024),1) &amp; " GB"</f>
        <v>#REF!</v>
      </c>
      <c r="D21" s="49" t="e">
        <f>ROUND(('VMs - All Data Fields'!#REF! / 1024),1) &amp; " GB"</f>
        <v>#REF!</v>
      </c>
      <c r="E21" s="49" t="e">
        <f>ROUND(('VMs - All Data Fields'!#REF! / 1024),1) &amp; " GB"</f>
        <v>#REF!</v>
      </c>
      <c r="F21" s="49" t="e">
        <f>ROUND(('VMs - All Data Fields'!#REF! / 1024),1) &amp; " GB"</f>
        <v>#REF!</v>
      </c>
      <c r="G21" s="49" t="e">
        <f>ROUND(('VMs - All Data Fields'!#REF! / 1024),1) &amp; " GB"</f>
        <v>#REF!</v>
      </c>
      <c r="H21" s="49" t="e">
        <f>ROUND(('VMs - All Data Fields'!#REF! / 1024),1) &amp; " GB"</f>
        <v>#REF!</v>
      </c>
      <c r="I21" s="48" t="e">
        <f>'VMs - All Data Fields'!#REF!</f>
        <v>#REF!</v>
      </c>
      <c r="J21" s="50" t="e">
        <f>'VMs - All Data Fields'!#REF!</f>
        <v>#REF!</v>
      </c>
      <c r="K21" s="50" t="e">
        <f>'VMs - All Data Fields'!#REF!</f>
        <v>#REF!</v>
      </c>
    </row>
    <row r="22" spans="1:11">
      <c r="A22" s="54" t="str">
        <f>'VMs - All Data Fields'!A19</f>
        <v>CellAvl01</v>
      </c>
      <c r="B22" s="49">
        <f>'VMs - All Data Fields'!B19</f>
        <v>4</v>
      </c>
      <c r="C22" s="49" t="str">
        <f>ROUND(('VMs - All Data Fields'!C19 / 1024),1) &amp; " GB"</f>
        <v>16 GB</v>
      </c>
      <c r="D22" s="49" t="str">
        <f>ROUND(('VMs - All Data Fields'!D19 / 1024),1) &amp; " GB"</f>
        <v>100 GB</v>
      </c>
      <c r="E22" s="49" t="str">
        <f>ROUND(('VMs - All Data Fields'!I19 / 1024),1) &amp; " GB"</f>
        <v>10 GB</v>
      </c>
      <c r="F22" s="49" t="e">
        <f>ROUND(('VMs - All Data Fields'!#REF! / 1024),1) &amp; " GB"</f>
        <v>#REF!</v>
      </c>
      <c r="G22" s="49" t="str">
        <f>ROUND(('VMs - All Data Fields'!N19 / 1024),1) &amp; " GB"</f>
        <v>10 GB</v>
      </c>
      <c r="H22" s="49" t="str">
        <f>ROUND(('VMs - All Data Fields'!S19 / 1024),1) &amp; " GB"</f>
        <v>0 GB</v>
      </c>
      <c r="I22" s="48" t="str">
        <f>'VMs - All Data Fields'!AC19</f>
        <v>Win2016</v>
      </c>
      <c r="J22" s="50" t="str">
        <f>'VMs - All Data Fields'!AD19</f>
        <v>172.17.36.30</v>
      </c>
      <c r="K22" s="50" t="str">
        <f>'VMs - All Data Fields'!AP19</f>
        <v>Adapter Cell Mgmt</v>
      </c>
    </row>
    <row r="23" spans="1:11">
      <c r="A23" s="54" t="str">
        <f>'VMs - All Data Fields'!A20</f>
        <v>cgwaib101</v>
      </c>
      <c r="B23" s="49">
        <f>'VMs - All Data Fields'!B20</f>
        <v>2</v>
      </c>
      <c r="C23" s="49" t="str">
        <f>ROUND(('VMs - All Data Fields'!C20 / 1024),1) &amp; " GB"</f>
        <v>8 GB</v>
      </c>
      <c r="D23" s="49" t="str">
        <f>ROUND(('VMs - All Data Fields'!D20 / 1024),1) &amp; " GB"</f>
        <v>100 GB</v>
      </c>
      <c r="E23" s="49" t="str">
        <f>ROUND(('VMs - All Data Fields'!I20 / 1024),1) &amp; " GB"</f>
        <v>10 GB</v>
      </c>
      <c r="F23" s="49" t="e">
        <f>ROUND(('VMs - All Data Fields'!#REF! / 1024),1) &amp; " GB"</f>
        <v>#REF!</v>
      </c>
      <c r="G23" s="49" t="str">
        <f>ROUND(('VMs - All Data Fields'!N20 / 1024),1) &amp; " GB"</f>
        <v>10 GB</v>
      </c>
      <c r="H23" s="49" t="str">
        <f>ROUND(('VMs - All Data Fields'!S20 / 1024),1) &amp; " GB"</f>
        <v>0 GB</v>
      </c>
      <c r="I23" s="48" t="str">
        <f>'VMs - All Data Fields'!AC20</f>
        <v>Win2016</v>
      </c>
      <c r="J23" s="50" t="str">
        <f>'VMs - All Data Fields'!AD20</f>
        <v>172.31.114.201</v>
      </c>
      <c r="K23" s="50" t="str">
        <f>'VMs - All Data Fields'!AP20</f>
        <v>Core Software</v>
      </c>
    </row>
    <row r="24" spans="1:11">
      <c r="A24" s="54" t="str">
        <f>'VMs - All Data Fields'!A37</f>
        <v>clb107</v>
      </c>
      <c r="B24" s="49">
        <f>'VMs - All Data Fields'!B37</f>
        <v>4</v>
      </c>
      <c r="C24" s="49" t="str">
        <f>ROUND(('VMs - All Data Fields'!C37 / 1024),1) &amp; " GB"</f>
        <v>6 GB</v>
      </c>
      <c r="D24" s="49" t="str">
        <f>ROUND(('VMs - All Data Fields'!D37 / 1024),1) &amp; " GB"</f>
        <v>100 GB</v>
      </c>
      <c r="E24" s="49" t="str">
        <f>ROUND(('VMs - All Data Fields'!I37 / 1024),1) &amp; " GB"</f>
        <v>10 GB</v>
      </c>
      <c r="F24" s="49" t="e">
        <f>ROUND(('VMs - All Data Fields'!#REF! / 1024),1) &amp; " GB"</f>
        <v>#REF!</v>
      </c>
      <c r="G24" s="49" t="str">
        <f>ROUND(('VMs - All Data Fields'!N37 / 1024),1) &amp; " GB"</f>
        <v>10 GB</v>
      </c>
      <c r="H24" s="49" t="str">
        <f>ROUND(('VMs - All Data Fields'!S37 / 1024),1) &amp; " GB"</f>
        <v>0 GB</v>
      </c>
      <c r="I24" s="48" t="str">
        <f>'VMs - All Data Fields'!AC37</f>
        <v>Win2016</v>
      </c>
      <c r="J24" s="50" t="str">
        <f>'VMs - All Data Fields'!AD37</f>
        <v>172.31.113.187</v>
      </c>
      <c r="K24" s="50" t="str">
        <f>'VMs - All Data Fields'!AP37</f>
        <v>Core Software</v>
      </c>
    </row>
    <row r="25" spans="1:11">
      <c r="A25" s="54" t="str">
        <f>'VMs - All Data Fields'!A40</f>
        <v>cpi01</v>
      </c>
      <c r="B25" s="49">
        <f>'VMs - All Data Fields'!B40</f>
        <v>8</v>
      </c>
      <c r="C25" s="49" t="str">
        <f>ROUND(('VMs - All Data Fields'!C40 / 1024),1) &amp; " GB"</f>
        <v>8 GB</v>
      </c>
      <c r="D25" s="49" t="str">
        <f>ROUND(('VMs - All Data Fields'!D40 / 1024),1) &amp; " GB"</f>
        <v>100 GB</v>
      </c>
      <c r="E25" s="49" t="str">
        <f>ROUND(('VMs - All Data Fields'!I40 / 1024),1) &amp; " GB"</f>
        <v>40 GB</v>
      </c>
      <c r="F25" s="49" t="e">
        <f>ROUND(('VMs - All Data Fields'!#REF! / 1024),1) &amp; " GB"</f>
        <v>#REF!</v>
      </c>
      <c r="G25" s="49" t="str">
        <f>ROUND(('VMs - All Data Fields'!N40 / 1024),1) &amp; " GB"</f>
        <v>10 GB</v>
      </c>
      <c r="H25" s="49" t="str">
        <f>ROUND(('VMs - All Data Fields'!S40 / 1024),1) &amp; " GB"</f>
        <v>0 GB</v>
      </c>
      <c r="I25" s="48" t="str">
        <f>'VMs - All Data Fields'!AC40</f>
        <v>Win2016</v>
      </c>
      <c r="J25" s="50" t="str">
        <f>'VMs - All Data Fields'!AD40</f>
        <v>172.17.36.120</v>
      </c>
      <c r="K25" s="50" t="str">
        <f>'VMs - All Data Fields'!AP40</f>
        <v>Core Software</v>
      </c>
    </row>
    <row r="26" spans="1:11">
      <c r="A26" s="54" t="str">
        <f>'VMs - All Data Fields'!A41</f>
        <v>db01</v>
      </c>
      <c r="B26" s="49">
        <f>'VMs - All Data Fields'!B41</f>
        <v>8</v>
      </c>
      <c r="C26" s="49" t="str">
        <f>ROUND(('VMs - All Data Fields'!C41 / 1024),1) &amp; " GB"</f>
        <v>80 GB</v>
      </c>
      <c r="D26" s="49" t="str">
        <f>ROUND(('VMs - All Data Fields'!D41 / 1024),1) &amp; " GB"</f>
        <v>100 GB</v>
      </c>
      <c r="E26" s="49" t="str">
        <f>ROUND(('VMs - All Data Fields'!I41 / 1024),1) &amp; " GB"</f>
        <v>100 GB</v>
      </c>
      <c r="F26" s="49" t="e">
        <f>ROUND(('VMs - All Data Fields'!#REF! / 1024),1) &amp; " GB"</f>
        <v>#REF!</v>
      </c>
      <c r="G26" s="49" t="str">
        <f>ROUND(('VMs - All Data Fields'!N41 / 1024),1) &amp; " GB"</f>
        <v>700 GB</v>
      </c>
      <c r="H26" s="49" t="str">
        <f>ROUND(('VMs - All Data Fields'!S41 / 1024),1) &amp; " GB"</f>
        <v>150 GB</v>
      </c>
      <c r="I26" s="48" t="str">
        <f>'VMs - All Data Fields'!AC41</f>
        <v>Win2016</v>
      </c>
      <c r="J26" s="50" t="str">
        <f>'VMs - All Data Fields'!AD41</f>
        <v>172.17.36.162</v>
      </c>
      <c r="K26" s="50" t="str">
        <f>'VMs - All Data Fields'!AP41</f>
        <v>Database</v>
      </c>
    </row>
    <row r="27" spans="1:11">
      <c r="A27" s="54" t="str">
        <f>'VMs - All Data Fields'!A42</f>
        <v>db02</v>
      </c>
      <c r="B27" s="49">
        <f>'VMs - All Data Fields'!B42</f>
        <v>8</v>
      </c>
      <c r="C27" s="49" t="str">
        <f>ROUND(('VMs - All Data Fields'!C42 / 1024),1) &amp; " GB"</f>
        <v>80 GB</v>
      </c>
      <c r="D27" s="49" t="str">
        <f>ROUND(('VMs - All Data Fields'!D42 / 1024),1) &amp; " GB"</f>
        <v>100 GB</v>
      </c>
      <c r="E27" s="49" t="str">
        <f>ROUND(('VMs - All Data Fields'!I42 / 1024),1) &amp; " GB"</f>
        <v>100 GB</v>
      </c>
      <c r="F27" s="49" t="e">
        <f>ROUND(('VMs - All Data Fields'!#REF! / 1024),1) &amp; " GB"</f>
        <v>#REF!</v>
      </c>
      <c r="G27" s="49" t="str">
        <f>ROUND(('VMs - All Data Fields'!N42 / 1024),1) &amp; " GB"</f>
        <v>700 GB</v>
      </c>
      <c r="H27" s="49" t="str">
        <f>ROUND(('VMs - All Data Fields'!S42 / 1024),1) &amp; " GB"</f>
        <v>150 GB</v>
      </c>
      <c r="I27" s="48" t="str">
        <f>'VMs - All Data Fields'!AC42</f>
        <v>Win2016</v>
      </c>
      <c r="J27" s="50" t="str">
        <f>'VMs - All Data Fields'!AD42</f>
        <v>172.17.36.163</v>
      </c>
      <c r="K27" s="50" t="str">
        <f>'VMs - All Data Fields'!AP42</f>
        <v>Database</v>
      </c>
    </row>
    <row r="28" spans="1:11">
      <c r="A28" s="54" t="str">
        <f>'VMs - All Data Fields'!A43</f>
        <v>db03</v>
      </c>
      <c r="B28" s="49">
        <f>'VMs - All Data Fields'!B43</f>
        <v>2</v>
      </c>
      <c r="C28" s="49" t="str">
        <f>ROUND(('VMs - All Data Fields'!C43 / 1024),1) &amp; " GB"</f>
        <v>8 GB</v>
      </c>
      <c r="D28" s="49" t="str">
        <f>ROUND(('VMs - All Data Fields'!D43 / 1024),1) &amp; " GB"</f>
        <v>100 GB</v>
      </c>
      <c r="E28" s="49" t="str">
        <f>ROUND(('VMs - All Data Fields'!I43 / 1024),1) &amp; " GB"</f>
        <v>55 GB</v>
      </c>
      <c r="F28" s="49" t="e">
        <f>ROUND(('VMs - All Data Fields'!#REF! / 1024),1) &amp; " GB"</f>
        <v>#REF!</v>
      </c>
      <c r="G28" s="49" t="str">
        <f>ROUND(('VMs - All Data Fields'!N43 / 1024),1) &amp; " GB"</f>
        <v>55 GB</v>
      </c>
      <c r="H28" s="49" t="str">
        <f>ROUND(('VMs - All Data Fields'!S43 / 1024),1) &amp; " GB"</f>
        <v>20 GB</v>
      </c>
      <c r="I28" s="48" t="str">
        <f>'VMs - All Data Fields'!AC43</f>
        <v>Win2016</v>
      </c>
      <c r="J28" s="50" t="str">
        <f>'VMs - All Data Fields'!AD43</f>
        <v>172.17.36.166</v>
      </c>
      <c r="K28" s="50" t="str">
        <f>'VMs - All Data Fields'!AP43</f>
        <v>Database</v>
      </c>
    </row>
    <row r="29" spans="1:11">
      <c r="A29" s="54" t="str">
        <f>'VMs - All Data Fields'!A44</f>
        <v>dc01</v>
      </c>
      <c r="B29" s="49">
        <f>'VMs - All Data Fields'!B44</f>
        <v>4</v>
      </c>
      <c r="C29" s="49" t="str">
        <f>ROUND(('VMs - All Data Fields'!C44 / 1024),1) &amp; " GB"</f>
        <v>8 GB</v>
      </c>
      <c r="D29" s="49" t="str">
        <f>ROUND(('VMs - All Data Fields'!D44 / 1024),1) &amp; " GB"</f>
        <v>100 GB</v>
      </c>
      <c r="E29" s="49" t="str">
        <f>ROUND(('VMs - All Data Fields'!I44 / 1024),1) &amp; " GB"</f>
        <v>0 GB</v>
      </c>
      <c r="F29" s="49" t="e">
        <f>ROUND(('VMs - All Data Fields'!#REF! / 1024),1) &amp; " GB"</f>
        <v>#REF!</v>
      </c>
      <c r="G29" s="49" t="str">
        <f>ROUND(('VMs - All Data Fields'!N44 / 1024),1) &amp; " GB"</f>
        <v>0 GB</v>
      </c>
      <c r="H29" s="49" t="str">
        <f>ROUND(('VMs - All Data Fields'!S44 / 1024),1) &amp; " GB"</f>
        <v>0 GB</v>
      </c>
      <c r="I29" s="48" t="str">
        <f>'VMs - All Data Fields'!AC44</f>
        <v>Win2016</v>
      </c>
      <c r="J29" s="50" t="str">
        <f>'VMs - All Data Fields'!AD44</f>
        <v>172.17.34.110</v>
      </c>
      <c r="K29" s="50" t="str">
        <f>'VMs - All Data Fields'!AP44</f>
        <v>Infrastructure</v>
      </c>
    </row>
    <row r="30" spans="1:11">
      <c r="A30" s="54" t="e">
        <f>'VMs - All Data Fields'!#REF!</f>
        <v>#REF!</v>
      </c>
      <c r="B30" s="49" t="e">
        <f>'VMs - All Data Fields'!#REF!</f>
        <v>#REF!</v>
      </c>
      <c r="C30" s="49" t="e">
        <f>ROUND(('VMs - All Data Fields'!#REF! / 1024),1) &amp; " GB"</f>
        <v>#REF!</v>
      </c>
      <c r="D30" s="49" t="e">
        <f>ROUND(('VMs - All Data Fields'!#REF! / 1024),1) &amp; " GB"</f>
        <v>#REF!</v>
      </c>
      <c r="E30" s="49" t="e">
        <f>ROUND(('VMs - All Data Fields'!#REF! / 1024),1) &amp; " GB"</f>
        <v>#REF!</v>
      </c>
      <c r="F30" s="49" t="e">
        <f>ROUND(('VMs - All Data Fields'!#REF! / 1024),1) &amp; " GB"</f>
        <v>#REF!</v>
      </c>
      <c r="G30" s="49" t="e">
        <f>ROUND(('VMs - All Data Fields'!#REF! / 1024),1) &amp; " GB"</f>
        <v>#REF!</v>
      </c>
      <c r="H30" s="49" t="e">
        <f>ROUND(('VMs - All Data Fields'!#REF! / 1024),1) &amp; " GB"</f>
        <v>#REF!</v>
      </c>
      <c r="I30" s="48" t="e">
        <f>'VMs - All Data Fields'!#REF!</f>
        <v>#REF!</v>
      </c>
      <c r="J30" s="50" t="e">
        <f>'VMs - All Data Fields'!#REF!</f>
        <v>#REF!</v>
      </c>
      <c r="K30" s="50" t="e">
        <f>'VMs - All Data Fields'!#REF!</f>
        <v>#REF!</v>
      </c>
    </row>
    <row r="31" spans="1:11">
      <c r="A31" s="54" t="str">
        <f>'VMs - All Data Fields'!A45</f>
        <v>dc02</v>
      </c>
      <c r="B31" s="49">
        <f>'VMs - All Data Fields'!B45</f>
        <v>2</v>
      </c>
      <c r="C31" s="49" t="str">
        <f>ROUND(('VMs - All Data Fields'!C45 / 1024),1) &amp; " GB"</f>
        <v>4 GB</v>
      </c>
      <c r="D31" s="49" t="str">
        <f>ROUND(('VMs - All Data Fields'!D45 / 1024),1) &amp; " GB"</f>
        <v>100 GB</v>
      </c>
      <c r="E31" s="49" t="str">
        <f>ROUND(('VMs - All Data Fields'!I45 / 1024),1) &amp; " GB"</f>
        <v>0 GB</v>
      </c>
      <c r="F31" s="49" t="e">
        <f>ROUND(('VMs - All Data Fields'!#REF! / 1024),1) &amp; " GB"</f>
        <v>#REF!</v>
      </c>
      <c r="G31" s="49" t="str">
        <f>ROUND(('VMs - All Data Fields'!N45 / 1024),1) &amp; " GB"</f>
        <v>0 GB</v>
      </c>
      <c r="H31" s="49" t="str">
        <f>ROUND(('VMs - All Data Fields'!S45 / 1024),1) &amp; " GB"</f>
        <v>0 GB</v>
      </c>
      <c r="I31" s="48" t="str">
        <f>'VMs - All Data Fields'!AC45</f>
        <v>Win2016</v>
      </c>
      <c r="J31" s="50" t="str">
        <f>'VMs - All Data Fields'!AD45</f>
        <v>172.17.34.111</v>
      </c>
      <c r="K31" s="50" t="str">
        <f>'VMs - All Data Fields'!AP45</f>
        <v>Infrastructure</v>
      </c>
    </row>
    <row r="32" spans="1:11">
      <c r="A32" s="54" t="str">
        <f>'VMs - All Data Fields'!A46</f>
        <v>depalui01</v>
      </c>
      <c r="B32" s="49">
        <f>'VMs - All Data Fields'!B46</f>
        <v>2</v>
      </c>
      <c r="C32" s="49" t="str">
        <f>ROUND(('VMs - All Data Fields'!C46 / 1024),1) &amp; " GB"</f>
        <v>8 GB</v>
      </c>
      <c r="D32" s="49" t="str">
        <f>ROUND(('VMs - All Data Fields'!D46 / 1024),1) &amp; " GB"</f>
        <v>100 GB</v>
      </c>
      <c r="E32" s="49" t="str">
        <f>ROUND(('VMs - All Data Fields'!I46 / 1024),1) &amp; " GB"</f>
        <v>10 GB</v>
      </c>
      <c r="F32" s="49" t="e">
        <f>ROUND(('VMs - All Data Fields'!#REF! / 1024),1) &amp; " GB"</f>
        <v>#REF!</v>
      </c>
      <c r="G32" s="49" t="str">
        <f>ROUND(('VMs - All Data Fields'!N46 / 1024),1) &amp; " GB"</f>
        <v>10 GB</v>
      </c>
      <c r="H32" s="49" t="str">
        <f>ROUND(('VMs - All Data Fields'!S46 / 1024),1) &amp; " GB"</f>
        <v>0 GB</v>
      </c>
      <c r="I32" s="48" t="str">
        <f>'VMs - All Data Fields'!AC46</f>
        <v>Win2016</v>
      </c>
      <c r="J32" s="50" t="str">
        <f>'VMs - All Data Fields'!AD46</f>
        <v>172.17.36.113</v>
      </c>
      <c r="K32" s="50" t="str">
        <f>'VMs - All Data Fields'!AP46</f>
        <v>Core Software</v>
      </c>
    </row>
    <row r="33" spans="1:11">
      <c r="A33" s="54" t="str">
        <f>'VMs - All Data Fields'!A47</f>
        <v>dns01a</v>
      </c>
      <c r="B33" s="49">
        <f>'VMs - All Data Fields'!B47</f>
        <v>4</v>
      </c>
      <c r="C33" s="49" t="str">
        <f>ROUND(('VMs - All Data Fields'!C47 / 1024),1) &amp; " GB"</f>
        <v>8 GB</v>
      </c>
      <c r="D33" s="49" t="str">
        <f>ROUND(('VMs - All Data Fields'!D47 / 1024),1) &amp; " GB"</f>
        <v>100 GB</v>
      </c>
      <c r="E33" s="49" t="str">
        <f>ROUND(('VMs - All Data Fields'!I47 / 1024),1) &amp; " GB"</f>
        <v>0 GB</v>
      </c>
      <c r="F33" s="49" t="e">
        <f>ROUND(('VMs - All Data Fields'!#REF! / 1024),1) &amp; " GB"</f>
        <v>#REF!</v>
      </c>
      <c r="G33" s="49" t="str">
        <f>ROUND(('VMs - All Data Fields'!N47 / 1024),1) &amp; " GB"</f>
        <v>0 GB</v>
      </c>
      <c r="H33" s="49" t="str">
        <f>ROUND(('VMs - All Data Fields'!S47 / 1024),1) &amp; " GB"</f>
        <v>0 GB</v>
      </c>
      <c r="I33" s="48" t="str">
        <f>'VMs - All Data Fields'!AC47</f>
        <v>CentOS7</v>
      </c>
      <c r="J33" s="50" t="str">
        <f>'VMs - All Data Fields'!AD47</f>
        <v>172.17.34.10</v>
      </c>
      <c r="K33" s="50" t="str">
        <f>'VMs - All Data Fields'!AP47</f>
        <v>Infrastructure</v>
      </c>
    </row>
    <row r="34" spans="1:11">
      <c r="A34" s="54" t="e">
        <f>'VMs - All Data Fields'!#REF!</f>
        <v>#REF!</v>
      </c>
      <c r="B34" s="49" t="e">
        <f>'VMs - All Data Fields'!#REF!</f>
        <v>#REF!</v>
      </c>
      <c r="C34" s="49" t="e">
        <f>ROUND(('VMs - All Data Fields'!#REF! / 1024),1) &amp; " GB"</f>
        <v>#REF!</v>
      </c>
      <c r="D34" s="49" t="e">
        <f>ROUND(('VMs - All Data Fields'!#REF! / 1024),1) &amp; " GB"</f>
        <v>#REF!</v>
      </c>
      <c r="E34" s="49" t="e">
        <f>ROUND(('VMs - All Data Fields'!#REF! / 1024),1) &amp; " GB"</f>
        <v>#REF!</v>
      </c>
      <c r="F34" s="49" t="e">
        <f>ROUND(('VMs - All Data Fields'!#REF! / 1024),1) &amp; " GB"</f>
        <v>#REF!</v>
      </c>
      <c r="G34" s="49" t="e">
        <f>ROUND(('VMs - All Data Fields'!#REF! / 1024),1) &amp; " GB"</f>
        <v>#REF!</v>
      </c>
      <c r="H34" s="49" t="e">
        <f>ROUND(('VMs - All Data Fields'!#REF! / 1024),1) &amp; " GB"</f>
        <v>#REF!</v>
      </c>
      <c r="I34" s="48" t="e">
        <f>'VMs - All Data Fields'!#REF!</f>
        <v>#REF!</v>
      </c>
      <c r="J34" s="50" t="e">
        <f>'VMs - All Data Fields'!#REF!</f>
        <v>#REF!</v>
      </c>
      <c r="K34" s="50" t="e">
        <f>'VMs - All Data Fields'!#REF!</f>
        <v>#REF!</v>
      </c>
    </row>
    <row r="35" spans="1:11">
      <c r="A35" s="54" t="str">
        <f>'VMs - All Data Fields'!A48</f>
        <v>dns01b</v>
      </c>
      <c r="B35" s="49">
        <f>'VMs - All Data Fields'!B48</f>
        <v>4</v>
      </c>
      <c r="C35" s="49" t="str">
        <f>ROUND(('VMs - All Data Fields'!C48 / 1024),1) &amp; " GB"</f>
        <v>8 GB</v>
      </c>
      <c r="D35" s="49" t="str">
        <f>ROUND(('VMs - All Data Fields'!D48 / 1024),1) &amp; " GB"</f>
        <v>100 GB</v>
      </c>
      <c r="E35" s="49" t="str">
        <f>ROUND(('VMs - All Data Fields'!I48 / 1024),1) &amp; " GB"</f>
        <v>0 GB</v>
      </c>
      <c r="F35" s="49" t="e">
        <f>ROUND(('VMs - All Data Fields'!#REF! / 1024),1) &amp; " GB"</f>
        <v>#REF!</v>
      </c>
      <c r="G35" s="49" t="str">
        <f>ROUND(('VMs - All Data Fields'!N48 / 1024),1) &amp; " GB"</f>
        <v>0 GB</v>
      </c>
      <c r="H35" s="49" t="str">
        <f>ROUND(('VMs - All Data Fields'!S48 / 1024),1) &amp; " GB"</f>
        <v>0 GB</v>
      </c>
      <c r="I35" s="48" t="str">
        <f>'VMs - All Data Fields'!AC48</f>
        <v>CentOS7</v>
      </c>
      <c r="J35" s="50" t="str">
        <f>'VMs - All Data Fields'!AD48</f>
        <v>172.17.34.11</v>
      </c>
      <c r="K35" s="50" t="str">
        <f>'VMs - All Data Fields'!AP48</f>
        <v>Infrastructure</v>
      </c>
    </row>
    <row r="36" spans="1:11">
      <c r="A36" s="54" t="str">
        <f>'VMs - All Data Fields'!A49</f>
        <v>elk-temp</v>
      </c>
      <c r="B36" s="49">
        <f>'VMs - All Data Fields'!B49</f>
        <v>4</v>
      </c>
      <c r="C36" s="49" t="str">
        <f>ROUND(('VMs - All Data Fields'!C49 / 1024),1) &amp; " GB"</f>
        <v>16 GB</v>
      </c>
      <c r="D36" s="49" t="str">
        <f>ROUND(('VMs - All Data Fields'!D49 / 1024),1) &amp; " GB"</f>
        <v>100 GB</v>
      </c>
      <c r="E36" s="49" t="str">
        <f>ROUND(('VMs - All Data Fields'!I49 / 1024),1) &amp; " GB"</f>
        <v>0 GB</v>
      </c>
      <c r="F36" s="49" t="e">
        <f>ROUND(('VMs - All Data Fields'!#REF! / 1024),1) &amp; " GB"</f>
        <v>#REF!</v>
      </c>
      <c r="G36" s="49" t="str">
        <f>ROUND(('VMs - All Data Fields'!N49 / 1024),1) &amp; " GB"</f>
        <v>0 GB</v>
      </c>
      <c r="H36" s="49" t="str">
        <f>ROUND(('VMs - All Data Fields'!S49 / 1024),1) &amp; " GB"</f>
        <v>0 GB</v>
      </c>
      <c r="I36" s="48" t="str">
        <f>'VMs - All Data Fields'!AC49</f>
        <v>CentOS7</v>
      </c>
      <c r="J36" s="50" t="str">
        <f>'VMs - All Data Fields'!AD49</f>
        <v>172.17.34.221</v>
      </c>
      <c r="K36" s="50" t="str">
        <f>'VMs - All Data Fields'!AP49</f>
        <v>Comissioning</v>
      </c>
    </row>
    <row r="37" spans="1:11">
      <c r="A37" s="54" t="str">
        <f>'VMs - All Data Fields'!A50</f>
        <v>emulator01</v>
      </c>
      <c r="B37" s="49">
        <f>'VMs - All Data Fields'!B50</f>
        <v>12</v>
      </c>
      <c r="C37" s="49" t="str">
        <f>ROUND(('VMs - All Data Fields'!C50 / 1024),1) &amp; " GB"</f>
        <v>32 GB</v>
      </c>
      <c r="D37" s="49" t="str">
        <f>ROUND(('VMs - All Data Fields'!D50 / 1024),1) &amp; " GB"</f>
        <v>100 GB</v>
      </c>
      <c r="E37" s="49" t="str">
        <f>ROUND(('VMs - All Data Fields'!I50 / 1024),1) &amp; " GB"</f>
        <v>20 GB</v>
      </c>
      <c r="F37" s="49" t="e">
        <f>ROUND(('VMs - All Data Fields'!#REF! / 1024),1) &amp; " GB"</f>
        <v>#REF!</v>
      </c>
      <c r="G37" s="49" t="str">
        <f>ROUND(('VMs - All Data Fields'!N50 / 1024),1) &amp; " GB"</f>
        <v>10 GB</v>
      </c>
      <c r="H37" s="49" t="str">
        <f>ROUND(('VMs - All Data Fields'!S50 / 1024),1) &amp; " GB"</f>
        <v>0 GB</v>
      </c>
      <c r="I37" s="48" t="str">
        <f>'VMs - All Data Fields'!AC50</f>
        <v>Win2016</v>
      </c>
      <c r="J37" s="50" t="str">
        <f>'VMs - All Data Fields'!AD50</f>
        <v>172.17.36.82</v>
      </c>
      <c r="K37" s="50" t="str">
        <f>'VMs - All Data Fields'!AP50</f>
        <v>Comissioning</v>
      </c>
    </row>
    <row r="38" spans="1:11">
      <c r="A38" s="54" t="str">
        <f>'VMs - All Data Fields'!A51</f>
        <v>ftsysmgmt-######</v>
      </c>
      <c r="B38" s="49">
        <f>'VMs - All Data Fields'!B51</f>
        <v>1</v>
      </c>
      <c r="C38" s="49" t="str">
        <f>ROUND(('VMs - All Data Fields'!C51 / 1024),1) &amp; " GB"</f>
        <v>2 GB</v>
      </c>
      <c r="D38" s="49" t="str">
        <f>ROUND(('VMs - All Data Fields'!D51 / 1024),1) &amp; " GB"</f>
        <v>18.5 GB</v>
      </c>
      <c r="E38" s="49" t="str">
        <f>ROUND(('VMs - All Data Fields'!I51 / 1024),1) &amp; " GB"</f>
        <v>0 GB</v>
      </c>
      <c r="F38" s="49" t="e">
        <f>ROUND(('VMs - All Data Fields'!#REF! / 1024),1) &amp; " GB"</f>
        <v>#REF!</v>
      </c>
      <c r="G38" s="49" t="str">
        <f>ROUND(('VMs - All Data Fields'!N51 / 1024),1) &amp; " GB"</f>
        <v>0 GB</v>
      </c>
      <c r="H38" s="49" t="str">
        <f>ROUND(('VMs - All Data Fields'!S51 / 1024),1) &amp; " GB"</f>
        <v>0 GB</v>
      </c>
      <c r="I38" s="48" t="str">
        <f>'VMs - All Data Fields'!AC51</f>
        <v>OVA</v>
      </c>
      <c r="J38" s="50" t="str">
        <f>'VMs - All Data Fields'!AD51</f>
        <v>172.17.34.159</v>
      </c>
      <c r="K38" s="50" t="str">
        <f>'VMs - All Data Fields'!AP51</f>
        <v>Infrastructure</v>
      </c>
    </row>
    <row r="39" spans="1:11">
      <c r="A39" s="54" t="str">
        <f>'VMs - All Data Fields'!A52</f>
        <v>iba01</v>
      </c>
      <c r="B39" s="49">
        <f>'VMs - All Data Fields'!B52</f>
        <v>4</v>
      </c>
      <c r="C39" s="49" t="str">
        <f>ROUND(('VMs - All Data Fields'!C52 / 1024),1) &amp; " GB"</f>
        <v>16 GB</v>
      </c>
      <c r="D39" s="49" t="str">
        <f>ROUND(('VMs - All Data Fields'!D52 / 1024),1) &amp; " GB"</f>
        <v>200 GB</v>
      </c>
      <c r="E39" s="49" t="str">
        <f>ROUND(('VMs - All Data Fields'!I52 / 1024),1) &amp; " GB"</f>
        <v>0 GB</v>
      </c>
      <c r="F39" s="49" t="e">
        <f>ROUND(('VMs - All Data Fields'!#REF! / 1024),1) &amp; " GB"</f>
        <v>#REF!</v>
      </c>
      <c r="G39" s="49" t="str">
        <f>ROUND(('VMs - All Data Fields'!N52 / 1024),1) &amp; " GB"</f>
        <v>0 GB</v>
      </c>
      <c r="H39" s="49" t="str">
        <f>ROUND(('VMs - All Data Fields'!S52 / 1024),1) &amp; " GB"</f>
        <v>0 GB</v>
      </c>
      <c r="I39" s="48" t="str">
        <f>'VMs - All Data Fields'!AC52</f>
        <v>Win2016</v>
      </c>
      <c r="J39" s="50" t="str">
        <f>'VMs - All Data Fields'!AD52</f>
        <v>172.31.115.121</v>
      </c>
      <c r="K39" s="50" t="str">
        <f>'VMs - All Data Fields'!AP52</f>
        <v>Adapter Cell Mgmt</v>
      </c>
    </row>
    <row r="40" spans="1:11">
      <c r="A40" s="54" t="str">
        <f>'VMs - All Data Fields'!A53</f>
        <v>ignm01</v>
      </c>
      <c r="B40" s="49">
        <f>'VMs - All Data Fields'!B53</f>
        <v>8</v>
      </c>
      <c r="C40" s="49" t="str">
        <f>ROUND(('VMs - All Data Fields'!C53 / 1024),1) &amp; " GB"</f>
        <v>32 GB</v>
      </c>
      <c r="D40" s="49" t="str">
        <f>ROUND(('VMs - All Data Fields'!D53 / 1024),1) &amp; " GB"</f>
        <v>100 GB</v>
      </c>
      <c r="E40" s="49" t="str">
        <f>ROUND(('VMs - All Data Fields'!I53 / 1024),1) &amp; " GB"</f>
        <v>1024 GB</v>
      </c>
      <c r="F40" s="49" t="e">
        <f>ROUND(('VMs - All Data Fields'!#REF! / 1024),1) &amp; " GB"</f>
        <v>#REF!</v>
      </c>
      <c r="G40" s="49" t="str">
        <f>ROUND(('VMs - All Data Fields'!N53 / 1024),1) &amp; " GB"</f>
        <v>0 GB</v>
      </c>
      <c r="H40" s="49" t="str">
        <f>ROUND(('VMs - All Data Fields'!S53 / 1024),1) &amp; " GB"</f>
        <v>0 GB</v>
      </c>
      <c r="I40" s="48" t="str">
        <f>'VMs - All Data Fields'!AC53</f>
        <v>Win2016</v>
      </c>
      <c r="J40" s="50" t="str">
        <f>'VMs - All Data Fields'!AD53</f>
        <v>172.31.111.231</v>
      </c>
      <c r="K40" s="50" t="str">
        <f>'VMs - All Data Fields'!AP53</f>
        <v>Ignition</v>
      </c>
    </row>
    <row r="41" spans="1:11">
      <c r="A41" s="54" t="str">
        <f>'VMs - All Data Fields'!A54</f>
        <v>ignm02</v>
      </c>
      <c r="B41" s="49">
        <f>'VMs - All Data Fields'!B54</f>
        <v>8</v>
      </c>
      <c r="C41" s="49" t="str">
        <f>ROUND(('VMs - All Data Fields'!C54 / 1024),1) &amp; " GB"</f>
        <v>32 GB</v>
      </c>
      <c r="D41" s="49" t="str">
        <f>ROUND(('VMs - All Data Fields'!D54 / 1024),1) &amp; " GB"</f>
        <v>100 GB</v>
      </c>
      <c r="E41" s="49" t="str">
        <f>ROUND(('VMs - All Data Fields'!I54 / 1024),1) &amp; " GB"</f>
        <v>1024 GB</v>
      </c>
      <c r="F41" s="49" t="e">
        <f>ROUND(('VMs - All Data Fields'!#REF! / 1024),1) &amp; " GB"</f>
        <v>#REF!</v>
      </c>
      <c r="G41" s="49" t="str">
        <f>ROUND(('VMs - All Data Fields'!N54 / 1024),1) &amp; " GB"</f>
        <v>0 GB</v>
      </c>
      <c r="H41" s="49" t="str">
        <f>ROUND(('VMs - All Data Fields'!S54 / 1024),1) &amp; " GB"</f>
        <v>0 GB</v>
      </c>
      <c r="I41" s="48" t="str">
        <f>'VMs - All Data Fields'!AC54</f>
        <v>Win2016</v>
      </c>
      <c r="J41" s="50" t="str">
        <f>'VMs - All Data Fields'!AD54</f>
        <v>172.31.111.232</v>
      </c>
      <c r="K41" s="50" t="str">
        <f>'VMs - All Data Fields'!AP54</f>
        <v>Ignition</v>
      </c>
    </row>
    <row r="42" spans="1:11">
      <c r="A42" s="54" t="str">
        <f>'VMs - All Data Fields'!A55</f>
        <v>ignmisc01</v>
      </c>
      <c r="B42" s="49">
        <f>'VMs - All Data Fields'!B55</f>
        <v>12</v>
      </c>
      <c r="C42" s="49" t="str">
        <f>ROUND(('VMs - All Data Fields'!C55 / 1024),1) &amp; " GB"</f>
        <v>24 GB</v>
      </c>
      <c r="D42" s="49" t="str">
        <f>ROUND(('VMs - All Data Fields'!D55 / 1024),1) &amp; " GB"</f>
        <v>100 GB</v>
      </c>
      <c r="E42" s="49" t="str">
        <f>ROUND(('VMs - All Data Fields'!I55 / 1024),1) &amp; " GB"</f>
        <v>40 GB</v>
      </c>
      <c r="F42" s="49" t="e">
        <f>ROUND(('VMs - All Data Fields'!#REF! / 1024),1) &amp; " GB"</f>
        <v>#REF!</v>
      </c>
      <c r="G42" s="49" t="str">
        <f>ROUND(('VMs - All Data Fields'!N55 / 1024),1) &amp; " GB"</f>
        <v>0 GB</v>
      </c>
      <c r="H42" s="49" t="str">
        <f>ROUND(('VMs - All Data Fields'!S55 / 1024),1) &amp; " GB"</f>
        <v>0 GB</v>
      </c>
      <c r="I42" s="48" t="str">
        <f>'VMs - All Data Fields'!AC55</f>
        <v>Win2016</v>
      </c>
      <c r="J42" s="50" t="str">
        <f>'VMs - All Data Fields'!AD55</f>
        <v>172.31.111.233</v>
      </c>
      <c r="K42" s="50" t="str">
        <f>'VMs - All Data Fields'!AP55</f>
        <v>Ignition</v>
      </c>
    </row>
    <row r="43" spans="1:11">
      <c r="A43" s="54" t="str">
        <f>'VMs - All Data Fields'!A56</f>
        <v>ignsafety01</v>
      </c>
      <c r="B43" s="49">
        <f>'VMs - All Data Fields'!B56</f>
        <v>16</v>
      </c>
      <c r="C43" s="49" t="str">
        <f>ROUND(('VMs - All Data Fields'!C56 / 1024),1) &amp; " GB"</f>
        <v>32 GB</v>
      </c>
      <c r="D43" s="49" t="str">
        <f>ROUND(('VMs - All Data Fields'!D56 / 1024),1) &amp; " GB"</f>
        <v>100 GB</v>
      </c>
      <c r="E43" s="49" t="str">
        <f>ROUND(('VMs - All Data Fields'!I56 / 1024),1) &amp; " GB"</f>
        <v>40 GB</v>
      </c>
      <c r="F43" s="49" t="e">
        <f>ROUND(('VMs - All Data Fields'!#REF! / 1024),1) &amp; " GB"</f>
        <v>#REF!</v>
      </c>
      <c r="G43" s="49" t="str">
        <f>ROUND(('VMs - All Data Fields'!N56 / 1024),1) &amp; " GB"</f>
        <v>0 GB</v>
      </c>
      <c r="H43" s="49" t="str">
        <f>ROUND(('VMs - All Data Fields'!S56 / 1024),1) &amp; " GB"</f>
        <v>0 GB</v>
      </c>
      <c r="I43" s="48" t="str">
        <f>'VMs - All Data Fields'!AC56</f>
        <v>Win2016</v>
      </c>
      <c r="J43" s="50" t="str">
        <f>'VMs - All Data Fields'!AD56</f>
        <v>172.31.111.234</v>
      </c>
      <c r="K43" s="50" t="str">
        <f>'VMs - All Data Fields'!AP56</f>
        <v>Ignition</v>
      </c>
    </row>
    <row r="44" spans="1:11">
      <c r="A44" s="54" t="str">
        <f>'VMs - All Data Fields'!A57</f>
        <v>igntag01</v>
      </c>
      <c r="B44" s="49">
        <f>'VMs - All Data Fields'!B57</f>
        <v>12</v>
      </c>
      <c r="C44" s="49" t="str">
        <f>ROUND(('VMs - All Data Fields'!C57 / 1024),1) &amp; " GB"</f>
        <v>24 GB</v>
      </c>
      <c r="D44" s="49" t="str">
        <f>ROUND(('VMs - All Data Fields'!D57 / 1024),1) &amp; " GB"</f>
        <v>100 GB</v>
      </c>
      <c r="E44" s="49" t="str">
        <f>ROUND(('VMs - All Data Fields'!I57 / 1024),1) &amp; " GB"</f>
        <v>40 GB</v>
      </c>
      <c r="F44" s="49" t="e">
        <f>ROUND(('VMs - All Data Fields'!#REF! / 1024),1) &amp; " GB"</f>
        <v>#REF!</v>
      </c>
      <c r="G44" s="49" t="str">
        <f>ROUND(('VMs - All Data Fields'!N57 / 1024),1) &amp; " GB"</f>
        <v>0 GB</v>
      </c>
      <c r="H44" s="49" t="str">
        <f>ROUND(('VMs - All Data Fields'!S57 / 1024),1) &amp; " GB"</f>
        <v>0 GB</v>
      </c>
      <c r="I44" s="48" t="str">
        <f>'VMs - All Data Fields'!AC57</f>
        <v>Win2016</v>
      </c>
      <c r="J44" s="50" t="str">
        <f>'VMs - All Data Fields'!AD57</f>
        <v>172.31.111.235</v>
      </c>
      <c r="K44" s="50" t="str">
        <f>'VMs - All Data Fields'!AP57</f>
        <v>Ignition</v>
      </c>
    </row>
    <row r="45" spans="1:11">
      <c r="A45" s="54" t="str">
        <f>'VMs - All Data Fields'!A58</f>
        <v>igntag02</v>
      </c>
      <c r="B45" s="49">
        <f>'VMs - All Data Fields'!B58</f>
        <v>12</v>
      </c>
      <c r="C45" s="49" t="str">
        <f>ROUND(('VMs - All Data Fields'!C58 / 1024),1) &amp; " GB"</f>
        <v>24 GB</v>
      </c>
      <c r="D45" s="49" t="str">
        <f>ROUND(('VMs - All Data Fields'!D58 / 1024),1) &amp; " GB"</f>
        <v>100 GB</v>
      </c>
      <c r="E45" s="49" t="str">
        <f>ROUND(('VMs - All Data Fields'!I58 / 1024),1) &amp; " GB"</f>
        <v>40 GB</v>
      </c>
      <c r="F45" s="49" t="e">
        <f>ROUND(('VMs - All Data Fields'!#REF! / 1024),1) &amp; " GB"</f>
        <v>#REF!</v>
      </c>
      <c r="G45" s="49" t="str">
        <f>ROUND(('VMs - All Data Fields'!N58 / 1024),1) &amp; " GB"</f>
        <v>0 GB</v>
      </c>
      <c r="H45" s="49" t="str">
        <f>ROUND(('VMs - All Data Fields'!S58 / 1024),1) &amp; " GB"</f>
        <v>0 GB</v>
      </c>
      <c r="I45" s="48" t="str">
        <f>'VMs - All Data Fields'!AC58</f>
        <v>Win2016</v>
      </c>
      <c r="J45" s="50" t="str">
        <f>'VMs - All Data Fields'!AD58</f>
        <v>172.31.111.236</v>
      </c>
      <c r="K45" s="50" t="str">
        <f>'VMs - All Data Fields'!AP58</f>
        <v>Ignition</v>
      </c>
    </row>
    <row r="46" spans="1:11">
      <c r="A46" s="54" t="str">
        <f>'VMs - All Data Fields'!A59</f>
        <v>igntag03</v>
      </c>
      <c r="B46" s="49">
        <f>'VMs - All Data Fields'!B59</f>
        <v>12</v>
      </c>
      <c r="C46" s="49" t="str">
        <f>ROUND(('VMs - All Data Fields'!C59 / 1024),1) &amp; " GB"</f>
        <v>24 GB</v>
      </c>
      <c r="D46" s="49" t="str">
        <f>ROUND(('VMs - All Data Fields'!D59 / 1024),1) &amp; " GB"</f>
        <v>100 GB</v>
      </c>
      <c r="E46" s="49" t="str">
        <f>ROUND(('VMs - All Data Fields'!I59 / 1024),1) &amp; " GB"</f>
        <v>40 GB</v>
      </c>
      <c r="F46" s="49" t="e">
        <f>ROUND(('VMs - All Data Fields'!#REF! / 1024),1) &amp; " GB"</f>
        <v>#REF!</v>
      </c>
      <c r="G46" s="49" t="str">
        <f>ROUND(('VMs - All Data Fields'!N59 / 1024),1) &amp; " GB"</f>
        <v>0 GB</v>
      </c>
      <c r="H46" s="49" t="str">
        <f>ROUND(('VMs - All Data Fields'!S59 / 1024),1) &amp; " GB"</f>
        <v>0 GB</v>
      </c>
      <c r="I46" s="48" t="str">
        <f>'VMs - All Data Fields'!AC59</f>
        <v>Win2016</v>
      </c>
      <c r="J46" s="50" t="str">
        <f>'VMs - All Data Fields'!AD59</f>
        <v>172.31.111.237</v>
      </c>
      <c r="K46" s="50" t="str">
        <f>'VMs - All Data Fields'!AP59</f>
        <v>Ignition</v>
      </c>
    </row>
    <row r="47" spans="1:11">
      <c r="A47" s="54" t="str">
        <f>'VMs - All Data Fields'!A60</f>
        <v>igntag04</v>
      </c>
      <c r="B47" s="49">
        <f>'VMs - All Data Fields'!B60</f>
        <v>12</v>
      </c>
      <c r="C47" s="49" t="str">
        <f>ROUND(('VMs - All Data Fields'!C60 / 1024),1) &amp; " GB"</f>
        <v>24 GB</v>
      </c>
      <c r="D47" s="49" t="str">
        <f>ROUND(('VMs - All Data Fields'!D60 / 1024),1) &amp; " GB"</f>
        <v>100 GB</v>
      </c>
      <c r="E47" s="49" t="str">
        <f>ROUND(('VMs - All Data Fields'!I60 / 1024),1) &amp; " GB"</f>
        <v>40 GB</v>
      </c>
      <c r="F47" s="49" t="e">
        <f>ROUND(('VMs - All Data Fields'!#REF! / 1024),1) &amp; " GB"</f>
        <v>#REF!</v>
      </c>
      <c r="G47" s="49" t="str">
        <f>ROUND(('VMs - All Data Fields'!N60 / 1024),1) &amp; " GB"</f>
        <v>0 GB</v>
      </c>
      <c r="H47" s="49" t="str">
        <f>ROUND(('VMs - All Data Fields'!S60 / 1024),1) &amp; " GB"</f>
        <v>0 GB</v>
      </c>
      <c r="I47" s="48" t="str">
        <f>'VMs - All Data Fields'!AC60</f>
        <v>Win2016</v>
      </c>
      <c r="J47" s="50" t="str">
        <f>'VMs - All Data Fields'!AD60</f>
        <v>172.31.111.238</v>
      </c>
      <c r="K47" s="50" t="str">
        <f>'VMs - All Data Fields'!AP60</f>
        <v>Ignition</v>
      </c>
    </row>
    <row r="48" spans="1:11">
      <c r="A48" s="54" t="e">
        <f>'VMs - All Data Fields'!#REF!</f>
        <v>#REF!</v>
      </c>
      <c r="B48" s="49" t="e">
        <f>'VMs - All Data Fields'!#REF!</f>
        <v>#REF!</v>
      </c>
      <c r="C48" s="49" t="e">
        <f>ROUND(('VMs - All Data Fields'!#REF! / 1024),1) &amp; " GB"</f>
        <v>#REF!</v>
      </c>
      <c r="D48" s="49" t="e">
        <f>ROUND(('VMs - All Data Fields'!#REF! / 1024),1) &amp; " GB"</f>
        <v>#REF!</v>
      </c>
      <c r="E48" s="49" t="e">
        <f>ROUND(('VMs - All Data Fields'!#REF! / 1024),1) &amp; " GB"</f>
        <v>#REF!</v>
      </c>
      <c r="F48" s="49" t="e">
        <f>ROUND(('VMs - All Data Fields'!#REF! / 1024),1) &amp; " GB"</f>
        <v>#REF!</v>
      </c>
      <c r="G48" s="49" t="e">
        <f>ROUND(('VMs - All Data Fields'!#REF! / 1024),1) &amp; " GB"</f>
        <v>#REF!</v>
      </c>
      <c r="H48" s="49" t="e">
        <f>ROUND(('VMs - All Data Fields'!#REF! / 1024),1) &amp; " GB"</f>
        <v>#REF!</v>
      </c>
      <c r="I48" s="48" t="e">
        <f>'VMs - All Data Fields'!#REF!</f>
        <v>#REF!</v>
      </c>
      <c r="J48" s="50" t="e">
        <f>'VMs - All Data Fields'!#REF!</f>
        <v>#REF!</v>
      </c>
      <c r="K48" s="50" t="e">
        <f>'VMs - All Data Fields'!#REF!</f>
        <v>#REF!</v>
      </c>
    </row>
    <row r="49" spans="1:11">
      <c r="A49" s="54" t="str">
        <f>'VMs - All Data Fields'!A61</f>
        <v>igntag05</v>
      </c>
      <c r="B49" s="49">
        <f>'VMs - All Data Fields'!B61</f>
        <v>12</v>
      </c>
      <c r="C49" s="49" t="str">
        <f>ROUND(('VMs - All Data Fields'!C61 / 1024),1) &amp; " GB"</f>
        <v>24 GB</v>
      </c>
      <c r="D49" s="49" t="str">
        <f>ROUND(('VMs - All Data Fields'!D61 / 1024),1) &amp; " GB"</f>
        <v>100 GB</v>
      </c>
      <c r="E49" s="49" t="str">
        <f>ROUND(('VMs - All Data Fields'!I61 / 1024),1) &amp; " GB"</f>
        <v>40 GB</v>
      </c>
      <c r="F49" s="49" t="e">
        <f>ROUND(('VMs - All Data Fields'!#REF! / 1024),1) &amp; " GB"</f>
        <v>#REF!</v>
      </c>
      <c r="G49" s="49" t="str">
        <f>ROUND(('VMs - All Data Fields'!N61 / 1024),1) &amp; " GB"</f>
        <v>0 GB</v>
      </c>
      <c r="H49" s="49" t="str">
        <f>ROUND(('VMs - All Data Fields'!S61 / 1024),1) &amp; " GB"</f>
        <v>0 GB</v>
      </c>
      <c r="I49" s="48" t="str">
        <f>'VMs - All Data Fields'!AC61</f>
        <v>Win2016</v>
      </c>
      <c r="J49" s="50" t="str">
        <f>'VMs - All Data Fields'!AD61</f>
        <v>172.31.111.239</v>
      </c>
      <c r="K49" s="50" t="str">
        <f>'VMs - All Data Fields'!AP61</f>
        <v>Ignition</v>
      </c>
    </row>
    <row r="50" spans="1:11">
      <c r="A50" s="54" t="str">
        <f>'VMs - All Data Fields'!A62</f>
        <v>igntag06</v>
      </c>
      <c r="B50" s="49">
        <f>'VMs - All Data Fields'!B62</f>
        <v>12</v>
      </c>
      <c r="C50" s="49" t="str">
        <f>ROUND(('VMs - All Data Fields'!C62 / 1024),1) &amp; " GB"</f>
        <v>24 GB</v>
      </c>
      <c r="D50" s="49" t="str">
        <f>ROUND(('VMs - All Data Fields'!D62 / 1024),1) &amp; " GB"</f>
        <v>100 GB</v>
      </c>
      <c r="E50" s="49" t="str">
        <f>ROUND(('VMs - All Data Fields'!I62 / 1024),1) &amp; " GB"</f>
        <v>40 GB</v>
      </c>
      <c r="F50" s="49" t="e">
        <f>ROUND(('VMs - All Data Fields'!#REF! / 1024),1) &amp; " GB"</f>
        <v>#REF!</v>
      </c>
      <c r="G50" s="49" t="str">
        <f>ROUND(('VMs - All Data Fields'!N62 / 1024),1) &amp; " GB"</f>
        <v>0 GB</v>
      </c>
      <c r="H50" s="49" t="str">
        <f>ROUND(('VMs - All Data Fields'!S62 / 1024),1) &amp; " GB"</f>
        <v>0 GB</v>
      </c>
      <c r="I50" s="48" t="str">
        <f>'VMs - All Data Fields'!AC62</f>
        <v>Win2016</v>
      </c>
      <c r="J50" s="50" t="str">
        <f>'VMs - All Data Fields'!AD62</f>
        <v>172.31.111.240</v>
      </c>
      <c r="K50" s="50" t="str">
        <f>'VMs - All Data Fields'!AP62</f>
        <v>Ignition</v>
      </c>
    </row>
    <row r="51" spans="1:11">
      <c r="A51" s="54" t="str">
        <f>'VMs - All Data Fields'!A63</f>
        <v>igntag07</v>
      </c>
      <c r="B51" s="49">
        <f>'VMs - All Data Fields'!B63</f>
        <v>12</v>
      </c>
      <c r="C51" s="49" t="str">
        <f>ROUND(('VMs - All Data Fields'!C63 / 1024),1) &amp; " GB"</f>
        <v>24 GB</v>
      </c>
      <c r="D51" s="49" t="str">
        <f>ROUND(('VMs - All Data Fields'!D63 / 1024),1) &amp; " GB"</f>
        <v>100 GB</v>
      </c>
      <c r="E51" s="49" t="str">
        <f>ROUND(('VMs - All Data Fields'!I63 / 1024),1) &amp; " GB"</f>
        <v>40 GB</v>
      </c>
      <c r="F51" s="49" t="e">
        <f>ROUND(('VMs - All Data Fields'!#REF! / 1024),1) &amp; " GB"</f>
        <v>#REF!</v>
      </c>
      <c r="G51" s="49" t="str">
        <f>ROUND(('VMs - All Data Fields'!N63 / 1024),1) &amp; " GB"</f>
        <v>0 GB</v>
      </c>
      <c r="H51" s="49" t="str">
        <f>ROUND(('VMs - All Data Fields'!S63 / 1024),1) &amp; " GB"</f>
        <v>0 GB</v>
      </c>
      <c r="I51" s="48" t="str">
        <f>'VMs - All Data Fields'!AC63</f>
        <v>Win2016</v>
      </c>
      <c r="J51" s="50" t="str">
        <f>'VMs - All Data Fields'!AD63</f>
        <v>172.31.111.241</v>
      </c>
      <c r="K51" s="50" t="str">
        <f>'VMs - All Data Fields'!AP63</f>
        <v>Ignition</v>
      </c>
    </row>
    <row r="52" spans="1:11">
      <c r="A52" s="54" t="e">
        <f>'VMs - All Data Fields'!#REF!</f>
        <v>#REF!</v>
      </c>
      <c r="B52" s="49" t="e">
        <f>'VMs - All Data Fields'!#REF!</f>
        <v>#REF!</v>
      </c>
      <c r="C52" s="49" t="e">
        <f>ROUND(('VMs - All Data Fields'!#REF! / 1024),1) &amp; " GB"</f>
        <v>#REF!</v>
      </c>
      <c r="D52" s="49" t="e">
        <f>ROUND(('VMs - All Data Fields'!#REF! / 1024),1) &amp; " GB"</f>
        <v>#REF!</v>
      </c>
      <c r="E52" s="49" t="e">
        <f>ROUND(('VMs - All Data Fields'!#REF! / 1024),1) &amp; " GB"</f>
        <v>#REF!</v>
      </c>
      <c r="F52" s="49" t="e">
        <f>ROUND(('VMs - All Data Fields'!#REF! / 1024),1) &amp; " GB"</f>
        <v>#REF!</v>
      </c>
      <c r="G52" s="49" t="e">
        <f>ROUND(('VMs - All Data Fields'!#REF! / 1024),1) &amp; " GB"</f>
        <v>#REF!</v>
      </c>
      <c r="H52" s="49" t="e">
        <f>ROUND(('VMs - All Data Fields'!#REF! / 1024),1) &amp; " GB"</f>
        <v>#REF!</v>
      </c>
      <c r="I52" s="48" t="e">
        <f>'VMs - All Data Fields'!#REF!</f>
        <v>#REF!</v>
      </c>
      <c r="J52" s="50" t="e">
        <f>'VMs - All Data Fields'!#REF!</f>
        <v>#REF!</v>
      </c>
      <c r="K52" s="50" t="e">
        <f>'VMs - All Data Fields'!#REF!</f>
        <v>#REF!</v>
      </c>
    </row>
    <row r="53" spans="1:11">
      <c r="A53" s="54" t="str">
        <f>'VMs - All Data Fields'!A64</f>
        <v>igntag08</v>
      </c>
      <c r="B53" s="49">
        <f>'VMs - All Data Fields'!B64</f>
        <v>12</v>
      </c>
      <c r="C53" s="49" t="str">
        <f>ROUND(('VMs - All Data Fields'!C64 / 1024),1) &amp; " GB"</f>
        <v>24 GB</v>
      </c>
      <c r="D53" s="49" t="str">
        <f>ROUND(('VMs - All Data Fields'!D64 / 1024),1) &amp; " GB"</f>
        <v>100 GB</v>
      </c>
      <c r="E53" s="49" t="str">
        <f>ROUND(('VMs - All Data Fields'!I64 / 1024),1) &amp; " GB"</f>
        <v>40 GB</v>
      </c>
      <c r="F53" s="49" t="e">
        <f>ROUND(('VMs - All Data Fields'!#REF! / 1024),1) &amp; " GB"</f>
        <v>#REF!</v>
      </c>
      <c r="G53" s="49" t="str">
        <f>ROUND(('VMs - All Data Fields'!N64 / 1024),1) &amp; " GB"</f>
        <v>0 GB</v>
      </c>
      <c r="H53" s="49" t="str">
        <f>ROUND(('VMs - All Data Fields'!S64 / 1024),1) &amp; " GB"</f>
        <v>0 GB</v>
      </c>
      <c r="I53" s="48" t="str">
        <f>'VMs - All Data Fields'!AC64</f>
        <v>Win2016</v>
      </c>
      <c r="J53" s="50" t="str">
        <f>'VMs - All Data Fields'!AD64</f>
        <v>172.31.111.242</v>
      </c>
      <c r="K53" s="50" t="str">
        <f>'VMs - All Data Fields'!AP64</f>
        <v>Ignition</v>
      </c>
    </row>
    <row r="54" spans="1:11">
      <c r="A54" s="54" t="str">
        <f>'VMs - All Data Fields'!A65</f>
        <v>im01</v>
      </c>
      <c r="B54" s="49">
        <f>'VMs - All Data Fields'!B65</f>
        <v>4</v>
      </c>
      <c r="C54" s="49" t="str">
        <f>ROUND(('VMs - All Data Fields'!C65 / 1024),1) &amp; " GB"</f>
        <v>16 GB</v>
      </c>
      <c r="D54" s="49" t="str">
        <f>ROUND(('VMs - All Data Fields'!D65 / 1024),1) &amp; " GB"</f>
        <v>100 GB</v>
      </c>
      <c r="E54" s="49" t="str">
        <f>ROUND(('VMs - All Data Fields'!I65 / 1024),1) &amp; " GB"</f>
        <v>40 GB</v>
      </c>
      <c r="F54" s="49" t="e">
        <f>ROUND(('VMs - All Data Fields'!#REF! / 1024),1) &amp; " GB"</f>
        <v>#REF!</v>
      </c>
      <c r="G54" s="49" t="str">
        <f>ROUND(('VMs - All Data Fields'!N65 / 1024),1) &amp; " GB"</f>
        <v>200 GB</v>
      </c>
      <c r="H54" s="49" t="str">
        <f>ROUND(('VMs - All Data Fields'!S65 / 1024),1) &amp; " GB"</f>
        <v>0 GB</v>
      </c>
      <c r="I54" s="48" t="str">
        <f>'VMs - All Data Fields'!AC65</f>
        <v>Win2016</v>
      </c>
      <c r="J54" s="50" t="str">
        <f>'VMs - All Data Fields'!AD65</f>
        <v>172.17.36.197</v>
      </c>
      <c r="K54" s="50" t="str">
        <f>'VMs - All Data Fields'!AP65</f>
        <v>Core Software</v>
      </c>
    </row>
    <row r="55" spans="1:11">
      <c r="A55" s="54" t="str">
        <f>'VMs - All Data Fields'!A66</f>
        <v>jump01</v>
      </c>
      <c r="B55" s="49">
        <f>'VMs - All Data Fields'!B66</f>
        <v>4</v>
      </c>
      <c r="C55" s="49" t="str">
        <f>ROUND(('VMs - All Data Fields'!C66 / 1024),1) &amp; " GB"</f>
        <v>8 GB</v>
      </c>
      <c r="D55" s="49" t="str">
        <f>ROUND(('VMs - All Data Fields'!D66 / 1024),1) &amp; " GB"</f>
        <v>100 GB</v>
      </c>
      <c r="E55" s="49" t="str">
        <f>ROUND(('VMs - All Data Fields'!I66 / 1024),1) &amp; " GB"</f>
        <v>20 GB</v>
      </c>
      <c r="F55" s="49" t="e">
        <f>ROUND(('VMs - All Data Fields'!#REF! / 1024),1) &amp; " GB"</f>
        <v>#REF!</v>
      </c>
      <c r="G55" s="49" t="str">
        <f>ROUND(('VMs - All Data Fields'!N66 / 1024),1) &amp; " GB"</f>
        <v>0 GB</v>
      </c>
      <c r="H55" s="49" t="str">
        <f>ROUND(('VMs - All Data Fields'!S66 / 1024),1) &amp; " GB"</f>
        <v>0 GB</v>
      </c>
      <c r="I55" s="48" t="str">
        <f>'VMs - All Data Fields'!AC66</f>
        <v>Win2016</v>
      </c>
      <c r="J55" s="50" t="str">
        <f>'VMs - All Data Fields'!AD66</f>
        <v>172.17.34.130</v>
      </c>
      <c r="K55" s="50" t="str">
        <f>'VMs - All Data Fields'!AP66</f>
        <v>Infrastructure</v>
      </c>
    </row>
    <row r="56" spans="1:11">
      <c r="A56" s="54" t="str">
        <f>'VMs - All Data Fields'!A67</f>
        <v>jump02</v>
      </c>
      <c r="B56" s="49">
        <f>'VMs - All Data Fields'!B67</f>
        <v>12</v>
      </c>
      <c r="C56" s="49" t="str">
        <f>ROUND(('VMs - All Data Fields'!C67 / 1024),1) &amp; " GB"</f>
        <v>48 GB</v>
      </c>
      <c r="D56" s="49" t="str">
        <f>ROUND(('VMs - All Data Fields'!D67 / 1024),1) &amp; " GB"</f>
        <v>180 GB</v>
      </c>
      <c r="E56" s="49" t="str">
        <f>ROUND(('VMs - All Data Fields'!I67 / 1024),1) &amp; " GB"</f>
        <v>20 GB</v>
      </c>
      <c r="F56" s="49" t="e">
        <f>ROUND(('VMs - All Data Fields'!#REF! / 1024),1) &amp; " GB"</f>
        <v>#REF!</v>
      </c>
      <c r="G56" s="49" t="str">
        <f>ROUND(('VMs - All Data Fields'!N67 / 1024),1) &amp; " GB"</f>
        <v>40 GB</v>
      </c>
      <c r="H56" s="49" t="str">
        <f>ROUND(('VMs - All Data Fields'!S67 / 1024),1) &amp; " GB"</f>
        <v>0 GB</v>
      </c>
      <c r="I56" s="48" t="str">
        <f>'VMs - All Data Fields'!AC67</f>
        <v>Win2016</v>
      </c>
      <c r="J56" s="50" t="str">
        <f>'VMs - All Data Fields'!AD67</f>
        <v>172.17.34.132</v>
      </c>
      <c r="K56" s="50" t="str">
        <f>'VMs - All Data Fields'!AP67</f>
        <v>Infrastructure</v>
      </c>
    </row>
    <row r="57" spans="1:11">
      <c r="A57" s="54" t="str">
        <f>'VMs - All Data Fields'!A68</f>
        <v>kclog01</v>
      </c>
      <c r="B57" s="49">
        <f>'VMs - All Data Fields'!B68</f>
        <v>4</v>
      </c>
      <c r="C57" s="49" t="str">
        <f>ROUND(('VMs - All Data Fields'!C68 / 1024),1) &amp; " GB"</f>
        <v>8 GB</v>
      </c>
      <c r="D57" s="49" t="str">
        <f>ROUND(('VMs - All Data Fields'!D68 / 1024),1) &amp; " GB"</f>
        <v>100 GB</v>
      </c>
      <c r="E57" s="49" t="str">
        <f>ROUND(('VMs - All Data Fields'!I68 / 1024),1) &amp; " GB"</f>
        <v>2048 GB</v>
      </c>
      <c r="F57" s="49" t="e">
        <f>ROUND(('VMs - All Data Fields'!#REF! / 1024),1) &amp; " GB"</f>
        <v>#REF!</v>
      </c>
      <c r="G57" s="49" t="str">
        <f>ROUND(('VMs - All Data Fields'!N68 / 1024),1) &amp; " GB"</f>
        <v>0 GB</v>
      </c>
      <c r="H57" s="49" t="str">
        <f>ROUND(('VMs - All Data Fields'!S68 / 1024),1) &amp; " GB"</f>
        <v>0 GB</v>
      </c>
      <c r="I57" s="48" t="str">
        <f>'VMs - All Data Fields'!AC68</f>
        <v>CentOS7</v>
      </c>
      <c r="J57" s="50" t="str">
        <f>'VMs - All Data Fields'!AD68</f>
        <v>172.17.36.89</v>
      </c>
      <c r="K57" s="50" t="str">
        <f>'VMs - All Data Fields'!AP68</f>
        <v>Infrastructure</v>
      </c>
    </row>
    <row r="58" spans="1:11">
      <c r="A58" s="54" t="str">
        <f>'VMs - All Data Fields'!A69</f>
        <v>kubea01</v>
      </c>
      <c r="B58" s="49">
        <f>'VMs - All Data Fields'!B69</f>
        <v>8</v>
      </c>
      <c r="C58" s="49" t="str">
        <f>ROUND(('VMs - All Data Fields'!C69 / 1024),1) &amp; " GB"</f>
        <v>32 GB</v>
      </c>
      <c r="D58" s="49" t="str">
        <f>ROUND(('VMs - All Data Fields'!D69 / 1024),1) &amp; " GB"</f>
        <v>100 GB</v>
      </c>
      <c r="E58" s="49" t="str">
        <f>ROUND(('VMs - All Data Fields'!I69 / 1024),1) &amp; " GB"</f>
        <v>0 GB</v>
      </c>
      <c r="F58" s="49" t="e">
        <f>ROUND(('VMs - All Data Fields'!#REF! / 1024),1) &amp; " GB"</f>
        <v>#REF!</v>
      </c>
      <c r="G58" s="49" t="str">
        <f>ROUND(('VMs - All Data Fields'!N69 / 1024),1) &amp; " GB"</f>
        <v>0 GB</v>
      </c>
      <c r="H58" s="49" t="str">
        <f>ROUND(('VMs - All Data Fields'!S69 / 1024),1) &amp; " GB"</f>
        <v>0 GB</v>
      </c>
      <c r="I58" s="48" t="str">
        <f>'VMs - All Data Fields'!AC69</f>
        <v>CentOS7</v>
      </c>
      <c r="J58" s="50" t="str">
        <f>'VMs - All Data Fields'!AD69</f>
        <v>172.17.220.161</v>
      </c>
      <c r="K58" s="50">
        <f>'VMs - All Data Fields'!AP69</f>
        <v>0</v>
      </c>
    </row>
    <row r="59" spans="1:11">
      <c r="A59" s="54" t="str">
        <f>'VMs - All Data Fields'!A70</f>
        <v>kubea02</v>
      </c>
      <c r="B59" s="49">
        <f>'VMs - All Data Fields'!B70</f>
        <v>8</v>
      </c>
      <c r="C59" s="49" t="str">
        <f>ROUND(('VMs - All Data Fields'!C70 / 1024),1) &amp; " GB"</f>
        <v>32 GB</v>
      </c>
      <c r="D59" s="49" t="str">
        <f>ROUND(('VMs - All Data Fields'!D70 / 1024),1) &amp; " GB"</f>
        <v>100 GB</v>
      </c>
      <c r="E59" s="49" t="str">
        <f>ROUND(('VMs - All Data Fields'!I70 / 1024),1) &amp; " GB"</f>
        <v>0 GB</v>
      </c>
      <c r="F59" s="49" t="e">
        <f>ROUND(('VMs - All Data Fields'!#REF! / 1024),1) &amp; " GB"</f>
        <v>#REF!</v>
      </c>
      <c r="G59" s="49" t="str">
        <f>ROUND(('VMs - All Data Fields'!N70 / 1024),1) &amp; " GB"</f>
        <v>0 GB</v>
      </c>
      <c r="H59" s="49" t="str">
        <f>ROUND(('VMs - All Data Fields'!S70 / 1024),1) &amp; " GB"</f>
        <v>0 GB</v>
      </c>
      <c r="I59" s="48" t="str">
        <f>'VMs - All Data Fields'!AC70</f>
        <v>CentOS7</v>
      </c>
      <c r="J59" s="50" t="str">
        <f>'VMs - All Data Fields'!AD70</f>
        <v>172.17.220.162</v>
      </c>
      <c r="K59" s="50">
        <f>'VMs - All Data Fields'!AP70</f>
        <v>0</v>
      </c>
    </row>
    <row r="60" spans="1:11">
      <c r="A60" s="54" t="str">
        <f>'VMs - All Data Fields'!A71</f>
        <v>kubea03</v>
      </c>
      <c r="B60" s="49">
        <f>'VMs - All Data Fields'!B71</f>
        <v>8</v>
      </c>
      <c r="C60" s="49" t="str">
        <f>ROUND(('VMs - All Data Fields'!C71 / 1024),1) &amp; " GB"</f>
        <v>32 GB</v>
      </c>
      <c r="D60" s="49" t="str">
        <f>ROUND(('VMs - All Data Fields'!D71 / 1024),1) &amp; " GB"</f>
        <v>100 GB</v>
      </c>
      <c r="E60" s="49" t="str">
        <f>ROUND(('VMs - All Data Fields'!I71 / 1024),1) &amp; " GB"</f>
        <v>0 GB</v>
      </c>
      <c r="F60" s="49" t="e">
        <f>ROUND(('VMs - All Data Fields'!#REF! / 1024),1) &amp; " GB"</f>
        <v>#REF!</v>
      </c>
      <c r="G60" s="49" t="str">
        <f>ROUND(('VMs - All Data Fields'!N71 / 1024),1) &amp; " GB"</f>
        <v>0 GB</v>
      </c>
      <c r="H60" s="49" t="str">
        <f>ROUND(('VMs - All Data Fields'!S71 / 1024),1) &amp; " GB"</f>
        <v>0 GB</v>
      </c>
      <c r="I60" s="48" t="str">
        <f>'VMs - All Data Fields'!AC71</f>
        <v>CentOS7</v>
      </c>
      <c r="J60" s="50" t="str">
        <f>'VMs - All Data Fields'!AD71</f>
        <v>172.17.220.163</v>
      </c>
      <c r="K60" s="50">
        <f>'VMs - All Data Fields'!AP71</f>
        <v>0</v>
      </c>
    </row>
    <row r="61" spans="1:11">
      <c r="A61" s="54" t="str">
        <f>'VMs - All Data Fields'!A73</f>
        <v>kubebp01</v>
      </c>
      <c r="B61" s="49">
        <f>'VMs - All Data Fields'!B73</f>
        <v>8</v>
      </c>
      <c r="C61" s="49" t="str">
        <f>ROUND(('VMs - All Data Fields'!C73 / 1024),1) &amp; " GB"</f>
        <v>32 GB</v>
      </c>
      <c r="D61" s="49" t="str">
        <f>ROUND(('VMs - All Data Fields'!D73 / 1024),1) &amp; " GB"</f>
        <v>100 GB</v>
      </c>
      <c r="E61" s="49" t="str">
        <f>ROUND(('VMs - All Data Fields'!I73 / 1024),1) &amp; " GB"</f>
        <v>0 GB</v>
      </c>
      <c r="F61" s="49" t="e">
        <f>ROUND(('VMs - All Data Fields'!#REF! / 1024),1) &amp; " GB"</f>
        <v>#REF!</v>
      </c>
      <c r="G61" s="49" t="str">
        <f>ROUND(('VMs - All Data Fields'!N73 / 1024),1) &amp; " GB"</f>
        <v>0 GB</v>
      </c>
      <c r="H61" s="49" t="str">
        <f>ROUND(('VMs - All Data Fields'!S73 / 1024),1) &amp; " GB"</f>
        <v>0 GB</v>
      </c>
      <c r="I61" s="48" t="str">
        <f>'VMs - All Data Fields'!AC73</f>
        <v>CentOS7</v>
      </c>
      <c r="J61" s="50" t="str">
        <f>'VMs - All Data Fields'!AD73</f>
        <v>172.17.220.151</v>
      </c>
      <c r="K61" s="50" t="str">
        <f>'VMs - All Data Fields'!AP73</f>
        <v>Break Pack</v>
      </c>
    </row>
    <row r="62" spans="1:11">
      <c r="A62" s="54" t="str">
        <f>'VMs - All Data Fields'!A74</f>
        <v>kubebp02</v>
      </c>
      <c r="B62" s="49">
        <f>'VMs - All Data Fields'!B74</f>
        <v>8</v>
      </c>
      <c r="C62" s="49" t="str">
        <f>ROUND(('VMs - All Data Fields'!C74 / 1024),1) &amp; " GB"</f>
        <v>32 GB</v>
      </c>
      <c r="D62" s="49" t="str">
        <f>ROUND(('VMs - All Data Fields'!D74 / 1024),1) &amp; " GB"</f>
        <v>100 GB</v>
      </c>
      <c r="E62" s="49" t="str">
        <f>ROUND(('VMs - All Data Fields'!I74 / 1024),1) &amp; " GB"</f>
        <v>0 GB</v>
      </c>
      <c r="F62" s="49" t="e">
        <f>ROUND(('VMs - All Data Fields'!#REF! / 1024),1) &amp; " GB"</f>
        <v>#REF!</v>
      </c>
      <c r="G62" s="49" t="str">
        <f>ROUND(('VMs - All Data Fields'!N74 / 1024),1) &amp; " GB"</f>
        <v>0 GB</v>
      </c>
      <c r="H62" s="49" t="str">
        <f>ROUND(('VMs - All Data Fields'!S74 / 1024),1) &amp; " GB"</f>
        <v>0 GB</v>
      </c>
      <c r="I62" s="48" t="str">
        <f>'VMs - All Data Fields'!AC74</f>
        <v>CentOS7</v>
      </c>
      <c r="J62" s="50" t="str">
        <f>'VMs - All Data Fields'!AD74</f>
        <v>172.17.220.152</v>
      </c>
      <c r="K62" s="50" t="str">
        <f>'VMs - All Data Fields'!AP74</f>
        <v>Break Pack</v>
      </c>
    </row>
    <row r="63" spans="1:11">
      <c r="A63" s="54" t="str">
        <f>'VMs - All Data Fields'!A75</f>
        <v>kubebp03</v>
      </c>
      <c r="B63" s="49">
        <f>'VMs - All Data Fields'!B75</f>
        <v>8</v>
      </c>
      <c r="C63" s="49" t="str">
        <f>ROUND(('VMs - All Data Fields'!C75 / 1024),1) &amp; " GB"</f>
        <v>32 GB</v>
      </c>
      <c r="D63" s="49" t="str">
        <f>ROUND(('VMs - All Data Fields'!D75 / 1024),1) &amp; " GB"</f>
        <v>100 GB</v>
      </c>
      <c r="E63" s="49" t="str">
        <f>ROUND(('VMs - All Data Fields'!I75 / 1024),1) &amp; " GB"</f>
        <v>0 GB</v>
      </c>
      <c r="F63" s="49" t="e">
        <f>ROUND(('VMs - All Data Fields'!#REF! / 1024),1) &amp; " GB"</f>
        <v>#REF!</v>
      </c>
      <c r="G63" s="49" t="str">
        <f>ROUND(('VMs - All Data Fields'!N75 / 1024),1) &amp; " GB"</f>
        <v>0 GB</v>
      </c>
      <c r="H63" s="49" t="str">
        <f>ROUND(('VMs - All Data Fields'!S75 / 1024),1) &amp; " GB"</f>
        <v>0 GB</v>
      </c>
      <c r="I63" s="48" t="str">
        <f>'VMs - All Data Fields'!AC75</f>
        <v>CentOS7</v>
      </c>
      <c r="J63" s="50" t="str">
        <f>'VMs - All Data Fields'!AD75</f>
        <v>172.17.220.153</v>
      </c>
      <c r="K63" s="50" t="str">
        <f>'VMs - All Data Fields'!AP75</f>
        <v>Break Pack</v>
      </c>
    </row>
    <row r="64" spans="1:11">
      <c r="A64" s="54" t="str">
        <f>'VMs - All Data Fields'!A76</f>
        <v>kubedanode01</v>
      </c>
      <c r="B64" s="49">
        <f>'VMs - All Data Fields'!B76</f>
        <v>6</v>
      </c>
      <c r="C64" s="49" t="str">
        <f>ROUND(('VMs - All Data Fields'!C76 / 1024),1) &amp; " GB"</f>
        <v>16 GB</v>
      </c>
      <c r="D64" s="49" t="str">
        <f>ROUND(('VMs - All Data Fields'!D76 / 1024),1) &amp; " GB"</f>
        <v>100 GB</v>
      </c>
      <c r="E64" s="49" t="str">
        <f>ROUND(('VMs - All Data Fields'!I76 / 1024),1) &amp; " GB"</f>
        <v>0 GB</v>
      </c>
      <c r="F64" s="49" t="e">
        <f>ROUND(('VMs - All Data Fields'!#REF! / 1024),1) &amp; " GB"</f>
        <v>#REF!</v>
      </c>
      <c r="G64" s="49" t="str">
        <f>ROUND(('VMs - All Data Fields'!N76 / 1024),1) &amp; " GB"</f>
        <v>0 GB</v>
      </c>
      <c r="H64" s="49" t="str">
        <f>ROUND(('VMs - All Data Fields'!S76 / 1024),1) &amp; " GB"</f>
        <v>0 GB</v>
      </c>
      <c r="I64" s="48" t="str">
        <f>'VMs - All Data Fields'!AC76</f>
        <v>CentOS7</v>
      </c>
      <c r="J64" s="50" t="str">
        <f>'VMs - All Data Fields'!AD76</f>
        <v>172.17.220.131</v>
      </c>
      <c r="K64" s="50" t="str">
        <f>'VMs - All Data Fields'!AP76</f>
        <v>Reporting</v>
      </c>
    </row>
    <row r="65" spans="1:11">
      <c r="A65" s="54" t="str">
        <f>'VMs - All Data Fields'!A77</f>
        <v>kubedanode02</v>
      </c>
      <c r="B65" s="49">
        <f>'VMs - All Data Fields'!B77</f>
        <v>6</v>
      </c>
      <c r="C65" s="49" t="str">
        <f>ROUND(('VMs - All Data Fields'!C77 / 1024),1) &amp; " GB"</f>
        <v>16 GB</v>
      </c>
      <c r="D65" s="49" t="str">
        <f>ROUND(('VMs - All Data Fields'!D77 / 1024),1) &amp; " GB"</f>
        <v>100 GB</v>
      </c>
      <c r="E65" s="49" t="str">
        <f>ROUND(('VMs - All Data Fields'!I77 / 1024),1) &amp; " GB"</f>
        <v>0 GB</v>
      </c>
      <c r="F65" s="49" t="e">
        <f>ROUND(('VMs - All Data Fields'!#REF! / 1024),1) &amp; " GB"</f>
        <v>#REF!</v>
      </c>
      <c r="G65" s="49" t="str">
        <f>ROUND(('VMs - All Data Fields'!N77 / 1024),1) &amp; " GB"</f>
        <v>0 GB</v>
      </c>
      <c r="H65" s="49" t="str">
        <f>ROUND(('VMs - All Data Fields'!S77 / 1024),1) &amp; " GB"</f>
        <v>0 GB</v>
      </c>
      <c r="I65" s="48" t="str">
        <f>'VMs - All Data Fields'!AC77</f>
        <v>CentOS7</v>
      </c>
      <c r="J65" s="50" t="str">
        <f>'VMs - All Data Fields'!AD77</f>
        <v>172.17.220.132</v>
      </c>
      <c r="K65" s="50" t="str">
        <f>'VMs - All Data Fields'!AP77</f>
        <v>Reporting</v>
      </c>
    </row>
    <row r="66" spans="1:11">
      <c r="A66" s="54" t="str">
        <f>'VMs - All Data Fields'!A78</f>
        <v>kubedanode03</v>
      </c>
      <c r="B66" s="49">
        <f>'VMs - All Data Fields'!B78</f>
        <v>6</v>
      </c>
      <c r="C66" s="49" t="str">
        <f>ROUND(('VMs - All Data Fields'!C78 / 1024),1) &amp; " GB"</f>
        <v>16 GB</v>
      </c>
      <c r="D66" s="49" t="str">
        <f>ROUND(('VMs - All Data Fields'!D78 / 1024),1) &amp; " GB"</f>
        <v>100 GB</v>
      </c>
      <c r="E66" s="49" t="str">
        <f>ROUND(('VMs - All Data Fields'!I78 / 1024),1) &amp; " GB"</f>
        <v>0 GB</v>
      </c>
      <c r="F66" s="49" t="e">
        <f>ROUND(('VMs - All Data Fields'!#REF! / 1024),1) &amp; " GB"</f>
        <v>#REF!</v>
      </c>
      <c r="G66" s="49" t="str">
        <f>ROUND(('VMs - All Data Fields'!N78 / 1024),1) &amp; " GB"</f>
        <v>0 GB</v>
      </c>
      <c r="H66" s="49" t="str">
        <f>ROUND(('VMs - All Data Fields'!S78 / 1024),1) &amp; " GB"</f>
        <v>0 GB</v>
      </c>
      <c r="I66" s="48" t="str">
        <f>'VMs - All Data Fields'!AC78</f>
        <v>CentOS7</v>
      </c>
      <c r="J66" s="50" t="str">
        <f>'VMs - All Data Fields'!AD78</f>
        <v>172.17.220.133</v>
      </c>
      <c r="K66" s="50" t="str">
        <f>'VMs - All Data Fields'!AP78</f>
        <v>Reporting</v>
      </c>
    </row>
    <row r="67" spans="1:11">
      <c r="A67" s="54" t="str">
        <f>'VMs - All Data Fields'!A79</f>
        <v>kubedanode04</v>
      </c>
      <c r="B67" s="49">
        <f>'VMs - All Data Fields'!B79</f>
        <v>6</v>
      </c>
      <c r="C67" s="49" t="str">
        <f>ROUND(('VMs - All Data Fields'!C79 / 1024),1) &amp; " GB"</f>
        <v>16 GB</v>
      </c>
      <c r="D67" s="49" t="str">
        <f>ROUND(('VMs - All Data Fields'!D79 / 1024),1) &amp; " GB"</f>
        <v>100 GB</v>
      </c>
      <c r="E67" s="49" t="str">
        <f>ROUND(('VMs - All Data Fields'!I79 / 1024),1) &amp; " GB"</f>
        <v>0 GB</v>
      </c>
      <c r="F67" s="49" t="e">
        <f>ROUND(('VMs - All Data Fields'!#REF! / 1024),1) &amp; " GB"</f>
        <v>#REF!</v>
      </c>
      <c r="G67" s="49" t="str">
        <f>ROUND(('VMs - All Data Fields'!N79 / 1024),1) &amp; " GB"</f>
        <v>0 GB</v>
      </c>
      <c r="H67" s="49" t="str">
        <f>ROUND(('VMs - All Data Fields'!S79 / 1024),1) &amp; " GB"</f>
        <v>0 GB</v>
      </c>
      <c r="I67" s="48" t="str">
        <f>'VMs - All Data Fields'!AC79</f>
        <v>CentOS7</v>
      </c>
      <c r="J67" s="50" t="str">
        <f>'VMs - All Data Fields'!AD79</f>
        <v>172.17.220.134</v>
      </c>
      <c r="K67" s="50" t="str">
        <f>'VMs - All Data Fields'!AP79</f>
        <v>Reporting</v>
      </c>
    </row>
    <row r="68" spans="1:11">
      <c r="A68" s="54" t="str">
        <f>'VMs - All Data Fields'!A80</f>
        <v>kubedanode05</v>
      </c>
      <c r="B68" s="49">
        <f>'VMs - All Data Fields'!B80</f>
        <v>6</v>
      </c>
      <c r="C68" s="49" t="str">
        <f>ROUND(('VMs - All Data Fields'!C80 / 1024),1) &amp; " GB"</f>
        <v>16 GB</v>
      </c>
      <c r="D68" s="49" t="str">
        <f>ROUND(('VMs - All Data Fields'!D80 / 1024),1) &amp; " GB"</f>
        <v>100 GB</v>
      </c>
      <c r="E68" s="49" t="str">
        <f>ROUND(('VMs - All Data Fields'!I80 / 1024),1) &amp; " GB"</f>
        <v>0 GB</v>
      </c>
      <c r="F68" s="49" t="e">
        <f>ROUND(('VMs - All Data Fields'!#REF! / 1024),1) &amp; " GB"</f>
        <v>#REF!</v>
      </c>
      <c r="G68" s="49" t="str">
        <f>ROUND(('VMs - All Data Fields'!N80 / 1024),1) &amp; " GB"</f>
        <v>0 GB</v>
      </c>
      <c r="H68" s="49" t="str">
        <f>ROUND(('VMs - All Data Fields'!S80 / 1024),1) &amp; " GB"</f>
        <v>0 GB</v>
      </c>
      <c r="I68" s="48" t="str">
        <f>'VMs - All Data Fields'!AC80</f>
        <v>CentOS7</v>
      </c>
      <c r="J68" s="50" t="str">
        <f>'VMs - All Data Fields'!AD80</f>
        <v>172.17.220.135</v>
      </c>
      <c r="K68" s="50" t="str">
        <f>'VMs - All Data Fields'!AP80</f>
        <v>Reporting</v>
      </c>
    </row>
    <row r="69" spans="1:11">
      <c r="A69" s="54" t="str">
        <f>'VMs - All Data Fields'!A81</f>
        <v>kubedat01</v>
      </c>
      <c r="B69" s="49">
        <f>'VMs - All Data Fields'!B81</f>
        <v>8</v>
      </c>
      <c r="C69" s="49" t="str">
        <f>ROUND(('VMs - All Data Fields'!C81 / 1024),1) &amp; " GB"</f>
        <v>32 GB</v>
      </c>
      <c r="D69" s="49" t="str">
        <f>ROUND(('VMs - All Data Fields'!D81 / 1024),1) &amp; " GB"</f>
        <v>100 GB</v>
      </c>
      <c r="E69" s="49" t="str">
        <f>ROUND(('VMs - All Data Fields'!I81 / 1024),1) &amp; " GB"</f>
        <v>10240 GB</v>
      </c>
      <c r="F69" s="49" t="e">
        <f>ROUND(('VMs - All Data Fields'!#REF! / 1024),1) &amp; " GB"</f>
        <v>#REF!</v>
      </c>
      <c r="G69" s="49" t="str">
        <f>ROUND(('VMs - All Data Fields'!N81 / 1024),1) &amp; " GB"</f>
        <v>0 GB</v>
      </c>
      <c r="H69" s="49" t="str">
        <f>ROUND(('VMs - All Data Fields'!S81 / 1024),1) &amp; " GB"</f>
        <v>0 GB</v>
      </c>
      <c r="I69" s="48" t="str">
        <f>'VMs - All Data Fields'!AC81</f>
        <v>CentOS7</v>
      </c>
      <c r="J69" s="50" t="str">
        <f>'VMs - All Data Fields'!AD81</f>
        <v>172.17.220.101</v>
      </c>
      <c r="K69" s="50" t="str">
        <f>'VMs - All Data Fields'!AP81</f>
        <v>Reporting</v>
      </c>
    </row>
    <row r="70" spans="1:11">
      <c r="A70" s="54" t="str">
        <f>'VMs - All Data Fields'!A82</f>
        <v>kubedat02</v>
      </c>
      <c r="B70" s="49">
        <f>'VMs - All Data Fields'!B82</f>
        <v>8</v>
      </c>
      <c r="C70" s="49" t="str">
        <f>ROUND(('VMs - All Data Fields'!C82 / 1024),1) &amp; " GB"</f>
        <v>32 GB</v>
      </c>
      <c r="D70" s="49" t="str">
        <f>ROUND(('VMs - All Data Fields'!D82 / 1024),1) &amp; " GB"</f>
        <v>100 GB</v>
      </c>
      <c r="E70" s="49" t="str">
        <f>ROUND(('VMs - All Data Fields'!I82 / 1024),1) &amp; " GB"</f>
        <v>10240 GB</v>
      </c>
      <c r="F70" s="49" t="e">
        <f>ROUND(('VMs - All Data Fields'!#REF! / 1024),1) &amp; " GB"</f>
        <v>#REF!</v>
      </c>
      <c r="G70" s="49" t="str">
        <f>ROUND(('VMs - All Data Fields'!N82 / 1024),1) &amp; " GB"</f>
        <v>0 GB</v>
      </c>
      <c r="H70" s="49" t="str">
        <f>ROUND(('VMs - All Data Fields'!S82 / 1024),1) &amp; " GB"</f>
        <v>0 GB</v>
      </c>
      <c r="I70" s="48" t="str">
        <f>'VMs - All Data Fields'!AC82</f>
        <v>CentOS7</v>
      </c>
      <c r="J70" s="50" t="str">
        <f>'VMs - All Data Fields'!AD82</f>
        <v>172.17.220.102</v>
      </c>
      <c r="K70" s="50" t="str">
        <f>'VMs - All Data Fields'!AP82</f>
        <v>Reporting</v>
      </c>
    </row>
    <row r="71" spans="1:11">
      <c r="A71" s="54" t="str">
        <f>'VMs - All Data Fields'!A83</f>
        <v>kubedat03</v>
      </c>
      <c r="B71" s="49">
        <f>'VMs - All Data Fields'!B83</f>
        <v>8</v>
      </c>
      <c r="C71" s="49" t="str">
        <f>ROUND(('VMs - All Data Fields'!C83 / 1024),1) &amp; " GB"</f>
        <v>32 GB</v>
      </c>
      <c r="D71" s="49" t="str">
        <f>ROUND(('VMs - All Data Fields'!D83 / 1024),1) &amp; " GB"</f>
        <v>100 GB</v>
      </c>
      <c r="E71" s="49" t="str">
        <f>ROUND(('VMs - All Data Fields'!I83 / 1024),1) &amp; " GB"</f>
        <v>10240 GB</v>
      </c>
      <c r="F71" s="49" t="e">
        <f>ROUND(('VMs - All Data Fields'!#REF! / 1024),1) &amp; " GB"</f>
        <v>#REF!</v>
      </c>
      <c r="G71" s="49" t="str">
        <f>ROUND(('VMs - All Data Fields'!N83 / 1024),1) &amp; " GB"</f>
        <v>0 GB</v>
      </c>
      <c r="H71" s="49" t="str">
        <f>ROUND(('VMs - All Data Fields'!S83 / 1024),1) &amp; " GB"</f>
        <v>0 GB</v>
      </c>
      <c r="I71" s="48" t="str">
        <f>'VMs - All Data Fields'!AC83</f>
        <v>CentOS7</v>
      </c>
      <c r="J71" s="50" t="str">
        <f>'VMs - All Data Fields'!AD83</f>
        <v>172.17.220.103</v>
      </c>
      <c r="K71" s="50" t="str">
        <f>'VMs - All Data Fields'!AP83</f>
        <v>Reporting</v>
      </c>
    </row>
    <row r="72" spans="1:11">
      <c r="A72" s="54" t="str">
        <f>'VMs - All Data Fields'!A84</f>
        <v>kubefaas01</v>
      </c>
      <c r="B72" s="49">
        <f>'VMs - All Data Fields'!B84</f>
        <v>8</v>
      </c>
      <c r="C72" s="49" t="str">
        <f>ROUND(('VMs - All Data Fields'!C84 / 1024),1) &amp; " GB"</f>
        <v>16 GB</v>
      </c>
      <c r="D72" s="49" t="str">
        <f>ROUND(('VMs - All Data Fields'!D84 / 1024),1) &amp; " GB"</f>
        <v>100 GB</v>
      </c>
      <c r="E72" s="49" t="str">
        <f>ROUND(('VMs - All Data Fields'!I84 / 1024),1) &amp; " GB"</f>
        <v>0 GB</v>
      </c>
      <c r="F72" s="49" t="e">
        <f>ROUND(('VMs - All Data Fields'!#REF! / 1024),1) &amp; " GB"</f>
        <v>#REF!</v>
      </c>
      <c r="G72" s="49" t="str">
        <f>ROUND(('VMs - All Data Fields'!N84 / 1024),1) &amp; " GB"</f>
        <v>0 GB</v>
      </c>
      <c r="H72" s="49" t="str">
        <f>ROUND(('VMs - All Data Fields'!S84 / 1024),1) &amp; " GB"</f>
        <v>0 GB</v>
      </c>
      <c r="I72" s="48" t="str">
        <f>'VMs - All Data Fields'!AC84</f>
        <v>CentOS7</v>
      </c>
      <c r="J72" s="50" t="str">
        <f>'VMs - All Data Fields'!AD84</f>
        <v>172.17.220.141</v>
      </c>
      <c r="K72" s="50">
        <f>'VMs - All Data Fields'!AP84</f>
        <v>0</v>
      </c>
    </row>
    <row r="73" spans="1:11">
      <c r="A73" s="54" t="str">
        <f>'VMs - All Data Fields'!A85</f>
        <v>kubefaas02</v>
      </c>
      <c r="B73" s="49">
        <f>'VMs - All Data Fields'!B85</f>
        <v>8</v>
      </c>
      <c r="C73" s="49" t="str">
        <f>ROUND(('VMs - All Data Fields'!C85 / 1024),1) &amp; " GB"</f>
        <v>16 GB</v>
      </c>
      <c r="D73" s="49" t="str">
        <f>ROUND(('VMs - All Data Fields'!D85 / 1024),1) &amp; " GB"</f>
        <v>100 GB</v>
      </c>
      <c r="E73" s="49" t="str">
        <f>ROUND(('VMs - All Data Fields'!I85 / 1024),1) &amp; " GB"</f>
        <v>0 GB</v>
      </c>
      <c r="F73" s="49" t="e">
        <f>ROUND(('VMs - All Data Fields'!#REF! / 1024),1) &amp; " GB"</f>
        <v>#REF!</v>
      </c>
      <c r="G73" s="49" t="str">
        <f>ROUND(('VMs - All Data Fields'!N85 / 1024),1) &amp; " GB"</f>
        <v>0 GB</v>
      </c>
      <c r="H73" s="49" t="str">
        <f>ROUND(('VMs - All Data Fields'!S85 / 1024),1) &amp; " GB"</f>
        <v>0 GB</v>
      </c>
      <c r="I73" s="48" t="str">
        <f>'VMs - All Data Fields'!AC85</f>
        <v>CentOS7</v>
      </c>
      <c r="J73" s="50" t="str">
        <f>'VMs - All Data Fields'!AD85</f>
        <v>172.17.220.142</v>
      </c>
      <c r="K73" s="50">
        <f>'VMs - All Data Fields'!AP85</f>
        <v>0</v>
      </c>
    </row>
    <row r="74" spans="1:11">
      <c r="A74" s="54" t="str">
        <f>'VMs - All Data Fields'!A86</f>
        <v>kubefaas03</v>
      </c>
      <c r="B74" s="49">
        <f>'VMs - All Data Fields'!B86</f>
        <v>8</v>
      </c>
      <c r="C74" s="49" t="str">
        <f>ROUND(('VMs - All Data Fields'!C86 / 1024),1) &amp; " GB"</f>
        <v>16 GB</v>
      </c>
      <c r="D74" s="49" t="str">
        <f>ROUND(('VMs - All Data Fields'!D86 / 1024),1) &amp; " GB"</f>
        <v>100 GB</v>
      </c>
      <c r="E74" s="49" t="str">
        <f>ROUND(('VMs - All Data Fields'!I86 / 1024),1) &amp; " GB"</f>
        <v>0 GB</v>
      </c>
      <c r="F74" s="49" t="e">
        <f>ROUND(('VMs - All Data Fields'!#REF! / 1024),1) &amp; " GB"</f>
        <v>#REF!</v>
      </c>
      <c r="G74" s="49" t="str">
        <f>ROUND(('VMs - All Data Fields'!N86 / 1024),1) &amp; " GB"</f>
        <v>0 GB</v>
      </c>
      <c r="H74" s="49" t="str">
        <f>ROUND(('VMs - All Data Fields'!S86 / 1024),1) &amp; " GB"</f>
        <v>0 GB</v>
      </c>
      <c r="I74" s="48" t="str">
        <f>'VMs - All Data Fields'!AC86</f>
        <v>CentOS7</v>
      </c>
      <c r="J74" s="50" t="str">
        <f>'VMs - All Data Fields'!AD86</f>
        <v>172.17.220.143</v>
      </c>
      <c r="K74" s="50">
        <f>'VMs - All Data Fields'!AP86</f>
        <v>0</v>
      </c>
    </row>
    <row r="75" spans="1:11">
      <c r="A75" s="54" t="str">
        <f>'VMs - All Data Fields'!A87</f>
        <v>kubeinf01</v>
      </c>
      <c r="B75" s="49">
        <f>'VMs - All Data Fields'!B87</f>
        <v>16</v>
      </c>
      <c r="C75" s="49" t="str">
        <f>ROUND(('VMs - All Data Fields'!C87 / 1024),1) &amp; " GB"</f>
        <v>16 GB</v>
      </c>
      <c r="D75" s="49" t="str">
        <f>ROUND(('VMs - All Data Fields'!D87 / 1024),1) &amp; " GB"</f>
        <v>100 GB</v>
      </c>
      <c r="E75" s="49" t="str">
        <f>ROUND(('VMs - All Data Fields'!I87 / 1024),1) &amp; " GB"</f>
        <v>0 GB</v>
      </c>
      <c r="F75" s="49" t="e">
        <f>ROUND(('VMs - All Data Fields'!#REF! / 1024),1) &amp; " GB"</f>
        <v>#REF!</v>
      </c>
      <c r="G75" s="49" t="str">
        <f>ROUND(('VMs - All Data Fields'!N87 / 1024),1) &amp; " GB"</f>
        <v>0 GB</v>
      </c>
      <c r="H75" s="49" t="str">
        <f>ROUND(('VMs - All Data Fields'!S87 / 1024),1) &amp; " GB"</f>
        <v>0 GB</v>
      </c>
      <c r="I75" s="48" t="str">
        <f>'VMs - All Data Fields'!AC87</f>
        <v>CentOS7</v>
      </c>
      <c r="J75" s="50" t="str">
        <f>'VMs - All Data Fields'!AD87</f>
        <v>172.17.220.111</v>
      </c>
      <c r="K75" s="50" t="str">
        <f>'VMs - All Data Fields'!AP87</f>
        <v>Core Software</v>
      </c>
    </row>
    <row r="76" spans="1:11">
      <c r="A76" s="54" t="str">
        <f>'VMs - All Data Fields'!A92</f>
        <v>kubem01</v>
      </c>
      <c r="B76" s="49">
        <f>'VMs - All Data Fields'!B92</f>
        <v>4</v>
      </c>
      <c r="C76" s="49" t="str">
        <f>ROUND(('VMs - All Data Fields'!C92 / 1024),1) &amp; " GB"</f>
        <v>16 GB</v>
      </c>
      <c r="D76" s="49" t="str">
        <f>ROUND(('VMs - All Data Fields'!D92 / 1024),1) &amp; " GB"</f>
        <v>100 GB</v>
      </c>
      <c r="E76" s="49" t="str">
        <f>ROUND(('VMs - All Data Fields'!I92 / 1024),1) &amp; " GB"</f>
        <v>0 GB</v>
      </c>
      <c r="F76" s="49" t="e">
        <f>ROUND(('VMs - All Data Fields'!#REF! / 1024),1) &amp; " GB"</f>
        <v>#REF!</v>
      </c>
      <c r="G76" s="49" t="str">
        <f>ROUND(('VMs - All Data Fields'!N92 / 1024),1) &amp; " GB"</f>
        <v>0 GB</v>
      </c>
      <c r="H76" s="49" t="str">
        <f>ROUND(('VMs - All Data Fields'!S92 / 1024),1) &amp; " GB"</f>
        <v>0 GB</v>
      </c>
      <c r="I76" s="48" t="str">
        <f>'VMs - All Data Fields'!AC92</f>
        <v>CentOS7</v>
      </c>
      <c r="J76" s="50" t="str">
        <f>'VMs - All Data Fields'!AD92</f>
        <v>172.17.220.51</v>
      </c>
      <c r="K76" s="50" t="str">
        <f>'VMs - All Data Fields'!AP92</f>
        <v>Core Software</v>
      </c>
    </row>
    <row r="77" spans="1:11">
      <c r="A77" s="54" t="str">
        <f>'VMs - All Data Fields'!A93</f>
        <v>kubem02</v>
      </c>
      <c r="B77" s="49">
        <f>'VMs - All Data Fields'!B93</f>
        <v>4</v>
      </c>
      <c r="C77" s="49" t="str">
        <f>ROUND(('VMs - All Data Fields'!C93 / 1024),1) &amp; " GB"</f>
        <v>16 GB</v>
      </c>
      <c r="D77" s="49" t="str">
        <f>ROUND(('VMs - All Data Fields'!D93 / 1024),1) &amp; " GB"</f>
        <v>100 GB</v>
      </c>
      <c r="E77" s="49" t="str">
        <f>ROUND(('VMs - All Data Fields'!I93 / 1024),1) &amp; " GB"</f>
        <v>0 GB</v>
      </c>
      <c r="F77" s="49" t="e">
        <f>ROUND(('VMs - All Data Fields'!#REF! / 1024),1) &amp; " GB"</f>
        <v>#REF!</v>
      </c>
      <c r="G77" s="49" t="str">
        <f>ROUND(('VMs - All Data Fields'!N93 / 1024),1) &amp; " GB"</f>
        <v>0 GB</v>
      </c>
      <c r="H77" s="49" t="str">
        <f>ROUND(('VMs - All Data Fields'!S93 / 1024),1) &amp; " GB"</f>
        <v>0 GB</v>
      </c>
      <c r="I77" s="48" t="str">
        <f>'VMs - All Data Fields'!AC93</f>
        <v>CentOS7</v>
      </c>
      <c r="J77" s="50" t="str">
        <f>'VMs - All Data Fields'!AD93</f>
        <v>172.17.220.52</v>
      </c>
      <c r="K77" s="50" t="str">
        <f>'VMs - All Data Fields'!AP93</f>
        <v>Core Software</v>
      </c>
    </row>
    <row r="78" spans="1:11">
      <c r="A78" s="54" t="str">
        <f>'VMs - All Data Fields'!A94</f>
        <v>kubem03</v>
      </c>
      <c r="B78" s="49">
        <f>'VMs - All Data Fields'!B94</f>
        <v>4</v>
      </c>
      <c r="C78" s="49" t="str">
        <f>ROUND(('VMs - All Data Fields'!C94 / 1024),1) &amp; " GB"</f>
        <v>16 GB</v>
      </c>
      <c r="D78" s="49" t="str">
        <f>ROUND(('VMs - All Data Fields'!D94 / 1024),1) &amp; " GB"</f>
        <v>100 GB</v>
      </c>
      <c r="E78" s="49" t="str">
        <f>ROUND(('VMs - All Data Fields'!I94 / 1024),1) &amp; " GB"</f>
        <v>0 GB</v>
      </c>
      <c r="F78" s="49" t="e">
        <f>ROUND(('VMs - All Data Fields'!#REF! / 1024),1) &amp; " GB"</f>
        <v>#REF!</v>
      </c>
      <c r="G78" s="49" t="str">
        <f>ROUND(('VMs - All Data Fields'!N94 / 1024),1) &amp; " GB"</f>
        <v>0 GB</v>
      </c>
      <c r="H78" s="49" t="str">
        <f>ROUND(('VMs - All Data Fields'!S94 / 1024),1) &amp; " GB"</f>
        <v>0 GB</v>
      </c>
      <c r="I78" s="48" t="str">
        <f>'VMs - All Data Fields'!AC94</f>
        <v>CentOS7</v>
      </c>
      <c r="J78" s="50" t="str">
        <f>'VMs - All Data Fields'!AD94</f>
        <v>172.17.220.53</v>
      </c>
      <c r="K78" s="50" t="str">
        <f>'VMs - All Data Fields'!AP94</f>
        <v>Core Software</v>
      </c>
    </row>
    <row r="79" spans="1:11">
      <c r="A79" s="54" t="str">
        <f>'VMs - All Data Fields'!A95</f>
        <v>kubemon01</v>
      </c>
      <c r="B79" s="49">
        <f>'VMs - All Data Fields'!B95</f>
        <v>8</v>
      </c>
      <c r="C79" s="49" t="str">
        <f>ROUND(('VMs - All Data Fields'!C95 / 1024),1) &amp; " GB"</f>
        <v>16 GB</v>
      </c>
      <c r="D79" s="49" t="str">
        <f>ROUND(('VMs - All Data Fields'!D95 / 1024),1) &amp; " GB"</f>
        <v>100 GB</v>
      </c>
      <c r="E79" s="49" t="str">
        <f>ROUND(('VMs - All Data Fields'!I95 / 1024),1) &amp; " GB"</f>
        <v>1024 GB</v>
      </c>
      <c r="F79" s="49" t="e">
        <f>ROUND(('VMs - All Data Fields'!#REF! / 1024),1) &amp; " GB"</f>
        <v>#REF!</v>
      </c>
      <c r="G79" s="49" t="str">
        <f>ROUND(('VMs - All Data Fields'!N95 / 1024),1) &amp; " GB"</f>
        <v>0 GB</v>
      </c>
      <c r="H79" s="49" t="str">
        <f>ROUND(('VMs - All Data Fields'!S95 / 1024),1) &amp; " GB"</f>
        <v>0 GB</v>
      </c>
      <c r="I79" s="48">
        <f>'VMs - All Data Fields'!AC95</f>
        <v>0</v>
      </c>
      <c r="J79" s="50">
        <f>'VMs - All Data Fields'!AD95</f>
        <v>0</v>
      </c>
      <c r="K79" s="50">
        <f>'VMs - All Data Fields'!AP95</f>
        <v>0</v>
      </c>
    </row>
    <row r="80" spans="1:11">
      <c r="A80" s="54" t="str">
        <f>'VMs - All Data Fields'!A96</f>
        <v>kubemon01 (phase 1)</v>
      </c>
      <c r="B80" s="49">
        <f>'VMs - All Data Fields'!B96</f>
        <v>4</v>
      </c>
      <c r="C80" s="49" t="str">
        <f>ROUND(('VMs - All Data Fields'!C96 / 1024),1) &amp; " GB"</f>
        <v>8 GB</v>
      </c>
      <c r="D80" s="49" t="str">
        <f>ROUND(('VMs - All Data Fields'!D96 / 1024),1) &amp; " GB"</f>
        <v>100 GB</v>
      </c>
      <c r="E80" s="49" t="str">
        <f>ROUND(('VMs - All Data Fields'!I96 / 1024),1) &amp; " GB"</f>
        <v>1000 GB</v>
      </c>
      <c r="F80" s="49" t="e">
        <f>ROUND(('VMs - All Data Fields'!#REF! / 1024),1) &amp; " GB"</f>
        <v>#REF!</v>
      </c>
      <c r="G80" s="49" t="str">
        <f>ROUND(('VMs - All Data Fields'!N96 / 1024),1) &amp; " GB"</f>
        <v>0 GB</v>
      </c>
      <c r="H80" s="49" t="str">
        <f>ROUND(('VMs - All Data Fields'!S96 / 1024),1) &amp; " GB"</f>
        <v>0 GB</v>
      </c>
      <c r="I80" s="48" t="str">
        <f>'VMs - All Data Fields'!AC96</f>
        <v>CentOS7</v>
      </c>
      <c r="J80" s="50">
        <f>'VMs - All Data Fields'!AD96</f>
        <v>0</v>
      </c>
      <c r="K80" s="50" t="str">
        <f>'VMs - All Data Fields'!AP96</f>
        <v>Production</v>
      </c>
    </row>
    <row r="81" spans="1:11">
      <c r="A81" s="54" t="str">
        <f>'VMs - All Data Fields'!A97</f>
        <v>kubemon02 (phase 3)</v>
      </c>
      <c r="B81" s="49">
        <f>'VMs - All Data Fields'!B97</f>
        <v>4</v>
      </c>
      <c r="C81" s="49" t="str">
        <f>ROUND(('VMs - All Data Fields'!C97 / 1024),1) &amp; " GB"</f>
        <v>8 GB</v>
      </c>
      <c r="D81" s="49" t="str">
        <f>ROUND(('VMs - All Data Fields'!D97 / 1024),1) &amp; " GB"</f>
        <v>100 GB</v>
      </c>
      <c r="E81" s="49" t="str">
        <f>ROUND(('VMs - All Data Fields'!I97 / 1024),1) &amp; " GB"</f>
        <v>1000 GB</v>
      </c>
      <c r="F81" s="49" t="e">
        <f>ROUND(('VMs - All Data Fields'!#REF! / 1024),1) &amp; " GB"</f>
        <v>#REF!</v>
      </c>
      <c r="G81" s="49" t="str">
        <f>ROUND(('VMs - All Data Fields'!N97 / 1024),1) &amp; " GB"</f>
        <v>0 GB</v>
      </c>
      <c r="H81" s="49" t="str">
        <f>ROUND(('VMs - All Data Fields'!S97 / 1024),1) &amp; " GB"</f>
        <v>0 GB</v>
      </c>
      <c r="I81" s="48" t="str">
        <f>'VMs - All Data Fields'!AC97</f>
        <v>CentOS7</v>
      </c>
      <c r="J81" s="50">
        <f>'VMs - All Data Fields'!AD97</f>
        <v>0</v>
      </c>
      <c r="K81" s="50" t="str">
        <f>'VMs - All Data Fields'!AP97</f>
        <v>Production</v>
      </c>
    </row>
    <row r="82" spans="1:11">
      <c r="A82" s="54" t="str">
        <f>'VMs - All Data Fields'!A98</f>
        <v>kubemon03 (phase 3)</v>
      </c>
      <c r="B82" s="49">
        <f>'VMs - All Data Fields'!B98</f>
        <v>4</v>
      </c>
      <c r="C82" s="49" t="str">
        <f>ROUND(('VMs - All Data Fields'!C98 / 1024),1) &amp; " GB"</f>
        <v>8 GB</v>
      </c>
      <c r="D82" s="49" t="str">
        <f>ROUND(('VMs - All Data Fields'!D98 / 1024),1) &amp; " GB"</f>
        <v>100 GB</v>
      </c>
      <c r="E82" s="49" t="str">
        <f>ROUND(('VMs - All Data Fields'!I98 / 1024),1) &amp; " GB"</f>
        <v>1000 GB</v>
      </c>
      <c r="F82" s="49" t="e">
        <f>ROUND(('VMs - All Data Fields'!#REF! / 1024),1) &amp; " GB"</f>
        <v>#REF!</v>
      </c>
      <c r="G82" s="49" t="str">
        <f>ROUND(('VMs - All Data Fields'!N98 / 1024),1) &amp; " GB"</f>
        <v>0 GB</v>
      </c>
      <c r="H82" s="49" t="str">
        <f>ROUND(('VMs - All Data Fields'!S98 / 1024),1) &amp; " GB"</f>
        <v>0 GB</v>
      </c>
      <c r="I82" s="48" t="str">
        <f>'VMs - All Data Fields'!AC98</f>
        <v>CentOS7</v>
      </c>
      <c r="J82" s="50">
        <f>'VMs - All Data Fields'!AD98</f>
        <v>0</v>
      </c>
      <c r="K82" s="50" t="str">
        <f>'VMs - All Data Fields'!AP98</f>
        <v>Production</v>
      </c>
    </row>
    <row r="83" spans="1:11">
      <c r="A83" s="54" t="str">
        <f>'VMs - All Data Fields'!A99</f>
        <v>kuberc01</v>
      </c>
      <c r="B83" s="49">
        <f>'VMs - All Data Fields'!B99</f>
        <v>16</v>
      </c>
      <c r="C83" s="49" t="str">
        <f>ROUND(('VMs - All Data Fields'!C99 / 1024),1) &amp; " GB"</f>
        <v>63.2 GB</v>
      </c>
      <c r="D83" s="49" t="str">
        <f>ROUND(('VMs - All Data Fields'!D99 / 1024),1) &amp; " GB"</f>
        <v>100 GB</v>
      </c>
      <c r="E83" s="49" t="str">
        <f>ROUND(('VMs - All Data Fields'!I99 / 1024),1) &amp; " GB"</f>
        <v>0 GB</v>
      </c>
      <c r="F83" s="49" t="e">
        <f>ROUND(('VMs - All Data Fields'!#REF! / 1024),1) &amp; " GB"</f>
        <v>#REF!</v>
      </c>
      <c r="G83" s="49" t="str">
        <f>ROUND(('VMs - All Data Fields'!N99 / 1024),1) &amp; " GB"</f>
        <v>0 GB</v>
      </c>
      <c r="H83" s="49" t="str">
        <f>ROUND(('VMs - All Data Fields'!S99 / 1024),1) &amp; " GB"</f>
        <v>0 GB</v>
      </c>
      <c r="I83" s="48">
        <f>'VMs - All Data Fields'!AC99</f>
        <v>0</v>
      </c>
      <c r="J83" s="50">
        <f>'VMs - All Data Fields'!AD99</f>
        <v>0</v>
      </c>
      <c r="K83" s="50">
        <f>'VMs - All Data Fields'!AP99</f>
        <v>0</v>
      </c>
    </row>
    <row r="84" spans="1:11">
      <c r="A84" s="54" t="str">
        <f>'VMs - All Data Fields'!A100</f>
        <v>kubesrs01</v>
      </c>
      <c r="B84" s="49">
        <f>'VMs - All Data Fields'!B100</f>
        <v>8</v>
      </c>
      <c r="C84" s="49" t="str">
        <f>ROUND(('VMs - All Data Fields'!C100 / 1024),1) &amp; " GB"</f>
        <v>16 GB</v>
      </c>
      <c r="D84" s="49" t="str">
        <f>ROUND(('VMs - All Data Fields'!D100 / 1024),1) &amp; " GB"</f>
        <v>100 GB</v>
      </c>
      <c r="E84" s="49" t="str">
        <f>ROUND(('VMs - All Data Fields'!I100 / 1024),1) &amp; " GB"</f>
        <v>500 GB</v>
      </c>
      <c r="F84" s="49" t="e">
        <f>ROUND(('VMs - All Data Fields'!#REF! / 1024),1) &amp; " GB"</f>
        <v>#REF!</v>
      </c>
      <c r="G84" s="49" t="str">
        <f>ROUND(('VMs - All Data Fields'!N100 / 1024),1) &amp; " GB"</f>
        <v>0 GB</v>
      </c>
      <c r="H84" s="49" t="str">
        <f>ROUND(('VMs - All Data Fields'!S100 / 1024),1) &amp; " GB"</f>
        <v>0 GB</v>
      </c>
      <c r="I84" s="48" t="str">
        <f>'VMs - All Data Fields'!AC100</f>
        <v>CentOS7</v>
      </c>
      <c r="J84" s="50" t="str">
        <f>'VMs - All Data Fields'!AD100</f>
        <v>172.17.220.181</v>
      </c>
      <c r="K84" s="50" t="str">
        <f>'VMs - All Data Fields'!AP100</f>
        <v>Production</v>
      </c>
    </row>
    <row r="85" spans="1:11">
      <c r="A85" s="54" t="str">
        <f>'VMs - All Data Fields'!A101</f>
        <v>kubesym01</v>
      </c>
      <c r="B85" s="49">
        <f>'VMs - All Data Fields'!B101</f>
        <v>8</v>
      </c>
      <c r="C85" s="49" t="str">
        <f>ROUND(('VMs - All Data Fields'!C101 / 1024),1) &amp; " GB"</f>
        <v>32 GB</v>
      </c>
      <c r="D85" s="49" t="str">
        <f>ROUND(('VMs - All Data Fields'!D101 / 1024),1) &amp; " GB"</f>
        <v>100 GB</v>
      </c>
      <c r="E85" s="49" t="str">
        <f>ROUND(('VMs - All Data Fields'!I101 / 1024),1) &amp; " GB"</f>
        <v>0 GB</v>
      </c>
      <c r="F85" s="49" t="e">
        <f>ROUND(('VMs - All Data Fields'!#REF! / 1024),1) &amp; " GB"</f>
        <v>#REF!</v>
      </c>
      <c r="G85" s="49" t="str">
        <f>ROUND(('VMs - All Data Fields'!N101 / 1024),1) &amp; " GB"</f>
        <v>0 GB</v>
      </c>
      <c r="H85" s="49" t="str">
        <f>ROUND(('VMs - All Data Fields'!S101 / 1024),1) &amp; " GB"</f>
        <v>0 GB</v>
      </c>
      <c r="I85" s="48" t="str">
        <f>'VMs - All Data Fields'!AC101</f>
        <v>CentOS7</v>
      </c>
      <c r="J85" s="50" t="str">
        <f>'VMs - All Data Fields'!AD101</f>
        <v>172.17.220.121</v>
      </c>
      <c r="K85" s="50" t="str">
        <f>'VMs - All Data Fields'!AP101</f>
        <v>Core Software</v>
      </c>
    </row>
    <row r="86" spans="1:11">
      <c r="A86" s="54" t="str">
        <f>'VMs - All Data Fields'!A102</f>
        <v>kubesym02</v>
      </c>
      <c r="B86" s="49">
        <f>'VMs - All Data Fields'!B102</f>
        <v>8</v>
      </c>
      <c r="C86" s="49" t="str">
        <f>ROUND(('VMs - All Data Fields'!C102 / 1024),1) &amp; " GB"</f>
        <v>32 GB</v>
      </c>
      <c r="D86" s="49" t="str">
        <f>ROUND(('VMs - All Data Fields'!D102 / 1024),1) &amp; " GB"</f>
        <v>100 GB</v>
      </c>
      <c r="E86" s="49" t="str">
        <f>ROUND(('VMs - All Data Fields'!I102 / 1024),1) &amp; " GB"</f>
        <v>0 GB</v>
      </c>
      <c r="F86" s="49" t="e">
        <f>ROUND(('VMs - All Data Fields'!#REF! / 1024),1) &amp; " GB"</f>
        <v>#REF!</v>
      </c>
      <c r="G86" s="49" t="str">
        <f>ROUND(('VMs - All Data Fields'!N102 / 1024),1) &amp; " GB"</f>
        <v>0 GB</v>
      </c>
      <c r="H86" s="49" t="str">
        <f>ROUND(('VMs - All Data Fields'!S102 / 1024),1) &amp; " GB"</f>
        <v>0 GB</v>
      </c>
      <c r="I86" s="48" t="str">
        <f>'VMs - All Data Fields'!AC102</f>
        <v>CentOS7</v>
      </c>
      <c r="J86" s="50" t="str">
        <f>'VMs - All Data Fields'!AD102</f>
        <v>172.17.220.122</v>
      </c>
      <c r="K86" s="50" t="str">
        <f>'VMs - All Data Fields'!AP102</f>
        <v>Core Software</v>
      </c>
    </row>
    <row r="87" spans="1:11">
      <c r="A87" s="54" t="str">
        <f>'VMs - All Data Fields'!A103</f>
        <v>kubesym03</v>
      </c>
      <c r="B87" s="49">
        <f>'VMs - All Data Fields'!B103</f>
        <v>8</v>
      </c>
      <c r="C87" s="49" t="str">
        <f>ROUND(('VMs - All Data Fields'!C103 / 1024),1) &amp; " GB"</f>
        <v>32 GB</v>
      </c>
      <c r="D87" s="49" t="str">
        <f>ROUND(('VMs - All Data Fields'!D103 / 1024),1) &amp; " GB"</f>
        <v>100 GB</v>
      </c>
      <c r="E87" s="49" t="str">
        <f>ROUND(('VMs - All Data Fields'!I103 / 1024),1) &amp; " GB"</f>
        <v>0 GB</v>
      </c>
      <c r="F87" s="49" t="e">
        <f>ROUND(('VMs - All Data Fields'!#REF! / 1024),1) &amp; " GB"</f>
        <v>#REF!</v>
      </c>
      <c r="G87" s="49" t="str">
        <f>ROUND(('VMs - All Data Fields'!N103 / 1024),1) &amp; " GB"</f>
        <v>0 GB</v>
      </c>
      <c r="H87" s="49" t="str">
        <f>ROUND(('VMs - All Data Fields'!S103 / 1024),1) &amp; " GB"</f>
        <v>0 GB</v>
      </c>
      <c r="I87" s="48" t="str">
        <f>'VMs - All Data Fields'!AC103</f>
        <v>CentOS7</v>
      </c>
      <c r="J87" s="50" t="str">
        <f>'VMs - All Data Fields'!AD103</f>
        <v>172.17.220.123</v>
      </c>
      <c r="K87" s="50" t="str">
        <f>'VMs - All Data Fields'!AP103</f>
        <v>Core Software</v>
      </c>
    </row>
    <row r="88" spans="1:11">
      <c r="A88" s="54" t="str">
        <f>'VMs - All Data Fields'!A104</f>
        <v>kubesym04</v>
      </c>
      <c r="B88" s="49">
        <f>'VMs - All Data Fields'!B104</f>
        <v>8</v>
      </c>
      <c r="C88" s="49" t="str">
        <f>ROUND(('VMs - All Data Fields'!C104 / 1024),1) &amp; " GB"</f>
        <v>32 GB</v>
      </c>
      <c r="D88" s="49" t="str">
        <f>ROUND(('VMs - All Data Fields'!D104 / 1024),1) &amp; " GB"</f>
        <v>100 GB</v>
      </c>
      <c r="E88" s="49" t="str">
        <f>ROUND(('VMs - All Data Fields'!I104 / 1024),1) &amp; " GB"</f>
        <v>0 GB</v>
      </c>
      <c r="F88" s="49" t="e">
        <f>ROUND(('VMs - All Data Fields'!#REF! / 1024),1) &amp; " GB"</f>
        <v>#REF!</v>
      </c>
      <c r="G88" s="49" t="str">
        <f>ROUND(('VMs - All Data Fields'!N104 / 1024),1) &amp; " GB"</f>
        <v>0 GB</v>
      </c>
      <c r="H88" s="49" t="str">
        <f>ROUND(('VMs - All Data Fields'!S104 / 1024),1) &amp; " GB"</f>
        <v>0 GB</v>
      </c>
      <c r="I88" s="48" t="str">
        <f>'VMs - All Data Fields'!AC104</f>
        <v>CentOS7</v>
      </c>
      <c r="J88" s="50" t="str">
        <f>'VMs - All Data Fields'!AD104</f>
        <v>172.17.220.124</v>
      </c>
      <c r="K88" s="50" t="str">
        <f>'VMs - All Data Fields'!AP104</f>
        <v>Core Software</v>
      </c>
    </row>
    <row r="89" spans="1:11">
      <c r="A89" s="54" t="str">
        <f>'VMs - All Data Fields'!A105</f>
        <v>kubesym05</v>
      </c>
      <c r="B89" s="49">
        <f>'VMs - All Data Fields'!B105</f>
        <v>8</v>
      </c>
      <c r="C89" s="49" t="str">
        <f>ROUND(('VMs - All Data Fields'!C105 / 1024),1) &amp; " GB"</f>
        <v>32 GB</v>
      </c>
      <c r="D89" s="49" t="str">
        <f>ROUND(('VMs - All Data Fields'!D105 / 1024),1) &amp; " GB"</f>
        <v>100 GB</v>
      </c>
      <c r="E89" s="49" t="str">
        <f>ROUND(('VMs - All Data Fields'!I105 / 1024),1) &amp; " GB"</f>
        <v>0 GB</v>
      </c>
      <c r="F89" s="49" t="e">
        <f>ROUND(('VMs - All Data Fields'!#REF! / 1024),1) &amp; " GB"</f>
        <v>#REF!</v>
      </c>
      <c r="G89" s="49" t="str">
        <f>ROUND(('VMs - All Data Fields'!N105 / 1024),1) &amp; " GB"</f>
        <v>0 GB</v>
      </c>
      <c r="H89" s="49" t="str">
        <f>ROUND(('VMs - All Data Fields'!S105 / 1024),1) &amp; " GB"</f>
        <v>0 GB</v>
      </c>
      <c r="I89" s="48" t="str">
        <f>'VMs - All Data Fields'!AC105</f>
        <v>CentOS7</v>
      </c>
      <c r="J89" s="50" t="str">
        <f>'VMs - All Data Fields'!AD105</f>
        <v>172.17.220.125</v>
      </c>
      <c r="K89" s="50" t="str">
        <f>'VMs - All Data Fields'!AP105</f>
        <v>Core Software</v>
      </c>
    </row>
    <row r="90" spans="1:11">
      <c r="A90" s="54" t="str">
        <f>'VMs - All Data Fields'!A106</f>
        <v>kubesym06</v>
      </c>
      <c r="B90" s="49">
        <f>'VMs - All Data Fields'!B106</f>
        <v>8</v>
      </c>
      <c r="C90" s="49" t="str">
        <f>ROUND(('VMs - All Data Fields'!C106 / 1024),1) &amp; " GB"</f>
        <v>32 GB</v>
      </c>
      <c r="D90" s="49" t="str">
        <f>ROUND(('VMs - All Data Fields'!D106 / 1024),1) &amp; " GB"</f>
        <v>100 GB</v>
      </c>
      <c r="E90" s="49" t="str">
        <f>ROUND(('VMs - All Data Fields'!I106 / 1024),1) &amp; " GB"</f>
        <v>0 GB</v>
      </c>
      <c r="F90" s="49" t="e">
        <f>ROUND(('VMs - All Data Fields'!#REF! / 1024),1) &amp; " GB"</f>
        <v>#REF!</v>
      </c>
      <c r="G90" s="49" t="str">
        <f>ROUND(('VMs - All Data Fields'!N106 / 1024),1) &amp; " GB"</f>
        <v>0 GB</v>
      </c>
      <c r="H90" s="49" t="str">
        <f>ROUND(('VMs - All Data Fields'!S106 / 1024),1) &amp; " GB"</f>
        <v>0 GB</v>
      </c>
      <c r="I90" s="48" t="str">
        <f>'VMs - All Data Fields'!AC106</f>
        <v>CentOS7</v>
      </c>
      <c r="J90" s="50" t="str">
        <f>'VMs - All Data Fields'!AD106</f>
        <v>172.17.220.126</v>
      </c>
      <c r="K90" s="50" t="str">
        <f>'VMs - All Data Fields'!AP106</f>
        <v>Core Software</v>
      </c>
    </row>
    <row r="91" spans="1:11">
      <c r="A91" s="54" t="str">
        <f>'VMs - All Data Fields'!A107</f>
        <v>lifthmi01</v>
      </c>
      <c r="B91" s="49">
        <f>'VMs - All Data Fields'!B107</f>
        <v>2</v>
      </c>
      <c r="C91" s="49" t="str">
        <f>ROUND(('VMs - All Data Fields'!C107 / 1024),1) &amp; " GB"</f>
        <v>4 GB</v>
      </c>
      <c r="D91" s="49" t="str">
        <f>ROUND(('VMs - All Data Fields'!D107 / 1024),1) &amp; " GB"</f>
        <v>100 GB</v>
      </c>
      <c r="E91" s="49" t="str">
        <f>ROUND(('VMs - All Data Fields'!I107 / 1024),1) &amp; " GB"</f>
        <v>10 GB</v>
      </c>
      <c r="F91" s="49" t="e">
        <f>ROUND(('VMs - All Data Fields'!#REF! / 1024),1) &amp; " GB"</f>
        <v>#REF!</v>
      </c>
      <c r="G91" s="49" t="str">
        <f>ROUND(('VMs - All Data Fields'!N107 / 1024),1) &amp; " GB"</f>
        <v>10 GB</v>
      </c>
      <c r="H91" s="49" t="str">
        <f>ROUND(('VMs - All Data Fields'!S107 / 1024),1) &amp; " GB"</f>
        <v>0 GB</v>
      </c>
      <c r="I91" s="48" t="str">
        <f>'VMs - All Data Fields'!AC107</f>
        <v>Win2016</v>
      </c>
      <c r="J91" s="50" t="str">
        <f>'VMs - All Data Fields'!AD107</f>
        <v>172.17.36.125</v>
      </c>
      <c r="K91" s="50" t="str">
        <f>'VMs - All Data Fields'!AP107</f>
        <v>Core Software</v>
      </c>
    </row>
    <row r="92" spans="1:11">
      <c r="A92" s="54" t="str">
        <f>'VMs - All Data Fields'!A108</f>
        <v>lm01</v>
      </c>
      <c r="B92" s="49">
        <f>'VMs - All Data Fields'!B108</f>
        <v>4</v>
      </c>
      <c r="C92" s="49" t="str">
        <f>ROUND(('VMs - All Data Fields'!C108 / 1024),1) &amp; " GB"</f>
        <v>8 GB</v>
      </c>
      <c r="D92" s="49" t="str">
        <f>ROUND(('VMs - All Data Fields'!D108 / 1024),1) &amp; " GB"</f>
        <v>100 GB</v>
      </c>
      <c r="E92" s="49" t="str">
        <f>ROUND(('VMs - All Data Fields'!I108 / 1024),1) &amp; " GB"</f>
        <v>10 GB</v>
      </c>
      <c r="F92" s="49" t="e">
        <f>ROUND(('VMs - All Data Fields'!#REF! / 1024),1) &amp; " GB"</f>
        <v>#REF!</v>
      </c>
      <c r="G92" s="49" t="str">
        <f>ROUND(('VMs - All Data Fields'!N108 / 1024),1) &amp; " GB"</f>
        <v>0 GB</v>
      </c>
      <c r="H92" s="49" t="str">
        <f>ROUND(('VMs - All Data Fields'!S108 / 1024),1) &amp; " GB"</f>
        <v>0 GB</v>
      </c>
      <c r="I92" s="48" t="str">
        <f>'VMs - All Data Fields'!AC108</f>
        <v>Win2016</v>
      </c>
      <c r="J92" s="50" t="str">
        <f>'VMs - All Data Fields'!AD108</f>
        <v>172.17.34.46</v>
      </c>
      <c r="K92" s="50" t="str">
        <f>'VMs - All Data Fields'!AP108</f>
        <v>Monitoring/Inventory</v>
      </c>
    </row>
    <row r="93" spans="1:11">
      <c r="A93" s="54" t="str">
        <f>'VMs - All Data Fields'!A109</f>
        <v>lm02</v>
      </c>
      <c r="B93" s="49">
        <f>'VMs - All Data Fields'!B109</f>
        <v>4</v>
      </c>
      <c r="C93" s="49" t="str">
        <f>ROUND(('VMs - All Data Fields'!C109 / 1024),1) &amp; " GB"</f>
        <v>8 GB</v>
      </c>
      <c r="D93" s="49" t="str">
        <f>ROUND(('VMs - All Data Fields'!D109 / 1024),1) &amp; " GB"</f>
        <v>100 GB</v>
      </c>
      <c r="E93" s="49" t="str">
        <f>ROUND(('VMs - All Data Fields'!I109 / 1024),1) &amp; " GB"</f>
        <v>10 GB</v>
      </c>
      <c r="F93" s="49" t="e">
        <f>ROUND(('VMs - All Data Fields'!#REF! / 1024),1) &amp; " GB"</f>
        <v>#REF!</v>
      </c>
      <c r="G93" s="49" t="str">
        <f>ROUND(('VMs - All Data Fields'!N109 / 1024),1) &amp; " GB"</f>
        <v>0 GB</v>
      </c>
      <c r="H93" s="49" t="str">
        <f>ROUND(('VMs - All Data Fields'!S109 / 1024),1) &amp; " GB"</f>
        <v>0 GB</v>
      </c>
      <c r="I93" s="48" t="str">
        <f>'VMs - All Data Fields'!AC109</f>
        <v>Win2016</v>
      </c>
      <c r="J93" s="50" t="str">
        <f>'VMs - All Data Fields'!AD109</f>
        <v>172.17.34.47</v>
      </c>
      <c r="K93" s="50" t="str">
        <f>'VMs - All Data Fields'!AP109</f>
        <v>Monitoring/Inventory</v>
      </c>
    </row>
    <row r="94" spans="1:11">
      <c r="A94" s="54" t="str">
        <f>'VMs - All Data Fields'!A110</f>
        <v>msupport01</v>
      </c>
      <c r="B94" s="49">
        <f>'VMs - All Data Fields'!B110</f>
        <v>2</v>
      </c>
      <c r="C94" s="49" t="str">
        <f>ROUND(('VMs - All Data Fields'!C110 / 1024),1) &amp; " GB"</f>
        <v>8 GB</v>
      </c>
      <c r="D94" s="49" t="str">
        <f>ROUND(('VMs - All Data Fields'!D110 / 1024),1) &amp; " GB"</f>
        <v>100 GB</v>
      </c>
      <c r="E94" s="49" t="str">
        <f>ROUND(('VMs - All Data Fields'!I110 / 1024),1) &amp; " GB"</f>
        <v>20 GB</v>
      </c>
      <c r="F94" s="49" t="e">
        <f>ROUND(('VMs - All Data Fields'!#REF! / 1024),1) &amp; " GB"</f>
        <v>#REF!</v>
      </c>
      <c r="G94" s="49" t="str">
        <f>ROUND(('VMs - All Data Fields'!N110 / 1024),1) &amp; " GB"</f>
        <v>10 GB</v>
      </c>
      <c r="H94" s="49" t="str">
        <f>ROUND(('VMs - All Data Fields'!S110 / 1024),1) &amp; " GB"</f>
        <v>0 GB</v>
      </c>
      <c r="I94" s="48" t="str">
        <f>'VMs - All Data Fields'!AC110</f>
        <v>Win2016</v>
      </c>
      <c r="J94" s="50" t="str">
        <f>'VMs - All Data Fields'!AD110</f>
        <v>172.17.36.121</v>
      </c>
      <c r="K94" s="50" t="str">
        <f>'VMs - All Data Fields'!AP110</f>
        <v>Software Support</v>
      </c>
    </row>
    <row r="95" spans="1:11">
      <c r="A95" s="54" t="str">
        <f>'VMs - All Data Fields'!A111</f>
        <v>msupport02</v>
      </c>
      <c r="B95" s="49">
        <f>'VMs - All Data Fields'!B111</f>
        <v>4</v>
      </c>
      <c r="C95" s="49" t="str">
        <f>ROUND(('VMs - All Data Fields'!C111 / 1024),1) &amp; " GB"</f>
        <v>8 GB</v>
      </c>
      <c r="D95" s="49" t="str">
        <f>ROUND(('VMs - All Data Fields'!D111 / 1024),1) &amp; " GB"</f>
        <v>100 GB</v>
      </c>
      <c r="E95" s="49" t="str">
        <f>ROUND(('VMs - All Data Fields'!I111 / 1024),1) &amp; " GB"</f>
        <v>80 GB</v>
      </c>
      <c r="F95" s="49" t="e">
        <f>ROUND(('VMs - All Data Fields'!#REF! / 1024),1) &amp; " GB"</f>
        <v>#REF!</v>
      </c>
      <c r="G95" s="49" t="str">
        <f>ROUND(('VMs - All Data Fields'!N111 / 1024),1) &amp; " GB"</f>
        <v>10 GB</v>
      </c>
      <c r="H95" s="49" t="str">
        <f>ROUND(('VMs - All Data Fields'!S111 / 1024),1) &amp; " GB"</f>
        <v>0 GB</v>
      </c>
      <c r="I95" s="48" t="str">
        <f>'VMs - All Data Fields'!AC111</f>
        <v>Win2016</v>
      </c>
      <c r="J95" s="50" t="str">
        <f>'VMs - All Data Fields'!AD111</f>
        <v>172.17.36.122</v>
      </c>
      <c r="K95" s="50" t="str">
        <f>'VMs - All Data Fields'!AP111</f>
        <v>Software Support</v>
      </c>
    </row>
    <row r="96" spans="1:11">
      <c r="A96" s="54" t="str">
        <f>'VMs - All Data Fields'!A112</f>
        <v>msupport03</v>
      </c>
      <c r="B96" s="49">
        <f>'VMs - All Data Fields'!B112</f>
        <v>4</v>
      </c>
      <c r="C96" s="49" t="str">
        <f>ROUND(('VMs - All Data Fields'!C112 / 1024),1) &amp; " GB"</f>
        <v>8 GB</v>
      </c>
      <c r="D96" s="49" t="str">
        <f>ROUND(('VMs - All Data Fields'!D112 / 1024),1) &amp; " GB"</f>
        <v>100 GB</v>
      </c>
      <c r="E96" s="49" t="str">
        <f>ROUND(('VMs - All Data Fields'!I112 / 1024),1) &amp; " GB"</f>
        <v>20 GB</v>
      </c>
      <c r="F96" s="49" t="e">
        <f>ROUND(('VMs - All Data Fields'!#REF! / 1024),1) &amp; " GB"</f>
        <v>#REF!</v>
      </c>
      <c r="G96" s="49" t="str">
        <f>ROUND(('VMs - All Data Fields'!N112 / 1024),1) &amp; " GB"</f>
        <v>10 GB</v>
      </c>
      <c r="H96" s="49" t="str">
        <f>ROUND(('VMs - All Data Fields'!S112 / 1024),1) &amp; " GB"</f>
        <v>0 GB</v>
      </c>
      <c r="I96" s="48" t="str">
        <f>'VMs - All Data Fields'!AC112</f>
        <v>Win2016</v>
      </c>
      <c r="J96" s="50" t="str">
        <f>'VMs - All Data Fields'!AD112</f>
        <v>172.17.36.128</v>
      </c>
      <c r="K96" s="50" t="str">
        <f>'VMs - All Data Fields'!AP112</f>
        <v>Software Support</v>
      </c>
    </row>
    <row r="97" spans="1:11">
      <c r="A97" s="54" t="str">
        <f>'VMs - All Data Fields'!A113</f>
        <v>npm01-&lt;3 letter ID&gt;</v>
      </c>
      <c r="B97" s="49">
        <f>'VMs - All Data Fields'!B113</f>
        <v>8</v>
      </c>
      <c r="C97" s="49" t="str">
        <f>ROUND(('VMs - All Data Fields'!C113 / 1024),1) &amp; " GB"</f>
        <v>32 GB</v>
      </c>
      <c r="D97" s="49" t="str">
        <f>ROUND(('VMs - All Data Fields'!D113 / 1024),1) &amp; " GB"</f>
        <v>100 GB</v>
      </c>
      <c r="E97" s="49" t="str">
        <f>ROUND(('VMs - All Data Fields'!I113 / 1024),1) &amp; " GB"</f>
        <v>0 GB</v>
      </c>
      <c r="F97" s="49" t="e">
        <f>ROUND(('VMs - All Data Fields'!#REF! / 1024),1) &amp; " GB"</f>
        <v>#REF!</v>
      </c>
      <c r="G97" s="49" t="str">
        <f>ROUND(('VMs - All Data Fields'!N113 / 1024),1) &amp; " GB"</f>
        <v>0 GB</v>
      </c>
      <c r="H97" s="49" t="str">
        <f>ROUND(('VMs - All Data Fields'!S113 / 1024),1) &amp; " GB"</f>
        <v>0 GB</v>
      </c>
      <c r="I97" s="48" t="str">
        <f>'VMs - All Data Fields'!AC113</f>
        <v>Win2016</v>
      </c>
      <c r="J97" s="50" t="str">
        <f>'VMs - All Data Fields'!AD113</f>
        <v>172.17.34.49</v>
      </c>
      <c r="K97" s="50" t="str">
        <f>'VMs - All Data Fields'!AP113</f>
        <v>Monitoring/Inventory</v>
      </c>
    </row>
    <row r="98" spans="1:11">
      <c r="A98" s="54" t="str">
        <f>'VMs - All Data Fields'!A114</f>
        <v>obdisplay01</v>
      </c>
      <c r="B98" s="49">
        <f>'VMs - All Data Fields'!B114</f>
        <v>2</v>
      </c>
      <c r="C98" s="49" t="str">
        <f>ROUND(('VMs - All Data Fields'!C114 / 1024),1) &amp; " GB"</f>
        <v>4 GB</v>
      </c>
      <c r="D98" s="49" t="str">
        <f>ROUND(('VMs - All Data Fields'!D114 / 1024),1) &amp; " GB"</f>
        <v>100 GB</v>
      </c>
      <c r="E98" s="49" t="str">
        <f>ROUND(('VMs - All Data Fields'!I114 / 1024),1) &amp; " GB"</f>
        <v>10 GB</v>
      </c>
      <c r="F98" s="49" t="e">
        <f>ROUND(('VMs - All Data Fields'!#REF! / 1024),1) &amp; " GB"</f>
        <v>#REF!</v>
      </c>
      <c r="G98" s="49" t="str">
        <f>ROUND(('VMs - All Data Fields'!N114 / 1024),1) &amp; " GB"</f>
        <v>10 GB</v>
      </c>
      <c r="H98" s="49" t="str">
        <f>ROUND(('VMs - All Data Fields'!S114 / 1024),1) &amp; " GB"</f>
        <v>0 GB</v>
      </c>
      <c r="I98" s="48" t="str">
        <f>'VMs - All Data Fields'!AC114</f>
        <v>Win2016</v>
      </c>
      <c r="J98" s="50" t="str">
        <f>'VMs - All Data Fields'!AD114</f>
        <v>172.17.36.115</v>
      </c>
      <c r="K98" s="50" t="str">
        <f>'VMs - All Data Fields'!AP114</f>
        <v>Core Software</v>
      </c>
    </row>
    <row r="99" spans="1:11">
      <c r="A99" s="54" t="str">
        <f>'VMs - All Data Fields'!A115</f>
        <v>ods01</v>
      </c>
      <c r="B99" s="49">
        <f>'VMs - All Data Fields'!B115</f>
        <v>8</v>
      </c>
      <c r="C99" s="49" t="str">
        <f>ROUND(('VMs - All Data Fields'!C115 / 1024),1) &amp; " GB"</f>
        <v>24 GB</v>
      </c>
      <c r="D99" s="49" t="str">
        <f>ROUND(('VMs - All Data Fields'!D115 / 1024),1) &amp; " GB"</f>
        <v>100 GB</v>
      </c>
      <c r="E99" s="49" t="str">
        <f>ROUND(('VMs - All Data Fields'!I115 / 1024),1) &amp; " GB"</f>
        <v>10 GB</v>
      </c>
      <c r="F99" s="49" t="e">
        <f>ROUND(('VMs - All Data Fields'!#REF! / 1024),1) &amp; " GB"</f>
        <v>#REF!</v>
      </c>
      <c r="G99" s="49" t="str">
        <f>ROUND(('VMs - All Data Fields'!N115 / 1024),1) &amp; " GB"</f>
        <v>40 GB</v>
      </c>
      <c r="H99" s="49" t="str">
        <f>ROUND(('VMs - All Data Fields'!S115 / 1024),1) &amp; " GB"</f>
        <v>0 GB</v>
      </c>
      <c r="I99" s="48" t="str">
        <f>'VMs - All Data Fields'!AC115</f>
        <v>Win2016</v>
      </c>
      <c r="J99" s="50" t="str">
        <f>'VMs - All Data Fields'!AD115</f>
        <v>172.17.36.192</v>
      </c>
      <c r="K99" s="50" t="str">
        <f>'VMs - All Data Fields'!AP115</f>
        <v>Core Software</v>
      </c>
    </row>
    <row r="100" spans="1:11">
      <c r="A100" s="54" t="str">
        <f>'VMs - All Data Fields'!A116</f>
        <v>orchestrator01</v>
      </c>
      <c r="B100" s="49">
        <f>'VMs - All Data Fields'!B116</f>
        <v>8</v>
      </c>
      <c r="C100" s="49" t="str">
        <f>ROUND(('VMs - All Data Fields'!C116 / 1024),1) &amp; " GB"</f>
        <v>16 GB</v>
      </c>
      <c r="D100" s="49" t="str">
        <f>ROUND(('VMs - All Data Fields'!D116 / 1024),1) &amp; " GB"</f>
        <v>100 GB</v>
      </c>
      <c r="E100" s="49" t="str">
        <f>ROUND(('VMs - All Data Fields'!I116 / 1024),1) &amp; " GB"</f>
        <v>350 GB</v>
      </c>
      <c r="F100" s="49" t="e">
        <f>ROUND(('VMs - All Data Fields'!#REF! / 1024),1) &amp; " GB"</f>
        <v>#REF!</v>
      </c>
      <c r="G100" s="49" t="str">
        <f>ROUND(('VMs - All Data Fields'!N116 / 1024),1) &amp; " GB"</f>
        <v>35 GB</v>
      </c>
      <c r="H100" s="49" t="str">
        <f>ROUND(('VMs - All Data Fields'!S116 / 1024),1) &amp; " GB"</f>
        <v>25 GB</v>
      </c>
      <c r="I100" s="48" t="str">
        <f>'VMs - All Data Fields'!AC116</f>
        <v>Win2016</v>
      </c>
      <c r="J100" s="50" t="str">
        <f>'VMs - All Data Fields'!AD116</f>
        <v>172.17.36.79</v>
      </c>
      <c r="K100" s="50" t="str">
        <f>'VMs - All Data Fields'!AP116</f>
        <v>Comissioning</v>
      </c>
    </row>
    <row r="101" spans="1:11">
      <c r="A101" s="54" t="str">
        <f>'VMs - All Data Fields'!A117</f>
        <v>pafw01</v>
      </c>
      <c r="B101" s="49">
        <f>'VMs - All Data Fields'!B117</f>
        <v>2</v>
      </c>
      <c r="C101" s="49" t="str">
        <f>ROUND(('VMs - All Data Fields'!C117 / 1024),1) &amp; " GB"</f>
        <v>5.5 GB</v>
      </c>
      <c r="D101" s="49" t="str">
        <f>ROUND(('VMs - All Data Fields'!D117 / 1024),1) &amp; " GB"</f>
        <v>65.6 GB</v>
      </c>
      <c r="E101" s="49" t="str">
        <f>ROUND(('VMs - All Data Fields'!I117 / 1024),1) &amp; " GB"</f>
        <v>0 GB</v>
      </c>
      <c r="F101" s="49" t="e">
        <f>ROUND(('VMs - All Data Fields'!#REF! / 1024),1) &amp; " GB"</f>
        <v>#REF!</v>
      </c>
      <c r="G101" s="49" t="str">
        <f>ROUND(('VMs - All Data Fields'!N117 / 1024),1) &amp; " GB"</f>
        <v>0 GB</v>
      </c>
      <c r="H101" s="49" t="str">
        <f>ROUND(('VMs - All Data Fields'!S117 / 1024),1) &amp; " GB"</f>
        <v>0 GB</v>
      </c>
      <c r="I101" s="48" t="str">
        <f>'VMs - All Data Fields'!AC117</f>
        <v>OVA</v>
      </c>
      <c r="J101" s="50" t="str">
        <f>'VMs - All Data Fields'!AD117</f>
        <v>10.166.#.#</v>
      </c>
      <c r="K101" s="50" t="str">
        <f>'VMs - All Data Fields'!AP117</f>
        <v>Network Appliance</v>
      </c>
    </row>
    <row r="102" spans="1:11">
      <c r="A102" s="54" t="str">
        <f>'VMs - All Data Fields'!A118</f>
        <v>pafw02</v>
      </c>
      <c r="B102" s="49">
        <f>'VMs - All Data Fields'!B118</f>
        <v>2</v>
      </c>
      <c r="C102" s="49" t="str">
        <f>ROUND(('VMs - All Data Fields'!C118 / 1024),1) &amp; " GB"</f>
        <v>5.5 GB</v>
      </c>
      <c r="D102" s="49" t="str">
        <f>ROUND(('VMs - All Data Fields'!D118 / 1024),1) &amp; " GB"</f>
        <v>65.6 GB</v>
      </c>
      <c r="E102" s="49" t="str">
        <f>ROUND(('VMs - All Data Fields'!I118 / 1024),1) &amp; " GB"</f>
        <v>0 GB</v>
      </c>
      <c r="F102" s="49" t="e">
        <f>ROUND(('VMs - All Data Fields'!#REF! / 1024),1) &amp; " GB"</f>
        <v>#REF!</v>
      </c>
      <c r="G102" s="49" t="str">
        <f>ROUND(('VMs - All Data Fields'!N118 / 1024),1) &amp; " GB"</f>
        <v>0 GB</v>
      </c>
      <c r="H102" s="49" t="str">
        <f>ROUND(('VMs - All Data Fields'!S118 / 1024),1) &amp; " GB"</f>
        <v>0 GB</v>
      </c>
      <c r="I102" s="48" t="str">
        <f>'VMs - All Data Fields'!AC118</f>
        <v>OVA</v>
      </c>
      <c r="J102" s="50" t="str">
        <f>'VMs - All Data Fields'!AD118</f>
        <v>10.166.#.#</v>
      </c>
      <c r="K102" s="50" t="str">
        <f>'VMs - All Data Fields'!AP118</f>
        <v>Network Appliance</v>
      </c>
    </row>
    <row r="103" spans="1:11">
      <c r="A103" s="54" t="str">
        <f>'VMs - All Data Fields'!A119</f>
        <v>pbp01</v>
      </c>
      <c r="B103" s="49">
        <f>'VMs - All Data Fields'!B119</f>
        <v>8</v>
      </c>
      <c r="C103" s="49" t="str">
        <f>ROUND(('VMs - All Data Fields'!C119 / 1024),1) &amp; " GB"</f>
        <v>16 GB</v>
      </c>
      <c r="D103" s="49" t="str">
        <f>ROUND(('VMs - All Data Fields'!D119 / 1024),1) &amp; " GB"</f>
        <v>100 GB</v>
      </c>
      <c r="E103" s="49" t="str">
        <f>ROUND(('VMs - All Data Fields'!I119 / 1024),1) &amp; " GB"</f>
        <v>40 GB</v>
      </c>
      <c r="F103" s="49" t="e">
        <f>ROUND(('VMs - All Data Fields'!#REF! / 1024),1) &amp; " GB"</f>
        <v>#REF!</v>
      </c>
      <c r="G103" s="49" t="str">
        <f>ROUND(('VMs - All Data Fields'!N119 / 1024),1) &amp; " GB"</f>
        <v>10 GB</v>
      </c>
      <c r="H103" s="49" t="str">
        <f>ROUND(('VMs - All Data Fields'!S119 / 1024),1) &amp; " GB"</f>
        <v>0 GB</v>
      </c>
      <c r="I103" s="48" t="str">
        <f>'VMs - All Data Fields'!AC119</f>
        <v>Win2016</v>
      </c>
      <c r="J103" s="50" t="str">
        <f>'VMs - All Data Fields'!AD119</f>
        <v>172.17.36.111</v>
      </c>
      <c r="K103" s="50" t="str">
        <f>'VMs - All Data Fields'!AP119</f>
        <v>Core Software</v>
      </c>
    </row>
    <row r="104" spans="1:11">
      <c r="A104" s="54" t="str">
        <f>'VMs - All Data Fields'!A120</f>
        <v>pbp02</v>
      </c>
      <c r="B104" s="49">
        <f>'VMs - All Data Fields'!B120</f>
        <v>8</v>
      </c>
      <c r="C104" s="49" t="str">
        <f>ROUND(('VMs - All Data Fields'!C120 / 1024),1) &amp; " GB"</f>
        <v>16 GB</v>
      </c>
      <c r="D104" s="49" t="str">
        <f>ROUND(('VMs - All Data Fields'!D120 / 1024),1) &amp; " GB"</f>
        <v>100 GB</v>
      </c>
      <c r="E104" s="49" t="str">
        <f>ROUND(('VMs - All Data Fields'!I120 / 1024),1) &amp; " GB"</f>
        <v>40 GB</v>
      </c>
      <c r="F104" s="49" t="e">
        <f>ROUND(('VMs - All Data Fields'!#REF! / 1024),1) &amp; " GB"</f>
        <v>#REF!</v>
      </c>
      <c r="G104" s="49" t="str">
        <f>ROUND(('VMs - All Data Fields'!N120 / 1024),1) &amp; " GB"</f>
        <v>10 GB</v>
      </c>
      <c r="H104" s="49" t="str">
        <f>ROUND(('VMs - All Data Fields'!S120 / 1024),1) &amp; " GB"</f>
        <v>0 GB</v>
      </c>
      <c r="I104" s="48" t="str">
        <f>'VMs - All Data Fields'!AC120</f>
        <v>Win2016</v>
      </c>
      <c r="J104" s="50" t="str">
        <f>'VMs - All Data Fields'!AD120</f>
        <v>172.17.36.112</v>
      </c>
      <c r="K104" s="50" t="str">
        <f>'VMs - All Data Fields'!AP120</f>
        <v>Core Software</v>
      </c>
    </row>
    <row r="105" spans="1:11">
      <c r="A105" s="54" t="str">
        <f>'VMs - All Data Fields'!A121</f>
        <v>pbp03</v>
      </c>
      <c r="B105" s="49">
        <f>'VMs - All Data Fields'!B121</f>
        <v>8</v>
      </c>
      <c r="C105" s="49" t="str">
        <f>ROUND(('VMs - All Data Fields'!C121 / 1024),1) &amp; " GB"</f>
        <v>8 GB</v>
      </c>
      <c r="D105" s="49" t="str">
        <f>ROUND(('VMs - All Data Fields'!D121 / 1024),1) &amp; " GB"</f>
        <v>100 GB</v>
      </c>
      <c r="E105" s="49" t="str">
        <f>ROUND(('VMs - All Data Fields'!I121 / 1024),1) &amp; " GB"</f>
        <v>40 GB</v>
      </c>
      <c r="F105" s="49" t="e">
        <f>ROUND(('VMs - All Data Fields'!#REF! / 1024),1) &amp; " GB"</f>
        <v>#REF!</v>
      </c>
      <c r="G105" s="49" t="str">
        <f>ROUND(('VMs - All Data Fields'!N121 / 1024),1) &amp; " GB"</f>
        <v>10 GB</v>
      </c>
      <c r="H105" s="49" t="str">
        <f>ROUND(('VMs - All Data Fields'!S121 / 1024),1) &amp; " GB"</f>
        <v>0 GB</v>
      </c>
      <c r="I105" s="48" t="str">
        <f>'VMs - All Data Fields'!AC121</f>
        <v>Win2016</v>
      </c>
      <c r="J105" s="50" t="str">
        <f>'VMs - All Data Fields'!AD121</f>
        <v>172.17.36.180</v>
      </c>
      <c r="K105" s="50" t="str">
        <f>'VMs - All Data Fields'!AP121</f>
        <v>Core Software</v>
      </c>
    </row>
    <row r="106" spans="1:11">
      <c r="A106" s="54" t="str">
        <f>'VMs - All Data Fields'!A122</f>
        <v>pbp04</v>
      </c>
      <c r="B106" s="49">
        <f>'VMs - All Data Fields'!B122</f>
        <v>8</v>
      </c>
      <c r="C106" s="49" t="str">
        <f>ROUND(('VMs - All Data Fields'!C122 / 1024),1) &amp; " GB"</f>
        <v>8 GB</v>
      </c>
      <c r="D106" s="49" t="str">
        <f>ROUND(('VMs - All Data Fields'!D122 / 1024),1) &amp; " GB"</f>
        <v>100 GB</v>
      </c>
      <c r="E106" s="49" t="str">
        <f>ROUND(('VMs - All Data Fields'!I122 / 1024),1) &amp; " GB"</f>
        <v>40 GB</v>
      </c>
      <c r="F106" s="49" t="e">
        <f>ROUND(('VMs - All Data Fields'!#REF! / 1024),1) &amp; " GB"</f>
        <v>#REF!</v>
      </c>
      <c r="G106" s="49" t="str">
        <f>ROUND(('VMs - All Data Fields'!N122 / 1024),1) &amp; " GB"</f>
        <v>10 GB</v>
      </c>
      <c r="H106" s="49" t="str">
        <f>ROUND(('VMs - All Data Fields'!S122 / 1024),1) &amp; " GB"</f>
        <v>0 GB</v>
      </c>
      <c r="I106" s="48" t="str">
        <f>'VMs - All Data Fields'!AC122</f>
        <v>Win2016</v>
      </c>
      <c r="J106" s="50" t="str">
        <f>'VMs - All Data Fields'!AD122</f>
        <v>172.17.36.181</v>
      </c>
      <c r="K106" s="50" t="str">
        <f>'VMs - All Data Fields'!AP122</f>
        <v>Core Software</v>
      </c>
    </row>
    <row r="107" spans="1:11">
      <c r="A107" s="54" t="str">
        <f>'VMs - All Data Fields'!A123</f>
        <v>pbp05</v>
      </c>
      <c r="B107" s="49">
        <f>'VMs - All Data Fields'!B123</f>
        <v>8</v>
      </c>
      <c r="C107" s="49" t="str">
        <f>ROUND(('VMs - All Data Fields'!C123 / 1024),1) &amp; " GB"</f>
        <v>8 GB</v>
      </c>
      <c r="D107" s="49" t="str">
        <f>ROUND(('VMs - All Data Fields'!D123 / 1024),1) &amp; " GB"</f>
        <v>100 GB</v>
      </c>
      <c r="E107" s="49" t="str">
        <f>ROUND(('VMs - All Data Fields'!I123 / 1024),1) &amp; " GB"</f>
        <v>40 GB</v>
      </c>
      <c r="F107" s="49" t="e">
        <f>ROUND(('VMs - All Data Fields'!#REF! / 1024),1) &amp; " GB"</f>
        <v>#REF!</v>
      </c>
      <c r="G107" s="49" t="str">
        <f>ROUND(('VMs - All Data Fields'!N123 / 1024),1) &amp; " GB"</f>
        <v>10 GB</v>
      </c>
      <c r="H107" s="49" t="str">
        <f>ROUND(('VMs - All Data Fields'!S123 / 1024),1) &amp; " GB"</f>
        <v>0 GB</v>
      </c>
      <c r="I107" s="48" t="str">
        <f>'VMs - All Data Fields'!AC123</f>
        <v>Win2016</v>
      </c>
      <c r="J107" s="50" t="str">
        <f>'VMs - All Data Fields'!AD123</f>
        <v>172.17.36.182</v>
      </c>
      <c r="K107" s="50" t="str">
        <f>'VMs - All Data Fields'!AP123</f>
        <v>Core Software</v>
      </c>
    </row>
    <row r="108" spans="1:11">
      <c r="A108" s="54" t="str">
        <f>'VMs - All Data Fields'!A124</f>
        <v>pbp06</v>
      </c>
      <c r="B108" s="49">
        <f>'VMs - All Data Fields'!B124</f>
        <v>8</v>
      </c>
      <c r="C108" s="49" t="str">
        <f>ROUND(('VMs - All Data Fields'!C124 / 1024),1) &amp; " GB"</f>
        <v>8 GB</v>
      </c>
      <c r="D108" s="49" t="str">
        <f>ROUND(('VMs - All Data Fields'!D124 / 1024),1) &amp; " GB"</f>
        <v>100 GB</v>
      </c>
      <c r="E108" s="49" t="str">
        <f>ROUND(('VMs - All Data Fields'!I124 / 1024),1) &amp; " GB"</f>
        <v>40 GB</v>
      </c>
      <c r="F108" s="49" t="e">
        <f>ROUND(('VMs - All Data Fields'!#REF! / 1024),1) &amp; " GB"</f>
        <v>#REF!</v>
      </c>
      <c r="G108" s="49" t="str">
        <f>ROUND(('VMs - All Data Fields'!N124 / 1024),1) &amp; " GB"</f>
        <v>10 GB</v>
      </c>
      <c r="H108" s="49" t="str">
        <f>ROUND(('VMs - All Data Fields'!S124 / 1024),1) &amp; " GB"</f>
        <v>0 GB</v>
      </c>
      <c r="I108" s="48" t="str">
        <f>'VMs - All Data Fields'!AC124</f>
        <v>Win2016</v>
      </c>
      <c r="J108" s="50" t="str">
        <f>'VMs - All Data Fields'!AD124</f>
        <v>172.17.36.183</v>
      </c>
      <c r="K108" s="50" t="str">
        <f>'VMs - All Data Fields'!AP124</f>
        <v>Core Software</v>
      </c>
    </row>
    <row r="109" spans="1:11">
      <c r="A109" s="54" t="str">
        <f>'VMs - All Data Fields'!A125</f>
        <v>pbp07</v>
      </c>
      <c r="B109" s="49">
        <f>'VMs - All Data Fields'!B125</f>
        <v>8</v>
      </c>
      <c r="C109" s="49" t="str">
        <f>ROUND(('VMs - All Data Fields'!C125 / 1024),1) &amp; " GB"</f>
        <v>8 GB</v>
      </c>
      <c r="D109" s="49" t="str">
        <f>ROUND(('VMs - All Data Fields'!D125 / 1024),1) &amp; " GB"</f>
        <v>100 GB</v>
      </c>
      <c r="E109" s="49" t="str">
        <f>ROUND(('VMs - All Data Fields'!I125 / 1024),1) &amp; " GB"</f>
        <v>40 GB</v>
      </c>
      <c r="F109" s="49" t="e">
        <f>ROUND(('VMs - All Data Fields'!#REF! / 1024),1) &amp; " GB"</f>
        <v>#REF!</v>
      </c>
      <c r="G109" s="49" t="str">
        <f>ROUND(('VMs - All Data Fields'!N125 / 1024),1) &amp; " GB"</f>
        <v>10 GB</v>
      </c>
      <c r="H109" s="49" t="str">
        <f>ROUND(('VMs - All Data Fields'!S125 / 1024),1) &amp; " GB"</f>
        <v>0 GB</v>
      </c>
      <c r="I109" s="48" t="str">
        <f>'VMs - All Data Fields'!AC125</f>
        <v>Win2016</v>
      </c>
      <c r="J109" s="50" t="str">
        <f>'VMs - All Data Fields'!AD125</f>
        <v>172.17.36.184</v>
      </c>
      <c r="K109" s="50" t="str">
        <f>'VMs - All Data Fields'!AP125</f>
        <v>Core Software</v>
      </c>
    </row>
    <row r="110" spans="1:11">
      <c r="A110" s="54" t="str">
        <f>'VMs - All Data Fields'!A126</f>
        <v>pbp08</v>
      </c>
      <c r="B110" s="49">
        <f>'VMs - All Data Fields'!B126</f>
        <v>8</v>
      </c>
      <c r="C110" s="49" t="str">
        <f>ROUND(('VMs - All Data Fields'!C126 / 1024),1) &amp; " GB"</f>
        <v>8 GB</v>
      </c>
      <c r="D110" s="49" t="str">
        <f>ROUND(('VMs - All Data Fields'!D126 / 1024),1) &amp; " GB"</f>
        <v>100 GB</v>
      </c>
      <c r="E110" s="49" t="str">
        <f>ROUND(('VMs - All Data Fields'!I126 / 1024),1) &amp; " GB"</f>
        <v>40 GB</v>
      </c>
      <c r="F110" s="49" t="e">
        <f>ROUND(('VMs - All Data Fields'!#REF! / 1024),1) &amp; " GB"</f>
        <v>#REF!</v>
      </c>
      <c r="G110" s="49" t="str">
        <f>ROUND(('VMs - All Data Fields'!N126 / 1024),1) &amp; " GB"</f>
        <v>10 GB</v>
      </c>
      <c r="H110" s="49" t="str">
        <f>ROUND(('VMs - All Data Fields'!S126 / 1024),1) &amp; " GB"</f>
        <v>0 GB</v>
      </c>
      <c r="I110" s="48" t="str">
        <f>'VMs - All Data Fields'!AC126</f>
        <v>Win2016</v>
      </c>
      <c r="J110" s="50" t="str">
        <f>'VMs - All Data Fields'!AD126</f>
        <v>172.17.36.185</v>
      </c>
      <c r="K110" s="50" t="str">
        <f>'VMs - All Data Fields'!AP126</f>
        <v>Core Software</v>
      </c>
    </row>
    <row r="111" spans="1:11">
      <c r="A111" s="54" t="str">
        <f>'VMs - All Data Fields'!A127</f>
        <v>pickui01</v>
      </c>
      <c r="B111" s="49">
        <f>'VMs - All Data Fields'!B127</f>
        <v>8</v>
      </c>
      <c r="C111" s="49" t="str">
        <f>ROUND(('VMs - All Data Fields'!C127 / 1024),1) &amp; " GB"</f>
        <v>64 GB</v>
      </c>
      <c r="D111" s="49" t="str">
        <f>ROUND(('VMs - All Data Fields'!D127 / 1024),1) &amp; " GB"</f>
        <v>100 GB</v>
      </c>
      <c r="E111" s="49" t="str">
        <f>ROUND(('VMs - All Data Fields'!I127 / 1024),1) &amp; " GB"</f>
        <v>0 GB</v>
      </c>
      <c r="F111" s="49" t="e">
        <f>ROUND(('VMs - All Data Fields'!#REF! / 1024),1) &amp; " GB"</f>
        <v>#REF!</v>
      </c>
      <c r="G111" s="49" t="str">
        <f>ROUND(('VMs - All Data Fields'!N127 / 1024),1) &amp; " GB"</f>
        <v>0 GB</v>
      </c>
      <c r="H111" s="49" t="str">
        <f>ROUND(('VMs - All Data Fields'!S127 / 1024),1) &amp; " GB"</f>
        <v>0 GB</v>
      </c>
      <c r="I111" s="48" t="str">
        <f>'VMs - All Data Fields'!AC127</f>
        <v>Win2016</v>
      </c>
      <c r="J111" s="50" t="str">
        <f>'VMs - All Data Fields'!AD127</f>
        <v>172.17.36.116</v>
      </c>
      <c r="K111" s="50" t="str">
        <f>'VMs - All Data Fields'!AP127</f>
        <v>Breakpack</v>
      </c>
    </row>
    <row r="112" spans="1:11">
      <c r="A112" s="54" t="str">
        <f>'VMs - All Data Fields'!A128</f>
        <v>plc01</v>
      </c>
      <c r="B112" s="49">
        <f>'VMs - All Data Fields'!B128</f>
        <v>4</v>
      </c>
      <c r="C112" s="49" t="str">
        <f>ROUND(('VMs - All Data Fields'!C128 / 1024),1) &amp; " GB"</f>
        <v>4 GB</v>
      </c>
      <c r="D112" s="49" t="str">
        <f>ROUND(('VMs - All Data Fields'!D128 / 1024),1) &amp; " GB"</f>
        <v>100 GB</v>
      </c>
      <c r="E112" s="49" t="str">
        <f>ROUND(('VMs - All Data Fields'!I128 / 1024),1) &amp; " GB"</f>
        <v>10 GB</v>
      </c>
      <c r="F112" s="49" t="e">
        <f>ROUND(('VMs - All Data Fields'!#REF! / 1024),1) &amp; " GB"</f>
        <v>#REF!</v>
      </c>
      <c r="G112" s="49" t="str">
        <f>ROUND(('VMs - All Data Fields'!N128 / 1024),1) &amp; " GB"</f>
        <v>40 GB</v>
      </c>
      <c r="H112" s="49" t="str">
        <f>ROUND(('VMs - All Data Fields'!S128 / 1024),1) &amp; " GB"</f>
        <v>0 GB</v>
      </c>
      <c r="I112" s="48" t="str">
        <f>'VMs - All Data Fields'!AC128</f>
        <v>Win2016</v>
      </c>
      <c r="J112" s="50" t="str">
        <f>'VMs - All Data Fields'!AD128</f>
        <v>172.17.36.109</v>
      </c>
      <c r="K112" s="50" t="str">
        <f>'VMs - All Data Fields'!AP128</f>
        <v>Core Software</v>
      </c>
    </row>
    <row r="113" spans="1:11">
      <c r="A113" s="54" t="str">
        <f>'VMs - All Data Fields'!A129</f>
        <v>plcsupport01</v>
      </c>
      <c r="B113" s="49">
        <f>'VMs - All Data Fields'!B129</f>
        <v>4</v>
      </c>
      <c r="C113" s="49" t="str">
        <f>ROUND(('VMs - All Data Fields'!C129 / 1024),1) &amp; " GB"</f>
        <v>16 GB</v>
      </c>
      <c r="D113" s="49" t="str">
        <f>ROUND(('VMs - All Data Fields'!D129 / 1024),1) &amp; " GB"</f>
        <v>100 GB</v>
      </c>
      <c r="E113" s="49" t="str">
        <f>ROUND(('VMs - All Data Fields'!I129 / 1024),1) &amp; " GB"</f>
        <v>40 GB</v>
      </c>
      <c r="F113" s="49" t="e">
        <f>ROUND(('VMs - All Data Fields'!#REF! / 1024),1) &amp; " GB"</f>
        <v>#REF!</v>
      </c>
      <c r="G113" s="49" t="str">
        <f>ROUND(('VMs - All Data Fields'!N129 / 1024),1) &amp; " GB"</f>
        <v>10 GB</v>
      </c>
      <c r="H113" s="49" t="str">
        <f>ROUND(('VMs - All Data Fields'!S129 / 1024),1) &amp; " GB"</f>
        <v>0 GB</v>
      </c>
      <c r="I113" s="48" t="str">
        <f>'VMs - All Data Fields'!AC129</f>
        <v>Win2016</v>
      </c>
      <c r="J113" s="50" t="str">
        <f>'VMs - All Data Fields'!AD129</f>
        <v>172.17.36.106</v>
      </c>
      <c r="K113" s="50" t="str">
        <f>'VMs - All Data Fields'!AP129</f>
        <v>Software Support</v>
      </c>
    </row>
    <row r="114" spans="1:11">
      <c r="A114" s="54" t="str">
        <f>'VMs - All Data Fields'!A130</f>
        <v>plcsupport02</v>
      </c>
      <c r="B114" s="49">
        <f>'VMs - All Data Fields'!B130</f>
        <v>4</v>
      </c>
      <c r="C114" s="49" t="str">
        <f>ROUND(('VMs - All Data Fields'!C130 / 1024),1) &amp; " GB"</f>
        <v>16 GB</v>
      </c>
      <c r="D114" s="49" t="str">
        <f>ROUND(('VMs - All Data Fields'!D130 / 1024),1) &amp; " GB"</f>
        <v>100 GB</v>
      </c>
      <c r="E114" s="49" t="str">
        <f>ROUND(('VMs - All Data Fields'!I130 / 1024),1) &amp; " GB"</f>
        <v>40 GB</v>
      </c>
      <c r="F114" s="49" t="e">
        <f>ROUND(('VMs - All Data Fields'!#REF! / 1024),1) &amp; " GB"</f>
        <v>#REF!</v>
      </c>
      <c r="G114" s="49" t="str">
        <f>ROUND(('VMs - All Data Fields'!N130 / 1024),1) &amp; " GB"</f>
        <v>10 GB</v>
      </c>
      <c r="H114" s="49" t="str">
        <f>ROUND(('VMs - All Data Fields'!S130 / 1024),1) &amp; " GB"</f>
        <v>0 GB</v>
      </c>
      <c r="I114" s="48" t="str">
        <f>'VMs - All Data Fields'!AC130</f>
        <v>Win2016</v>
      </c>
      <c r="J114" s="50" t="str">
        <f>'VMs - All Data Fields'!AD130</f>
        <v>172.17.36.107</v>
      </c>
      <c r="K114" s="50" t="str">
        <f>'VMs - All Data Fields'!AP130</f>
        <v>Software Support</v>
      </c>
    </row>
    <row r="115" spans="1:11">
      <c r="A115" s="54" t="str">
        <f>'VMs - All Data Fields'!A131</f>
        <v>plcsupport03</v>
      </c>
      <c r="B115" s="49">
        <f>'VMs - All Data Fields'!B131</f>
        <v>4</v>
      </c>
      <c r="C115" s="49" t="str">
        <f>ROUND(('VMs - All Data Fields'!C131 / 1024),1) &amp; " GB"</f>
        <v>16 GB</v>
      </c>
      <c r="D115" s="49" t="str">
        <f>ROUND(('VMs - All Data Fields'!D131 / 1024),1) &amp; " GB"</f>
        <v>100 GB</v>
      </c>
      <c r="E115" s="49" t="str">
        <f>ROUND(('VMs - All Data Fields'!I131 / 1024),1) &amp; " GB"</f>
        <v>40 GB</v>
      </c>
      <c r="F115" s="49" t="e">
        <f>ROUND(('VMs - All Data Fields'!#REF! / 1024),1) &amp; " GB"</f>
        <v>#REF!</v>
      </c>
      <c r="G115" s="49" t="str">
        <f>ROUND(('VMs - All Data Fields'!N131 / 1024),1) &amp; " GB"</f>
        <v>10 GB</v>
      </c>
      <c r="H115" s="49" t="str">
        <f>ROUND(('VMs - All Data Fields'!S131 / 1024),1) &amp; " GB"</f>
        <v>0 GB</v>
      </c>
      <c r="I115" s="48" t="str">
        <f>'VMs - All Data Fields'!AC131</f>
        <v>Win2016</v>
      </c>
      <c r="J115" s="50" t="str">
        <f>'VMs - All Data Fields'!AD131</f>
        <v>172.17.36.108</v>
      </c>
      <c r="K115" s="50" t="str">
        <f>'VMs - All Data Fields'!AP131</f>
        <v>Software Support</v>
      </c>
    </row>
    <row r="116" spans="1:11">
      <c r="A116" s="54" t="str">
        <f>'VMs - All Data Fields'!A132</f>
        <v>proget01</v>
      </c>
      <c r="B116" s="49">
        <f>'VMs - All Data Fields'!B132</f>
        <v>4</v>
      </c>
      <c r="C116" s="49" t="str">
        <f>ROUND(('VMs - All Data Fields'!C132 / 1024),1) &amp; " GB"</f>
        <v>8 GB</v>
      </c>
      <c r="D116" s="49" t="str">
        <f>ROUND(('VMs - All Data Fields'!D132 / 1024),1) &amp; " GB"</f>
        <v>100 GB</v>
      </c>
      <c r="E116" s="49" t="str">
        <f>ROUND(('VMs - All Data Fields'!I132 / 1024),1) &amp; " GB"</f>
        <v>500 GB</v>
      </c>
      <c r="F116" s="49" t="e">
        <f>ROUND(('VMs - All Data Fields'!#REF! / 1024),1) &amp; " GB"</f>
        <v>#REF!</v>
      </c>
      <c r="G116" s="49" t="str">
        <f>ROUND(('VMs - All Data Fields'!N132 / 1024),1) &amp; " GB"</f>
        <v>0 GB</v>
      </c>
      <c r="H116" s="49" t="str">
        <f>ROUND(('VMs - All Data Fields'!S132 / 1024),1) &amp; " GB"</f>
        <v>0 GB</v>
      </c>
      <c r="I116" s="48" t="str">
        <f>'VMs - All Data Fields'!AC132</f>
        <v>Win2016</v>
      </c>
      <c r="J116" s="50" t="str">
        <f>'VMs - All Data Fields'!AD132</f>
        <v>172.17.34.250</v>
      </c>
      <c r="K116" s="50" t="str">
        <f>'VMs - All Data Fields'!AP132</f>
        <v>Software Support</v>
      </c>
    </row>
    <row r="117" spans="1:11">
      <c r="A117" s="54" t="e">
        <f>'VMs - All Data Fields'!#REF!</f>
        <v>#REF!</v>
      </c>
      <c r="B117" s="49" t="e">
        <f>'VMs - All Data Fields'!#REF!</f>
        <v>#REF!</v>
      </c>
      <c r="C117" s="49" t="e">
        <f>ROUND(('VMs - All Data Fields'!#REF! / 1024),1) &amp; " GB"</f>
        <v>#REF!</v>
      </c>
      <c r="D117" s="49" t="e">
        <f>ROUND(('VMs - All Data Fields'!#REF! / 1024),1) &amp; " GB"</f>
        <v>#REF!</v>
      </c>
      <c r="E117" s="49" t="e">
        <f>ROUND(('VMs - All Data Fields'!#REF! / 1024),1) &amp; " GB"</f>
        <v>#REF!</v>
      </c>
      <c r="F117" s="49" t="e">
        <f>ROUND(('VMs - All Data Fields'!#REF! / 1024),1) &amp; " GB"</f>
        <v>#REF!</v>
      </c>
      <c r="G117" s="49" t="e">
        <f>ROUND(('VMs - All Data Fields'!#REF! / 1024),1) &amp; " GB"</f>
        <v>#REF!</v>
      </c>
      <c r="H117" s="49" t="e">
        <f>ROUND(('VMs - All Data Fields'!#REF! / 1024),1) &amp; " GB"</f>
        <v>#REF!</v>
      </c>
      <c r="I117" s="48" t="e">
        <f>'VMs - All Data Fields'!#REF!</f>
        <v>#REF!</v>
      </c>
      <c r="J117" s="50" t="e">
        <f>'VMs - All Data Fields'!#REF!</f>
        <v>#REF!</v>
      </c>
      <c r="K117" s="50" t="e">
        <f>'VMs - All Data Fields'!#REF!</f>
        <v>#REF!</v>
      </c>
    </row>
    <row r="118" spans="1:11">
      <c r="A118" s="54" t="str">
        <f>'VMs - All Data Fields'!A133</f>
        <v>pseq01</v>
      </c>
      <c r="B118" s="49">
        <f>'VMs - All Data Fields'!B133</f>
        <v>4</v>
      </c>
      <c r="C118" s="49" t="str">
        <f>ROUND(('VMs - All Data Fields'!C133 / 1024),1) &amp; " GB"</f>
        <v>8 GB</v>
      </c>
      <c r="D118" s="49" t="str">
        <f>ROUND(('VMs - All Data Fields'!D133 / 1024),1) &amp; " GB"</f>
        <v>100 GB</v>
      </c>
      <c r="E118" s="49" t="str">
        <f>ROUND(('VMs - All Data Fields'!I133 / 1024),1) &amp; " GB"</f>
        <v>40 GB</v>
      </c>
      <c r="F118" s="49" t="e">
        <f>ROUND(('VMs - All Data Fields'!#REF! / 1024),1) &amp; " GB"</f>
        <v>#REF!</v>
      </c>
      <c r="G118" s="49" t="str">
        <f>ROUND(('VMs - All Data Fields'!N133 / 1024),1) &amp; " GB"</f>
        <v>10 GB</v>
      </c>
      <c r="H118" s="49" t="str">
        <f>ROUND(('VMs - All Data Fields'!S133 / 1024),1) &amp; " GB"</f>
        <v>40 GB</v>
      </c>
      <c r="I118" s="48" t="str">
        <f>'VMs - All Data Fields'!AC133</f>
        <v>Win2016</v>
      </c>
      <c r="J118" s="50" t="str">
        <f>'VMs - All Data Fields'!AD133</f>
        <v>172.17.36.137</v>
      </c>
      <c r="K118" s="50" t="str">
        <f>'VMs - All Data Fields'!AP133</f>
        <v>Core Software</v>
      </c>
    </row>
    <row r="119" spans="1:11">
      <c r="A119" s="54" t="str">
        <f>'VMs - All Data Fields'!A134</f>
        <v>purevma01</v>
      </c>
      <c r="B119" s="49">
        <f>'VMs - All Data Fields'!B134</f>
        <v>2</v>
      </c>
      <c r="C119" s="49" t="str">
        <f>ROUND(('VMs - All Data Fields'!C134 / 1024),1) &amp; " GB"</f>
        <v>2 GB</v>
      </c>
      <c r="D119" s="49" t="str">
        <f>ROUND(('VMs - All Data Fields'!D134 / 1024),1) &amp; " GB"</f>
        <v>42.1 GB</v>
      </c>
      <c r="E119" s="49" t="str">
        <f>ROUND(('VMs - All Data Fields'!I134 / 1024),1) &amp; " GB"</f>
        <v>0 GB</v>
      </c>
      <c r="F119" s="49" t="e">
        <f>ROUND(('VMs - All Data Fields'!#REF! / 1024),1) &amp; " GB"</f>
        <v>#REF!</v>
      </c>
      <c r="G119" s="49" t="str">
        <f>ROUND(('VMs - All Data Fields'!N134 / 1024),1) &amp; " GB"</f>
        <v>0 GB</v>
      </c>
      <c r="H119" s="49" t="str">
        <f>ROUND(('VMs - All Data Fields'!S134 / 1024),1) &amp; " GB"</f>
        <v>0 GB</v>
      </c>
      <c r="I119" s="48" t="str">
        <f>'VMs - All Data Fields'!AC134</f>
        <v>OVA</v>
      </c>
      <c r="J119" s="50" t="str">
        <f>'VMs - All Data Fields'!AD134</f>
        <v>172.17.34.109</v>
      </c>
      <c r="K119" s="50" t="str">
        <f>'VMs - All Data Fields'!AP134</f>
        <v>Monitoring/Inventory</v>
      </c>
    </row>
    <row r="120" spans="1:11">
      <c r="A120" s="54" t="str">
        <f>'VMs - All Data Fields'!A135</f>
        <v>qualys01</v>
      </c>
      <c r="B120" s="49">
        <f>'VMs - All Data Fields'!B135</f>
        <v>1</v>
      </c>
      <c r="C120" s="49" t="str">
        <f>ROUND(('VMs - All Data Fields'!C135 / 1024),1) &amp; " GB"</f>
        <v>2 GB</v>
      </c>
      <c r="D120" s="49" t="str">
        <f>ROUND(('VMs - All Data Fields'!D135 / 1024),1) &amp; " GB"</f>
        <v>55 GB</v>
      </c>
      <c r="E120" s="49" t="str">
        <f>ROUND(('VMs - All Data Fields'!I135 / 1024),1) &amp; " GB"</f>
        <v>0 GB</v>
      </c>
      <c r="F120" s="49" t="e">
        <f>ROUND(('VMs - All Data Fields'!#REF! / 1024),1) &amp; " GB"</f>
        <v>#REF!</v>
      </c>
      <c r="G120" s="49" t="str">
        <f>ROUND(('VMs - All Data Fields'!N135 / 1024),1) &amp; " GB"</f>
        <v>0 GB</v>
      </c>
      <c r="H120" s="49" t="str">
        <f>ROUND(('VMs - All Data Fields'!S135 / 1024),1) &amp; " GB"</f>
        <v>0 GB</v>
      </c>
      <c r="I120" s="48" t="str">
        <f>'VMs - All Data Fields'!AC135</f>
        <v>OVA</v>
      </c>
      <c r="J120" s="50" t="str">
        <f>'VMs - All Data Fields'!AD135</f>
        <v>172.17.34.61</v>
      </c>
      <c r="K120" s="50" t="str">
        <f>'VMs - All Data Fields'!AP135</f>
        <v>Security</v>
      </c>
    </row>
    <row r="121" spans="1:11">
      <c r="A121" s="54" t="str">
        <f>'VMs - All Data Fields'!A136</f>
        <v>simbasim01</v>
      </c>
      <c r="B121" s="49">
        <f>'VMs - All Data Fields'!B136</f>
        <v>4</v>
      </c>
      <c r="C121" s="49" t="str">
        <f>ROUND(('VMs - All Data Fields'!C136 / 1024),1) &amp; " GB"</f>
        <v>8 GB</v>
      </c>
      <c r="D121" s="49" t="str">
        <f>ROUND(('VMs - All Data Fields'!D136 / 1024),1) &amp; " GB"</f>
        <v>100 GB</v>
      </c>
      <c r="E121" s="49" t="str">
        <f>ROUND(('VMs - All Data Fields'!I136 / 1024),1) &amp; " GB"</f>
        <v>0 GB</v>
      </c>
      <c r="F121" s="49" t="e">
        <f>ROUND(('VMs - All Data Fields'!#REF! / 1024),1) &amp; " GB"</f>
        <v>#REF!</v>
      </c>
      <c r="G121" s="49" t="str">
        <f>ROUND(('VMs - All Data Fields'!N136 / 1024),1) &amp; " GB"</f>
        <v>0 GB</v>
      </c>
      <c r="H121" s="49" t="str">
        <f>ROUND(('VMs - All Data Fields'!S136 / 1024),1) &amp; " GB"</f>
        <v>0 GB</v>
      </c>
      <c r="I121" s="48" t="str">
        <f>'VMs - All Data Fields'!AC136</f>
        <v>CentOS7</v>
      </c>
      <c r="J121" s="50" t="str">
        <f>'VMs - All Data Fields'!AD136</f>
        <v>172.17.34.66</v>
      </c>
      <c r="K121" s="50" t="str">
        <f>'VMs - All Data Fields'!AP136</f>
        <v>Comiisioning</v>
      </c>
    </row>
    <row r="122" spans="1:11">
      <c r="A122" s="54" t="str">
        <f>'VMs - All Data Fields'!A137</f>
        <v>sm01</v>
      </c>
      <c r="B122" s="49">
        <f>'VMs - All Data Fields'!B137</f>
        <v>4</v>
      </c>
      <c r="C122" s="49" t="str">
        <f>ROUND(('VMs - All Data Fields'!C137 / 1024),1) &amp; " GB"</f>
        <v>16 GB</v>
      </c>
      <c r="D122" s="49" t="str">
        <f>ROUND(('VMs - All Data Fields'!D137 / 1024),1) &amp; " GB"</f>
        <v>100 GB</v>
      </c>
      <c r="E122" s="49" t="str">
        <f>ROUND(('VMs - All Data Fields'!I137 / 1024),1) &amp; " GB"</f>
        <v>10 GB</v>
      </c>
      <c r="F122" s="49" t="e">
        <f>ROUND(('VMs - All Data Fields'!#REF! / 1024),1) &amp; " GB"</f>
        <v>#REF!</v>
      </c>
      <c r="G122" s="49" t="str">
        <f>ROUND(('VMs - All Data Fields'!N137 / 1024),1) &amp; " GB"</f>
        <v>200 GB</v>
      </c>
      <c r="H122" s="49" t="str">
        <f>ROUND(('VMs - All Data Fields'!S137 / 1024),1) &amp; " GB"</f>
        <v>0 GB</v>
      </c>
      <c r="I122" s="48" t="str">
        <f>'VMs - All Data Fields'!AC137</f>
        <v>Win2016</v>
      </c>
      <c r="J122" s="50" t="str">
        <f>'VMs - All Data Fields'!AD137</f>
        <v>172.17.36.193</v>
      </c>
      <c r="K122" s="50" t="str">
        <f>'VMs - All Data Fields'!AP137</f>
        <v>Core Software</v>
      </c>
    </row>
    <row r="123" spans="1:11">
      <c r="A123" s="54" t="e">
        <f>'VMs - All Data Fields'!#REF!</f>
        <v>#REF!</v>
      </c>
      <c r="B123" s="49" t="e">
        <f>'VMs - All Data Fields'!#REF!</f>
        <v>#REF!</v>
      </c>
      <c r="C123" s="49" t="e">
        <f>ROUND(('VMs - All Data Fields'!#REF! / 1024),1) &amp; " GB"</f>
        <v>#REF!</v>
      </c>
      <c r="D123" s="49" t="e">
        <f>ROUND(('VMs - All Data Fields'!#REF! / 1024),1) &amp; " GB"</f>
        <v>#REF!</v>
      </c>
      <c r="E123" s="49" t="e">
        <f>ROUND(('VMs - All Data Fields'!#REF! / 1024),1) &amp; " GB"</f>
        <v>#REF!</v>
      </c>
      <c r="F123" s="49" t="e">
        <f>ROUND(('VMs - All Data Fields'!#REF! / 1024),1) &amp; " GB"</f>
        <v>#REF!</v>
      </c>
      <c r="G123" s="49" t="e">
        <f>ROUND(('VMs - All Data Fields'!#REF! / 1024),1) &amp; " GB"</f>
        <v>#REF!</v>
      </c>
      <c r="H123" s="49" t="e">
        <f>ROUND(('VMs - All Data Fields'!#REF! / 1024),1) &amp; " GB"</f>
        <v>#REF!</v>
      </c>
      <c r="I123" s="48" t="e">
        <f>'VMs - All Data Fields'!#REF!</f>
        <v>#REF!</v>
      </c>
      <c r="J123" s="50" t="e">
        <f>'VMs - All Data Fields'!#REF!</f>
        <v>#REF!</v>
      </c>
      <c r="K123" s="50" t="e">
        <f>'VMs - All Data Fields'!#REF!</f>
        <v>#REF!</v>
      </c>
    </row>
    <row r="124" spans="1:11">
      <c r="A124" s="54" t="str">
        <f>'VMs - All Data Fields'!A138</f>
        <v>sre01</v>
      </c>
      <c r="B124" s="49">
        <f>'VMs - All Data Fields'!B138</f>
        <v>24</v>
      </c>
      <c r="C124" s="49" t="str">
        <f>ROUND(('VMs - All Data Fields'!C138 / 1024),1) &amp; " GB"</f>
        <v>96 GB</v>
      </c>
      <c r="D124" s="49" t="str">
        <f>ROUND(('VMs - All Data Fields'!D138 / 1024),1) &amp; " GB"</f>
        <v>100 GB</v>
      </c>
      <c r="E124" s="49" t="str">
        <f>ROUND(('VMs - All Data Fields'!I138 / 1024),1) &amp; " GB"</f>
        <v>10 GB</v>
      </c>
      <c r="F124" s="49" t="e">
        <f>ROUND(('VMs - All Data Fields'!#REF! / 1024),1) &amp; " GB"</f>
        <v>#REF!</v>
      </c>
      <c r="G124" s="49" t="str">
        <f>ROUND(('VMs - All Data Fields'!N138 / 1024),1) &amp; " GB"</f>
        <v>3072 GB</v>
      </c>
      <c r="H124" s="49" t="str">
        <f>ROUND(('VMs - All Data Fields'!S138 / 1024),1) &amp; " GB"</f>
        <v>0 GB</v>
      </c>
      <c r="I124" s="48" t="str">
        <f>'VMs - All Data Fields'!AC138</f>
        <v>Win2016</v>
      </c>
      <c r="J124" s="50" t="str">
        <f>'VMs - All Data Fields'!AD138</f>
        <v>172.17.36.194</v>
      </c>
      <c r="K124" s="50" t="str">
        <f>'VMs - All Data Fields'!AP138</f>
        <v>Core Software</v>
      </c>
    </row>
    <row r="125" spans="1:11">
      <c r="A125" s="54" t="str">
        <f>'VMs - All Data Fields'!A139</f>
        <v>symmobile01</v>
      </c>
      <c r="B125" s="49">
        <f>'VMs - All Data Fields'!B139</f>
        <v>4</v>
      </c>
      <c r="C125" s="49" t="str">
        <f>ROUND(('VMs - All Data Fields'!C139 / 1024),1) &amp; " GB"</f>
        <v>8 GB</v>
      </c>
      <c r="D125" s="49" t="str">
        <f>ROUND(('VMs - All Data Fields'!D139 / 1024),1) &amp; " GB"</f>
        <v>100 GB</v>
      </c>
      <c r="E125" s="49" t="str">
        <f>ROUND(('VMs - All Data Fields'!I139 / 1024),1) &amp; " GB"</f>
        <v>0 GB</v>
      </c>
      <c r="F125" s="49" t="e">
        <f>ROUND(('VMs - All Data Fields'!#REF! / 1024),1) &amp; " GB"</f>
        <v>#REF!</v>
      </c>
      <c r="G125" s="49" t="str">
        <f>ROUND(('VMs - All Data Fields'!N139 / 1024),1) &amp; " GB"</f>
        <v>0 GB</v>
      </c>
      <c r="H125" s="49" t="str">
        <f>ROUND(('VMs - All Data Fields'!S139 / 1024),1) &amp; " GB"</f>
        <v>0 GB</v>
      </c>
      <c r="I125" s="48" t="str">
        <f>'VMs - All Data Fields'!AC139</f>
        <v>Win2016</v>
      </c>
      <c r="J125" s="50" t="str">
        <f>'VMs - All Data Fields'!AD139</f>
        <v>172.17.34.67</v>
      </c>
      <c r="K125" s="50" t="str">
        <f>'VMs - All Data Fields'!AP139</f>
        <v>Breakpack</v>
      </c>
    </row>
    <row r="126" spans="1:11">
      <c r="A126" s="54" t="str">
        <f>'VMs - All Data Fields'!A140</f>
        <v>symw01</v>
      </c>
      <c r="B126" s="49">
        <f>'VMs - All Data Fields'!B140</f>
        <v>4</v>
      </c>
      <c r="C126" s="49" t="str">
        <f>ROUND(('VMs - All Data Fields'!C140 / 1024),1) &amp; " GB"</f>
        <v>8 GB</v>
      </c>
      <c r="D126" s="49" t="str">
        <f>ROUND(('VMs - All Data Fields'!D140 / 1024),1) &amp; " GB"</f>
        <v>100 GB</v>
      </c>
      <c r="E126" s="49" t="str">
        <f>ROUND(('VMs - All Data Fields'!I140 / 1024),1) &amp; " GB"</f>
        <v>0 GB</v>
      </c>
      <c r="F126" s="49" t="e">
        <f>ROUND(('VMs - All Data Fields'!#REF! / 1024),1) &amp; " GB"</f>
        <v>#REF!</v>
      </c>
      <c r="G126" s="49" t="str">
        <f>ROUND(('VMs - All Data Fields'!N140 / 1024),1) &amp; " GB"</f>
        <v>0 GB</v>
      </c>
      <c r="H126" s="49" t="str">
        <f>ROUND(('VMs - All Data Fields'!S140 / 1024),1) &amp; " GB"</f>
        <v>0 GB</v>
      </c>
      <c r="I126" s="48" t="str">
        <f>'VMs - All Data Fields'!AC140</f>
        <v>CentOS7</v>
      </c>
      <c r="J126" s="50" t="str">
        <f>'VMs - All Data Fields'!AD140</f>
        <v>172.17.34.29</v>
      </c>
      <c r="K126" s="50" t="str">
        <f>'VMs - All Data Fields'!AP140</f>
        <v>Production</v>
      </c>
    </row>
    <row r="127" spans="1:11">
      <c r="A127" s="54" t="str">
        <f>'VMs - All Data Fields'!A141</f>
        <v>syslog01</v>
      </c>
      <c r="B127" s="49">
        <f>'VMs - All Data Fields'!B141</f>
        <v>4</v>
      </c>
      <c r="C127" s="49" t="str">
        <f>ROUND(('VMs - All Data Fields'!C141 / 1024),1) &amp; " GB"</f>
        <v>8 GB</v>
      </c>
      <c r="D127" s="49" t="str">
        <f>ROUND(('VMs - All Data Fields'!D141 / 1024),1) &amp; " GB"</f>
        <v>100 GB</v>
      </c>
      <c r="E127" s="49" t="str">
        <f>ROUND(('VMs - All Data Fields'!I141 / 1024),1) &amp; " GB"</f>
        <v>4096 GB</v>
      </c>
      <c r="F127" s="49" t="e">
        <f>ROUND(('VMs - All Data Fields'!#REF! / 1024),1) &amp; " GB"</f>
        <v>#REF!</v>
      </c>
      <c r="G127" s="49" t="str">
        <f>ROUND(('VMs - All Data Fields'!N141 / 1024),1) &amp; " GB"</f>
        <v>0 GB</v>
      </c>
      <c r="H127" s="49" t="str">
        <f>ROUND(('VMs - All Data Fields'!S141 / 1024),1) &amp; " GB"</f>
        <v>0 GB</v>
      </c>
      <c r="I127" s="48" t="str">
        <f>'VMs - All Data Fields'!AC141</f>
        <v>CentOS7</v>
      </c>
      <c r="J127" s="50" t="str">
        <f>'VMs - All Data Fields'!AD141</f>
        <v>172.17.34.50</v>
      </c>
      <c r="K127" s="50" t="str">
        <f>'VMs - All Data Fields'!AP141</f>
        <v>Infrastructure</v>
      </c>
    </row>
    <row r="128" spans="1:11">
      <c r="A128" s="54" t="s">
        <v>850</v>
      </c>
      <c r="B128" s="49">
        <v>4</v>
      </c>
      <c r="C128" s="49" t="s">
        <v>851</v>
      </c>
      <c r="D128" s="49" t="s">
        <v>852</v>
      </c>
      <c r="E128" s="49" t="str">
        <f>ROUND(('VMs - All Data Fields'!I142 / 1024),1) &amp; " GB"</f>
        <v>4096 GB</v>
      </c>
      <c r="F128" s="49" t="e">
        <f>ROUND(('VMs - All Data Fields'!#REF! / 1024),1) &amp; " GB"</f>
        <v>#REF!</v>
      </c>
      <c r="G128" s="49" t="str">
        <f>ROUND(('VMs - All Data Fields'!N142 / 1024),1) &amp; " GB"</f>
        <v>0 GB</v>
      </c>
      <c r="H128" s="49" t="str">
        <f>ROUND(('VMs - All Data Fields'!S142 / 1024),1) &amp; " GB"</f>
        <v>0 GB</v>
      </c>
      <c r="I128" s="48" t="s">
        <v>85</v>
      </c>
      <c r="J128" s="50" t="s">
        <v>853</v>
      </c>
      <c r="K128" s="50" t="s">
        <v>114</v>
      </c>
    </row>
    <row r="129" spans="1:11">
      <c r="A129" s="54" t="e">
        <f>'VMs - All Data Fields'!#REF!</f>
        <v>#REF!</v>
      </c>
      <c r="B129" s="49" t="e">
        <f>'VMs - All Data Fields'!#REF!</f>
        <v>#REF!</v>
      </c>
      <c r="C129" s="49" t="e">
        <f>ROUND(('VMs - All Data Fields'!#REF! / 1024),1) &amp; " GB"</f>
        <v>#REF!</v>
      </c>
      <c r="D129" s="49" t="e">
        <f>ROUND(('VMs - All Data Fields'!#REF! / 1024),1) &amp; " GB"</f>
        <v>#REF!</v>
      </c>
      <c r="E129" s="49" t="e">
        <f>ROUND(('VMs - All Data Fields'!#REF! / 1024),1) &amp; " GB"</f>
        <v>#REF!</v>
      </c>
      <c r="F129" s="49" t="e">
        <f>ROUND(('VMs - All Data Fields'!#REF! / 1024),1) &amp; " GB"</f>
        <v>#REF!</v>
      </c>
      <c r="G129" s="49" t="e">
        <f>ROUND(('VMs - All Data Fields'!#REF! / 1024),1) &amp; " GB"</f>
        <v>#REF!</v>
      </c>
      <c r="H129" s="49" t="e">
        <f>ROUND(('VMs - All Data Fields'!#REF! / 1024),1) &amp; " GB"</f>
        <v>#REF!</v>
      </c>
      <c r="I129" s="48" t="e">
        <f>'VMs - All Data Fields'!#REF!</f>
        <v>#REF!</v>
      </c>
      <c r="J129" s="50" t="e">
        <f>'VMs - All Data Fields'!#REF!</f>
        <v>#REF!</v>
      </c>
      <c r="K129" s="50" t="e">
        <f>'VMs - All Data Fields'!#REF!</f>
        <v>#REF!</v>
      </c>
    </row>
    <row r="130" spans="1:11">
      <c r="A130" s="54" t="e">
        <f>'VMs - All Data Fields'!#REF!</f>
        <v>#REF!</v>
      </c>
      <c r="B130" s="49" t="e">
        <f>'VMs - All Data Fields'!#REF!</f>
        <v>#REF!</v>
      </c>
      <c r="C130" s="49" t="e">
        <f>ROUND(('VMs - All Data Fields'!#REF! / 1024),1) &amp; " GB"</f>
        <v>#REF!</v>
      </c>
      <c r="D130" s="49" t="e">
        <f>ROUND(('VMs - All Data Fields'!#REF! / 1024),1) &amp; " GB"</f>
        <v>#REF!</v>
      </c>
      <c r="E130" s="49" t="e">
        <f>ROUND(('VMs - All Data Fields'!#REF! / 1024),1) &amp; " GB"</f>
        <v>#REF!</v>
      </c>
      <c r="F130" s="49" t="e">
        <f>ROUND(('VMs - All Data Fields'!#REF! / 1024),1) &amp; " GB"</f>
        <v>#REF!</v>
      </c>
      <c r="G130" s="49" t="e">
        <f>ROUND(('VMs - All Data Fields'!#REF! / 1024),1) &amp; " GB"</f>
        <v>#REF!</v>
      </c>
      <c r="H130" s="49" t="e">
        <f>ROUND(('VMs - All Data Fields'!#REF! / 1024),1) &amp; " GB"</f>
        <v>#REF!</v>
      </c>
      <c r="I130" s="48" t="e">
        <f>'VMs - All Data Fields'!#REF!</f>
        <v>#REF!</v>
      </c>
      <c r="J130" s="50" t="e">
        <f>'VMs - All Data Fields'!#REF!</f>
        <v>#REF!</v>
      </c>
      <c r="K130" s="50" t="e">
        <f>'VMs - All Data Fields'!#REF!</f>
        <v>#REF!</v>
      </c>
    </row>
    <row r="131" spans="1:11">
      <c r="A131" s="54" t="e">
        <f>'VMs - All Data Fields'!#REF!</f>
        <v>#REF!</v>
      </c>
      <c r="B131" s="49" t="e">
        <f>'VMs - All Data Fields'!#REF!</f>
        <v>#REF!</v>
      </c>
      <c r="C131" s="49" t="e">
        <f>ROUND(('VMs - All Data Fields'!#REF! / 1024),1) &amp; " GB"</f>
        <v>#REF!</v>
      </c>
      <c r="D131" s="49" t="e">
        <f>ROUND(('VMs - All Data Fields'!#REF! / 1024),1) &amp; " GB"</f>
        <v>#REF!</v>
      </c>
      <c r="E131" s="49" t="e">
        <f>ROUND(('VMs - All Data Fields'!#REF! / 1024),1) &amp; " GB"</f>
        <v>#REF!</v>
      </c>
      <c r="F131" s="49" t="e">
        <f>ROUND(('VMs - All Data Fields'!#REF! / 1024),1) &amp; " GB"</f>
        <v>#REF!</v>
      </c>
      <c r="G131" s="49" t="e">
        <f>ROUND(('VMs - All Data Fields'!#REF! / 1024),1) &amp; " GB"</f>
        <v>#REF!</v>
      </c>
      <c r="H131" s="49" t="e">
        <f>ROUND(('VMs - All Data Fields'!#REF! / 1024),1) &amp; " GB"</f>
        <v>#REF!</v>
      </c>
      <c r="I131" s="48" t="e">
        <f>'VMs - All Data Fields'!#REF!</f>
        <v>#REF!</v>
      </c>
      <c r="J131" s="50" t="e">
        <f>'VMs - All Data Fields'!#REF!</f>
        <v>#REF!</v>
      </c>
      <c r="K131" s="50" t="e">
        <f>'VMs - All Data Fields'!#REF!</f>
        <v>#REF!</v>
      </c>
    </row>
    <row r="132" spans="1:11">
      <c r="A132" s="54" t="e">
        <f>'VMs - All Data Fields'!#REF!</f>
        <v>#REF!</v>
      </c>
      <c r="B132" s="49" t="e">
        <f>'VMs - All Data Fields'!#REF!</f>
        <v>#REF!</v>
      </c>
      <c r="C132" s="49" t="e">
        <f>ROUND(('VMs - All Data Fields'!#REF! / 1024),1) &amp; " GB"</f>
        <v>#REF!</v>
      </c>
      <c r="D132" s="49" t="e">
        <f>ROUND(('VMs - All Data Fields'!#REF! / 1024),1) &amp; " GB"</f>
        <v>#REF!</v>
      </c>
      <c r="E132" s="49" t="e">
        <f>ROUND(('VMs - All Data Fields'!#REF! / 1024),1) &amp; " GB"</f>
        <v>#REF!</v>
      </c>
      <c r="F132" s="49" t="e">
        <f>ROUND(('VMs - All Data Fields'!#REF! / 1024),1) &amp; " GB"</f>
        <v>#REF!</v>
      </c>
      <c r="G132" s="49" t="e">
        <f>ROUND(('VMs - All Data Fields'!#REF! / 1024),1) &amp; " GB"</f>
        <v>#REF!</v>
      </c>
      <c r="H132" s="49" t="e">
        <f>ROUND(('VMs - All Data Fields'!#REF! / 1024),1) &amp; " GB"</f>
        <v>#REF!</v>
      </c>
      <c r="I132" s="48" t="e">
        <f>'VMs - All Data Fields'!#REF!</f>
        <v>#REF!</v>
      </c>
      <c r="J132" s="50" t="e">
        <f>'VMs - All Data Fields'!#REF!</f>
        <v>#REF!</v>
      </c>
      <c r="K132" s="50" t="e">
        <f>'VMs - All Data Fields'!#REF!</f>
        <v>#REF!</v>
      </c>
    </row>
    <row r="133" spans="1:11">
      <c r="A133" s="54" t="e">
        <f>'VMs - All Data Fields'!#REF!</f>
        <v>#REF!</v>
      </c>
      <c r="B133" s="49" t="e">
        <f>'VMs - All Data Fields'!#REF!</f>
        <v>#REF!</v>
      </c>
      <c r="C133" s="49" t="e">
        <f>ROUND(('VMs - All Data Fields'!#REF! / 1024),1) &amp; " GB"</f>
        <v>#REF!</v>
      </c>
      <c r="D133" s="49" t="e">
        <f>ROUND(('VMs - All Data Fields'!#REF! / 1024),1) &amp; " GB"</f>
        <v>#REF!</v>
      </c>
      <c r="E133" s="49" t="e">
        <f>ROUND(('VMs - All Data Fields'!#REF! / 1024),1) &amp; " GB"</f>
        <v>#REF!</v>
      </c>
      <c r="F133" s="49" t="e">
        <f>ROUND(('VMs - All Data Fields'!#REF! / 1024),1) &amp; " GB"</f>
        <v>#REF!</v>
      </c>
      <c r="G133" s="49" t="e">
        <f>ROUND(('VMs - All Data Fields'!#REF! / 1024),1) &amp; " GB"</f>
        <v>#REF!</v>
      </c>
      <c r="H133" s="49" t="e">
        <f>ROUND(('VMs - All Data Fields'!#REF! / 1024),1) &amp; " GB"</f>
        <v>#REF!</v>
      </c>
      <c r="I133" s="48" t="e">
        <f>'VMs - All Data Fields'!#REF!</f>
        <v>#REF!</v>
      </c>
      <c r="J133" s="50" t="e">
        <f>'VMs - All Data Fields'!#REF!</f>
        <v>#REF!</v>
      </c>
      <c r="K133" s="50" t="e">
        <f>'VMs - All Data Fields'!#REF!</f>
        <v>#REF!</v>
      </c>
    </row>
    <row r="134" spans="1:11">
      <c r="A134" s="54" t="e">
        <f>'VMs - All Data Fields'!#REF!</f>
        <v>#REF!</v>
      </c>
      <c r="B134" s="49" t="e">
        <f>'VMs - All Data Fields'!#REF!</f>
        <v>#REF!</v>
      </c>
      <c r="C134" s="49" t="e">
        <f>ROUND(('VMs - All Data Fields'!#REF! / 1024),1) &amp; " GB"</f>
        <v>#REF!</v>
      </c>
      <c r="D134" s="49" t="e">
        <f>ROUND(('VMs - All Data Fields'!#REF! / 1024),1) &amp; " GB"</f>
        <v>#REF!</v>
      </c>
      <c r="E134" s="49" t="e">
        <f>ROUND(('VMs - All Data Fields'!#REF! / 1024),1) &amp; " GB"</f>
        <v>#REF!</v>
      </c>
      <c r="F134" s="49" t="e">
        <f>ROUND(('VMs - All Data Fields'!#REF! / 1024),1) &amp; " GB"</f>
        <v>#REF!</v>
      </c>
      <c r="G134" s="49" t="e">
        <f>ROUND(('VMs - All Data Fields'!#REF! / 1024),1) &amp; " GB"</f>
        <v>#REF!</v>
      </c>
      <c r="H134" s="49" t="e">
        <f>ROUND(('VMs - All Data Fields'!#REF! / 1024),1) &amp; " GB"</f>
        <v>#REF!</v>
      </c>
      <c r="I134" s="48" t="e">
        <f>'VMs - All Data Fields'!#REF!</f>
        <v>#REF!</v>
      </c>
      <c r="J134" s="50" t="e">
        <f>'VMs - All Data Fields'!#REF!</f>
        <v>#REF!</v>
      </c>
      <c r="K134" s="50" t="e">
        <f>'VMs - All Data Fields'!#REF!</f>
        <v>#REF!</v>
      </c>
    </row>
    <row r="135" spans="1:11">
      <c r="A135" s="54" t="e">
        <f>'VMs - All Data Fields'!#REF!</f>
        <v>#REF!</v>
      </c>
      <c r="B135" s="49" t="e">
        <f>'VMs - All Data Fields'!#REF!</f>
        <v>#REF!</v>
      </c>
      <c r="C135" s="49" t="e">
        <f>ROUND(('VMs - All Data Fields'!#REF! / 1024),1) &amp; " GB"</f>
        <v>#REF!</v>
      </c>
      <c r="D135" s="49" t="e">
        <f>ROUND(('VMs - All Data Fields'!#REF! / 1024),1) &amp; " GB"</f>
        <v>#REF!</v>
      </c>
      <c r="E135" s="49" t="e">
        <f>ROUND(('VMs - All Data Fields'!#REF! / 1024),1) &amp; " GB"</f>
        <v>#REF!</v>
      </c>
      <c r="F135" s="49" t="e">
        <f>ROUND(('VMs - All Data Fields'!#REF! / 1024),1) &amp; " GB"</f>
        <v>#REF!</v>
      </c>
      <c r="G135" s="49" t="e">
        <f>ROUND(('VMs - All Data Fields'!#REF! / 1024),1) &amp; " GB"</f>
        <v>#REF!</v>
      </c>
      <c r="H135" s="49" t="e">
        <f>ROUND(('VMs - All Data Fields'!#REF! / 1024),1) &amp; " GB"</f>
        <v>#REF!</v>
      </c>
      <c r="I135" s="48" t="e">
        <f>'VMs - All Data Fields'!#REF!</f>
        <v>#REF!</v>
      </c>
      <c r="J135" s="50" t="e">
        <f>'VMs - All Data Fields'!#REF!</f>
        <v>#REF!</v>
      </c>
      <c r="K135" s="50" t="e">
        <f>'VMs - All Data Fields'!#REF!</f>
        <v>#REF!</v>
      </c>
    </row>
    <row r="136" spans="1:11">
      <c r="A136" s="54" t="e">
        <f>'VMs - All Data Fields'!#REF!</f>
        <v>#REF!</v>
      </c>
      <c r="B136" s="49" t="e">
        <f>'VMs - All Data Fields'!#REF!</f>
        <v>#REF!</v>
      </c>
      <c r="C136" s="49" t="e">
        <f>ROUND(('VMs - All Data Fields'!#REF! / 1024),1) &amp; " GB"</f>
        <v>#REF!</v>
      </c>
      <c r="D136" s="49" t="e">
        <f>ROUND(('VMs - All Data Fields'!#REF! / 1024),1) &amp; " GB"</f>
        <v>#REF!</v>
      </c>
      <c r="E136" s="49" t="e">
        <f>ROUND(('VMs - All Data Fields'!#REF! / 1024),1) &amp; " GB"</f>
        <v>#REF!</v>
      </c>
      <c r="F136" s="49" t="e">
        <f>ROUND(('VMs - All Data Fields'!#REF! / 1024),1) &amp; " GB"</f>
        <v>#REF!</v>
      </c>
      <c r="G136" s="49" t="e">
        <f>ROUND(('VMs - All Data Fields'!#REF! / 1024),1) &amp; " GB"</f>
        <v>#REF!</v>
      </c>
      <c r="H136" s="49" t="e">
        <f>ROUND(('VMs - All Data Fields'!#REF! / 1024),1) &amp; " GB"</f>
        <v>#REF!</v>
      </c>
      <c r="I136" s="48" t="e">
        <f>'VMs - All Data Fields'!#REF!</f>
        <v>#REF!</v>
      </c>
      <c r="J136" s="50" t="e">
        <f>'VMs - All Data Fields'!#REF!</f>
        <v>#REF!</v>
      </c>
      <c r="K136" s="50" t="e">
        <f>'VMs - All Data Fields'!#REF!</f>
        <v>#REF!</v>
      </c>
    </row>
    <row r="137" spans="1:11">
      <c r="A137" s="54" t="e">
        <f>'VMs - All Data Fields'!#REF!</f>
        <v>#REF!</v>
      </c>
      <c r="B137" s="49" t="e">
        <f>'VMs - All Data Fields'!#REF!</f>
        <v>#REF!</v>
      </c>
      <c r="C137" s="49" t="e">
        <f>ROUND(('VMs - All Data Fields'!#REF! / 1024),1) &amp; " GB"</f>
        <v>#REF!</v>
      </c>
      <c r="D137" s="49" t="e">
        <f>ROUND(('VMs - All Data Fields'!#REF! / 1024),1) &amp; " GB"</f>
        <v>#REF!</v>
      </c>
      <c r="E137" s="49" t="e">
        <f>ROUND(('VMs - All Data Fields'!#REF! / 1024),1) &amp; " GB"</f>
        <v>#REF!</v>
      </c>
      <c r="F137" s="49" t="e">
        <f>ROUND(('VMs - All Data Fields'!#REF! / 1024),1) &amp; " GB"</f>
        <v>#REF!</v>
      </c>
      <c r="G137" s="49" t="e">
        <f>ROUND(('VMs - All Data Fields'!#REF! / 1024),1) &amp; " GB"</f>
        <v>#REF!</v>
      </c>
      <c r="H137" s="49" t="e">
        <f>ROUND(('VMs - All Data Fields'!#REF! / 1024),1) &amp; " GB"</f>
        <v>#REF!</v>
      </c>
      <c r="I137" s="48" t="e">
        <f>'VMs - All Data Fields'!#REF!</f>
        <v>#REF!</v>
      </c>
      <c r="J137" s="50" t="e">
        <f>'VMs - All Data Fields'!#REF!</f>
        <v>#REF!</v>
      </c>
      <c r="K137" s="50" t="e">
        <f>'VMs - All Data Fields'!#REF!</f>
        <v>#REF!</v>
      </c>
    </row>
    <row r="138" spans="1:11">
      <c r="A138" s="54" t="e">
        <f>'VMs - All Data Fields'!#REF!</f>
        <v>#REF!</v>
      </c>
      <c r="B138" s="49" t="e">
        <f>'VMs - All Data Fields'!#REF!</f>
        <v>#REF!</v>
      </c>
      <c r="C138" s="49" t="e">
        <f>ROUND(('VMs - All Data Fields'!#REF! / 1024),1) &amp; " GB"</f>
        <v>#REF!</v>
      </c>
      <c r="D138" s="49" t="e">
        <f>ROUND(('VMs - All Data Fields'!#REF! / 1024),1) &amp; " GB"</f>
        <v>#REF!</v>
      </c>
      <c r="E138" s="49" t="e">
        <f>ROUND(('VMs - All Data Fields'!#REF! / 1024),1) &amp; " GB"</f>
        <v>#REF!</v>
      </c>
      <c r="F138" s="49" t="e">
        <f>ROUND(('VMs - All Data Fields'!#REF! / 1024),1) &amp; " GB"</f>
        <v>#REF!</v>
      </c>
      <c r="G138" s="49" t="e">
        <f>ROUND(('VMs - All Data Fields'!#REF! / 1024),1) &amp; " GB"</f>
        <v>#REF!</v>
      </c>
      <c r="H138" s="49" t="e">
        <f>ROUND(('VMs - All Data Fields'!#REF! / 1024),1) &amp; " GB"</f>
        <v>#REF!</v>
      </c>
      <c r="I138" s="48" t="e">
        <f>'VMs - All Data Fields'!#REF!</f>
        <v>#REF!</v>
      </c>
      <c r="J138" s="50" t="e">
        <f>'VMs - All Data Fields'!#REF!</f>
        <v>#REF!</v>
      </c>
      <c r="K138" s="50" t="e">
        <f>'VMs - All Data Fields'!#REF!</f>
        <v>#REF!</v>
      </c>
    </row>
    <row r="139" spans="1:11">
      <c r="A139" s="54" t="e">
        <f>'VMs - All Data Fields'!#REF!</f>
        <v>#REF!</v>
      </c>
      <c r="B139" s="49" t="e">
        <f>'VMs - All Data Fields'!#REF!</f>
        <v>#REF!</v>
      </c>
      <c r="C139" s="49" t="e">
        <f>ROUND(('VMs - All Data Fields'!#REF! / 1024),1) &amp; " GB"</f>
        <v>#REF!</v>
      </c>
      <c r="D139" s="49" t="e">
        <f>ROUND(('VMs - All Data Fields'!#REF! / 1024),1) &amp; " GB"</f>
        <v>#REF!</v>
      </c>
      <c r="E139" s="49" t="e">
        <f>ROUND(('VMs - All Data Fields'!#REF! / 1024),1) &amp; " GB"</f>
        <v>#REF!</v>
      </c>
      <c r="F139" s="49" t="e">
        <f>ROUND(('VMs - All Data Fields'!#REF! / 1024),1) &amp; " GB"</f>
        <v>#REF!</v>
      </c>
      <c r="G139" s="49" t="e">
        <f>ROUND(('VMs - All Data Fields'!#REF! / 1024),1) &amp; " GB"</f>
        <v>#REF!</v>
      </c>
      <c r="H139" s="49" t="e">
        <f>ROUND(('VMs - All Data Fields'!#REF! / 1024),1) &amp; " GB"</f>
        <v>#REF!</v>
      </c>
      <c r="I139" s="48" t="e">
        <f>'VMs - All Data Fields'!#REF!</f>
        <v>#REF!</v>
      </c>
      <c r="J139" s="50" t="e">
        <f>'VMs - All Data Fields'!#REF!</f>
        <v>#REF!</v>
      </c>
      <c r="K139" s="50" t="e">
        <f>'VMs - All Data Fields'!#REF!</f>
        <v>#REF!</v>
      </c>
    </row>
    <row r="140" spans="1:11">
      <c r="A140" s="54" t="e">
        <f>'VMs - All Data Fields'!#REF!</f>
        <v>#REF!</v>
      </c>
      <c r="B140" s="49" t="e">
        <f>'VMs - All Data Fields'!#REF!</f>
        <v>#REF!</v>
      </c>
      <c r="C140" s="49" t="e">
        <f>ROUND(('VMs - All Data Fields'!#REF! / 1024),1) &amp; " GB"</f>
        <v>#REF!</v>
      </c>
      <c r="D140" s="49" t="e">
        <f>ROUND(('VMs - All Data Fields'!#REF! / 1024),1) &amp; " GB"</f>
        <v>#REF!</v>
      </c>
      <c r="E140" s="49" t="e">
        <f>ROUND(('VMs - All Data Fields'!#REF! / 1024),1) &amp; " GB"</f>
        <v>#REF!</v>
      </c>
      <c r="F140" s="49" t="e">
        <f>ROUND(('VMs - All Data Fields'!#REF! / 1024),1) &amp; " GB"</f>
        <v>#REF!</v>
      </c>
      <c r="G140" s="49" t="e">
        <f>ROUND(('VMs - All Data Fields'!#REF! / 1024),1) &amp; " GB"</f>
        <v>#REF!</v>
      </c>
      <c r="H140" s="49" t="e">
        <f>ROUND(('VMs - All Data Fields'!#REF! / 1024),1) &amp; " GB"</f>
        <v>#REF!</v>
      </c>
      <c r="I140" s="48" t="e">
        <f>'VMs - All Data Fields'!#REF!</f>
        <v>#REF!</v>
      </c>
      <c r="J140" s="50" t="e">
        <f>'VMs - All Data Fields'!#REF!</f>
        <v>#REF!</v>
      </c>
      <c r="K140" s="50" t="e">
        <f>'VMs - All Data Fields'!#REF!</f>
        <v>#REF!</v>
      </c>
    </row>
    <row r="141" spans="1:11">
      <c r="A141" s="54" t="e">
        <f>'VMs - All Data Fields'!#REF!</f>
        <v>#REF!</v>
      </c>
      <c r="B141" s="49" t="e">
        <f>'VMs - All Data Fields'!#REF!</f>
        <v>#REF!</v>
      </c>
      <c r="C141" s="49" t="e">
        <f>ROUND(('VMs - All Data Fields'!#REF! / 1024),1) &amp; " GB"</f>
        <v>#REF!</v>
      </c>
      <c r="D141" s="49" t="e">
        <f>ROUND(('VMs - All Data Fields'!#REF! / 1024),1) &amp; " GB"</f>
        <v>#REF!</v>
      </c>
      <c r="E141" s="49" t="e">
        <f>ROUND(('VMs - All Data Fields'!#REF! / 1024),1) &amp; " GB"</f>
        <v>#REF!</v>
      </c>
      <c r="F141" s="49" t="e">
        <f>ROUND(('VMs - All Data Fields'!#REF! / 1024),1) &amp; " GB"</f>
        <v>#REF!</v>
      </c>
      <c r="G141" s="49" t="e">
        <f>ROUND(('VMs - All Data Fields'!#REF! / 1024),1) &amp; " GB"</f>
        <v>#REF!</v>
      </c>
      <c r="H141" s="49" t="e">
        <f>ROUND(('VMs - All Data Fields'!#REF! / 1024),1) &amp; " GB"</f>
        <v>#REF!</v>
      </c>
      <c r="I141" s="48" t="e">
        <f>'VMs - All Data Fields'!#REF!</f>
        <v>#REF!</v>
      </c>
      <c r="J141" s="50" t="e">
        <f>'VMs - All Data Fields'!#REF!</f>
        <v>#REF!</v>
      </c>
      <c r="K141" s="50" t="e">
        <f>'VMs - All Data Fields'!#REF!</f>
        <v>#REF!</v>
      </c>
    </row>
    <row r="142" spans="1:11">
      <c r="A142" s="54" t="e">
        <f>'VMs - All Data Fields'!#REF!</f>
        <v>#REF!</v>
      </c>
      <c r="B142" s="49" t="e">
        <f>'VMs - All Data Fields'!#REF!</f>
        <v>#REF!</v>
      </c>
      <c r="C142" s="49" t="e">
        <f>ROUND(('VMs - All Data Fields'!#REF! / 1024),1) &amp; " GB"</f>
        <v>#REF!</v>
      </c>
      <c r="D142" s="49" t="e">
        <f>ROUND(('VMs - All Data Fields'!#REF! / 1024),1) &amp; " GB"</f>
        <v>#REF!</v>
      </c>
      <c r="E142" s="49" t="e">
        <f>ROUND(('VMs - All Data Fields'!#REF! / 1024),1) &amp; " GB"</f>
        <v>#REF!</v>
      </c>
      <c r="F142" s="49" t="e">
        <f>ROUND(('VMs - All Data Fields'!#REF! / 1024),1) &amp; " GB"</f>
        <v>#REF!</v>
      </c>
      <c r="G142" s="49" t="e">
        <f>ROUND(('VMs - All Data Fields'!#REF! / 1024),1) &amp; " GB"</f>
        <v>#REF!</v>
      </c>
      <c r="H142" s="49" t="e">
        <f>ROUND(('VMs - All Data Fields'!#REF! / 1024),1) &amp; " GB"</f>
        <v>#REF!</v>
      </c>
      <c r="I142" s="48" t="e">
        <f>'VMs - All Data Fields'!#REF!</f>
        <v>#REF!</v>
      </c>
      <c r="J142" s="50" t="e">
        <f>'VMs - All Data Fields'!#REF!</f>
        <v>#REF!</v>
      </c>
      <c r="K142" s="50" t="e">
        <f>'VMs - All Data Fields'!#REF!</f>
        <v>#REF!</v>
      </c>
    </row>
    <row r="143" spans="1:11">
      <c r="A143" s="54" t="e">
        <f>'VMs - All Data Fields'!#REF!</f>
        <v>#REF!</v>
      </c>
      <c r="B143" s="49" t="e">
        <f>'VMs - All Data Fields'!#REF!</f>
        <v>#REF!</v>
      </c>
      <c r="C143" s="49" t="e">
        <f>ROUND(('VMs - All Data Fields'!#REF! / 1024),1) &amp; " GB"</f>
        <v>#REF!</v>
      </c>
      <c r="D143" s="49" t="e">
        <f>ROUND(('VMs - All Data Fields'!#REF! / 1024),1) &amp; " GB"</f>
        <v>#REF!</v>
      </c>
      <c r="E143" s="49" t="e">
        <f>ROUND(('VMs - All Data Fields'!#REF! / 1024),1) &amp; " GB"</f>
        <v>#REF!</v>
      </c>
      <c r="F143" s="49" t="e">
        <f>ROUND(('VMs - All Data Fields'!#REF! / 1024),1) &amp; " GB"</f>
        <v>#REF!</v>
      </c>
      <c r="G143" s="49" t="e">
        <f>ROUND(('VMs - All Data Fields'!#REF! / 1024),1) &amp; " GB"</f>
        <v>#REF!</v>
      </c>
      <c r="H143" s="49" t="e">
        <f>ROUND(('VMs - All Data Fields'!#REF! / 1024),1) &amp; " GB"</f>
        <v>#REF!</v>
      </c>
      <c r="I143" s="48" t="e">
        <f>'VMs - All Data Fields'!#REF!</f>
        <v>#REF!</v>
      </c>
      <c r="J143" s="50" t="e">
        <f>'VMs - All Data Fields'!#REF!</f>
        <v>#REF!</v>
      </c>
      <c r="K143" s="50" t="e">
        <f>'VMs - All Data Fields'!#REF!</f>
        <v>#REF!</v>
      </c>
    </row>
    <row r="144" spans="1:11">
      <c r="A144" s="54" t="e">
        <f>'VMs - All Data Fields'!#REF!</f>
        <v>#REF!</v>
      </c>
      <c r="B144" s="49" t="e">
        <f>'VMs - All Data Fields'!#REF!</f>
        <v>#REF!</v>
      </c>
      <c r="C144" s="49" t="e">
        <f>ROUND(('VMs - All Data Fields'!#REF! / 1024),1) &amp; " GB"</f>
        <v>#REF!</v>
      </c>
      <c r="D144" s="49" t="e">
        <f>ROUND(('VMs - All Data Fields'!#REF! / 1024),1) &amp; " GB"</f>
        <v>#REF!</v>
      </c>
      <c r="E144" s="49" t="e">
        <f>ROUND(('VMs - All Data Fields'!#REF! / 1024),1) &amp; " GB"</f>
        <v>#REF!</v>
      </c>
      <c r="F144" s="49" t="e">
        <f>ROUND(('VMs - All Data Fields'!#REF! / 1024),1) &amp; " GB"</f>
        <v>#REF!</v>
      </c>
      <c r="G144" s="49" t="e">
        <f>ROUND(('VMs - All Data Fields'!#REF! / 1024),1) &amp; " GB"</f>
        <v>#REF!</v>
      </c>
      <c r="H144" s="49" t="e">
        <f>ROUND(('VMs - All Data Fields'!#REF! / 1024),1) &amp; " GB"</f>
        <v>#REF!</v>
      </c>
      <c r="I144" s="48" t="e">
        <f>'VMs - All Data Fields'!#REF!</f>
        <v>#REF!</v>
      </c>
      <c r="J144" s="50" t="e">
        <f>'VMs - All Data Fields'!#REF!</f>
        <v>#REF!</v>
      </c>
      <c r="K144" s="50" t="e">
        <f>'VMs - All Data Fields'!#REF!</f>
        <v>#REF!</v>
      </c>
    </row>
    <row r="145" spans="1:11">
      <c r="A145" s="54" t="e">
        <f>'VMs - All Data Fields'!#REF!</f>
        <v>#REF!</v>
      </c>
      <c r="B145" s="49" t="e">
        <f>'VMs - All Data Fields'!#REF!</f>
        <v>#REF!</v>
      </c>
      <c r="C145" s="49" t="e">
        <f>ROUND(('VMs - All Data Fields'!#REF! / 1024),1) &amp; " GB"</f>
        <v>#REF!</v>
      </c>
      <c r="D145" s="49" t="e">
        <f>ROUND(('VMs - All Data Fields'!#REF! / 1024),1) &amp; " GB"</f>
        <v>#REF!</v>
      </c>
      <c r="E145" s="49" t="e">
        <f>ROUND(('VMs - All Data Fields'!#REF! / 1024),1) &amp; " GB"</f>
        <v>#REF!</v>
      </c>
      <c r="F145" s="49" t="e">
        <f>ROUND(('VMs - All Data Fields'!#REF! / 1024),1) &amp; " GB"</f>
        <v>#REF!</v>
      </c>
      <c r="G145" s="49" t="e">
        <f>ROUND(('VMs - All Data Fields'!#REF! / 1024),1) &amp; " GB"</f>
        <v>#REF!</v>
      </c>
      <c r="H145" s="49" t="e">
        <f>ROUND(('VMs - All Data Fields'!#REF! / 1024),1) &amp; " GB"</f>
        <v>#REF!</v>
      </c>
      <c r="I145" s="48" t="e">
        <f>'VMs - All Data Fields'!#REF!</f>
        <v>#REF!</v>
      </c>
      <c r="J145" s="50" t="e">
        <f>'VMs - All Data Fields'!#REF!</f>
        <v>#REF!</v>
      </c>
      <c r="K145" s="50" t="e">
        <f>'VMs - All Data Fields'!#REF!</f>
        <v>#REF!</v>
      </c>
    </row>
    <row r="146" spans="1:11">
      <c r="A146" s="54" t="e">
        <f>'VMs - All Data Fields'!#REF!</f>
        <v>#REF!</v>
      </c>
      <c r="B146" s="49" t="e">
        <f>'VMs - All Data Fields'!#REF!</f>
        <v>#REF!</v>
      </c>
      <c r="C146" s="49" t="e">
        <f>ROUND(('VMs - All Data Fields'!#REF! / 1024),1) &amp; " GB"</f>
        <v>#REF!</v>
      </c>
      <c r="D146" s="49" t="e">
        <f>ROUND(('VMs - All Data Fields'!#REF! / 1024),1) &amp; " GB"</f>
        <v>#REF!</v>
      </c>
      <c r="E146" s="49" t="e">
        <f>ROUND(('VMs - All Data Fields'!#REF! / 1024),1) &amp; " GB"</f>
        <v>#REF!</v>
      </c>
      <c r="F146" s="49" t="e">
        <f>ROUND(('VMs - All Data Fields'!#REF! / 1024),1) &amp; " GB"</f>
        <v>#REF!</v>
      </c>
      <c r="G146" s="49" t="e">
        <f>ROUND(('VMs - All Data Fields'!#REF! / 1024),1) &amp; " GB"</f>
        <v>#REF!</v>
      </c>
      <c r="H146" s="49" t="e">
        <f>ROUND(('VMs - All Data Fields'!#REF! / 1024),1) &amp; " GB"</f>
        <v>#REF!</v>
      </c>
      <c r="I146" s="48" t="e">
        <f>'VMs - All Data Fields'!#REF!</f>
        <v>#REF!</v>
      </c>
      <c r="J146" s="50" t="e">
        <f>'VMs - All Data Fields'!#REF!</f>
        <v>#REF!</v>
      </c>
      <c r="K146" s="50" t="e">
        <f>'VMs - All Data Fields'!#REF!</f>
        <v>#REF!</v>
      </c>
    </row>
    <row r="147" spans="1:11">
      <c r="A147" s="54" t="e">
        <f>'VMs - All Data Fields'!#REF!</f>
        <v>#REF!</v>
      </c>
      <c r="B147" s="49" t="e">
        <f>'VMs - All Data Fields'!#REF!</f>
        <v>#REF!</v>
      </c>
      <c r="C147" s="49" t="e">
        <f>ROUND(('VMs - All Data Fields'!#REF! / 1024),1) &amp; " GB"</f>
        <v>#REF!</v>
      </c>
      <c r="D147" s="49" t="e">
        <f>ROUND(('VMs - All Data Fields'!#REF! / 1024),1) &amp; " GB"</f>
        <v>#REF!</v>
      </c>
      <c r="E147" s="49" t="e">
        <f>ROUND(('VMs - All Data Fields'!#REF! / 1024),1) &amp; " GB"</f>
        <v>#REF!</v>
      </c>
      <c r="F147" s="49" t="e">
        <f>ROUND(('VMs - All Data Fields'!#REF! / 1024),1) &amp; " GB"</f>
        <v>#REF!</v>
      </c>
      <c r="G147" s="49" t="e">
        <f>ROUND(('VMs - All Data Fields'!#REF! / 1024),1) &amp; " GB"</f>
        <v>#REF!</v>
      </c>
      <c r="H147" s="49" t="e">
        <f>ROUND(('VMs - All Data Fields'!#REF! / 1024),1) &amp; " GB"</f>
        <v>#REF!</v>
      </c>
      <c r="I147" s="48" t="e">
        <f>'VMs - All Data Fields'!#REF!</f>
        <v>#REF!</v>
      </c>
      <c r="J147" s="50" t="e">
        <f>'VMs - All Data Fields'!#REF!</f>
        <v>#REF!</v>
      </c>
      <c r="K147" s="50" t="e">
        <f>'VMs - All Data Fields'!#REF!</f>
        <v>#REF!</v>
      </c>
    </row>
    <row r="148" spans="1:11">
      <c r="A148" s="54" t="e">
        <f>'VMs - All Data Fields'!#REF!</f>
        <v>#REF!</v>
      </c>
      <c r="B148" s="49" t="e">
        <f>'VMs - All Data Fields'!#REF!</f>
        <v>#REF!</v>
      </c>
      <c r="C148" s="49" t="e">
        <f>ROUND(('VMs - All Data Fields'!#REF! / 1024),1) &amp; " GB"</f>
        <v>#REF!</v>
      </c>
      <c r="D148" s="49" t="e">
        <f>ROUND(('VMs - All Data Fields'!#REF! / 1024),1) &amp; " GB"</f>
        <v>#REF!</v>
      </c>
      <c r="E148" s="49" t="e">
        <f>ROUND(('VMs - All Data Fields'!#REF! / 1024),1) &amp; " GB"</f>
        <v>#REF!</v>
      </c>
      <c r="F148" s="49" t="e">
        <f>ROUND(('VMs - All Data Fields'!#REF! / 1024),1) &amp; " GB"</f>
        <v>#REF!</v>
      </c>
      <c r="G148" s="49" t="e">
        <f>ROUND(('VMs - All Data Fields'!#REF! / 1024),1) &amp; " GB"</f>
        <v>#REF!</v>
      </c>
      <c r="H148" s="49" t="e">
        <f>ROUND(('VMs - All Data Fields'!#REF! / 1024),1) &amp; " GB"</f>
        <v>#REF!</v>
      </c>
      <c r="I148" s="48" t="e">
        <f>'VMs - All Data Fields'!#REF!</f>
        <v>#REF!</v>
      </c>
      <c r="J148" s="50" t="e">
        <f>'VMs - All Data Fields'!#REF!</f>
        <v>#REF!</v>
      </c>
      <c r="K148" s="50" t="e">
        <f>'VMs - All Data Fields'!#REF!</f>
        <v>#REF!</v>
      </c>
    </row>
    <row r="149" spans="1:11">
      <c r="A149" s="54" t="e">
        <f>'VMs - All Data Fields'!#REF!</f>
        <v>#REF!</v>
      </c>
      <c r="B149" s="49" t="e">
        <f>'VMs - All Data Fields'!#REF!</f>
        <v>#REF!</v>
      </c>
      <c r="C149" s="49" t="e">
        <f>ROUND(('VMs - All Data Fields'!#REF! / 1024),1) &amp; " GB"</f>
        <v>#REF!</v>
      </c>
      <c r="D149" s="49" t="e">
        <f>ROUND(('VMs - All Data Fields'!#REF! / 1024),1) &amp; " GB"</f>
        <v>#REF!</v>
      </c>
      <c r="E149" s="49" t="e">
        <f>ROUND(('VMs - All Data Fields'!#REF! / 1024),1) &amp; " GB"</f>
        <v>#REF!</v>
      </c>
      <c r="F149" s="49" t="e">
        <f>ROUND(('VMs - All Data Fields'!#REF! / 1024),1) &amp; " GB"</f>
        <v>#REF!</v>
      </c>
      <c r="G149" s="49" t="e">
        <f>ROUND(('VMs - All Data Fields'!#REF! / 1024),1) &amp; " GB"</f>
        <v>#REF!</v>
      </c>
      <c r="H149" s="49" t="e">
        <f>ROUND(('VMs - All Data Fields'!#REF! / 1024),1) &amp; " GB"</f>
        <v>#REF!</v>
      </c>
      <c r="I149" s="48" t="e">
        <f>'VMs - All Data Fields'!#REF!</f>
        <v>#REF!</v>
      </c>
      <c r="J149" s="50" t="e">
        <f>'VMs - All Data Fields'!#REF!</f>
        <v>#REF!</v>
      </c>
      <c r="K149" s="50" t="e">
        <f>'VMs - All Data Fields'!#REF!</f>
        <v>#REF!</v>
      </c>
    </row>
    <row r="150" spans="1:11">
      <c r="A150" s="54" t="e">
        <f>'VMs - All Data Fields'!#REF!</f>
        <v>#REF!</v>
      </c>
      <c r="B150" s="49" t="e">
        <f>'VMs - All Data Fields'!#REF!</f>
        <v>#REF!</v>
      </c>
      <c r="C150" s="49" t="e">
        <f>ROUND(('VMs - All Data Fields'!#REF! / 1024),1) &amp; " GB"</f>
        <v>#REF!</v>
      </c>
      <c r="D150" s="49" t="e">
        <f>ROUND(('VMs - All Data Fields'!#REF! / 1024),1) &amp; " GB"</f>
        <v>#REF!</v>
      </c>
      <c r="E150" s="49" t="e">
        <f>ROUND(('VMs - All Data Fields'!#REF! / 1024),1) &amp; " GB"</f>
        <v>#REF!</v>
      </c>
      <c r="F150" s="49" t="e">
        <f>ROUND(('VMs - All Data Fields'!#REF! / 1024),1) &amp; " GB"</f>
        <v>#REF!</v>
      </c>
      <c r="G150" s="49" t="e">
        <f>ROUND(('VMs - All Data Fields'!#REF! / 1024),1) &amp; " GB"</f>
        <v>#REF!</v>
      </c>
      <c r="H150" s="49" t="e">
        <f>ROUND(('VMs - All Data Fields'!#REF! / 1024),1) &amp; " GB"</f>
        <v>#REF!</v>
      </c>
      <c r="I150" s="48" t="e">
        <f>'VMs - All Data Fields'!#REF!</f>
        <v>#REF!</v>
      </c>
      <c r="J150" s="50" t="e">
        <f>'VMs - All Data Fields'!#REF!</f>
        <v>#REF!</v>
      </c>
      <c r="K150" s="50" t="e">
        <f>'VMs - All Data Fields'!#REF!</f>
        <v>#REF!</v>
      </c>
    </row>
    <row r="151" spans="1:11">
      <c r="A151" s="54" t="e">
        <f>'VMs - All Data Fields'!#REF!</f>
        <v>#REF!</v>
      </c>
      <c r="B151" s="49" t="e">
        <f>'VMs - All Data Fields'!#REF!</f>
        <v>#REF!</v>
      </c>
      <c r="C151" s="49" t="e">
        <f>ROUND(('VMs - All Data Fields'!#REF! / 1024),1) &amp; " GB"</f>
        <v>#REF!</v>
      </c>
      <c r="D151" s="49" t="e">
        <f>ROUND(('VMs - All Data Fields'!#REF! / 1024),1) &amp; " GB"</f>
        <v>#REF!</v>
      </c>
      <c r="E151" s="49" t="e">
        <f>ROUND(('VMs - All Data Fields'!#REF! / 1024),1) &amp; " GB"</f>
        <v>#REF!</v>
      </c>
      <c r="F151" s="49" t="e">
        <f>ROUND(('VMs - All Data Fields'!#REF! / 1024),1) &amp; " GB"</f>
        <v>#REF!</v>
      </c>
      <c r="G151" s="49" t="e">
        <f>ROUND(('VMs - All Data Fields'!#REF! / 1024),1) &amp; " GB"</f>
        <v>#REF!</v>
      </c>
      <c r="H151" s="49" t="e">
        <f>ROUND(('VMs - All Data Fields'!#REF! / 1024),1) &amp; " GB"</f>
        <v>#REF!</v>
      </c>
      <c r="I151" s="48" t="e">
        <f>'VMs - All Data Fields'!#REF!</f>
        <v>#REF!</v>
      </c>
      <c r="J151" s="50" t="e">
        <f>'VMs - All Data Fields'!#REF!</f>
        <v>#REF!</v>
      </c>
      <c r="K151" s="50" t="e">
        <f>'VMs - All Data Fields'!#REF!</f>
        <v>#REF!</v>
      </c>
    </row>
    <row r="152" spans="1:11">
      <c r="A152" s="54" t="e">
        <f>'VMs - All Data Fields'!#REF!</f>
        <v>#REF!</v>
      </c>
      <c r="B152" s="49" t="e">
        <f>'VMs - All Data Fields'!#REF!</f>
        <v>#REF!</v>
      </c>
      <c r="C152" s="49" t="e">
        <f>ROUND(('VMs - All Data Fields'!#REF! / 1024),1) &amp; " GB"</f>
        <v>#REF!</v>
      </c>
      <c r="D152" s="49" t="e">
        <f>ROUND(('VMs - All Data Fields'!#REF! / 1024),1) &amp; " GB"</f>
        <v>#REF!</v>
      </c>
      <c r="E152" s="49" t="e">
        <f>ROUND(('VMs - All Data Fields'!#REF! / 1024),1) &amp; " GB"</f>
        <v>#REF!</v>
      </c>
      <c r="F152" s="49" t="e">
        <f>ROUND(('VMs - All Data Fields'!#REF! / 1024),1) &amp; " GB"</f>
        <v>#REF!</v>
      </c>
      <c r="G152" s="49" t="e">
        <f>ROUND(('VMs - All Data Fields'!#REF! / 1024),1) &amp; " GB"</f>
        <v>#REF!</v>
      </c>
      <c r="H152" s="49" t="e">
        <f>ROUND(('VMs - All Data Fields'!#REF! / 1024),1) &amp; " GB"</f>
        <v>#REF!</v>
      </c>
      <c r="I152" s="48" t="e">
        <f>'VMs - All Data Fields'!#REF!</f>
        <v>#REF!</v>
      </c>
      <c r="J152" s="50" t="e">
        <f>'VMs - All Data Fields'!#REF!</f>
        <v>#REF!</v>
      </c>
      <c r="K152" s="50" t="e">
        <f>'VMs - All Data Fields'!#REF!</f>
        <v>#REF!</v>
      </c>
    </row>
    <row r="153" spans="1:11">
      <c r="A153" s="54" t="e">
        <f>'VMs - All Data Fields'!#REF!</f>
        <v>#REF!</v>
      </c>
      <c r="B153" s="49" t="e">
        <f>'VMs - All Data Fields'!#REF!</f>
        <v>#REF!</v>
      </c>
      <c r="C153" s="49" t="e">
        <f>ROUND(('VMs - All Data Fields'!#REF! / 1024),1) &amp; " GB"</f>
        <v>#REF!</v>
      </c>
      <c r="D153" s="49" t="e">
        <f>ROUND(('VMs - All Data Fields'!#REF! / 1024),1) &amp; " GB"</f>
        <v>#REF!</v>
      </c>
      <c r="E153" s="49" t="e">
        <f>ROUND(('VMs - All Data Fields'!#REF! / 1024),1) &amp; " GB"</f>
        <v>#REF!</v>
      </c>
      <c r="F153" s="49" t="e">
        <f>ROUND(('VMs - All Data Fields'!#REF! / 1024),1) &amp; " GB"</f>
        <v>#REF!</v>
      </c>
      <c r="G153" s="49" t="e">
        <f>ROUND(('VMs - All Data Fields'!#REF! / 1024),1) &amp; " GB"</f>
        <v>#REF!</v>
      </c>
      <c r="H153" s="49" t="e">
        <f>ROUND(('VMs - All Data Fields'!#REF! / 1024),1) &amp; " GB"</f>
        <v>#REF!</v>
      </c>
      <c r="I153" s="48" t="e">
        <f>'VMs - All Data Fields'!#REF!</f>
        <v>#REF!</v>
      </c>
      <c r="J153" s="50" t="e">
        <f>'VMs - All Data Fields'!#REF!</f>
        <v>#REF!</v>
      </c>
      <c r="K153" s="50" t="e">
        <f>'VMs - All Data Fields'!#REF!</f>
        <v>#REF!</v>
      </c>
    </row>
    <row r="154" spans="1:11">
      <c r="A154" s="54" t="e">
        <f>'VMs - All Data Fields'!#REF!</f>
        <v>#REF!</v>
      </c>
      <c r="B154" s="49" t="e">
        <f>'VMs - All Data Fields'!#REF!</f>
        <v>#REF!</v>
      </c>
      <c r="C154" s="49" t="e">
        <f>ROUND(('VMs - All Data Fields'!#REF! / 1024),1) &amp; " GB"</f>
        <v>#REF!</v>
      </c>
      <c r="D154" s="49" t="e">
        <f>ROUND(('VMs - All Data Fields'!#REF! / 1024),1) &amp; " GB"</f>
        <v>#REF!</v>
      </c>
      <c r="E154" s="49" t="e">
        <f>ROUND(('VMs - All Data Fields'!#REF! / 1024),1) &amp; " GB"</f>
        <v>#REF!</v>
      </c>
      <c r="F154" s="49" t="e">
        <f>ROUND(('VMs - All Data Fields'!#REF! / 1024),1) &amp; " GB"</f>
        <v>#REF!</v>
      </c>
      <c r="G154" s="49" t="e">
        <f>ROUND(('VMs - All Data Fields'!#REF! / 1024),1) &amp; " GB"</f>
        <v>#REF!</v>
      </c>
      <c r="H154" s="49" t="e">
        <f>ROUND(('VMs - All Data Fields'!#REF! / 1024),1) &amp; " GB"</f>
        <v>#REF!</v>
      </c>
      <c r="I154" s="48" t="e">
        <f>'VMs - All Data Fields'!#REF!</f>
        <v>#REF!</v>
      </c>
      <c r="J154" s="50" t="e">
        <f>'VMs - All Data Fields'!#REF!</f>
        <v>#REF!</v>
      </c>
      <c r="K154" s="50" t="e">
        <f>'VMs - All Data Fields'!#REF!</f>
        <v>#REF!</v>
      </c>
    </row>
    <row r="155" spans="1:11">
      <c r="A155" s="54" t="e">
        <f>'VMs - All Data Fields'!#REF!</f>
        <v>#REF!</v>
      </c>
      <c r="B155" s="49" t="e">
        <f>'VMs - All Data Fields'!#REF!</f>
        <v>#REF!</v>
      </c>
      <c r="C155" s="49" t="e">
        <f>ROUND(('VMs - All Data Fields'!#REF! / 1024),1) &amp; " GB"</f>
        <v>#REF!</v>
      </c>
      <c r="D155" s="49" t="e">
        <f>ROUND(('VMs - All Data Fields'!#REF! / 1024),1) &amp; " GB"</f>
        <v>#REF!</v>
      </c>
      <c r="E155" s="49" t="e">
        <f>ROUND(('VMs - All Data Fields'!#REF! / 1024),1) &amp; " GB"</f>
        <v>#REF!</v>
      </c>
      <c r="F155" s="49" t="e">
        <f>ROUND(('VMs - All Data Fields'!#REF! / 1024),1) &amp; " GB"</f>
        <v>#REF!</v>
      </c>
      <c r="G155" s="49" t="e">
        <f>ROUND(('VMs - All Data Fields'!#REF! / 1024),1) &amp; " GB"</f>
        <v>#REF!</v>
      </c>
      <c r="H155" s="49" t="e">
        <f>ROUND(('VMs - All Data Fields'!#REF! / 1024),1) &amp; " GB"</f>
        <v>#REF!</v>
      </c>
      <c r="I155" s="48" t="e">
        <f>'VMs - All Data Fields'!#REF!</f>
        <v>#REF!</v>
      </c>
      <c r="J155" s="50" t="e">
        <f>'VMs - All Data Fields'!#REF!</f>
        <v>#REF!</v>
      </c>
      <c r="K155" s="50" t="e">
        <f>'VMs - All Data Fields'!#REF!</f>
        <v>#REF!</v>
      </c>
    </row>
    <row r="156" spans="1:11">
      <c r="A156" s="54" t="e">
        <f>'VMs - All Data Fields'!#REF!</f>
        <v>#REF!</v>
      </c>
      <c r="B156" s="49" t="e">
        <f>'VMs - All Data Fields'!#REF!</f>
        <v>#REF!</v>
      </c>
      <c r="C156" s="49" t="e">
        <f>ROUND(('VMs - All Data Fields'!#REF! / 1024),1) &amp; " GB"</f>
        <v>#REF!</v>
      </c>
      <c r="D156" s="49" t="e">
        <f>ROUND(('VMs - All Data Fields'!#REF! / 1024),1) &amp; " GB"</f>
        <v>#REF!</v>
      </c>
      <c r="E156" s="49" t="e">
        <f>ROUND(('VMs - All Data Fields'!#REF! / 1024),1) &amp; " GB"</f>
        <v>#REF!</v>
      </c>
      <c r="F156" s="49" t="e">
        <f>ROUND(('VMs - All Data Fields'!#REF! / 1024),1) &amp; " GB"</f>
        <v>#REF!</v>
      </c>
      <c r="G156" s="49" t="e">
        <f>ROUND(('VMs - All Data Fields'!#REF! / 1024),1) &amp; " GB"</f>
        <v>#REF!</v>
      </c>
      <c r="H156" s="49" t="e">
        <f>ROUND(('VMs - All Data Fields'!#REF! / 1024),1) &amp; " GB"</f>
        <v>#REF!</v>
      </c>
      <c r="I156" s="48" t="e">
        <f>'VMs - All Data Fields'!#REF!</f>
        <v>#REF!</v>
      </c>
      <c r="J156" s="50" t="e">
        <f>'VMs - All Data Fields'!#REF!</f>
        <v>#REF!</v>
      </c>
      <c r="K156" s="50" t="e">
        <f>'VMs - All Data Fields'!#REF!</f>
        <v>#REF!</v>
      </c>
    </row>
    <row r="157" spans="1:11">
      <c r="A157" s="54" t="e">
        <f>'VMs - All Data Fields'!#REF!</f>
        <v>#REF!</v>
      </c>
      <c r="B157" s="49" t="e">
        <f>'VMs - All Data Fields'!#REF!</f>
        <v>#REF!</v>
      </c>
      <c r="C157" s="49" t="e">
        <f>ROUND(('VMs - All Data Fields'!#REF! / 1024),1) &amp; " GB"</f>
        <v>#REF!</v>
      </c>
      <c r="D157" s="49" t="e">
        <f>ROUND(('VMs - All Data Fields'!#REF! / 1024),1) &amp; " GB"</f>
        <v>#REF!</v>
      </c>
      <c r="E157" s="49" t="e">
        <f>ROUND(('VMs - All Data Fields'!#REF! / 1024),1) &amp; " GB"</f>
        <v>#REF!</v>
      </c>
      <c r="F157" s="49" t="e">
        <f>ROUND(('VMs - All Data Fields'!#REF! / 1024),1) &amp; " GB"</f>
        <v>#REF!</v>
      </c>
      <c r="G157" s="49" t="e">
        <f>ROUND(('VMs - All Data Fields'!#REF! / 1024),1) &amp; " GB"</f>
        <v>#REF!</v>
      </c>
      <c r="H157" s="49" t="e">
        <f>ROUND(('VMs - All Data Fields'!#REF! / 1024),1) &amp; " GB"</f>
        <v>#REF!</v>
      </c>
      <c r="I157" s="48" t="e">
        <f>'VMs - All Data Fields'!#REF!</f>
        <v>#REF!</v>
      </c>
      <c r="J157" s="50" t="e">
        <f>'VMs - All Data Fields'!#REF!</f>
        <v>#REF!</v>
      </c>
      <c r="K157" s="50" t="e">
        <f>'VMs - All Data Fields'!#REF!</f>
        <v>#REF!</v>
      </c>
    </row>
    <row r="158" spans="1:11">
      <c r="A158" s="54" t="e">
        <f>'VMs - All Data Fields'!#REF!</f>
        <v>#REF!</v>
      </c>
      <c r="B158" s="49" t="e">
        <f>'VMs - All Data Fields'!#REF!</f>
        <v>#REF!</v>
      </c>
      <c r="C158" s="49" t="e">
        <f>ROUND(('VMs - All Data Fields'!#REF! / 1024),1) &amp; " GB"</f>
        <v>#REF!</v>
      </c>
      <c r="D158" s="49" t="e">
        <f>ROUND(('VMs - All Data Fields'!#REF! / 1024),1) &amp; " GB"</f>
        <v>#REF!</v>
      </c>
      <c r="E158" s="49" t="e">
        <f>ROUND(('VMs - All Data Fields'!#REF! / 1024),1) &amp; " GB"</f>
        <v>#REF!</v>
      </c>
      <c r="F158" s="49" t="e">
        <f>ROUND(('VMs - All Data Fields'!#REF! / 1024),1) &amp; " GB"</f>
        <v>#REF!</v>
      </c>
      <c r="G158" s="49" t="e">
        <f>ROUND(('VMs - All Data Fields'!#REF! / 1024),1) &amp; " GB"</f>
        <v>#REF!</v>
      </c>
      <c r="H158" s="49" t="e">
        <f>ROUND(('VMs - All Data Fields'!#REF! / 1024),1) &amp; " GB"</f>
        <v>#REF!</v>
      </c>
      <c r="I158" s="48" t="e">
        <f>'VMs - All Data Fields'!#REF!</f>
        <v>#REF!</v>
      </c>
      <c r="J158" s="50" t="e">
        <f>'VMs - All Data Fields'!#REF!</f>
        <v>#REF!</v>
      </c>
      <c r="K158" s="50" t="e">
        <f>'VMs - All Data Fields'!#REF!</f>
        <v>#REF!</v>
      </c>
    </row>
    <row r="159" spans="1:11">
      <c r="A159" s="54" t="e">
        <f>'VMs - All Data Fields'!#REF!</f>
        <v>#REF!</v>
      </c>
      <c r="B159" s="49" t="e">
        <f>'VMs - All Data Fields'!#REF!</f>
        <v>#REF!</v>
      </c>
      <c r="C159" s="49" t="e">
        <f>ROUND(('VMs - All Data Fields'!#REF! / 1024),1) &amp; " GB"</f>
        <v>#REF!</v>
      </c>
      <c r="D159" s="49" t="e">
        <f>ROUND(('VMs - All Data Fields'!#REF! / 1024),1) &amp; " GB"</f>
        <v>#REF!</v>
      </c>
      <c r="E159" s="49" t="e">
        <f>ROUND(('VMs - All Data Fields'!#REF! / 1024),1) &amp; " GB"</f>
        <v>#REF!</v>
      </c>
      <c r="F159" s="49" t="e">
        <f>ROUND(('VMs - All Data Fields'!#REF! / 1024),1) &amp; " GB"</f>
        <v>#REF!</v>
      </c>
      <c r="G159" s="49" t="e">
        <f>ROUND(('VMs - All Data Fields'!#REF! / 1024),1) &amp; " GB"</f>
        <v>#REF!</v>
      </c>
      <c r="H159" s="49" t="e">
        <f>ROUND(('VMs - All Data Fields'!#REF! / 1024),1) &amp; " GB"</f>
        <v>#REF!</v>
      </c>
      <c r="I159" s="48" t="e">
        <f>'VMs - All Data Fields'!#REF!</f>
        <v>#REF!</v>
      </c>
      <c r="J159" s="50" t="e">
        <f>'VMs - All Data Fields'!#REF!</f>
        <v>#REF!</v>
      </c>
      <c r="K159" s="50" t="e">
        <f>'VMs - All Data Fields'!#REF!</f>
        <v>#REF!</v>
      </c>
    </row>
    <row r="160" spans="1:11">
      <c r="A160" s="54" t="e">
        <f>'VMs - All Data Fields'!#REF!</f>
        <v>#REF!</v>
      </c>
      <c r="B160" s="49" t="e">
        <f>'VMs - All Data Fields'!#REF!</f>
        <v>#REF!</v>
      </c>
      <c r="C160" s="49" t="e">
        <f>ROUND(('VMs - All Data Fields'!#REF! / 1024),1) &amp; " GB"</f>
        <v>#REF!</v>
      </c>
      <c r="D160" s="49" t="e">
        <f>ROUND(('VMs - All Data Fields'!#REF! / 1024),1) &amp; " GB"</f>
        <v>#REF!</v>
      </c>
      <c r="E160" s="49" t="e">
        <f>ROUND(('VMs - All Data Fields'!#REF! / 1024),1) &amp; " GB"</f>
        <v>#REF!</v>
      </c>
      <c r="F160" s="49" t="e">
        <f>ROUND(('VMs - All Data Fields'!#REF! / 1024),1) &amp; " GB"</f>
        <v>#REF!</v>
      </c>
      <c r="G160" s="49" t="e">
        <f>ROUND(('VMs - All Data Fields'!#REF! / 1024),1) &amp; " GB"</f>
        <v>#REF!</v>
      </c>
      <c r="H160" s="49" t="e">
        <f>ROUND(('VMs - All Data Fields'!#REF! / 1024),1) &amp; " GB"</f>
        <v>#REF!</v>
      </c>
      <c r="I160" s="48" t="e">
        <f>'VMs - All Data Fields'!#REF!</f>
        <v>#REF!</v>
      </c>
      <c r="J160" s="50" t="e">
        <f>'VMs - All Data Fields'!#REF!</f>
        <v>#REF!</v>
      </c>
      <c r="K160" s="50" t="e">
        <f>'VMs - All Data Fields'!#REF!</f>
        <v>#REF!</v>
      </c>
    </row>
    <row r="161" spans="1:11">
      <c r="A161" s="54" t="e">
        <f>'VMs - All Data Fields'!#REF!</f>
        <v>#REF!</v>
      </c>
      <c r="B161" s="49" t="e">
        <f>'VMs - All Data Fields'!#REF!</f>
        <v>#REF!</v>
      </c>
      <c r="C161" s="49" t="e">
        <f>ROUND(('VMs - All Data Fields'!#REF! / 1024),1) &amp; " GB"</f>
        <v>#REF!</v>
      </c>
      <c r="D161" s="49" t="e">
        <f>ROUND(('VMs - All Data Fields'!#REF! / 1024),1) &amp; " GB"</f>
        <v>#REF!</v>
      </c>
      <c r="E161" s="49" t="e">
        <f>ROUND(('VMs - All Data Fields'!#REF! / 1024),1) &amp; " GB"</f>
        <v>#REF!</v>
      </c>
      <c r="F161" s="49" t="e">
        <f>ROUND(('VMs - All Data Fields'!#REF! / 1024),1) &amp; " GB"</f>
        <v>#REF!</v>
      </c>
      <c r="G161" s="49" t="e">
        <f>ROUND(('VMs - All Data Fields'!#REF! / 1024),1) &amp; " GB"</f>
        <v>#REF!</v>
      </c>
      <c r="H161" s="49" t="e">
        <f>ROUND(('VMs - All Data Fields'!#REF! / 1024),1) &amp; " GB"</f>
        <v>#REF!</v>
      </c>
      <c r="I161" s="48" t="e">
        <f>'VMs - All Data Fields'!#REF!</f>
        <v>#REF!</v>
      </c>
      <c r="J161" s="50" t="e">
        <f>'VMs - All Data Fields'!#REF!</f>
        <v>#REF!</v>
      </c>
      <c r="K161" s="50" t="e">
        <f>'VMs - All Data Fields'!#REF!</f>
        <v>#REF!</v>
      </c>
    </row>
    <row r="162" spans="1:11">
      <c r="A162" s="54" t="e">
        <f>'VMs - All Data Fields'!#REF!</f>
        <v>#REF!</v>
      </c>
      <c r="B162" s="49" t="e">
        <f>'VMs - All Data Fields'!#REF!</f>
        <v>#REF!</v>
      </c>
      <c r="C162" s="49" t="e">
        <f>ROUND(('VMs - All Data Fields'!#REF! / 1024),1) &amp; " GB"</f>
        <v>#REF!</v>
      </c>
      <c r="D162" s="49" t="e">
        <f>ROUND(('VMs - All Data Fields'!#REF! / 1024),1) &amp; " GB"</f>
        <v>#REF!</v>
      </c>
      <c r="E162" s="49" t="e">
        <f>ROUND(('VMs - All Data Fields'!#REF! / 1024),1) &amp; " GB"</f>
        <v>#REF!</v>
      </c>
      <c r="F162" s="49" t="e">
        <f>ROUND(('VMs - All Data Fields'!#REF! / 1024),1) &amp; " GB"</f>
        <v>#REF!</v>
      </c>
      <c r="G162" s="49" t="e">
        <f>ROUND(('VMs - All Data Fields'!#REF! / 1024),1) &amp; " GB"</f>
        <v>#REF!</v>
      </c>
      <c r="H162" s="49" t="e">
        <f>ROUND(('VMs - All Data Fields'!#REF! / 1024),1) &amp; " GB"</f>
        <v>#REF!</v>
      </c>
      <c r="I162" s="48" t="e">
        <f>'VMs - All Data Fields'!#REF!</f>
        <v>#REF!</v>
      </c>
      <c r="J162" s="50" t="e">
        <f>'VMs - All Data Fields'!#REF!</f>
        <v>#REF!</v>
      </c>
      <c r="K162" s="50" t="e">
        <f>'VMs - All Data Fields'!#REF!</f>
        <v>#REF!</v>
      </c>
    </row>
    <row r="163" spans="1:11">
      <c r="A163" s="54" t="e">
        <f>'VMs - All Data Fields'!#REF!</f>
        <v>#REF!</v>
      </c>
      <c r="B163" s="49" t="e">
        <f>'VMs - All Data Fields'!#REF!</f>
        <v>#REF!</v>
      </c>
      <c r="C163" s="49" t="e">
        <f>ROUND(('VMs - All Data Fields'!#REF! / 1024),1) &amp; " GB"</f>
        <v>#REF!</v>
      </c>
      <c r="D163" s="49" t="e">
        <f>ROUND(('VMs - All Data Fields'!#REF! / 1024),1) &amp; " GB"</f>
        <v>#REF!</v>
      </c>
      <c r="E163" s="49" t="e">
        <f>ROUND(('VMs - All Data Fields'!#REF! / 1024),1) &amp; " GB"</f>
        <v>#REF!</v>
      </c>
      <c r="F163" s="49" t="e">
        <f>ROUND(('VMs - All Data Fields'!#REF! / 1024),1) &amp; " GB"</f>
        <v>#REF!</v>
      </c>
      <c r="G163" s="49" t="e">
        <f>ROUND(('VMs - All Data Fields'!#REF! / 1024),1) &amp; " GB"</f>
        <v>#REF!</v>
      </c>
      <c r="H163" s="49" t="e">
        <f>ROUND(('VMs - All Data Fields'!#REF! / 1024),1) &amp; " GB"</f>
        <v>#REF!</v>
      </c>
      <c r="I163" s="48" t="e">
        <f>'VMs - All Data Fields'!#REF!</f>
        <v>#REF!</v>
      </c>
      <c r="J163" s="50" t="e">
        <f>'VMs - All Data Fields'!#REF!</f>
        <v>#REF!</v>
      </c>
      <c r="K163" s="50" t="e">
        <f>'VMs - All Data Fields'!#REF!</f>
        <v>#REF!</v>
      </c>
    </row>
    <row r="164" spans="1:11">
      <c r="A164" s="54" t="e">
        <f>'VMs - All Data Fields'!#REF!</f>
        <v>#REF!</v>
      </c>
      <c r="B164" s="49" t="e">
        <f>'VMs - All Data Fields'!#REF!</f>
        <v>#REF!</v>
      </c>
      <c r="C164" s="49" t="e">
        <f>ROUND(('VMs - All Data Fields'!#REF! / 1024),1) &amp; " GB"</f>
        <v>#REF!</v>
      </c>
      <c r="D164" s="49" t="e">
        <f>ROUND(('VMs - All Data Fields'!#REF! / 1024),1) &amp; " GB"</f>
        <v>#REF!</v>
      </c>
      <c r="E164" s="49" t="e">
        <f>ROUND(('VMs - All Data Fields'!#REF! / 1024),1) &amp; " GB"</f>
        <v>#REF!</v>
      </c>
      <c r="F164" s="49" t="e">
        <f>ROUND(('VMs - All Data Fields'!#REF! / 1024),1) &amp; " GB"</f>
        <v>#REF!</v>
      </c>
      <c r="G164" s="49" t="e">
        <f>ROUND(('VMs - All Data Fields'!#REF! / 1024),1) &amp; " GB"</f>
        <v>#REF!</v>
      </c>
      <c r="H164" s="49" t="e">
        <f>ROUND(('VMs - All Data Fields'!#REF! / 1024),1) &amp; " GB"</f>
        <v>#REF!</v>
      </c>
      <c r="I164" s="48" t="e">
        <f>'VMs - All Data Fields'!#REF!</f>
        <v>#REF!</v>
      </c>
      <c r="J164" s="50" t="e">
        <f>'VMs - All Data Fields'!#REF!</f>
        <v>#REF!</v>
      </c>
      <c r="K164" s="50" t="e">
        <f>'VMs - All Data Fields'!#REF!</f>
        <v>#REF!</v>
      </c>
    </row>
    <row r="165" spans="1:11">
      <c r="A165" s="54" t="e">
        <f>'VMs - All Data Fields'!#REF!</f>
        <v>#REF!</v>
      </c>
      <c r="B165" s="49" t="e">
        <f>'VMs - All Data Fields'!#REF!</f>
        <v>#REF!</v>
      </c>
      <c r="C165" s="49" t="e">
        <f>ROUND(('VMs - All Data Fields'!#REF! / 1024),1) &amp; " GB"</f>
        <v>#REF!</v>
      </c>
      <c r="D165" s="49" t="e">
        <f>ROUND(('VMs - All Data Fields'!#REF! / 1024),1) &amp; " GB"</f>
        <v>#REF!</v>
      </c>
      <c r="E165" s="49" t="e">
        <f>ROUND(('VMs - All Data Fields'!#REF! / 1024),1) &amp; " GB"</f>
        <v>#REF!</v>
      </c>
      <c r="F165" s="49" t="e">
        <f>ROUND(('VMs - All Data Fields'!#REF! / 1024),1) &amp; " GB"</f>
        <v>#REF!</v>
      </c>
      <c r="G165" s="49" t="e">
        <f>ROUND(('VMs - All Data Fields'!#REF! / 1024),1) &amp; " GB"</f>
        <v>#REF!</v>
      </c>
      <c r="H165" s="49" t="e">
        <f>ROUND(('VMs - All Data Fields'!#REF! / 1024),1) &amp; " GB"</f>
        <v>#REF!</v>
      </c>
      <c r="I165" s="48" t="e">
        <f>'VMs - All Data Fields'!#REF!</f>
        <v>#REF!</v>
      </c>
      <c r="J165" s="50" t="e">
        <f>'VMs - All Data Fields'!#REF!</f>
        <v>#REF!</v>
      </c>
      <c r="K165" s="50" t="e">
        <f>'VMs - All Data Fields'!#REF!</f>
        <v>#REF!</v>
      </c>
    </row>
    <row r="166" spans="1:11">
      <c r="A166" s="54" t="e">
        <f>'VMs - All Data Fields'!#REF!</f>
        <v>#REF!</v>
      </c>
      <c r="B166" s="49" t="e">
        <f>'VMs - All Data Fields'!#REF!</f>
        <v>#REF!</v>
      </c>
      <c r="C166" s="49" t="e">
        <f>ROUND(('VMs - All Data Fields'!#REF! / 1024),1) &amp; " GB"</f>
        <v>#REF!</v>
      </c>
      <c r="D166" s="49" t="e">
        <f>ROUND(('VMs - All Data Fields'!#REF! / 1024),1) &amp; " GB"</f>
        <v>#REF!</v>
      </c>
      <c r="E166" s="49" t="e">
        <f>ROUND(('VMs - All Data Fields'!#REF! / 1024),1) &amp; " GB"</f>
        <v>#REF!</v>
      </c>
      <c r="F166" s="49" t="e">
        <f>ROUND(('VMs - All Data Fields'!#REF! / 1024),1) &amp; " GB"</f>
        <v>#REF!</v>
      </c>
      <c r="G166" s="49" t="e">
        <f>ROUND(('VMs - All Data Fields'!#REF! / 1024),1) &amp; " GB"</f>
        <v>#REF!</v>
      </c>
      <c r="H166" s="49" t="e">
        <f>ROUND(('VMs - All Data Fields'!#REF! / 1024),1) &amp; " GB"</f>
        <v>#REF!</v>
      </c>
      <c r="I166" s="48" t="e">
        <f>'VMs - All Data Fields'!#REF!</f>
        <v>#REF!</v>
      </c>
      <c r="J166" s="50" t="e">
        <f>'VMs - All Data Fields'!#REF!</f>
        <v>#REF!</v>
      </c>
      <c r="K166" s="50" t="e">
        <f>'VMs - All Data Fields'!#REF!</f>
        <v>#REF!</v>
      </c>
    </row>
    <row r="167" spans="1:11">
      <c r="A167" s="54" t="e">
        <f>'VMs - All Data Fields'!#REF!</f>
        <v>#REF!</v>
      </c>
      <c r="B167" s="49" t="e">
        <f>'VMs - All Data Fields'!#REF!</f>
        <v>#REF!</v>
      </c>
      <c r="C167" s="49" t="e">
        <f>ROUND(('VMs - All Data Fields'!#REF! / 1024),1) &amp; " GB"</f>
        <v>#REF!</v>
      </c>
      <c r="D167" s="49" t="e">
        <f>ROUND(('VMs - All Data Fields'!#REF! / 1024),1) &amp; " GB"</f>
        <v>#REF!</v>
      </c>
      <c r="E167" s="49" t="e">
        <f>ROUND(('VMs - All Data Fields'!#REF! / 1024),1) &amp; " GB"</f>
        <v>#REF!</v>
      </c>
      <c r="F167" s="49" t="e">
        <f>ROUND(('VMs - All Data Fields'!#REF! / 1024),1) &amp; " GB"</f>
        <v>#REF!</v>
      </c>
      <c r="G167" s="49" t="e">
        <f>ROUND(('VMs - All Data Fields'!#REF! / 1024),1) &amp; " GB"</f>
        <v>#REF!</v>
      </c>
      <c r="H167" s="49" t="e">
        <f>ROUND(('VMs - All Data Fields'!#REF! / 1024),1) &amp; " GB"</f>
        <v>#REF!</v>
      </c>
      <c r="I167" s="48" t="e">
        <f>'VMs - All Data Fields'!#REF!</f>
        <v>#REF!</v>
      </c>
      <c r="J167" s="50" t="e">
        <f>'VMs - All Data Fields'!#REF!</f>
        <v>#REF!</v>
      </c>
      <c r="K167" s="50" t="e">
        <f>'VMs - All Data Fields'!#REF!</f>
        <v>#REF!</v>
      </c>
    </row>
    <row r="168" spans="1:11">
      <c r="A168" s="54" t="e">
        <f>'VMs - All Data Fields'!#REF!</f>
        <v>#REF!</v>
      </c>
      <c r="B168" s="49" t="e">
        <f>'VMs - All Data Fields'!#REF!</f>
        <v>#REF!</v>
      </c>
      <c r="C168" s="49" t="e">
        <f>ROUND(('VMs - All Data Fields'!#REF! / 1024),1) &amp; " GB"</f>
        <v>#REF!</v>
      </c>
      <c r="D168" s="49" t="e">
        <f>ROUND(('VMs - All Data Fields'!#REF! / 1024),1) &amp; " GB"</f>
        <v>#REF!</v>
      </c>
      <c r="E168" s="49" t="e">
        <f>ROUND(('VMs - All Data Fields'!#REF! / 1024),1) &amp; " GB"</f>
        <v>#REF!</v>
      </c>
      <c r="F168" s="49" t="e">
        <f>ROUND(('VMs - All Data Fields'!#REF! / 1024),1) &amp; " GB"</f>
        <v>#REF!</v>
      </c>
      <c r="G168" s="49" t="e">
        <f>ROUND(('VMs - All Data Fields'!#REF! / 1024),1) &amp; " GB"</f>
        <v>#REF!</v>
      </c>
      <c r="H168" s="49" t="e">
        <f>ROUND(('VMs - All Data Fields'!#REF! / 1024),1) &amp; " GB"</f>
        <v>#REF!</v>
      </c>
      <c r="I168" s="48" t="e">
        <f>'VMs - All Data Fields'!#REF!</f>
        <v>#REF!</v>
      </c>
      <c r="J168" s="50" t="e">
        <f>'VMs - All Data Fields'!#REF!</f>
        <v>#REF!</v>
      </c>
      <c r="K168" s="50" t="e">
        <f>'VMs - All Data Fields'!#REF!</f>
        <v>#REF!</v>
      </c>
    </row>
    <row r="169" spans="1:11">
      <c r="A169" s="54" t="e">
        <f>'VMs - All Data Fields'!#REF!</f>
        <v>#REF!</v>
      </c>
      <c r="B169" s="49" t="e">
        <f>'VMs - All Data Fields'!#REF!</f>
        <v>#REF!</v>
      </c>
      <c r="C169" s="49" t="e">
        <f>ROUND(('VMs - All Data Fields'!#REF! / 1024),1) &amp; " GB"</f>
        <v>#REF!</v>
      </c>
      <c r="D169" s="49" t="e">
        <f>ROUND(('VMs - All Data Fields'!#REF! / 1024),1) &amp; " GB"</f>
        <v>#REF!</v>
      </c>
      <c r="E169" s="49" t="e">
        <f>ROUND(('VMs - All Data Fields'!#REF! / 1024),1) &amp; " GB"</f>
        <v>#REF!</v>
      </c>
      <c r="F169" s="49" t="e">
        <f>ROUND(('VMs - All Data Fields'!#REF! / 1024),1) &amp; " GB"</f>
        <v>#REF!</v>
      </c>
      <c r="G169" s="49" t="e">
        <f>ROUND(('VMs - All Data Fields'!#REF! / 1024),1) &amp; " GB"</f>
        <v>#REF!</v>
      </c>
      <c r="H169" s="49" t="e">
        <f>ROUND(('VMs - All Data Fields'!#REF! / 1024),1) &amp; " GB"</f>
        <v>#REF!</v>
      </c>
      <c r="I169" s="48" t="e">
        <f>'VMs - All Data Fields'!#REF!</f>
        <v>#REF!</v>
      </c>
      <c r="J169" s="50" t="e">
        <f>'VMs - All Data Fields'!#REF!</f>
        <v>#REF!</v>
      </c>
      <c r="K169" s="50" t="e">
        <f>'VMs - All Data Fields'!#REF!</f>
        <v>#REF!</v>
      </c>
    </row>
    <row r="170" spans="1:11">
      <c r="A170" s="54" t="e">
        <f>'VMs - All Data Fields'!#REF!</f>
        <v>#REF!</v>
      </c>
      <c r="B170" s="49" t="e">
        <f>'VMs - All Data Fields'!#REF!</f>
        <v>#REF!</v>
      </c>
      <c r="C170" s="49" t="e">
        <f>ROUND(('VMs - All Data Fields'!#REF! / 1024),1) &amp; " GB"</f>
        <v>#REF!</v>
      </c>
      <c r="D170" s="49" t="e">
        <f>ROUND(('VMs - All Data Fields'!#REF! / 1024),1) &amp; " GB"</f>
        <v>#REF!</v>
      </c>
      <c r="E170" s="49" t="e">
        <f>ROUND(('VMs - All Data Fields'!#REF! / 1024),1) &amp; " GB"</f>
        <v>#REF!</v>
      </c>
      <c r="F170" s="49" t="e">
        <f>ROUND(('VMs - All Data Fields'!#REF! / 1024),1) &amp; " GB"</f>
        <v>#REF!</v>
      </c>
      <c r="G170" s="49" t="e">
        <f>ROUND(('VMs - All Data Fields'!#REF! / 1024),1) &amp; " GB"</f>
        <v>#REF!</v>
      </c>
      <c r="H170" s="49" t="e">
        <f>ROUND(('VMs - All Data Fields'!#REF! / 1024),1) &amp; " GB"</f>
        <v>#REF!</v>
      </c>
      <c r="I170" s="48" t="e">
        <f>'VMs - All Data Fields'!#REF!</f>
        <v>#REF!</v>
      </c>
      <c r="J170" s="50" t="e">
        <f>'VMs - All Data Fields'!#REF!</f>
        <v>#REF!</v>
      </c>
      <c r="K170" s="50" t="e">
        <f>'VMs - All Data Fields'!#REF!</f>
        <v>#REF!</v>
      </c>
    </row>
    <row r="171" spans="1:11">
      <c r="A171" s="54" t="e">
        <f>'VMs - All Data Fields'!#REF!</f>
        <v>#REF!</v>
      </c>
      <c r="B171" s="49" t="e">
        <f>'VMs - All Data Fields'!#REF!</f>
        <v>#REF!</v>
      </c>
      <c r="C171" s="49" t="e">
        <f>ROUND(('VMs - All Data Fields'!#REF! / 1024),1) &amp; " GB"</f>
        <v>#REF!</v>
      </c>
      <c r="D171" s="49" t="e">
        <f>ROUND(('VMs - All Data Fields'!#REF! / 1024),1) &amp; " GB"</f>
        <v>#REF!</v>
      </c>
      <c r="E171" s="49" t="e">
        <f>ROUND(('VMs - All Data Fields'!#REF! / 1024),1) &amp; " GB"</f>
        <v>#REF!</v>
      </c>
      <c r="F171" s="49" t="e">
        <f>ROUND(('VMs - All Data Fields'!#REF! / 1024),1) &amp; " GB"</f>
        <v>#REF!</v>
      </c>
      <c r="G171" s="49" t="e">
        <f>ROUND(('VMs - All Data Fields'!#REF! / 1024),1) &amp; " GB"</f>
        <v>#REF!</v>
      </c>
      <c r="H171" s="49" t="e">
        <f>ROUND(('VMs - All Data Fields'!#REF! / 1024),1) &amp; " GB"</f>
        <v>#REF!</v>
      </c>
      <c r="I171" s="48" t="e">
        <f>'VMs - All Data Fields'!#REF!</f>
        <v>#REF!</v>
      </c>
      <c r="J171" s="50" t="e">
        <f>'VMs - All Data Fields'!#REF!</f>
        <v>#REF!</v>
      </c>
      <c r="K171" s="50" t="e">
        <f>'VMs - All Data Fields'!#REF!</f>
        <v>#REF!</v>
      </c>
    </row>
    <row r="172" spans="1:11">
      <c r="A172" s="54" t="e">
        <f>'VMs - All Data Fields'!#REF!</f>
        <v>#REF!</v>
      </c>
      <c r="B172" s="49" t="e">
        <f>'VMs - All Data Fields'!#REF!</f>
        <v>#REF!</v>
      </c>
      <c r="C172" s="49" t="e">
        <f>ROUND(('VMs - All Data Fields'!#REF! / 1024),1) &amp; " GB"</f>
        <v>#REF!</v>
      </c>
      <c r="D172" s="49" t="e">
        <f>ROUND(('VMs - All Data Fields'!#REF! / 1024),1) &amp; " GB"</f>
        <v>#REF!</v>
      </c>
      <c r="E172" s="49" t="e">
        <f>ROUND(('VMs - All Data Fields'!#REF! / 1024),1) &amp; " GB"</f>
        <v>#REF!</v>
      </c>
      <c r="F172" s="49" t="e">
        <f>ROUND(('VMs - All Data Fields'!#REF! / 1024),1) &amp; " GB"</f>
        <v>#REF!</v>
      </c>
      <c r="G172" s="49" t="e">
        <f>ROUND(('VMs - All Data Fields'!#REF! / 1024),1) &amp; " GB"</f>
        <v>#REF!</v>
      </c>
      <c r="H172" s="49" t="e">
        <f>ROUND(('VMs - All Data Fields'!#REF! / 1024),1) &amp; " GB"</f>
        <v>#REF!</v>
      </c>
      <c r="I172" s="48" t="e">
        <f>'VMs - All Data Fields'!#REF!</f>
        <v>#REF!</v>
      </c>
      <c r="J172" s="50" t="e">
        <f>'VMs - All Data Fields'!#REF!</f>
        <v>#REF!</v>
      </c>
      <c r="K172" s="50" t="e">
        <f>'VMs - All Data Fields'!#REF!</f>
        <v>#REF!</v>
      </c>
    </row>
    <row r="173" spans="1:11">
      <c r="A173" s="54" t="e">
        <f>'VMs - All Data Fields'!#REF!</f>
        <v>#REF!</v>
      </c>
      <c r="B173" s="49" t="e">
        <f>'VMs - All Data Fields'!#REF!</f>
        <v>#REF!</v>
      </c>
      <c r="C173" s="49" t="e">
        <f>ROUND(('VMs - All Data Fields'!#REF! / 1024),1) &amp; " GB"</f>
        <v>#REF!</v>
      </c>
      <c r="D173" s="49" t="e">
        <f>ROUND(('VMs - All Data Fields'!#REF! / 1024),1) &amp; " GB"</f>
        <v>#REF!</v>
      </c>
      <c r="E173" s="49" t="e">
        <f>ROUND(('VMs - All Data Fields'!#REF! / 1024),1) &amp; " GB"</f>
        <v>#REF!</v>
      </c>
      <c r="F173" s="49" t="e">
        <f>ROUND(('VMs - All Data Fields'!#REF! / 1024),1) &amp; " GB"</f>
        <v>#REF!</v>
      </c>
      <c r="G173" s="49" t="e">
        <f>ROUND(('VMs - All Data Fields'!#REF! / 1024),1) &amp; " GB"</f>
        <v>#REF!</v>
      </c>
      <c r="H173" s="49" t="e">
        <f>ROUND(('VMs - All Data Fields'!#REF! / 1024),1) &amp; " GB"</f>
        <v>#REF!</v>
      </c>
      <c r="I173" s="48" t="e">
        <f>'VMs - All Data Fields'!#REF!</f>
        <v>#REF!</v>
      </c>
      <c r="J173" s="50" t="e">
        <f>'VMs - All Data Fields'!#REF!</f>
        <v>#REF!</v>
      </c>
      <c r="K173" s="50" t="e">
        <f>'VMs - All Data Fields'!#REF!</f>
        <v>#REF!</v>
      </c>
    </row>
    <row r="174" spans="1:11">
      <c r="A174" s="54" t="e">
        <f>'VMs - All Data Fields'!#REF!</f>
        <v>#REF!</v>
      </c>
      <c r="B174" s="49" t="e">
        <f>'VMs - All Data Fields'!#REF!</f>
        <v>#REF!</v>
      </c>
      <c r="C174" s="49" t="e">
        <f>ROUND(('VMs - All Data Fields'!#REF! / 1024),1) &amp; " GB"</f>
        <v>#REF!</v>
      </c>
      <c r="D174" s="49" t="e">
        <f>ROUND(('VMs - All Data Fields'!#REF! / 1024),1) &amp; " GB"</f>
        <v>#REF!</v>
      </c>
      <c r="E174" s="49" t="e">
        <f>ROUND(('VMs - All Data Fields'!#REF! / 1024),1) &amp; " GB"</f>
        <v>#REF!</v>
      </c>
      <c r="F174" s="49" t="e">
        <f>ROUND(('VMs - All Data Fields'!#REF! / 1024),1) &amp; " GB"</f>
        <v>#REF!</v>
      </c>
      <c r="G174" s="49" t="e">
        <f>ROUND(('VMs - All Data Fields'!#REF! / 1024),1) &amp; " GB"</f>
        <v>#REF!</v>
      </c>
      <c r="H174" s="49" t="e">
        <f>ROUND(('VMs - All Data Fields'!#REF! / 1024),1) &amp; " GB"</f>
        <v>#REF!</v>
      </c>
      <c r="I174" s="48" t="e">
        <f>'VMs - All Data Fields'!#REF!</f>
        <v>#REF!</v>
      </c>
      <c r="J174" s="50" t="e">
        <f>'VMs - All Data Fields'!#REF!</f>
        <v>#REF!</v>
      </c>
      <c r="K174" s="50" t="e">
        <f>'VMs - All Data Fields'!#REF!</f>
        <v>#REF!</v>
      </c>
    </row>
    <row r="175" spans="1:11">
      <c r="A175" s="54" t="e">
        <f>'VMs - All Data Fields'!#REF!</f>
        <v>#REF!</v>
      </c>
      <c r="B175" s="49" t="e">
        <f>'VMs - All Data Fields'!#REF!</f>
        <v>#REF!</v>
      </c>
      <c r="C175" s="49" t="e">
        <f>ROUND(('VMs - All Data Fields'!#REF! / 1024),1) &amp; " GB"</f>
        <v>#REF!</v>
      </c>
      <c r="D175" s="49" t="e">
        <f>ROUND(('VMs - All Data Fields'!#REF! / 1024),1) &amp; " GB"</f>
        <v>#REF!</v>
      </c>
      <c r="E175" s="49" t="e">
        <f>ROUND(('VMs - All Data Fields'!#REF! / 1024),1) &amp; " GB"</f>
        <v>#REF!</v>
      </c>
      <c r="F175" s="49" t="e">
        <f>ROUND(('VMs - All Data Fields'!#REF! / 1024),1) &amp; " GB"</f>
        <v>#REF!</v>
      </c>
      <c r="G175" s="49" t="e">
        <f>ROUND(('VMs - All Data Fields'!#REF! / 1024),1) &amp; " GB"</f>
        <v>#REF!</v>
      </c>
      <c r="H175" s="49" t="e">
        <f>ROUND(('VMs - All Data Fields'!#REF! / 1024),1) &amp; " GB"</f>
        <v>#REF!</v>
      </c>
      <c r="I175" s="48" t="e">
        <f>'VMs - All Data Fields'!#REF!</f>
        <v>#REF!</v>
      </c>
      <c r="J175" s="50" t="e">
        <f>'VMs - All Data Fields'!#REF!</f>
        <v>#REF!</v>
      </c>
      <c r="K175" s="50" t="e">
        <f>'VMs - All Data Fields'!#REF!</f>
        <v>#REF!</v>
      </c>
    </row>
    <row r="176" spans="1:11">
      <c r="A176" s="54" t="e">
        <f>'VMs - All Data Fields'!#REF!</f>
        <v>#REF!</v>
      </c>
      <c r="B176" s="49" t="e">
        <f>'VMs - All Data Fields'!#REF!</f>
        <v>#REF!</v>
      </c>
      <c r="C176" s="49" t="e">
        <f>ROUND(('VMs - All Data Fields'!#REF! / 1024),1) &amp; " GB"</f>
        <v>#REF!</v>
      </c>
      <c r="D176" s="49" t="e">
        <f>ROUND(('VMs - All Data Fields'!#REF! / 1024),1) &amp; " GB"</f>
        <v>#REF!</v>
      </c>
      <c r="E176" s="49" t="e">
        <f>ROUND(('VMs - All Data Fields'!#REF! / 1024),1) &amp; " GB"</f>
        <v>#REF!</v>
      </c>
      <c r="F176" s="49" t="e">
        <f>ROUND(('VMs - All Data Fields'!#REF! / 1024),1) &amp; " GB"</f>
        <v>#REF!</v>
      </c>
      <c r="G176" s="49" t="e">
        <f>ROUND(('VMs - All Data Fields'!#REF! / 1024),1) &amp; " GB"</f>
        <v>#REF!</v>
      </c>
      <c r="H176" s="49" t="e">
        <f>ROUND(('VMs - All Data Fields'!#REF! / 1024),1) &amp; " GB"</f>
        <v>#REF!</v>
      </c>
      <c r="I176" s="48" t="e">
        <f>'VMs - All Data Fields'!#REF!</f>
        <v>#REF!</v>
      </c>
      <c r="J176" s="50" t="e">
        <f>'VMs - All Data Fields'!#REF!</f>
        <v>#REF!</v>
      </c>
      <c r="K176" s="50" t="e">
        <f>'VMs - All Data Fields'!#REF!</f>
        <v>#REF!</v>
      </c>
    </row>
    <row r="177" spans="1:11">
      <c r="A177" s="54" t="e">
        <f>'VMs - All Data Fields'!#REF!</f>
        <v>#REF!</v>
      </c>
      <c r="B177" s="49" t="e">
        <f>'VMs - All Data Fields'!#REF!</f>
        <v>#REF!</v>
      </c>
      <c r="C177" s="49" t="e">
        <f>ROUND(('VMs - All Data Fields'!#REF! / 1024),1) &amp; " GB"</f>
        <v>#REF!</v>
      </c>
      <c r="D177" s="49" t="e">
        <f>ROUND(('VMs - All Data Fields'!#REF! / 1024),1) &amp; " GB"</f>
        <v>#REF!</v>
      </c>
      <c r="E177" s="49" t="e">
        <f>ROUND(('VMs - All Data Fields'!#REF! / 1024),1) &amp; " GB"</f>
        <v>#REF!</v>
      </c>
      <c r="F177" s="49" t="e">
        <f>ROUND(('VMs - All Data Fields'!#REF! / 1024),1) &amp; " GB"</f>
        <v>#REF!</v>
      </c>
      <c r="G177" s="49" t="e">
        <f>ROUND(('VMs - All Data Fields'!#REF! / 1024),1) &amp; " GB"</f>
        <v>#REF!</v>
      </c>
      <c r="H177" s="49" t="e">
        <f>ROUND(('VMs - All Data Fields'!#REF! / 1024),1) &amp; " GB"</f>
        <v>#REF!</v>
      </c>
      <c r="I177" s="48" t="e">
        <f>'VMs - All Data Fields'!#REF!</f>
        <v>#REF!</v>
      </c>
      <c r="J177" s="50" t="e">
        <f>'VMs - All Data Fields'!#REF!</f>
        <v>#REF!</v>
      </c>
      <c r="K177" s="50" t="e">
        <f>'VMs - All Data Fields'!#REF!</f>
        <v>#REF!</v>
      </c>
    </row>
    <row r="178" spans="1:11">
      <c r="A178" s="54" t="e">
        <f>'VMs - All Data Fields'!#REF!</f>
        <v>#REF!</v>
      </c>
      <c r="B178" s="49" t="e">
        <f>'VMs - All Data Fields'!#REF!</f>
        <v>#REF!</v>
      </c>
      <c r="C178" s="49" t="e">
        <f>ROUND(('VMs - All Data Fields'!#REF! / 1024),1) &amp; " GB"</f>
        <v>#REF!</v>
      </c>
      <c r="D178" s="49" t="e">
        <f>ROUND(('VMs - All Data Fields'!#REF! / 1024),1) &amp; " GB"</f>
        <v>#REF!</v>
      </c>
      <c r="E178" s="49" t="e">
        <f>ROUND(('VMs - All Data Fields'!#REF! / 1024),1) &amp; " GB"</f>
        <v>#REF!</v>
      </c>
      <c r="F178" s="49" t="e">
        <f>ROUND(('VMs - All Data Fields'!#REF! / 1024),1) &amp; " GB"</f>
        <v>#REF!</v>
      </c>
      <c r="G178" s="49" t="e">
        <f>ROUND(('VMs - All Data Fields'!#REF! / 1024),1) &amp; " GB"</f>
        <v>#REF!</v>
      </c>
      <c r="H178" s="49" t="e">
        <f>ROUND(('VMs - All Data Fields'!#REF! / 1024),1) &amp; " GB"</f>
        <v>#REF!</v>
      </c>
      <c r="I178" s="48" t="e">
        <f>'VMs - All Data Fields'!#REF!</f>
        <v>#REF!</v>
      </c>
      <c r="J178" s="50" t="e">
        <f>'VMs - All Data Fields'!#REF!</f>
        <v>#REF!</v>
      </c>
      <c r="K178" s="50" t="e">
        <f>'VMs - All Data Fields'!#REF!</f>
        <v>#REF!</v>
      </c>
    </row>
    <row r="179" spans="1:11">
      <c r="A179" s="54" t="e">
        <f>'VMs - All Data Fields'!#REF!</f>
        <v>#REF!</v>
      </c>
      <c r="B179" s="49" t="e">
        <f>'VMs - All Data Fields'!#REF!</f>
        <v>#REF!</v>
      </c>
      <c r="C179" s="49" t="e">
        <f>ROUND(('VMs - All Data Fields'!#REF! / 1024),1) &amp; " GB"</f>
        <v>#REF!</v>
      </c>
      <c r="D179" s="49" t="e">
        <f>ROUND(('VMs - All Data Fields'!#REF! / 1024),1) &amp; " GB"</f>
        <v>#REF!</v>
      </c>
      <c r="E179" s="49" t="e">
        <f>ROUND(('VMs - All Data Fields'!#REF! / 1024),1) &amp; " GB"</f>
        <v>#REF!</v>
      </c>
      <c r="F179" s="49" t="e">
        <f>ROUND(('VMs - All Data Fields'!#REF! / 1024),1) &amp; " GB"</f>
        <v>#REF!</v>
      </c>
      <c r="G179" s="49" t="e">
        <f>ROUND(('VMs - All Data Fields'!#REF! / 1024),1) &amp; " GB"</f>
        <v>#REF!</v>
      </c>
      <c r="H179" s="49" t="e">
        <f>ROUND(('VMs - All Data Fields'!#REF! / 1024),1) &amp; " GB"</f>
        <v>#REF!</v>
      </c>
      <c r="I179" s="48" t="e">
        <f>'VMs - All Data Fields'!#REF!</f>
        <v>#REF!</v>
      </c>
      <c r="J179" s="50" t="e">
        <f>'VMs - All Data Fields'!#REF!</f>
        <v>#REF!</v>
      </c>
    </row>
    <row r="180" spans="1:11">
      <c r="A180" s="54" t="e">
        <f>'VMs - All Data Fields'!#REF!</f>
        <v>#REF!</v>
      </c>
      <c r="B180" s="49" t="e">
        <f>'VMs - All Data Fields'!#REF!</f>
        <v>#REF!</v>
      </c>
      <c r="C180" s="49" t="e">
        <f>ROUND(('VMs - All Data Fields'!#REF! / 1024),1) &amp; " GB"</f>
        <v>#REF!</v>
      </c>
      <c r="D180" s="49" t="e">
        <f>ROUND(('VMs - All Data Fields'!#REF! / 1024),1) &amp; " GB"</f>
        <v>#REF!</v>
      </c>
      <c r="E180" s="49" t="e">
        <f>ROUND(('VMs - All Data Fields'!#REF! / 1024),1) &amp; " GB"</f>
        <v>#REF!</v>
      </c>
      <c r="F180" s="49" t="e">
        <f>ROUND(('VMs - All Data Fields'!#REF! / 1024),1) &amp; " GB"</f>
        <v>#REF!</v>
      </c>
      <c r="G180" s="49" t="e">
        <f>ROUND(('VMs - All Data Fields'!#REF! / 1024),1) &amp; " GB"</f>
        <v>#REF!</v>
      </c>
      <c r="H180" s="49" t="e">
        <f>ROUND(('VMs - All Data Fields'!#REF! / 1024),1) &amp; " GB"</f>
        <v>#REF!</v>
      </c>
      <c r="I180" s="48" t="e">
        <f>'VMs - All Data Fields'!#REF!</f>
        <v>#REF!</v>
      </c>
      <c r="J180" s="50" t="e">
        <f>'VMs - All Data Fields'!#REF!</f>
        <v>#REF!</v>
      </c>
    </row>
    <row r="181" spans="1:11">
      <c r="A181" s="54" t="e">
        <f>'VMs - All Data Fields'!#REF!</f>
        <v>#REF!</v>
      </c>
      <c r="B181" s="49" t="e">
        <f>'VMs - All Data Fields'!#REF!</f>
        <v>#REF!</v>
      </c>
      <c r="C181" s="49" t="e">
        <f>ROUND(('VMs - All Data Fields'!#REF! / 1024),1) &amp; " GB"</f>
        <v>#REF!</v>
      </c>
      <c r="D181" s="49" t="e">
        <f>ROUND(('VMs - All Data Fields'!#REF! / 1024),1) &amp; " GB"</f>
        <v>#REF!</v>
      </c>
      <c r="E181" s="49" t="e">
        <f>ROUND(('VMs - All Data Fields'!#REF! / 1024),1) &amp; " GB"</f>
        <v>#REF!</v>
      </c>
      <c r="F181" s="49" t="e">
        <f>ROUND(('VMs - All Data Fields'!#REF! / 1024),1) &amp; " GB"</f>
        <v>#REF!</v>
      </c>
      <c r="G181" s="49" t="e">
        <f>ROUND(('VMs - All Data Fields'!#REF! / 1024),1) &amp; " GB"</f>
        <v>#REF!</v>
      </c>
      <c r="H181" s="49" t="e">
        <f>ROUND(('VMs - All Data Fields'!#REF! / 1024),1) &amp; " GB"</f>
        <v>#REF!</v>
      </c>
      <c r="I181" s="48" t="e">
        <f>'VMs - All Data Fields'!#REF!</f>
        <v>#REF!</v>
      </c>
      <c r="J181" s="50" t="e">
        <f>'VMs - All Data Fields'!#REF!</f>
        <v>#REF!</v>
      </c>
    </row>
    <row r="182" spans="1:11">
      <c r="A182" s="54" t="e">
        <f>'VMs - All Data Fields'!#REF!</f>
        <v>#REF!</v>
      </c>
      <c r="B182" s="49" t="e">
        <f>'VMs - All Data Fields'!#REF!</f>
        <v>#REF!</v>
      </c>
      <c r="C182" s="49" t="e">
        <f>ROUND(('VMs - All Data Fields'!#REF! / 1024),1) &amp; " GB"</f>
        <v>#REF!</v>
      </c>
      <c r="D182" s="49" t="e">
        <f>ROUND(('VMs - All Data Fields'!#REF! / 1024),1) &amp; " GB"</f>
        <v>#REF!</v>
      </c>
      <c r="E182" s="49" t="e">
        <f>ROUND(('VMs - All Data Fields'!#REF! / 1024),1) &amp; " GB"</f>
        <v>#REF!</v>
      </c>
      <c r="F182" s="49" t="e">
        <f>ROUND(('VMs - All Data Fields'!#REF! / 1024),1) &amp; " GB"</f>
        <v>#REF!</v>
      </c>
      <c r="G182" s="49" t="e">
        <f>ROUND(('VMs - All Data Fields'!#REF! / 1024),1) &amp; " GB"</f>
        <v>#REF!</v>
      </c>
      <c r="H182" s="49" t="e">
        <f>ROUND(('VMs - All Data Fields'!#REF! / 1024),1) &amp; " GB"</f>
        <v>#REF!</v>
      </c>
      <c r="I182" s="48" t="e">
        <f>'VMs - All Data Fields'!#REF!</f>
        <v>#REF!</v>
      </c>
      <c r="J182" s="50" t="e">
        <f>'VMs - All Data Fields'!#REF!</f>
        <v>#REF!</v>
      </c>
    </row>
    <row r="183" spans="1:11">
      <c r="A183" s="54" t="e">
        <f>'VMs - All Data Fields'!#REF!</f>
        <v>#REF!</v>
      </c>
      <c r="B183" s="49" t="e">
        <f>'VMs - All Data Fields'!#REF!</f>
        <v>#REF!</v>
      </c>
      <c r="C183" s="49" t="e">
        <f>ROUND(('VMs - All Data Fields'!#REF! / 1024),1) &amp; " GB"</f>
        <v>#REF!</v>
      </c>
      <c r="D183" s="49" t="e">
        <f>ROUND(('VMs - All Data Fields'!#REF! / 1024),1) &amp; " GB"</f>
        <v>#REF!</v>
      </c>
      <c r="E183" s="49" t="e">
        <f>ROUND(('VMs - All Data Fields'!#REF! / 1024),1) &amp; " GB"</f>
        <v>#REF!</v>
      </c>
      <c r="F183" s="49" t="e">
        <f>ROUND(('VMs - All Data Fields'!#REF! / 1024),1) &amp; " GB"</f>
        <v>#REF!</v>
      </c>
      <c r="G183" s="49" t="e">
        <f>ROUND(('VMs - All Data Fields'!#REF! / 1024),1) &amp; " GB"</f>
        <v>#REF!</v>
      </c>
      <c r="H183" s="49" t="e">
        <f>ROUND(('VMs - All Data Fields'!#REF! / 1024),1) &amp; " GB"</f>
        <v>#REF!</v>
      </c>
      <c r="I183" s="48" t="e">
        <f>'VMs - All Data Fields'!#REF!</f>
        <v>#REF!</v>
      </c>
      <c r="J183" s="50" t="e">
        <f>'VMs - All Data Fields'!#REF!</f>
        <v>#REF!</v>
      </c>
    </row>
    <row r="184" spans="1:11">
      <c r="A184" s="54" t="e">
        <f>'VMs - All Data Fields'!#REF!</f>
        <v>#REF!</v>
      </c>
      <c r="B184" s="49" t="e">
        <f>'VMs - All Data Fields'!#REF!</f>
        <v>#REF!</v>
      </c>
      <c r="C184" s="49" t="e">
        <f>ROUND(('VMs - All Data Fields'!#REF! / 1024),1) &amp; " GB"</f>
        <v>#REF!</v>
      </c>
      <c r="D184" s="49" t="e">
        <f>ROUND(('VMs - All Data Fields'!#REF! / 1024),1) &amp; " GB"</f>
        <v>#REF!</v>
      </c>
      <c r="E184" s="49" t="e">
        <f>ROUND(('VMs - All Data Fields'!#REF! / 1024),1) &amp; " GB"</f>
        <v>#REF!</v>
      </c>
      <c r="F184" s="49" t="e">
        <f>ROUND(('VMs - All Data Fields'!#REF! / 1024),1) &amp; " GB"</f>
        <v>#REF!</v>
      </c>
      <c r="G184" s="49" t="e">
        <f>ROUND(('VMs - All Data Fields'!#REF! / 1024),1) &amp; " GB"</f>
        <v>#REF!</v>
      </c>
      <c r="H184" s="49" t="e">
        <f>ROUND(('VMs - All Data Fields'!#REF! / 1024),1) &amp; " GB"</f>
        <v>#REF!</v>
      </c>
      <c r="I184" s="48" t="e">
        <f>'VMs - All Data Fields'!#REF!</f>
        <v>#REF!</v>
      </c>
      <c r="J184" s="50" t="e">
        <f>'VMs - All Data Fields'!#REF!</f>
        <v>#REF!</v>
      </c>
    </row>
    <row r="185" spans="1:11">
      <c r="A185" s="54" t="e">
        <f>'VMs - All Data Fields'!#REF!</f>
        <v>#REF!</v>
      </c>
      <c r="B185" s="49" t="e">
        <f>'VMs - All Data Fields'!#REF!</f>
        <v>#REF!</v>
      </c>
      <c r="C185" s="49" t="e">
        <f>ROUND(('VMs - All Data Fields'!#REF! / 1024),1) &amp; " GB"</f>
        <v>#REF!</v>
      </c>
      <c r="D185" s="49" t="e">
        <f>ROUND(('VMs - All Data Fields'!#REF! / 1024),1) &amp; " GB"</f>
        <v>#REF!</v>
      </c>
      <c r="E185" s="49" t="e">
        <f>ROUND(('VMs - All Data Fields'!#REF! / 1024),1) &amp; " GB"</f>
        <v>#REF!</v>
      </c>
      <c r="F185" s="49" t="e">
        <f>ROUND(('VMs - All Data Fields'!#REF! / 1024),1) &amp; " GB"</f>
        <v>#REF!</v>
      </c>
      <c r="G185" s="49" t="e">
        <f>ROUND(('VMs - All Data Fields'!#REF! / 1024),1) &amp; " GB"</f>
        <v>#REF!</v>
      </c>
      <c r="H185" s="49" t="e">
        <f>ROUND(('VMs - All Data Fields'!#REF! / 1024),1) &amp; " GB"</f>
        <v>#REF!</v>
      </c>
      <c r="I185" s="48" t="e">
        <f>'VMs - All Data Fields'!#REF!</f>
        <v>#REF!</v>
      </c>
      <c r="J185" s="50" t="e">
        <f>'VMs - All Data Fields'!#REF!</f>
        <v>#REF!</v>
      </c>
    </row>
    <row r="186" spans="1:11">
      <c r="A186" s="54" t="e">
        <f>'VMs - All Data Fields'!#REF!</f>
        <v>#REF!</v>
      </c>
      <c r="B186" s="49" t="e">
        <f>'VMs - All Data Fields'!#REF!</f>
        <v>#REF!</v>
      </c>
      <c r="C186" s="49" t="e">
        <f>ROUND(('VMs - All Data Fields'!#REF! / 1024),1) &amp; " GB"</f>
        <v>#REF!</v>
      </c>
      <c r="D186" s="49" t="e">
        <f>ROUND(('VMs - All Data Fields'!#REF! / 1024),1) &amp; " GB"</f>
        <v>#REF!</v>
      </c>
      <c r="E186" s="49" t="e">
        <f>ROUND(('VMs - All Data Fields'!#REF! / 1024),1) &amp; " GB"</f>
        <v>#REF!</v>
      </c>
      <c r="F186" s="49" t="e">
        <f>ROUND(('VMs - All Data Fields'!#REF! / 1024),1) &amp; " GB"</f>
        <v>#REF!</v>
      </c>
      <c r="G186" s="49" t="e">
        <f>ROUND(('VMs - All Data Fields'!#REF! / 1024),1) &amp; " GB"</f>
        <v>#REF!</v>
      </c>
      <c r="H186" s="49" t="e">
        <f>ROUND(('VMs - All Data Fields'!#REF! / 1024),1) &amp; " GB"</f>
        <v>#REF!</v>
      </c>
      <c r="I186" s="48" t="e">
        <f>'VMs - All Data Fields'!#REF!</f>
        <v>#REF!</v>
      </c>
    </row>
    <row r="187" spans="1:11">
      <c r="A187" s="54" t="e">
        <f>'VMs - All Data Fields'!#REF!</f>
        <v>#REF!</v>
      </c>
      <c r="B187" s="49" t="e">
        <f>'VMs - All Data Fields'!#REF!</f>
        <v>#REF!</v>
      </c>
      <c r="C187" s="49" t="e">
        <f>ROUND(('VMs - All Data Fields'!#REF! / 1024),1) &amp; " GB"</f>
        <v>#REF!</v>
      </c>
      <c r="D187" s="49" t="e">
        <f>ROUND(('VMs - All Data Fields'!#REF! / 1024),1) &amp; " GB"</f>
        <v>#REF!</v>
      </c>
      <c r="E187" s="49" t="e">
        <f>ROUND(('VMs - All Data Fields'!#REF! / 1024),1) &amp; " GB"</f>
        <v>#REF!</v>
      </c>
      <c r="F187" s="49" t="e">
        <f>ROUND(('VMs - All Data Fields'!#REF! / 1024),1) &amp; " GB"</f>
        <v>#REF!</v>
      </c>
      <c r="G187" s="49" t="e">
        <f>ROUND(('VMs - All Data Fields'!#REF! / 1024),1) &amp; " GB"</f>
        <v>#REF!</v>
      </c>
      <c r="H187" s="49" t="e">
        <f>ROUND(('VMs - All Data Fields'!#REF! / 1024),1) &amp; " GB"</f>
        <v>#REF!</v>
      </c>
      <c r="I187" s="48" t="e">
        <f>'VMs - All Data Fields'!#REF!</f>
        <v>#REF!</v>
      </c>
    </row>
    <row r="188" spans="1:11">
      <c r="A188" s="54" t="e">
        <f>'VMs - All Data Fields'!#REF!</f>
        <v>#REF!</v>
      </c>
      <c r="B188" s="49" t="e">
        <f>'VMs - All Data Fields'!#REF!</f>
        <v>#REF!</v>
      </c>
      <c r="C188" s="49" t="e">
        <f>ROUND(('VMs - All Data Fields'!#REF! / 1024),1) &amp; " GB"</f>
        <v>#REF!</v>
      </c>
      <c r="D188" s="49" t="e">
        <f>ROUND(('VMs - All Data Fields'!#REF! / 1024),1) &amp; " GB"</f>
        <v>#REF!</v>
      </c>
      <c r="E188" s="49" t="e">
        <f>ROUND(('VMs - All Data Fields'!#REF! / 1024),1) &amp; " GB"</f>
        <v>#REF!</v>
      </c>
      <c r="F188" s="49" t="e">
        <f>ROUND(('VMs - All Data Fields'!#REF! / 1024),1) &amp; " GB"</f>
        <v>#REF!</v>
      </c>
      <c r="G188" s="49" t="e">
        <f>ROUND(('VMs - All Data Fields'!#REF! / 1024),1) &amp; " GB"</f>
        <v>#REF!</v>
      </c>
      <c r="H188" s="49" t="e">
        <f>ROUND(('VMs - All Data Fields'!#REF! / 1024),1) &amp; " GB"</f>
        <v>#REF!</v>
      </c>
      <c r="I188" s="48" t="e">
        <f>'VMs - All Data Fields'!#REF!</f>
        <v>#REF!</v>
      </c>
    </row>
    <row r="189" spans="1:11">
      <c r="A189" s="54" t="e">
        <f>'VMs - All Data Fields'!#REF!</f>
        <v>#REF!</v>
      </c>
      <c r="B189" s="49" t="e">
        <f>'VMs - All Data Fields'!#REF!</f>
        <v>#REF!</v>
      </c>
      <c r="C189" s="49" t="e">
        <f>ROUND(('VMs - All Data Fields'!#REF! / 1024),1) &amp; " GB"</f>
        <v>#REF!</v>
      </c>
      <c r="D189" s="49" t="e">
        <f>ROUND(('VMs - All Data Fields'!#REF! / 1024),1) &amp; " GB"</f>
        <v>#REF!</v>
      </c>
      <c r="E189" s="49" t="e">
        <f>ROUND(('VMs - All Data Fields'!#REF! / 1024),1) &amp; " GB"</f>
        <v>#REF!</v>
      </c>
      <c r="F189" s="49" t="e">
        <f>ROUND(('VMs - All Data Fields'!#REF! / 1024),1) &amp; " GB"</f>
        <v>#REF!</v>
      </c>
      <c r="G189" s="49" t="e">
        <f>ROUND(('VMs - All Data Fields'!#REF! / 1024),1) &amp; " GB"</f>
        <v>#REF!</v>
      </c>
      <c r="H189" s="49" t="e">
        <f>ROUND(('VMs - All Data Fields'!#REF! / 1024),1) &amp; " GB"</f>
        <v>#REF!</v>
      </c>
      <c r="I189" s="48" t="e">
        <f>'VMs - All Data Fields'!#REF!</f>
        <v>#REF!</v>
      </c>
    </row>
    <row r="190" spans="1:11">
      <c r="A190" s="54" t="e">
        <f>'VMs - All Data Fields'!#REF!</f>
        <v>#REF!</v>
      </c>
      <c r="B190" s="49" t="e">
        <f>'VMs - All Data Fields'!#REF!</f>
        <v>#REF!</v>
      </c>
      <c r="C190" s="49" t="e">
        <f>ROUND(('VMs - All Data Fields'!#REF! / 1024),1) &amp; " GB"</f>
        <v>#REF!</v>
      </c>
      <c r="D190" s="49" t="e">
        <f>ROUND(('VMs - All Data Fields'!#REF! / 1024),1) &amp; " GB"</f>
        <v>#REF!</v>
      </c>
      <c r="E190" s="49" t="e">
        <f>ROUND(('VMs - All Data Fields'!#REF! / 1024),1) &amp; " GB"</f>
        <v>#REF!</v>
      </c>
      <c r="F190" s="49" t="e">
        <f>ROUND(('VMs - All Data Fields'!#REF! / 1024),1) &amp; " GB"</f>
        <v>#REF!</v>
      </c>
      <c r="G190" s="49" t="e">
        <f>ROUND(('VMs - All Data Fields'!#REF! / 1024),1) &amp; " GB"</f>
        <v>#REF!</v>
      </c>
      <c r="H190" s="49" t="e">
        <f>ROUND(('VMs - All Data Fields'!#REF! / 1024),1) &amp; " GB"</f>
        <v>#REF!</v>
      </c>
      <c r="I190" s="48" t="e">
        <f>'VMs - All Data Fields'!#REF!</f>
        <v>#REF!</v>
      </c>
    </row>
    <row r="191" spans="1:11">
      <c r="A191" s="54" t="e">
        <f>'VMs - All Data Fields'!#REF!</f>
        <v>#REF!</v>
      </c>
      <c r="B191" s="49" t="e">
        <f>'VMs - All Data Fields'!#REF!</f>
        <v>#REF!</v>
      </c>
      <c r="C191" s="49" t="e">
        <f>ROUND(('VMs - All Data Fields'!#REF! / 1024),1) &amp; " GB"</f>
        <v>#REF!</v>
      </c>
      <c r="D191" s="49" t="e">
        <f>ROUND(('VMs - All Data Fields'!#REF! / 1024),1) &amp; " GB"</f>
        <v>#REF!</v>
      </c>
      <c r="E191" s="49" t="e">
        <f>ROUND(('VMs - All Data Fields'!#REF! / 1024),1) &amp; " GB"</f>
        <v>#REF!</v>
      </c>
      <c r="F191" s="49" t="e">
        <f>ROUND(('VMs - All Data Fields'!#REF! / 1024),1) &amp; " GB"</f>
        <v>#REF!</v>
      </c>
      <c r="G191" s="49" t="e">
        <f>ROUND(('VMs - All Data Fields'!#REF! / 1024),1) &amp; " GB"</f>
        <v>#REF!</v>
      </c>
      <c r="H191" s="49" t="e">
        <f>ROUND(('VMs - All Data Fields'!#REF! / 1024),1) &amp; " GB"</f>
        <v>#REF!</v>
      </c>
      <c r="I191" s="48" t="e">
        <f>'VMs - All Data Fields'!#REF!</f>
        <v>#REF!</v>
      </c>
    </row>
    <row r="192" spans="1:11">
      <c r="A192" s="54" t="e">
        <f>'VMs - All Data Fields'!#REF!</f>
        <v>#REF!</v>
      </c>
      <c r="B192" s="49" t="e">
        <f>'VMs - All Data Fields'!#REF!</f>
        <v>#REF!</v>
      </c>
      <c r="C192" s="49" t="e">
        <f>ROUND(('VMs - All Data Fields'!#REF! / 1024),1) &amp; " GB"</f>
        <v>#REF!</v>
      </c>
      <c r="D192" s="49" t="e">
        <f>ROUND(('VMs - All Data Fields'!#REF! / 1024),1) &amp; " GB"</f>
        <v>#REF!</v>
      </c>
      <c r="E192" s="49" t="e">
        <f>ROUND(('VMs - All Data Fields'!#REF! / 1024),1) &amp; " GB"</f>
        <v>#REF!</v>
      </c>
      <c r="F192" s="49" t="e">
        <f>ROUND(('VMs - All Data Fields'!#REF! / 1024),1) &amp; " GB"</f>
        <v>#REF!</v>
      </c>
      <c r="G192" s="49" t="e">
        <f>ROUND(('VMs - All Data Fields'!#REF! / 1024),1) &amp; " GB"</f>
        <v>#REF!</v>
      </c>
      <c r="H192" s="49" t="e">
        <f>ROUND(('VMs - All Data Fields'!#REF! / 1024),1) &amp; " GB"</f>
        <v>#REF!</v>
      </c>
      <c r="I192" s="48" t="e">
        <f>'VMs - All Data Fields'!#REF!</f>
        <v>#REF!</v>
      </c>
    </row>
    <row r="193" spans="1:9">
      <c r="A193" s="54" t="e">
        <f>'VMs - All Data Fields'!#REF!</f>
        <v>#REF!</v>
      </c>
      <c r="B193" s="49" t="e">
        <f>'VMs - All Data Fields'!#REF!</f>
        <v>#REF!</v>
      </c>
      <c r="C193" s="49" t="e">
        <f>ROUND(('VMs - All Data Fields'!#REF! / 1024),1) &amp; " GB"</f>
        <v>#REF!</v>
      </c>
      <c r="D193" s="49" t="e">
        <f>ROUND(('VMs - All Data Fields'!#REF! / 1024),1) &amp; " GB"</f>
        <v>#REF!</v>
      </c>
      <c r="E193" s="49" t="e">
        <f>ROUND(('VMs - All Data Fields'!#REF! / 1024),1) &amp; " GB"</f>
        <v>#REF!</v>
      </c>
      <c r="F193" s="49" t="e">
        <f>ROUND(('VMs - All Data Fields'!#REF! / 1024),1) &amp; " GB"</f>
        <v>#REF!</v>
      </c>
      <c r="G193" s="49" t="e">
        <f>ROUND(('VMs - All Data Fields'!#REF! / 1024),1) &amp; " GB"</f>
        <v>#REF!</v>
      </c>
      <c r="H193" s="49" t="e">
        <f>ROUND(('VMs - All Data Fields'!#REF! / 1024),1) &amp; " GB"</f>
        <v>#REF!</v>
      </c>
      <c r="I193" s="48" t="e">
        <f>'VMs - All Data Fields'!#REF!</f>
        <v>#REF!</v>
      </c>
    </row>
    <row r="194" spans="1:9">
      <c r="A194" s="54" t="e">
        <f>'VMs - All Data Fields'!#REF!</f>
        <v>#REF!</v>
      </c>
      <c r="B194" s="49" t="e">
        <f>'VMs - All Data Fields'!#REF!</f>
        <v>#REF!</v>
      </c>
      <c r="C194" s="49" t="e">
        <f>ROUND(('VMs - All Data Fields'!#REF! / 1024),1) &amp; " GB"</f>
        <v>#REF!</v>
      </c>
      <c r="D194" s="49" t="e">
        <f>ROUND(('VMs - All Data Fields'!#REF! / 1024),1) &amp; " GB"</f>
        <v>#REF!</v>
      </c>
      <c r="E194" s="49" t="e">
        <f>ROUND(('VMs - All Data Fields'!#REF! / 1024),1) &amp; " GB"</f>
        <v>#REF!</v>
      </c>
      <c r="F194" s="49" t="e">
        <f>ROUND(('VMs - All Data Fields'!#REF! / 1024),1) &amp; " GB"</f>
        <v>#REF!</v>
      </c>
      <c r="G194" s="49" t="e">
        <f>ROUND(('VMs - All Data Fields'!#REF! / 1024),1) &amp; " GB"</f>
        <v>#REF!</v>
      </c>
      <c r="H194" s="49" t="e">
        <f>ROUND(('VMs - All Data Fields'!#REF! / 1024),1) &amp; " GB"</f>
        <v>#REF!</v>
      </c>
      <c r="I194" s="48" t="e">
        <f>'VMs - All Data Fields'!#REF!</f>
        <v>#REF!</v>
      </c>
    </row>
    <row r="195" spans="1:9">
      <c r="A195" s="54" t="e">
        <f>'VMs - All Data Fields'!#REF!</f>
        <v>#REF!</v>
      </c>
      <c r="B195" s="49" t="e">
        <f>'VMs - All Data Fields'!#REF!</f>
        <v>#REF!</v>
      </c>
      <c r="C195" s="49" t="e">
        <f>ROUND(('VMs - All Data Fields'!#REF! / 1024),1) &amp; " GB"</f>
        <v>#REF!</v>
      </c>
      <c r="D195" s="49" t="e">
        <f>ROUND(('VMs - All Data Fields'!#REF! / 1024),1) &amp; " GB"</f>
        <v>#REF!</v>
      </c>
      <c r="E195" s="49" t="e">
        <f>ROUND(('VMs - All Data Fields'!#REF! / 1024),1) &amp; " GB"</f>
        <v>#REF!</v>
      </c>
      <c r="F195" s="49" t="e">
        <f>ROUND(('VMs - All Data Fields'!#REF! / 1024),1) &amp; " GB"</f>
        <v>#REF!</v>
      </c>
      <c r="G195" s="49" t="e">
        <f>ROUND(('VMs - All Data Fields'!#REF! / 1024),1) &amp; " GB"</f>
        <v>#REF!</v>
      </c>
      <c r="H195" s="49" t="e">
        <f>ROUND(('VMs - All Data Fields'!#REF! / 1024),1) &amp; " GB"</f>
        <v>#REF!</v>
      </c>
      <c r="I195" s="48" t="e">
        <f>'VMs - All Data Fields'!#REF!</f>
        <v>#REF!</v>
      </c>
    </row>
    <row r="196" spans="1:9">
      <c r="A196" s="54" t="e">
        <f>'VMs - All Data Fields'!#REF!</f>
        <v>#REF!</v>
      </c>
      <c r="B196" s="49" t="e">
        <f>'VMs - All Data Fields'!#REF!</f>
        <v>#REF!</v>
      </c>
      <c r="C196" s="49" t="e">
        <f>ROUND(('VMs - All Data Fields'!#REF! / 1024),1) &amp; " GB"</f>
        <v>#REF!</v>
      </c>
      <c r="D196" s="49" t="e">
        <f>ROUND(('VMs - All Data Fields'!#REF! / 1024),1) &amp; " GB"</f>
        <v>#REF!</v>
      </c>
      <c r="E196" s="49" t="e">
        <f>ROUND(('VMs - All Data Fields'!#REF! / 1024),1) &amp; " GB"</f>
        <v>#REF!</v>
      </c>
      <c r="F196" s="49" t="e">
        <f>ROUND(('VMs - All Data Fields'!#REF! / 1024),1) &amp; " GB"</f>
        <v>#REF!</v>
      </c>
      <c r="G196" s="49" t="e">
        <f>ROUND(('VMs - All Data Fields'!#REF! / 1024),1) &amp; " GB"</f>
        <v>#REF!</v>
      </c>
      <c r="H196" s="49" t="e">
        <f>ROUND(('VMs - All Data Fields'!#REF! / 1024),1) &amp; " GB"</f>
        <v>#REF!</v>
      </c>
      <c r="I196" s="48" t="e">
        <f>'VMs - All Data Fields'!#REF!</f>
        <v>#REF!</v>
      </c>
    </row>
    <row r="197" spans="1:9">
      <c r="A197" s="54" t="e">
        <f>'VMs - All Data Fields'!#REF!</f>
        <v>#REF!</v>
      </c>
      <c r="B197" s="49" t="e">
        <f>'VMs - All Data Fields'!#REF!</f>
        <v>#REF!</v>
      </c>
      <c r="C197" s="49" t="e">
        <f>ROUND(('VMs - All Data Fields'!#REF! / 1024),1) &amp; " GB"</f>
        <v>#REF!</v>
      </c>
      <c r="D197" s="49" t="e">
        <f>ROUND(('VMs - All Data Fields'!#REF! / 1024),1) &amp; " GB"</f>
        <v>#REF!</v>
      </c>
      <c r="E197" s="49" t="e">
        <f>ROUND(('VMs - All Data Fields'!#REF! / 1024),1) &amp; " GB"</f>
        <v>#REF!</v>
      </c>
      <c r="F197" s="49" t="e">
        <f>ROUND(('VMs - All Data Fields'!#REF! / 1024),1) &amp; " GB"</f>
        <v>#REF!</v>
      </c>
      <c r="G197" s="49" t="e">
        <f>ROUND(('VMs - All Data Fields'!#REF! / 1024),1) &amp; " GB"</f>
        <v>#REF!</v>
      </c>
      <c r="H197" s="49" t="e">
        <f>ROUND(('VMs - All Data Fields'!#REF! / 1024),1) &amp; " GB"</f>
        <v>#REF!</v>
      </c>
      <c r="I197" s="48" t="e">
        <f>'VMs - All Data Fields'!#REF!</f>
        <v>#REF!</v>
      </c>
    </row>
    <row r="198" spans="1:9">
      <c r="C198" s="49" t="e">
        <f>ROUND(('VMs - All Data Fields'!#REF! / 1024),1) &amp; " GB"</f>
        <v>#REF!</v>
      </c>
      <c r="D198" s="49" t="e">
        <f>ROUND(('VMs - All Data Fields'!#REF! / 1024),1) &amp; " GB"</f>
        <v>#REF!</v>
      </c>
      <c r="E198" s="49" t="e">
        <f>ROUND(('VMs - All Data Fields'!#REF! / 1024),1) &amp; " GB"</f>
        <v>#REF!</v>
      </c>
      <c r="F198" s="49" t="e">
        <f>ROUND(('VMs - All Data Fields'!#REF! / 1024),1) &amp; " GB"</f>
        <v>#REF!</v>
      </c>
      <c r="G198" s="49" t="e">
        <f>ROUND(('VMs - All Data Fields'!#REF! / 1024),1) &amp; " GB"</f>
        <v>#REF!</v>
      </c>
      <c r="H198" s="49" t="e">
        <f>ROUND(('VMs - All Data Fields'!#REF! / 1024),1) &amp; " GB"</f>
        <v>#REF!</v>
      </c>
    </row>
    <row r="199" spans="1:9">
      <c r="C199" s="49" t="e">
        <f>ROUND(('VMs - All Data Fields'!#REF! / 1024),1) &amp; " GB"</f>
        <v>#REF!</v>
      </c>
      <c r="D199" s="49" t="e">
        <f>ROUND(('VMs - All Data Fields'!#REF! / 1024),1) &amp; " GB"</f>
        <v>#REF!</v>
      </c>
      <c r="E199" s="49" t="e">
        <f>ROUND(('VMs - All Data Fields'!#REF! / 1024),1) &amp; " GB"</f>
        <v>#REF!</v>
      </c>
      <c r="F199" s="49" t="e">
        <f>ROUND(('VMs - All Data Fields'!#REF! / 1024),1) &amp; " GB"</f>
        <v>#REF!</v>
      </c>
      <c r="G199" s="49" t="e">
        <f>ROUND(('VMs - All Data Fields'!#REF! / 1024),1) &amp; " GB"</f>
        <v>#REF!</v>
      </c>
      <c r="H199" s="49" t="e">
        <f>ROUND(('VMs - All Data Fields'!#REF! / 1024),1) &amp; " GB"</f>
        <v>#REF!</v>
      </c>
    </row>
    <row r="200" spans="1:9">
      <c r="C200" s="49" t="e">
        <f>ROUND(('VMs - All Data Fields'!#REF! / 1024),1) &amp; " GB"</f>
        <v>#REF!</v>
      </c>
      <c r="D200" s="49" t="e">
        <f>ROUND(('VMs - All Data Fields'!#REF! / 1024),1) &amp; " GB"</f>
        <v>#REF!</v>
      </c>
      <c r="E200" s="49" t="e">
        <f>ROUND(('VMs - All Data Fields'!#REF! / 1024),1) &amp; " GB"</f>
        <v>#REF!</v>
      </c>
      <c r="F200" s="49" t="e">
        <f>ROUND(('VMs - All Data Fields'!#REF! / 1024),1) &amp; " GB"</f>
        <v>#REF!</v>
      </c>
      <c r="G200" s="49" t="e">
        <f>ROUND(('VMs - All Data Fields'!#REF! / 1024),1) &amp; " GB"</f>
        <v>#REF!</v>
      </c>
      <c r="H200" s="49" t="e">
        <f>ROUND(('VMs - All Data Fields'!#REF! / 1024),1) &amp; " GB"</f>
        <v>#REF!</v>
      </c>
    </row>
    <row r="201" spans="1:9">
      <c r="C201" s="49" t="e">
        <f>ROUND(('VMs - All Data Fields'!#REF! / 1024),1) &amp; " GB"</f>
        <v>#REF!</v>
      </c>
      <c r="D201" s="49" t="e">
        <f>ROUND(('VMs - All Data Fields'!#REF! / 1024),1) &amp; " GB"</f>
        <v>#REF!</v>
      </c>
      <c r="E201" s="49" t="e">
        <f>ROUND(('VMs - All Data Fields'!#REF! / 1024),1) &amp; " GB"</f>
        <v>#REF!</v>
      </c>
      <c r="F201" s="49" t="e">
        <f>ROUND(('VMs - All Data Fields'!#REF! / 1024),1) &amp; " GB"</f>
        <v>#REF!</v>
      </c>
      <c r="G201" s="49" t="e">
        <f>ROUND(('VMs - All Data Fields'!#REF! / 1024),1) &amp; " GB"</f>
        <v>#REF!</v>
      </c>
      <c r="H201" s="49" t="e">
        <f>ROUND(('VMs - All Data Fields'!#REF! / 1024),1) &amp; " GB"</f>
        <v>#REF!</v>
      </c>
    </row>
    <row r="202" spans="1:9">
      <c r="C202" s="49" t="e">
        <f>ROUND(('VMs - All Data Fields'!#REF! / 1024),1) &amp; " GB"</f>
        <v>#REF!</v>
      </c>
      <c r="D202" s="49" t="e">
        <f>ROUND(('VMs - All Data Fields'!#REF! / 1024),1) &amp; " GB"</f>
        <v>#REF!</v>
      </c>
      <c r="E202" s="49" t="e">
        <f>ROUND(('VMs - All Data Fields'!#REF! / 1024),1) &amp; " GB"</f>
        <v>#REF!</v>
      </c>
      <c r="F202" s="49" t="e">
        <f>ROUND(('VMs - All Data Fields'!#REF! / 1024),1) &amp; " GB"</f>
        <v>#REF!</v>
      </c>
      <c r="G202" s="49" t="e">
        <f>ROUND(('VMs - All Data Fields'!#REF! / 1024),1) &amp; " GB"</f>
        <v>#REF!</v>
      </c>
      <c r="H202" s="49" t="e">
        <f>ROUND(('VMs - All Data Fields'!#REF! / 1024),1) &amp; " GB"</f>
        <v>#REF!</v>
      </c>
    </row>
    <row r="203" spans="1:9">
      <c r="C203" s="49" t="e">
        <f>ROUND(('VMs - All Data Fields'!#REF! / 1024),1) &amp; " GB"</f>
        <v>#REF!</v>
      </c>
      <c r="D203" s="49" t="e">
        <f>ROUND(('VMs - All Data Fields'!#REF! / 1024),1) &amp; " GB"</f>
        <v>#REF!</v>
      </c>
      <c r="E203" s="49" t="e">
        <f>ROUND(('VMs - All Data Fields'!#REF! / 1024),1) &amp; " GB"</f>
        <v>#REF!</v>
      </c>
      <c r="F203" s="49" t="e">
        <f>ROUND(('VMs - All Data Fields'!#REF! / 1024),1) &amp; " GB"</f>
        <v>#REF!</v>
      </c>
      <c r="G203" s="49" t="e">
        <f>ROUND(('VMs - All Data Fields'!#REF! / 1024),1) &amp; " GB"</f>
        <v>#REF!</v>
      </c>
      <c r="H203" s="49" t="e">
        <f>ROUND(('VMs - All Data Fields'!#REF! / 1024),1) &amp; " GB"</f>
        <v>#REF!</v>
      </c>
    </row>
    <row r="204" spans="1:9">
      <c r="C204" s="49" t="e">
        <f>ROUND(('VMs - All Data Fields'!#REF! / 1024),1) &amp; " GB"</f>
        <v>#REF!</v>
      </c>
      <c r="D204" s="49" t="e">
        <f>ROUND(('VMs - All Data Fields'!#REF! / 1024),1) &amp; " GB"</f>
        <v>#REF!</v>
      </c>
      <c r="E204" s="49" t="e">
        <f>ROUND(('VMs - All Data Fields'!#REF! / 1024),1) &amp; " GB"</f>
        <v>#REF!</v>
      </c>
      <c r="F204" s="49" t="e">
        <f>ROUND(('VMs - All Data Fields'!#REF! / 1024),1) &amp; " GB"</f>
        <v>#REF!</v>
      </c>
      <c r="G204" s="49" t="e">
        <f>ROUND(('VMs - All Data Fields'!#REF! / 1024),1) &amp; " GB"</f>
        <v>#REF!</v>
      </c>
      <c r="H204" s="49" t="e">
        <f>ROUND(('VMs - All Data Fields'!#REF! / 1024),1) &amp; " GB"</f>
        <v>#REF!</v>
      </c>
    </row>
    <row r="205" spans="1:9">
      <c r="C205" s="49" t="e">
        <f>ROUND(('VMs - All Data Fields'!#REF! / 1024),1) &amp; " GB"</f>
        <v>#REF!</v>
      </c>
      <c r="D205" s="49" t="e">
        <f>ROUND(('VMs - All Data Fields'!#REF! / 1024),1) &amp; " GB"</f>
        <v>#REF!</v>
      </c>
      <c r="E205" s="49" t="e">
        <f>ROUND(('VMs - All Data Fields'!#REF! / 1024),1) &amp; " GB"</f>
        <v>#REF!</v>
      </c>
      <c r="F205" s="49" t="e">
        <f>ROUND(('VMs - All Data Fields'!#REF! / 1024),1) &amp; " GB"</f>
        <v>#REF!</v>
      </c>
      <c r="G205" s="49" t="e">
        <f>ROUND(('VMs - All Data Fields'!#REF! / 1024),1) &amp; " GB"</f>
        <v>#REF!</v>
      </c>
      <c r="H205" s="49" t="e">
        <f>ROUND(('VMs - All Data Fields'!#REF! / 1024),1) &amp; " GB"</f>
        <v>#REF!</v>
      </c>
    </row>
    <row r="206" spans="1:9">
      <c r="C206" s="49" t="e">
        <f>ROUND(('VMs - All Data Fields'!#REF! / 1024),1) &amp; " GB"</f>
        <v>#REF!</v>
      </c>
      <c r="D206" s="49" t="e">
        <f>ROUND(('VMs - All Data Fields'!#REF! / 1024),1) &amp; " GB"</f>
        <v>#REF!</v>
      </c>
      <c r="E206" s="49" t="e">
        <f>ROUND(('VMs - All Data Fields'!#REF! / 1024),1) &amp; " GB"</f>
        <v>#REF!</v>
      </c>
      <c r="F206" s="49" t="e">
        <f>ROUND(('VMs - All Data Fields'!#REF! / 1024),1) &amp; " GB"</f>
        <v>#REF!</v>
      </c>
      <c r="G206" s="49" t="e">
        <f>ROUND(('VMs - All Data Fields'!#REF! / 1024),1) &amp; " GB"</f>
        <v>#REF!</v>
      </c>
      <c r="H206" s="49" t="e">
        <f>ROUND(('VMs - All Data Fields'!#REF! / 1024),1) &amp; " GB"</f>
        <v>#REF!</v>
      </c>
    </row>
    <row r="207" spans="1:9">
      <c r="C207" s="49" t="e">
        <f>ROUND(('VMs - All Data Fields'!#REF! / 1024),1) &amp; " GB"</f>
        <v>#REF!</v>
      </c>
      <c r="D207" s="49" t="e">
        <f>ROUND(('VMs - All Data Fields'!#REF! / 1024),1) &amp; " GB"</f>
        <v>#REF!</v>
      </c>
      <c r="E207" s="49" t="e">
        <f>ROUND(('VMs - All Data Fields'!#REF! / 1024),1) &amp; " GB"</f>
        <v>#REF!</v>
      </c>
      <c r="F207" s="49" t="e">
        <f>ROUND(('VMs - All Data Fields'!#REF! / 1024),1) &amp; " GB"</f>
        <v>#REF!</v>
      </c>
      <c r="G207" s="49" t="e">
        <f>ROUND(('VMs - All Data Fields'!#REF! / 1024),1) &amp; " GB"</f>
        <v>#REF!</v>
      </c>
      <c r="H207" s="49" t="e">
        <f>ROUND(('VMs - All Data Fields'!#REF! / 1024),1) &amp; " GB"</f>
        <v>#REF!</v>
      </c>
    </row>
    <row r="208" spans="1:9">
      <c r="C208" s="49" t="e">
        <f>ROUND(('VMs - All Data Fields'!#REF! / 1024),1) &amp; " GB"</f>
        <v>#REF!</v>
      </c>
      <c r="D208" s="49" t="e">
        <f>ROUND(('VMs - All Data Fields'!#REF! / 1024),1) &amp; " GB"</f>
        <v>#REF!</v>
      </c>
      <c r="E208" s="49" t="e">
        <f>ROUND(('VMs - All Data Fields'!#REF! / 1024),1) &amp; " GB"</f>
        <v>#REF!</v>
      </c>
      <c r="F208" s="49" t="e">
        <f>ROUND(('VMs - All Data Fields'!#REF! / 1024),1) &amp; " GB"</f>
        <v>#REF!</v>
      </c>
      <c r="G208" s="49" t="e">
        <f>ROUND(('VMs - All Data Fields'!#REF! / 1024),1) &amp; " GB"</f>
        <v>#REF!</v>
      </c>
      <c r="H208" s="49" t="e">
        <f>ROUND(('VMs - All Data Fields'!#REF! / 1024),1) &amp; " GB"</f>
        <v>#REF!</v>
      </c>
    </row>
    <row r="209" spans="3:8">
      <c r="C209" s="49" t="e">
        <f>ROUND(('VMs - All Data Fields'!#REF! / 1024),1) &amp; " GB"</f>
        <v>#REF!</v>
      </c>
      <c r="D209" s="49" t="e">
        <f>ROUND(('VMs - All Data Fields'!#REF! / 1024),1) &amp; " GB"</f>
        <v>#REF!</v>
      </c>
      <c r="E209" s="49" t="e">
        <f>ROUND(('VMs - All Data Fields'!#REF! / 1024),1) &amp; " GB"</f>
        <v>#REF!</v>
      </c>
      <c r="F209" s="49" t="e">
        <f>ROUND(('VMs - All Data Fields'!#REF! / 1024),1) &amp; " GB"</f>
        <v>#REF!</v>
      </c>
      <c r="G209" s="49" t="e">
        <f>ROUND(('VMs - All Data Fields'!#REF! / 1024),1) &amp; " GB"</f>
        <v>#REF!</v>
      </c>
      <c r="H209" s="49" t="e">
        <f>ROUND(('VMs - All Data Fields'!#REF! / 1024),1) &amp; " GB"</f>
        <v>#REF!</v>
      </c>
    </row>
    <row r="210" spans="3:8">
      <c r="C210" s="49" t="e">
        <f>ROUND(('VMs - All Data Fields'!#REF! / 1024),1) &amp; " GB"</f>
        <v>#REF!</v>
      </c>
      <c r="D210" s="49" t="e">
        <f>ROUND(('VMs - All Data Fields'!#REF! / 1024),1) &amp; " GB"</f>
        <v>#REF!</v>
      </c>
      <c r="E210" s="49" t="e">
        <f>ROUND(('VMs - All Data Fields'!#REF! / 1024),1) &amp; " GB"</f>
        <v>#REF!</v>
      </c>
      <c r="F210" s="49" t="e">
        <f>ROUND(('VMs - All Data Fields'!#REF! / 1024),1) &amp; " GB"</f>
        <v>#REF!</v>
      </c>
      <c r="G210" s="49" t="e">
        <f>ROUND(('VMs - All Data Fields'!#REF! / 1024),1) &amp; " GB"</f>
        <v>#REF!</v>
      </c>
      <c r="H210" s="49" t="e">
        <f>ROUND(('VMs - All Data Fields'!#REF! / 1024),1) &amp; " GB"</f>
        <v>#REF!</v>
      </c>
    </row>
    <row r="211" spans="3:8">
      <c r="D211" s="49" t="e">
        <f>ROUND(('VMs - All Data Fields'!#REF! / 1024),1) &amp; " GB"</f>
        <v>#REF!</v>
      </c>
      <c r="E211" s="49" t="e">
        <f>ROUND(('VMs - All Data Fields'!#REF! / 1024),1) &amp; " GB"</f>
        <v>#REF!</v>
      </c>
      <c r="F211" s="49" t="e">
        <f>ROUND(('VMs - All Data Fields'!#REF! / 1024),1) &amp; " GB"</f>
        <v>#REF!</v>
      </c>
      <c r="G211" s="49" t="e">
        <f>ROUND(('VMs - All Data Fields'!#REF! / 1024),1) &amp; " GB"</f>
        <v>#REF!</v>
      </c>
      <c r="H211" s="49" t="e">
        <f>ROUND(('VMs - All Data Fields'!#REF! / 1024),1) &amp; " GB"</f>
        <v>#REF!</v>
      </c>
    </row>
    <row r="212" spans="3:8">
      <c r="D212" s="49" t="e">
        <f>ROUND(('VMs - All Data Fields'!#REF! / 1024),1) &amp; " GB"</f>
        <v>#REF!</v>
      </c>
      <c r="E212" s="49" t="e">
        <f>ROUND(('VMs - All Data Fields'!#REF! / 1024),1) &amp; " GB"</f>
        <v>#REF!</v>
      </c>
      <c r="F212" s="49" t="e">
        <f>ROUND(('VMs - All Data Fields'!#REF! / 1024),1) &amp; " GB"</f>
        <v>#REF!</v>
      </c>
      <c r="G212" s="49" t="e">
        <f>ROUND(('VMs - All Data Fields'!#REF! / 1024),1) &amp; " GB"</f>
        <v>#REF!</v>
      </c>
      <c r="H212" s="49" t="e">
        <f>ROUND(('VMs - All Data Fields'!#REF! / 1024),1) &amp; " GB"</f>
        <v>#REF!</v>
      </c>
    </row>
    <row r="213" spans="3:8">
      <c r="D213" s="49" t="e">
        <f>ROUND(('VMs - All Data Fields'!#REF! / 1024),1) &amp; " GB"</f>
        <v>#REF!</v>
      </c>
      <c r="E213" s="49" t="e">
        <f>ROUND(('VMs - All Data Fields'!#REF! / 1024),1) &amp; " GB"</f>
        <v>#REF!</v>
      </c>
      <c r="F213" s="49" t="e">
        <f>ROUND(('VMs - All Data Fields'!#REF! / 1024),1) &amp; " GB"</f>
        <v>#REF!</v>
      </c>
      <c r="G213" s="49" t="e">
        <f>ROUND(('VMs - All Data Fields'!#REF! / 1024),1) &amp; " GB"</f>
        <v>#REF!</v>
      </c>
      <c r="H213" s="49" t="e">
        <f>ROUND(('VMs - All Data Fields'!#REF! / 1024),1) &amp; " GB"</f>
        <v>#REF!</v>
      </c>
    </row>
    <row r="214" spans="3:8">
      <c r="D214" s="49" t="e">
        <f>ROUND(('VMs - All Data Fields'!#REF! / 1024),1) &amp; " GB"</f>
        <v>#REF!</v>
      </c>
      <c r="E214" s="49" t="e">
        <f>ROUND(('VMs - All Data Fields'!#REF! / 1024),1) &amp; " GB"</f>
        <v>#REF!</v>
      </c>
      <c r="F214" s="49" t="e">
        <f>ROUND(('VMs - All Data Fields'!#REF! / 1024),1) &amp; " GB"</f>
        <v>#REF!</v>
      </c>
      <c r="G214" s="49" t="e">
        <f>ROUND(('VMs - All Data Fields'!#REF! / 1024),1) &amp; " GB"</f>
        <v>#REF!</v>
      </c>
      <c r="H214" s="49" t="e">
        <f>ROUND(('VMs - All Data Fields'!#REF! / 1024),1) &amp; " GB"</f>
        <v>#REF!</v>
      </c>
    </row>
    <row r="215" spans="3:8">
      <c r="D215" s="49" t="e">
        <f>ROUND(('VMs - All Data Fields'!#REF! / 1024),1) &amp; " GB"</f>
        <v>#REF!</v>
      </c>
      <c r="E215" s="49" t="e">
        <f>ROUND(('VMs - All Data Fields'!#REF! / 1024),1) &amp; " GB"</f>
        <v>#REF!</v>
      </c>
      <c r="F215" s="49" t="e">
        <f>ROUND(('VMs - All Data Fields'!#REF! / 1024),1) &amp; " GB"</f>
        <v>#REF!</v>
      </c>
      <c r="G215" s="49" t="e">
        <f>ROUND(('VMs - All Data Fields'!#REF! / 1024),1) &amp; " GB"</f>
        <v>#REF!</v>
      </c>
      <c r="H215" s="49" t="e">
        <f>ROUND(('VMs - All Data Fields'!#REF! / 1024),1) &amp; " GB"</f>
        <v>#REF!</v>
      </c>
    </row>
    <row r="216" spans="3:8">
      <c r="D216" s="49" t="e">
        <f>ROUND(('VMs - All Data Fields'!#REF! / 1024),1) &amp; " GB"</f>
        <v>#REF!</v>
      </c>
      <c r="E216" s="49" t="e">
        <f>ROUND(('VMs - All Data Fields'!#REF! / 1024),1) &amp; " GB"</f>
        <v>#REF!</v>
      </c>
      <c r="F216" s="49" t="e">
        <f>ROUND(('VMs - All Data Fields'!#REF! / 1024),1) &amp; " GB"</f>
        <v>#REF!</v>
      </c>
      <c r="G216" s="49" t="e">
        <f>ROUND(('VMs - All Data Fields'!#REF! / 1024),1) &amp; " GB"</f>
        <v>#REF!</v>
      </c>
      <c r="H216" s="49" t="e">
        <f>ROUND(('VMs - All Data Fields'!#REF! / 1024),1) &amp; " GB"</f>
        <v>#REF!</v>
      </c>
    </row>
    <row r="217" spans="3:8">
      <c r="D217" s="49" t="e">
        <f>ROUND(('VMs - All Data Fields'!#REF! / 1024),1) &amp; " GB"</f>
        <v>#REF!</v>
      </c>
      <c r="E217" s="49" t="e">
        <f>ROUND(('VMs - All Data Fields'!#REF! / 1024),1) &amp; " GB"</f>
        <v>#REF!</v>
      </c>
      <c r="F217" s="49" t="e">
        <f>ROUND(('VMs - All Data Fields'!#REF! / 1024),1) &amp; " GB"</f>
        <v>#REF!</v>
      </c>
      <c r="G217" s="49" t="e">
        <f>ROUND(('VMs - All Data Fields'!#REF! / 1024),1) &amp; " GB"</f>
        <v>#REF!</v>
      </c>
      <c r="H217" s="49" t="e">
        <f>ROUND(('VMs - All Data Fields'!#REF! / 1024),1) &amp; " GB"</f>
        <v>#REF!</v>
      </c>
    </row>
    <row r="218" spans="3:8">
      <c r="D218" s="49" t="e">
        <f>ROUND(('VMs - All Data Fields'!#REF! / 1024),1) &amp; " GB"</f>
        <v>#REF!</v>
      </c>
      <c r="E218" s="49" t="e">
        <f>ROUND(('VMs - All Data Fields'!#REF! / 1024),1) &amp; " GB"</f>
        <v>#REF!</v>
      </c>
      <c r="F218" s="49" t="e">
        <f>ROUND(('VMs - All Data Fields'!#REF! / 1024),1) &amp; " GB"</f>
        <v>#REF!</v>
      </c>
      <c r="G218" s="49" t="e">
        <f>ROUND(('VMs - All Data Fields'!#REF! / 1024),1) &amp; " GB"</f>
        <v>#REF!</v>
      </c>
      <c r="H218" s="49" t="e">
        <f>ROUND(('VMs - All Data Fields'!#REF! / 1024),1) &amp; " GB"</f>
        <v>#REF!</v>
      </c>
    </row>
    <row r="219" spans="3:8">
      <c r="D219" s="49" t="e">
        <f>ROUND(('VMs - All Data Fields'!#REF! / 1024),1) &amp; " GB"</f>
        <v>#REF!</v>
      </c>
      <c r="E219" s="49" t="e">
        <f>ROUND(('VMs - All Data Fields'!#REF! / 1024),1) &amp; " GB"</f>
        <v>#REF!</v>
      </c>
      <c r="F219" s="49" t="e">
        <f>ROUND(('VMs - All Data Fields'!#REF! / 1024),1) &amp; " GB"</f>
        <v>#REF!</v>
      </c>
      <c r="G219" s="49" t="e">
        <f>ROUND(('VMs - All Data Fields'!#REF! / 1024),1) &amp; " GB"</f>
        <v>#REF!</v>
      </c>
      <c r="H219" s="49" t="e">
        <f>ROUND(('VMs - All Data Fields'!#REF! / 1024),1) &amp; " GB"</f>
        <v>#REF!</v>
      </c>
    </row>
  </sheetData>
  <autoFilter ref="A1:K219" xr:uid="{7E957316-D093-4802-91D7-8AFF7B218EC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EFF43-5CA0-4ADE-A493-3BC0432CBED8}">
  <dimension ref="A1:DW993"/>
  <sheetViews>
    <sheetView showZeros="0" topLeftCell="A65" workbookViewId="0">
      <selection activeCell="S1" sqref="S1"/>
    </sheetView>
  </sheetViews>
  <sheetFormatPr defaultRowHeight="15" customHeight="1"/>
  <cols>
    <col min="1" max="1" width="22.85546875" bestFit="1" customWidth="1"/>
    <col min="5" max="5" width="18.28515625" customWidth="1"/>
    <col min="14" max="14" width="11.28515625" customWidth="1"/>
    <col min="19" max="19" width="15.28515625" customWidth="1"/>
    <col min="23" max="23" width="20.7109375" customWidth="1"/>
    <col min="31" max="31" width="17.5703125" customWidth="1"/>
  </cols>
  <sheetData>
    <row r="1" spans="1:127">
      <c r="A1" t="s">
        <v>0</v>
      </c>
      <c r="B1" t="s">
        <v>1</v>
      </c>
      <c r="C1" t="s">
        <v>854</v>
      </c>
      <c r="D1" s="71" t="s">
        <v>855</v>
      </c>
      <c r="E1" s="71" t="s">
        <v>856</v>
      </c>
      <c r="F1" s="71" t="s">
        <v>857</v>
      </c>
      <c r="G1" s="71" t="s">
        <v>858</v>
      </c>
      <c r="H1" s="71" t="s">
        <v>859</v>
      </c>
      <c r="I1" s="71" t="s">
        <v>860</v>
      </c>
      <c r="J1" s="71" t="s">
        <v>861</v>
      </c>
      <c r="K1" s="71" t="s">
        <v>862</v>
      </c>
      <c r="L1" s="71" t="s">
        <v>863</v>
      </c>
      <c r="M1" s="71" t="s">
        <v>864</v>
      </c>
      <c r="N1" s="71" t="s">
        <v>865</v>
      </c>
      <c r="O1" s="71" t="s">
        <v>866</v>
      </c>
      <c r="P1" s="71" t="s">
        <v>867</v>
      </c>
      <c r="Q1" s="71" t="s">
        <v>868</v>
      </c>
      <c r="R1" s="71" t="s">
        <v>28</v>
      </c>
      <c r="S1" s="71" t="s">
        <v>869</v>
      </c>
      <c r="T1" s="71" t="s">
        <v>870</v>
      </c>
      <c r="U1" s="71" t="s">
        <v>871</v>
      </c>
      <c r="V1" s="71" t="s">
        <v>872</v>
      </c>
      <c r="W1" s="71" t="s">
        <v>873</v>
      </c>
      <c r="X1" s="71" t="s">
        <v>874</v>
      </c>
      <c r="Y1" s="71" t="s">
        <v>875</v>
      </c>
      <c r="Z1" s="71" t="s">
        <v>876</v>
      </c>
      <c r="AA1" s="71" t="s">
        <v>877</v>
      </c>
      <c r="AB1" s="71" t="s">
        <v>878</v>
      </c>
      <c r="AC1" s="71" t="s">
        <v>879</v>
      </c>
      <c r="AD1" s="71" t="s">
        <v>880</v>
      </c>
      <c r="AE1" s="71" t="s">
        <v>45</v>
      </c>
      <c r="AF1" s="71" t="s">
        <v>48</v>
      </c>
      <c r="AG1" s="71" t="s">
        <v>49</v>
      </c>
      <c r="AH1" s="71" t="s">
        <v>50</v>
      </c>
      <c r="AI1" s="71" t="s">
        <v>881</v>
      </c>
      <c r="AJ1" s="71"/>
      <c r="AK1" s="71"/>
      <c r="AL1" s="71"/>
      <c r="AM1" s="71"/>
      <c r="AN1" s="71"/>
      <c r="AO1" s="71"/>
      <c r="AP1" s="71"/>
      <c r="AQ1" s="71"/>
      <c r="AR1" s="71"/>
      <c r="AS1" s="71"/>
      <c r="AT1" s="71"/>
      <c r="AU1" s="71"/>
      <c r="AV1" s="71"/>
      <c r="AW1" s="71"/>
      <c r="AX1" s="71"/>
      <c r="AY1" s="71"/>
    </row>
    <row r="2" spans="1:127">
      <c r="A2" s="71" t="str">
        <f>'VMs - All Data Fields'!A2</f>
        <v>airwave01</v>
      </c>
      <c r="B2" s="71">
        <f>'VMs - All Data Fields'!B2</f>
        <v>8</v>
      </c>
      <c r="C2" s="71">
        <f>'VMs - All Data Fields'!C2</f>
        <v>98304</v>
      </c>
      <c r="D2" s="71">
        <f>'VMs - All Data Fields'!D2</f>
        <v>868447</v>
      </c>
      <c r="E2" s="71" t="str">
        <f>'VMs - All Data Fields'!G2</f>
        <v>FB01-01-IT</v>
      </c>
      <c r="F2" s="71">
        <f>'VMs - All Data Fields'!I2</f>
        <v>0</v>
      </c>
      <c r="G2" s="71">
        <f>'VMs - All Data Fields'!K2</f>
        <v>0</v>
      </c>
      <c r="H2" s="71">
        <f>'VMs - All Data Fields'!L2</f>
        <v>0</v>
      </c>
      <c r="I2" s="71" t="e">
        <f>'VMs - All Data Fields'!#REF!</f>
        <v>#REF!</v>
      </c>
      <c r="J2" s="71" t="e">
        <f>'VMs - All Data Fields'!#REF!</f>
        <v>#REF!</v>
      </c>
      <c r="K2" s="71" t="e">
        <f>'VMs - All Data Fields'!#REF!</f>
        <v>#REF!</v>
      </c>
      <c r="L2" s="71">
        <f>'VMs - All Data Fields'!N2</f>
        <v>0</v>
      </c>
      <c r="M2" s="71">
        <f>'VMs - All Data Fields'!P2</f>
        <v>0</v>
      </c>
      <c r="N2" s="71">
        <f>'VMs - All Data Fields'!Q2</f>
        <v>0</v>
      </c>
      <c r="O2" s="71">
        <f>'VMs - All Data Fields'!S2</f>
        <v>0</v>
      </c>
      <c r="P2" s="71">
        <f>'VMs - All Data Fields'!U2</f>
        <v>0</v>
      </c>
      <c r="Q2" s="71">
        <f>'VMs - All Data Fields'!V2</f>
        <v>0</v>
      </c>
      <c r="R2" s="71" t="str">
        <f>'VMs - All Data Fields'!AC2</f>
        <v>OVA</v>
      </c>
      <c r="S2" s="71" t="str">
        <f>'VMs - All Data Fields'!AD2</f>
        <v>172.17.34.84</v>
      </c>
      <c r="T2" s="71" t="str">
        <f>'VMs - All Data Fields'!AE2</f>
        <v>034-ITSVC</v>
      </c>
      <c r="U2" s="71" t="str">
        <f>'VMs - All Data Fields'!AF2</f>
        <v>255.255.254.0</v>
      </c>
      <c r="V2" s="71" t="str">
        <f>'VMs - All Data Fields'!AG2</f>
        <v>172.17.34.1</v>
      </c>
      <c r="W2" s="71">
        <f>'VMs - All Data Fields'!AH2</f>
        <v>0</v>
      </c>
      <c r="X2" s="71">
        <f>'VMs - All Data Fields'!AI2</f>
        <v>0</v>
      </c>
      <c r="Y2" s="71">
        <f>'VMs - All Data Fields'!AJ2</f>
        <v>0</v>
      </c>
      <c r="Z2" s="71" t="e">
        <f>'VMs - All Data Fields'!#REF!</f>
        <v>#REF!</v>
      </c>
      <c r="AA2" s="71">
        <f>'VMs - All Data Fields'!AK2</f>
        <v>0</v>
      </c>
      <c r="AB2" s="71">
        <f>'VMs - All Data Fields'!AL2</f>
        <v>0</v>
      </c>
      <c r="AC2" s="71">
        <f>'VMs - All Data Fields'!AM2</f>
        <v>0</v>
      </c>
      <c r="AD2" s="71" t="e">
        <f>'VMs - All Data Fields'!#REF!</f>
        <v>#REF!</v>
      </c>
      <c r="AE2" s="71">
        <f>'VMs - All Data Fields'!AT2</f>
        <v>4</v>
      </c>
      <c r="AF2" s="71" t="str">
        <f>'VMs - All Data Fields'!AW2</f>
        <v>Infrastructure</v>
      </c>
      <c r="AG2" s="71" t="str">
        <f>'VMs - All Data Fields'!AX2</f>
        <v>Active</v>
      </c>
      <c r="AH2" s="71" t="str">
        <f>'VMs - All Data Fields'!AY2</f>
        <v>PrimaryCompute</v>
      </c>
      <c r="AI2" s="71">
        <f>'VMs - All Data Fields'!BJ2</f>
        <v>0</v>
      </c>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c r="BO2" s="71"/>
      <c r="BP2" s="71"/>
      <c r="BQ2" s="71"/>
      <c r="BR2" s="71"/>
      <c r="BS2" s="71"/>
      <c r="BT2" s="71"/>
      <c r="BU2" s="71"/>
      <c r="BV2" s="71"/>
      <c r="BW2" s="71"/>
      <c r="BX2" s="71"/>
      <c r="BY2" s="71"/>
      <c r="BZ2" s="71"/>
      <c r="CA2" s="71"/>
      <c r="CB2" s="71"/>
      <c r="CC2" s="71"/>
      <c r="CD2" s="71"/>
      <c r="CE2" s="71"/>
      <c r="CF2" s="71"/>
      <c r="CG2" s="71"/>
      <c r="CH2" s="71"/>
      <c r="CI2" s="71"/>
      <c r="CJ2" s="71"/>
      <c r="CK2" s="71"/>
      <c r="CL2" s="71"/>
      <c r="CM2" s="71"/>
      <c r="CN2" s="71"/>
      <c r="CO2" s="71"/>
      <c r="CP2" s="71"/>
      <c r="CQ2" s="71"/>
      <c r="CR2" s="71"/>
      <c r="CS2" s="71"/>
      <c r="CT2" s="71"/>
      <c r="CU2" s="71"/>
      <c r="CV2" s="71"/>
      <c r="CW2" s="71"/>
      <c r="CX2" s="71"/>
      <c r="CY2" s="71"/>
      <c r="CZ2" s="71"/>
      <c r="DA2" s="71"/>
      <c r="DB2" s="71"/>
      <c r="DC2" s="71"/>
      <c r="DD2" s="71"/>
      <c r="DE2" s="71"/>
      <c r="DF2" s="71"/>
      <c r="DG2" s="71"/>
      <c r="DH2" s="71"/>
      <c r="DI2" s="71"/>
      <c r="DJ2" s="71"/>
      <c r="DK2" s="71"/>
      <c r="DL2" s="71"/>
      <c r="DM2" s="71"/>
      <c r="DN2" s="71"/>
      <c r="DO2" s="71"/>
      <c r="DP2" s="71"/>
      <c r="DQ2" s="71"/>
      <c r="DR2" s="71"/>
      <c r="DS2" s="71"/>
      <c r="DT2" s="71"/>
      <c r="DU2" s="71"/>
      <c r="DV2" s="71"/>
      <c r="DW2" s="71"/>
    </row>
    <row r="3" spans="1:127">
      <c r="A3" s="71" t="str">
        <f>'VMs - All Data Fields'!A3</f>
        <v>arsim</v>
      </c>
      <c r="B3" s="71">
        <f>'VMs - All Data Fields'!B3</f>
        <v>12</v>
      </c>
      <c r="C3" s="71">
        <f>'VMs - All Data Fields'!C3</f>
        <v>16384</v>
      </c>
      <c r="D3" s="71">
        <f>'VMs - All Data Fields'!D3</f>
        <v>256000</v>
      </c>
      <c r="E3" s="71" t="str">
        <f>'VMs - All Data Fields'!G3</f>
        <v>FB01-02-Prod</v>
      </c>
      <c r="F3" s="71">
        <f>'VMs - All Data Fields'!I3</f>
        <v>0</v>
      </c>
      <c r="G3" s="71">
        <f>'VMs - All Data Fields'!K3</f>
        <v>0</v>
      </c>
      <c r="H3" s="71">
        <f>'VMs - All Data Fields'!L3</f>
        <v>0</v>
      </c>
      <c r="I3" s="71" t="e">
        <f>'VMs - All Data Fields'!#REF!</f>
        <v>#REF!</v>
      </c>
      <c r="J3" s="71" t="e">
        <f>'VMs - All Data Fields'!#REF!</f>
        <v>#REF!</v>
      </c>
      <c r="K3" s="71" t="e">
        <f>'VMs - All Data Fields'!#REF!</f>
        <v>#REF!</v>
      </c>
      <c r="L3" s="71">
        <f>'VMs - All Data Fields'!N3</f>
        <v>0</v>
      </c>
      <c r="M3" s="71">
        <f>'VMs - All Data Fields'!P3</f>
        <v>0</v>
      </c>
      <c r="N3" s="71">
        <f>'VMs - All Data Fields'!Q3</f>
        <v>0</v>
      </c>
      <c r="O3" s="71">
        <f>'VMs - All Data Fields'!S3</f>
        <v>0</v>
      </c>
      <c r="P3" s="71">
        <f>'VMs - All Data Fields'!U3</f>
        <v>0</v>
      </c>
      <c r="Q3" s="71">
        <f>'VMs - All Data Fields'!V3</f>
        <v>0</v>
      </c>
      <c r="R3" s="71" t="str">
        <f>'VMs - All Data Fields'!AC3</f>
        <v>Win2016</v>
      </c>
      <c r="S3" s="71" t="str">
        <f>'VMs - All Data Fields'!AD3</f>
        <v>172.17.36.208</v>
      </c>
      <c r="T3" s="71" t="str">
        <f>'VMs - All Data Fields'!AE3</f>
        <v>036-Mselect</v>
      </c>
      <c r="U3" s="71" t="str">
        <f>'VMs - All Data Fields'!AF3</f>
        <v>255.255.254.0</v>
      </c>
      <c r="V3" s="71" t="str">
        <f>'VMs - All Data Fields'!AG3</f>
        <v>172.17.36.1</v>
      </c>
      <c r="W3" s="71">
        <f>'VMs - All Data Fields'!AH3</f>
        <v>0</v>
      </c>
      <c r="X3" s="71">
        <f>'VMs - All Data Fields'!AI3</f>
        <v>0</v>
      </c>
      <c r="Y3" s="71">
        <f>'VMs - All Data Fields'!AJ3</f>
        <v>0</v>
      </c>
      <c r="Z3" s="71" t="e">
        <f>'VMs - All Data Fields'!#REF!</f>
        <v>#REF!</v>
      </c>
      <c r="AA3" s="71">
        <f>'VMs - All Data Fields'!AK3</f>
        <v>0</v>
      </c>
      <c r="AB3" s="71">
        <f>'VMs - All Data Fields'!AL3</f>
        <v>0</v>
      </c>
      <c r="AC3" s="71">
        <f>'VMs - All Data Fields'!AM3</f>
        <v>0</v>
      </c>
      <c r="AD3" s="71" t="e">
        <f>'VMs - All Data Fields'!#REF!</f>
        <v>#REF!</v>
      </c>
      <c r="AE3" s="71">
        <f>'VMs - All Data Fields'!AT3</f>
        <v>0</v>
      </c>
      <c r="AF3" s="71" t="str">
        <f>'VMs - All Data Fields'!AW3</f>
        <v>Commissioning</v>
      </c>
      <c r="AG3" s="71" t="str">
        <f>'VMs - All Data Fields'!AX3</f>
        <v>Active</v>
      </c>
      <c r="AH3" s="71" t="str">
        <f>'VMs - All Data Fields'!AY3</f>
        <v>PrimaryCompute</v>
      </c>
      <c r="AI3" s="71">
        <f>'VMs - All Data Fields'!BJ3</f>
        <v>0</v>
      </c>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71"/>
      <c r="BN3" s="71"/>
      <c r="BO3" s="71"/>
      <c r="BP3" s="71"/>
      <c r="BQ3" s="71"/>
      <c r="BR3" s="71"/>
      <c r="BS3" s="71"/>
      <c r="BT3" s="71"/>
      <c r="BU3" s="71"/>
      <c r="BV3" s="71"/>
      <c r="BW3" s="71"/>
      <c r="BX3" s="71"/>
      <c r="BY3" s="71"/>
    </row>
    <row r="4" spans="1:127">
      <c r="A4" s="71" t="str">
        <f>'VMs - All Data Fields'!A4</f>
        <v>Aruba-MM01</v>
      </c>
      <c r="B4" s="71">
        <f>'VMs - All Data Fields'!B4</f>
        <v>8</v>
      </c>
      <c r="C4" s="71">
        <f>'VMs - All Data Fields'!C4</f>
        <v>32768</v>
      </c>
      <c r="D4" s="71">
        <f>'VMs - All Data Fields'!D4</f>
        <v>65536</v>
      </c>
      <c r="E4" s="71" t="str">
        <f>'VMs - All Data Fields'!G4</f>
        <v>FB01-01-IT</v>
      </c>
      <c r="F4" s="71">
        <f>'VMs - All Data Fields'!I4</f>
        <v>0</v>
      </c>
      <c r="G4" s="71">
        <f>'VMs - All Data Fields'!K4</f>
        <v>0</v>
      </c>
      <c r="H4" s="71">
        <f>'VMs - All Data Fields'!L4</f>
        <v>0</v>
      </c>
      <c r="I4" s="71" t="e">
        <f>'VMs - All Data Fields'!#REF!</f>
        <v>#REF!</v>
      </c>
      <c r="J4" s="71" t="e">
        <f>'VMs - All Data Fields'!#REF!</f>
        <v>#REF!</v>
      </c>
      <c r="K4" s="71" t="e">
        <f>'VMs - All Data Fields'!#REF!</f>
        <v>#REF!</v>
      </c>
      <c r="L4" s="71">
        <f>'VMs - All Data Fields'!N4</f>
        <v>0</v>
      </c>
      <c r="M4" s="71">
        <f>'VMs - All Data Fields'!P4</f>
        <v>0</v>
      </c>
      <c r="N4" s="71">
        <f>'VMs - All Data Fields'!Q4</f>
        <v>0</v>
      </c>
      <c r="O4" s="71">
        <f>'VMs - All Data Fields'!S4</f>
        <v>0</v>
      </c>
      <c r="P4" s="71">
        <f>'VMs - All Data Fields'!U4</f>
        <v>0</v>
      </c>
      <c r="Q4" s="71">
        <f>'VMs - All Data Fields'!V4</f>
        <v>0</v>
      </c>
      <c r="R4" s="71" t="str">
        <f>'VMs - All Data Fields'!AC4</f>
        <v>OVA</v>
      </c>
      <c r="S4" s="71" t="str">
        <f>'VMs - All Data Fields'!AD4</f>
        <v>172.17.34.78</v>
      </c>
      <c r="T4" s="71" t="str">
        <f>'VMs - All Data Fields'!AE4</f>
        <v>4095-Trunk</v>
      </c>
      <c r="U4" s="71" t="str">
        <f>'VMs - All Data Fields'!AF4</f>
        <v>255.255.254.0</v>
      </c>
      <c r="V4" s="71" t="str">
        <f>'VMs - All Data Fields'!AG4</f>
        <v>172.17.34.1</v>
      </c>
      <c r="W4" s="71" t="str">
        <f>'VMs - All Data Fields'!AH4</f>
        <v>###.###.###.###</v>
      </c>
      <c r="X4" s="71" t="str">
        <f>'VMs - All Data Fields'!AI4</f>
        <v>4095-Trunk</v>
      </c>
      <c r="Y4" s="71">
        <f>'VMs - All Data Fields'!AJ4</f>
        <v>0</v>
      </c>
      <c r="Z4" s="71" t="e">
        <f>'VMs - All Data Fields'!#REF!</f>
        <v>#REF!</v>
      </c>
      <c r="AA4" s="71">
        <f>'VMs - All Data Fields'!AK4</f>
        <v>0</v>
      </c>
      <c r="AB4" s="71">
        <f>'VMs - All Data Fields'!AL4</f>
        <v>0</v>
      </c>
      <c r="AC4" s="71">
        <f>'VMs - All Data Fields'!AM4</f>
        <v>0</v>
      </c>
      <c r="AD4" s="71" t="e">
        <f>'VMs - All Data Fields'!#REF!</f>
        <v>#REF!</v>
      </c>
      <c r="AE4" s="71">
        <f>'VMs - All Data Fields'!AT4</f>
        <v>4</v>
      </c>
      <c r="AF4" s="71" t="str">
        <f>'VMs - All Data Fields'!AW4</f>
        <v>Infrastructure</v>
      </c>
      <c r="AG4" s="71" t="str">
        <f>'VMs - All Data Fields'!AX4</f>
        <v>Active</v>
      </c>
      <c r="AH4" s="71" t="str">
        <f>'VMs - All Data Fields'!AY4</f>
        <v>PrimaryCompute</v>
      </c>
      <c r="AI4" s="71">
        <f>'VMs - All Data Fields'!BJ4</f>
        <v>0</v>
      </c>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row>
    <row r="5" spans="1:127">
      <c r="A5" s="71" t="str">
        <f>'VMs - All Data Fields'!A5</f>
        <v>Aruba-MM02</v>
      </c>
      <c r="B5" s="71">
        <f>'VMs - All Data Fields'!B5</f>
        <v>8</v>
      </c>
      <c r="C5" s="71">
        <f>'VMs - All Data Fields'!C5</f>
        <v>32768</v>
      </c>
      <c r="D5" s="71">
        <f>'VMs - All Data Fields'!D5</f>
        <v>65536</v>
      </c>
      <c r="E5" s="71" t="str">
        <f>'VMs - All Data Fields'!G5</f>
        <v>FB01-01-IT</v>
      </c>
      <c r="F5" s="71">
        <f>'VMs - All Data Fields'!I5</f>
        <v>0</v>
      </c>
      <c r="G5" s="71">
        <f>'VMs - All Data Fields'!K5</f>
        <v>0</v>
      </c>
      <c r="H5" s="71">
        <f>'VMs - All Data Fields'!L5</f>
        <v>0</v>
      </c>
      <c r="I5" s="71" t="e">
        <f>'VMs - All Data Fields'!#REF!</f>
        <v>#REF!</v>
      </c>
      <c r="J5" s="71" t="e">
        <f>'VMs - All Data Fields'!#REF!</f>
        <v>#REF!</v>
      </c>
      <c r="K5" s="71" t="e">
        <f>'VMs - All Data Fields'!#REF!</f>
        <v>#REF!</v>
      </c>
      <c r="L5" s="71">
        <f>'VMs - All Data Fields'!N5</f>
        <v>0</v>
      </c>
      <c r="M5" s="71">
        <f>'VMs - All Data Fields'!P5</f>
        <v>0</v>
      </c>
      <c r="N5" s="71">
        <f>'VMs - All Data Fields'!Q5</f>
        <v>0</v>
      </c>
      <c r="O5" s="71">
        <f>'VMs - All Data Fields'!S5</f>
        <v>0</v>
      </c>
      <c r="P5" s="71">
        <f>'VMs - All Data Fields'!U5</f>
        <v>0</v>
      </c>
      <c r="Q5" s="71">
        <f>'VMs - All Data Fields'!V5</f>
        <v>0</v>
      </c>
      <c r="R5" s="71" t="str">
        <f>'VMs - All Data Fields'!AC5</f>
        <v>OVA</v>
      </c>
      <c r="S5" s="71" t="str">
        <f>'VMs - All Data Fields'!AD5</f>
        <v>172.17.34.79</v>
      </c>
      <c r="T5" s="71" t="str">
        <f>'VMs - All Data Fields'!AE5</f>
        <v>4095-Trunk</v>
      </c>
      <c r="U5" s="71" t="str">
        <f>'VMs - All Data Fields'!AF5</f>
        <v>255.255.254.0</v>
      </c>
      <c r="V5" s="71" t="str">
        <f>'VMs - All Data Fields'!AG5</f>
        <v>172.17.34.1</v>
      </c>
      <c r="W5" s="71" t="str">
        <f>'VMs - All Data Fields'!AH5</f>
        <v>###.###.###.###</v>
      </c>
      <c r="X5" s="71" t="str">
        <f>'VMs - All Data Fields'!AI5</f>
        <v>4095-Trunk</v>
      </c>
      <c r="Y5" s="71">
        <f>'VMs - All Data Fields'!AJ5</f>
        <v>0</v>
      </c>
      <c r="Z5" s="71" t="e">
        <f>'VMs - All Data Fields'!#REF!</f>
        <v>#REF!</v>
      </c>
      <c r="AA5" s="71">
        <f>'VMs - All Data Fields'!AK5</f>
        <v>0</v>
      </c>
      <c r="AB5" s="71">
        <f>'VMs - All Data Fields'!AL5</f>
        <v>0</v>
      </c>
      <c r="AC5" s="71">
        <f>'VMs - All Data Fields'!AM5</f>
        <v>0</v>
      </c>
      <c r="AD5" s="71" t="e">
        <f>'VMs - All Data Fields'!#REF!</f>
        <v>#REF!</v>
      </c>
      <c r="AE5" s="71">
        <f>'VMs - All Data Fields'!AT5</f>
        <v>4</v>
      </c>
      <c r="AF5" s="71" t="str">
        <f>'VMs - All Data Fields'!AW5</f>
        <v>Infrastructure</v>
      </c>
      <c r="AG5" s="71" t="str">
        <f>'VMs - All Data Fields'!AX5</f>
        <v>Active</v>
      </c>
      <c r="AH5" s="71" t="str">
        <f>'VMs - All Data Fields'!AY5</f>
        <v>PrimaryCompute</v>
      </c>
      <c r="AI5" s="71">
        <f>'VMs - All Data Fields'!BJ5</f>
        <v>0</v>
      </c>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c r="CC5" s="71"/>
      <c r="CD5" s="71"/>
      <c r="CE5" s="71"/>
      <c r="CF5" s="71"/>
      <c r="CG5" s="71"/>
      <c r="CH5" s="71"/>
      <c r="CI5" s="71"/>
      <c r="CJ5" s="71"/>
      <c r="CK5" s="71"/>
      <c r="CL5" s="71"/>
      <c r="CM5" s="71"/>
      <c r="CN5" s="71"/>
      <c r="CO5" s="71"/>
      <c r="CP5" s="71"/>
    </row>
    <row r="6" spans="1:127">
      <c r="A6" s="71" t="str">
        <f>'VMs - All Data Fields'!A6</f>
        <v>assetexp01-clm</v>
      </c>
      <c r="B6" s="71">
        <f>'VMs - All Data Fields'!B6</f>
        <v>4</v>
      </c>
      <c r="C6" s="71">
        <f>'VMs - All Data Fields'!C6</f>
        <v>16384</v>
      </c>
      <c r="D6" s="71">
        <f>'VMs - All Data Fields'!D6</f>
        <v>104178</v>
      </c>
      <c r="E6" s="71" t="str">
        <f>'VMs - All Data Fields'!G6</f>
        <v>FB01-01-IT</v>
      </c>
      <c r="F6" s="71">
        <f>'VMs - All Data Fields'!I6</f>
        <v>307200</v>
      </c>
      <c r="G6" s="71" t="str">
        <f>'VMs - All Data Fields'!K6</f>
        <v>Default</v>
      </c>
      <c r="H6" s="71" t="str">
        <f>'VMs - All Data Fields'!L6</f>
        <v>FB01-01-IT</v>
      </c>
      <c r="I6" s="71" t="e">
        <f>'VMs - All Data Fields'!#REF!</f>
        <v>#REF!</v>
      </c>
      <c r="J6" s="71" t="e">
        <f>'VMs - All Data Fields'!#REF!</f>
        <v>#REF!</v>
      </c>
      <c r="K6" s="71" t="e">
        <f>'VMs - All Data Fields'!#REF!</f>
        <v>#REF!</v>
      </c>
      <c r="L6" s="71">
        <f>'VMs - All Data Fields'!N6</f>
        <v>0</v>
      </c>
      <c r="M6" s="71">
        <f>'VMs - All Data Fields'!P6</f>
        <v>0</v>
      </c>
      <c r="N6" s="71">
        <f>'VMs - All Data Fields'!Q6</f>
        <v>0</v>
      </c>
      <c r="O6" s="71">
        <f>'VMs - All Data Fields'!S6</f>
        <v>0</v>
      </c>
      <c r="P6" s="71">
        <f>'VMs - All Data Fields'!U6</f>
        <v>0</v>
      </c>
      <c r="Q6" s="71">
        <f>'VMs - All Data Fields'!V6</f>
        <v>0</v>
      </c>
      <c r="R6" s="71" t="str">
        <f>'VMs - All Data Fields'!AC6</f>
        <v>Win2019</v>
      </c>
      <c r="S6" s="71" t="str">
        <f>'VMs - All Data Fields'!AD6</f>
        <v>172.17.34.216</v>
      </c>
      <c r="T6" s="71" t="str">
        <f>'VMs - All Data Fields'!AE6</f>
        <v>034-ITSVC</v>
      </c>
      <c r="U6" s="71" t="str">
        <f>'VMs - All Data Fields'!AF6</f>
        <v>255.255.254.0</v>
      </c>
      <c r="V6" s="71" t="str">
        <f>'VMs - All Data Fields'!AG6</f>
        <v>172.17.34.1</v>
      </c>
      <c r="W6" s="71">
        <f>'VMs - All Data Fields'!AH6</f>
        <v>0</v>
      </c>
      <c r="X6" s="71">
        <f>'VMs - All Data Fields'!AI6</f>
        <v>0</v>
      </c>
      <c r="Y6" s="71">
        <f>'VMs - All Data Fields'!AJ6</f>
        <v>0</v>
      </c>
      <c r="Z6" s="71" t="e">
        <f>'VMs - All Data Fields'!#REF!</f>
        <v>#REF!</v>
      </c>
      <c r="AA6" s="71">
        <f>'VMs - All Data Fields'!AK6</f>
        <v>0</v>
      </c>
      <c r="AB6" s="71">
        <f>'VMs - All Data Fields'!AL6</f>
        <v>0</v>
      </c>
      <c r="AC6" s="71">
        <f>'VMs - All Data Fields'!AM6</f>
        <v>0</v>
      </c>
      <c r="AD6" s="71" t="e">
        <f>'VMs - All Data Fields'!#REF!</f>
        <v>#REF!</v>
      </c>
      <c r="AE6" s="71">
        <f>'VMs - All Data Fields'!AT6</f>
        <v>10</v>
      </c>
      <c r="AF6" s="71" t="str">
        <f>'VMs - All Data Fields'!AW6</f>
        <v>Infrastructure</v>
      </c>
      <c r="AG6" s="71" t="str">
        <f>'VMs - All Data Fields'!AX6</f>
        <v>Active</v>
      </c>
      <c r="AH6" s="71"/>
      <c r="AI6" s="71">
        <f>'VMs - All Data Fields'!BJ6</f>
        <v>0</v>
      </c>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row>
    <row r="7" spans="1:127">
      <c r="A7" s="71" t="e">
        <f>'VMs - All Data Fields'!#REF!</f>
        <v>#REF!</v>
      </c>
      <c r="B7" s="71" t="e">
        <f>'VMs - All Data Fields'!#REF!</f>
        <v>#REF!</v>
      </c>
      <c r="C7" s="71" t="e">
        <f>'VMs - All Data Fields'!#REF!</f>
        <v>#REF!</v>
      </c>
      <c r="D7" s="71" t="e">
        <f>'VMs - All Data Fields'!#REF!</f>
        <v>#REF!</v>
      </c>
      <c r="E7" s="71" t="e">
        <f>'VMs - All Data Fields'!#REF!</f>
        <v>#REF!</v>
      </c>
      <c r="F7" s="71" t="e">
        <f>'VMs - All Data Fields'!#REF!</f>
        <v>#REF!</v>
      </c>
      <c r="G7" s="71" t="e">
        <f>'VMs - All Data Fields'!#REF!</f>
        <v>#REF!</v>
      </c>
      <c r="H7" s="71" t="e">
        <f>'VMs - All Data Fields'!#REF!</f>
        <v>#REF!</v>
      </c>
      <c r="I7" s="71" t="e">
        <f>'VMs - All Data Fields'!#REF!</f>
        <v>#REF!</v>
      </c>
      <c r="J7" s="71" t="e">
        <f>'VMs - All Data Fields'!#REF!</f>
        <v>#REF!</v>
      </c>
      <c r="K7" s="71" t="e">
        <f>'VMs - All Data Fields'!#REF!</f>
        <v>#REF!</v>
      </c>
      <c r="L7" s="71" t="e">
        <f>'VMs - All Data Fields'!#REF!</f>
        <v>#REF!</v>
      </c>
      <c r="M7" s="71" t="e">
        <f>'VMs - All Data Fields'!#REF!</f>
        <v>#REF!</v>
      </c>
      <c r="N7" s="71" t="e">
        <f>'VMs - All Data Fields'!#REF!</f>
        <v>#REF!</v>
      </c>
      <c r="O7" s="71" t="e">
        <f>'VMs - All Data Fields'!#REF!</f>
        <v>#REF!</v>
      </c>
      <c r="P7" s="71" t="e">
        <f>'VMs - All Data Fields'!#REF!</f>
        <v>#REF!</v>
      </c>
      <c r="Q7" s="71" t="e">
        <f>'VMs - All Data Fields'!#REF!</f>
        <v>#REF!</v>
      </c>
      <c r="R7" s="71" t="e">
        <f>'VMs - All Data Fields'!#REF!</f>
        <v>#REF!</v>
      </c>
      <c r="S7" s="121" t="e">
        <f>'VMs - All Data Fields'!#REF!</f>
        <v>#REF!</v>
      </c>
      <c r="T7" s="71" t="e">
        <f>'VMs - All Data Fields'!#REF!</f>
        <v>#REF!</v>
      </c>
      <c r="U7" s="71" t="e">
        <f>'VMs - All Data Fields'!#REF!</f>
        <v>#REF!</v>
      </c>
      <c r="V7" s="71" t="e">
        <f>'VMs - All Data Fields'!#REF!</f>
        <v>#REF!</v>
      </c>
      <c r="W7" s="71" t="e">
        <f>'VMs - All Data Fields'!#REF!</f>
        <v>#REF!</v>
      </c>
      <c r="X7" s="71" t="e">
        <f>'VMs - All Data Fields'!#REF!</f>
        <v>#REF!</v>
      </c>
      <c r="Y7" s="71" t="e">
        <f>'VMs - All Data Fields'!#REF!</f>
        <v>#REF!</v>
      </c>
      <c r="Z7" s="71" t="e">
        <f>'VMs - All Data Fields'!#REF!</f>
        <v>#REF!</v>
      </c>
      <c r="AA7" s="71" t="e">
        <f>'VMs - All Data Fields'!#REF!</f>
        <v>#REF!</v>
      </c>
      <c r="AB7" s="71" t="e">
        <f>'VMs - All Data Fields'!#REF!</f>
        <v>#REF!</v>
      </c>
      <c r="AC7" s="71" t="e">
        <f>'VMs - All Data Fields'!#REF!</f>
        <v>#REF!</v>
      </c>
      <c r="AD7" s="71" t="e">
        <f>'VMs - All Data Fields'!#REF!</f>
        <v>#REF!</v>
      </c>
      <c r="AE7" s="71" t="e">
        <f>'VMs - All Data Fields'!#REF!</f>
        <v>#REF!</v>
      </c>
      <c r="AF7" s="71" t="e">
        <f>'VMs - All Data Fields'!#REF!</f>
        <v>#REF!</v>
      </c>
      <c r="AG7" s="71" t="e">
        <f>'VMs - All Data Fields'!#REF!</f>
        <v>#REF!</v>
      </c>
      <c r="AH7" s="71" t="e">
        <f>'VMs - All Data Fields'!#REF!</f>
        <v>#REF!</v>
      </c>
      <c r="AI7" s="71" t="e">
        <f>'VMs - All Data Fields'!#REF!</f>
        <v>#REF!</v>
      </c>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c r="BM7" s="71"/>
      <c r="BN7" s="71"/>
      <c r="BO7" s="71"/>
      <c r="BP7" s="71"/>
      <c r="BQ7" s="71"/>
      <c r="BR7" s="71"/>
      <c r="BS7" s="71"/>
      <c r="BT7" s="71"/>
      <c r="BU7" s="71"/>
      <c r="BV7" s="71"/>
      <c r="BW7" s="71"/>
      <c r="BX7" s="71"/>
      <c r="BY7" s="71"/>
      <c r="BZ7" s="71"/>
      <c r="CA7" s="71"/>
      <c r="CB7" s="71"/>
      <c r="CC7" s="71"/>
      <c r="CD7" s="71"/>
      <c r="CE7" s="71"/>
      <c r="CF7" s="71"/>
      <c r="CG7" s="71"/>
      <c r="CH7" s="71"/>
      <c r="CI7" s="71"/>
      <c r="CJ7" s="71"/>
      <c r="CK7" s="71"/>
      <c r="CL7" s="71"/>
      <c r="CM7" s="71"/>
      <c r="CN7" s="71"/>
      <c r="CO7" s="71"/>
      <c r="CP7" s="71"/>
      <c r="CQ7" s="71"/>
      <c r="CR7" s="71"/>
    </row>
    <row r="8" spans="1:127">
      <c r="A8" s="71" t="e">
        <f>'VMs - All Data Fields'!#REF!</f>
        <v>#REF!</v>
      </c>
      <c r="B8" s="71" t="e">
        <f>'VMs - All Data Fields'!#REF!</f>
        <v>#REF!</v>
      </c>
      <c r="C8" s="71" t="e">
        <f>'VMs - All Data Fields'!#REF!</f>
        <v>#REF!</v>
      </c>
      <c r="D8" s="71" t="e">
        <f>'VMs - All Data Fields'!#REF!</f>
        <v>#REF!</v>
      </c>
      <c r="E8" s="71" t="e">
        <f>'VMs - All Data Fields'!#REF!</f>
        <v>#REF!</v>
      </c>
      <c r="F8" s="71" t="e">
        <f>'VMs - All Data Fields'!#REF!</f>
        <v>#REF!</v>
      </c>
      <c r="G8" s="71" t="e">
        <f>'VMs - All Data Fields'!#REF!</f>
        <v>#REF!</v>
      </c>
      <c r="H8" s="71" t="e">
        <f>'VMs - All Data Fields'!#REF!</f>
        <v>#REF!</v>
      </c>
      <c r="I8" s="71" t="e">
        <f>'VMs - All Data Fields'!#REF!</f>
        <v>#REF!</v>
      </c>
      <c r="J8" s="71" t="e">
        <f>'VMs - All Data Fields'!#REF!</f>
        <v>#REF!</v>
      </c>
      <c r="K8" s="71" t="e">
        <f>'VMs - All Data Fields'!#REF!</f>
        <v>#REF!</v>
      </c>
      <c r="L8" s="71" t="e">
        <f>'VMs - All Data Fields'!#REF!</f>
        <v>#REF!</v>
      </c>
      <c r="M8" s="71" t="e">
        <f>'VMs - All Data Fields'!#REF!</f>
        <v>#REF!</v>
      </c>
      <c r="N8" s="71" t="e">
        <f>'VMs - All Data Fields'!#REF!</f>
        <v>#REF!</v>
      </c>
      <c r="O8" s="71" t="e">
        <f>'VMs - All Data Fields'!#REF!</f>
        <v>#REF!</v>
      </c>
      <c r="P8" s="71" t="e">
        <f>'VMs - All Data Fields'!#REF!</f>
        <v>#REF!</v>
      </c>
      <c r="Q8" s="71" t="e">
        <f>'VMs - All Data Fields'!#REF!</f>
        <v>#REF!</v>
      </c>
      <c r="R8" s="71" t="e">
        <f>'VMs - All Data Fields'!#REF!</f>
        <v>#REF!</v>
      </c>
      <c r="S8" s="71" t="e">
        <f>'VMs - All Data Fields'!#REF!</f>
        <v>#REF!</v>
      </c>
      <c r="T8" s="71" t="e">
        <f>'VMs - All Data Fields'!#REF!</f>
        <v>#REF!</v>
      </c>
      <c r="U8" s="71" t="e">
        <f>'VMs - All Data Fields'!#REF!</f>
        <v>#REF!</v>
      </c>
      <c r="V8" s="71" t="e">
        <f>'VMs - All Data Fields'!#REF!</f>
        <v>#REF!</v>
      </c>
      <c r="W8" s="71" t="e">
        <f>'VMs - All Data Fields'!#REF!</f>
        <v>#REF!</v>
      </c>
      <c r="X8" s="71" t="e">
        <f>'VMs - All Data Fields'!#REF!</f>
        <v>#REF!</v>
      </c>
      <c r="Y8" s="71" t="e">
        <f>'VMs - All Data Fields'!#REF!</f>
        <v>#REF!</v>
      </c>
      <c r="Z8" s="71" t="e">
        <f>'VMs - All Data Fields'!#REF!</f>
        <v>#REF!</v>
      </c>
      <c r="AA8" s="71" t="e">
        <f>'VMs - All Data Fields'!#REF!</f>
        <v>#REF!</v>
      </c>
      <c r="AB8" s="71" t="e">
        <f>'VMs - All Data Fields'!#REF!</f>
        <v>#REF!</v>
      </c>
      <c r="AC8" s="71" t="e">
        <f>'VMs - All Data Fields'!#REF!</f>
        <v>#REF!</v>
      </c>
      <c r="AD8" s="71" t="e">
        <f>'VMs - All Data Fields'!#REF!</f>
        <v>#REF!</v>
      </c>
      <c r="AE8" s="71" t="e">
        <f>'VMs - All Data Fields'!#REF!</f>
        <v>#REF!</v>
      </c>
      <c r="AF8" s="71" t="e">
        <f>'VMs - All Data Fields'!#REF!</f>
        <v>#REF!</v>
      </c>
      <c r="AG8" s="71" t="e">
        <f>'VMs - All Data Fields'!#REF!</f>
        <v>#REF!</v>
      </c>
      <c r="AH8" s="71" t="e">
        <f>'VMs - All Data Fields'!#REF!</f>
        <v>#REF!</v>
      </c>
      <c r="AI8" s="71" t="e">
        <f>'VMs - All Data Fields'!#REF!</f>
        <v>#REF!</v>
      </c>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c r="BM8" s="71"/>
      <c r="BN8" s="71"/>
      <c r="BO8" s="71"/>
      <c r="BP8" s="71"/>
      <c r="BQ8" s="71"/>
      <c r="BR8" s="71"/>
      <c r="BS8" s="71"/>
      <c r="BT8" s="71"/>
      <c r="BU8" s="71"/>
      <c r="BV8" s="71"/>
      <c r="BW8" s="71"/>
      <c r="BX8" s="71"/>
      <c r="BY8" s="71"/>
      <c r="BZ8" s="71"/>
      <c r="CA8" s="71"/>
      <c r="CB8" s="71"/>
      <c r="CC8" s="71"/>
      <c r="CD8" s="71"/>
      <c r="CE8" s="71"/>
      <c r="CF8" s="71"/>
      <c r="CG8" s="71"/>
      <c r="CH8" s="71"/>
      <c r="CI8" s="71"/>
    </row>
    <row r="9" spans="1:127">
      <c r="A9" s="71" t="e">
        <f>'VMs - All Data Fields'!#REF!</f>
        <v>#REF!</v>
      </c>
      <c r="B9" s="71" t="e">
        <f>'VMs - All Data Fields'!#REF!</f>
        <v>#REF!</v>
      </c>
      <c r="C9" s="71" t="e">
        <f>'VMs - All Data Fields'!#REF!</f>
        <v>#REF!</v>
      </c>
      <c r="D9" s="71" t="e">
        <f>'VMs - All Data Fields'!#REF!</f>
        <v>#REF!</v>
      </c>
      <c r="E9" s="71" t="e">
        <f>'VMs - All Data Fields'!#REF!</f>
        <v>#REF!</v>
      </c>
      <c r="F9" s="71" t="e">
        <f>'VMs - All Data Fields'!#REF!</f>
        <v>#REF!</v>
      </c>
      <c r="G9" s="71" t="e">
        <f>'VMs - All Data Fields'!#REF!</f>
        <v>#REF!</v>
      </c>
      <c r="H9" s="71" t="e">
        <f>'VMs - All Data Fields'!#REF!</f>
        <v>#REF!</v>
      </c>
      <c r="I9" s="71" t="e">
        <f>'VMs - All Data Fields'!#REF!</f>
        <v>#REF!</v>
      </c>
      <c r="J9" s="71" t="e">
        <f>'VMs - All Data Fields'!#REF!</f>
        <v>#REF!</v>
      </c>
      <c r="K9" s="71" t="e">
        <f>'VMs - All Data Fields'!#REF!</f>
        <v>#REF!</v>
      </c>
      <c r="L9" s="71" t="e">
        <f>'VMs - All Data Fields'!#REF!</f>
        <v>#REF!</v>
      </c>
      <c r="M9" s="71" t="e">
        <f>'VMs - All Data Fields'!#REF!</f>
        <v>#REF!</v>
      </c>
      <c r="N9" s="71" t="e">
        <f>'VMs - All Data Fields'!#REF!</f>
        <v>#REF!</v>
      </c>
      <c r="O9" s="71" t="e">
        <f>'VMs - All Data Fields'!#REF!</f>
        <v>#REF!</v>
      </c>
      <c r="P9" s="71" t="e">
        <f>'VMs - All Data Fields'!#REF!</f>
        <v>#REF!</v>
      </c>
      <c r="Q9" s="71" t="e">
        <f>'VMs - All Data Fields'!#REF!</f>
        <v>#REF!</v>
      </c>
      <c r="R9" s="71" t="e">
        <f>'VMs - All Data Fields'!#REF!</f>
        <v>#REF!</v>
      </c>
      <c r="S9" s="71" t="e">
        <f>'VMs - All Data Fields'!#REF!</f>
        <v>#REF!</v>
      </c>
      <c r="T9" s="71" t="e">
        <f>'VMs - All Data Fields'!#REF!</f>
        <v>#REF!</v>
      </c>
      <c r="U9" s="71" t="e">
        <f>'VMs - All Data Fields'!#REF!</f>
        <v>#REF!</v>
      </c>
      <c r="V9" s="71" t="e">
        <f>'VMs - All Data Fields'!#REF!</f>
        <v>#REF!</v>
      </c>
      <c r="W9" s="120" t="e">
        <f>'VMs - All Data Fields'!#REF!</f>
        <v>#REF!</v>
      </c>
      <c r="X9" s="71" t="e">
        <f>'VMs - All Data Fields'!#REF!</f>
        <v>#REF!</v>
      </c>
      <c r="Y9" s="71" t="e">
        <f>'VMs - All Data Fields'!#REF!</f>
        <v>#REF!</v>
      </c>
      <c r="Z9" s="71" t="e">
        <f>'VMs - All Data Fields'!#REF!</f>
        <v>#REF!</v>
      </c>
      <c r="AA9" s="71" t="e">
        <f>'VMs - All Data Fields'!#REF!</f>
        <v>#REF!</v>
      </c>
      <c r="AB9" s="71" t="e">
        <f>'VMs - All Data Fields'!#REF!</f>
        <v>#REF!</v>
      </c>
      <c r="AC9" s="71" t="e">
        <f>'VMs - All Data Fields'!#REF!</f>
        <v>#REF!</v>
      </c>
      <c r="AD9" s="71" t="e">
        <f>'VMs - All Data Fields'!#REF!</f>
        <v>#REF!</v>
      </c>
      <c r="AE9" s="71" t="e">
        <f>'VMs - All Data Fields'!#REF!</f>
        <v>#REF!</v>
      </c>
      <c r="AF9" s="71" t="e">
        <f>'VMs - All Data Fields'!#REF!</f>
        <v>#REF!</v>
      </c>
      <c r="AG9" s="71" t="e">
        <f>'VMs - All Data Fields'!#REF!</f>
        <v>#REF!</v>
      </c>
      <c r="AH9" s="71" t="e">
        <f>'VMs - All Data Fields'!#REF!</f>
        <v>#REF!</v>
      </c>
      <c r="AI9" s="71" t="e">
        <f>'VMs - All Data Fields'!#REF!</f>
        <v>#REF!</v>
      </c>
      <c r="AJ9" s="71"/>
      <c r="AK9" s="71"/>
      <c r="AL9" s="71"/>
      <c r="AM9" s="71"/>
      <c r="AN9" s="71"/>
      <c r="AO9" s="71"/>
      <c r="AP9" s="71"/>
      <c r="AQ9" s="71"/>
      <c r="AR9" s="71"/>
      <c r="AS9" s="71"/>
      <c r="AT9" s="71"/>
      <c r="AU9" s="71"/>
      <c r="AV9" s="71"/>
      <c r="AW9" s="71"/>
      <c r="AX9" s="71"/>
      <c r="AY9" s="71"/>
      <c r="AZ9" s="71"/>
      <c r="BA9" s="71"/>
      <c r="BB9" s="71"/>
      <c r="BC9" s="71"/>
      <c r="BD9" s="71"/>
      <c r="BE9" s="71"/>
      <c r="BF9" s="71"/>
      <c r="BG9" s="71"/>
      <c r="BH9" s="71"/>
      <c r="BI9" s="71"/>
      <c r="BJ9" s="71"/>
      <c r="BK9" s="71"/>
      <c r="BL9" s="71"/>
      <c r="BM9" s="71"/>
      <c r="BN9" s="71"/>
      <c r="BO9" s="71"/>
      <c r="BP9" s="71"/>
      <c r="BQ9" s="71"/>
      <c r="BR9" s="71"/>
      <c r="BS9" s="71"/>
      <c r="BT9" s="71"/>
      <c r="BU9" s="71"/>
      <c r="BV9" s="71"/>
      <c r="BW9" s="71"/>
      <c r="BX9" s="71"/>
      <c r="BY9" s="71"/>
      <c r="BZ9" s="71"/>
      <c r="CA9" s="71"/>
      <c r="CB9" s="71"/>
      <c r="CC9" s="71"/>
      <c r="CD9" s="71"/>
      <c r="CE9" s="71"/>
      <c r="CF9" s="71"/>
      <c r="CG9" s="71"/>
      <c r="CH9" s="71"/>
      <c r="CI9" s="71"/>
    </row>
    <row r="10" spans="1:127">
      <c r="A10" s="71" t="str">
        <f>'VMs - All Data Fields'!A7</f>
        <v>baker01</v>
      </c>
      <c r="B10" s="71">
        <f>'VMs - All Data Fields'!B7</f>
        <v>4</v>
      </c>
      <c r="C10" s="71">
        <f>'VMs - All Data Fields'!C7</f>
        <v>8192</v>
      </c>
      <c r="D10" s="71">
        <f>'VMs - All Data Fields'!D7</f>
        <v>102400</v>
      </c>
      <c r="E10" s="71" t="str">
        <f>'VMs - All Data Fields'!G7</f>
        <v>FB01-02-Prod</v>
      </c>
      <c r="F10" s="71">
        <f>'VMs - All Data Fields'!I7</f>
        <v>10240</v>
      </c>
      <c r="G10" s="71" t="str">
        <f>'VMs - All Data Fields'!K7</f>
        <v>Default</v>
      </c>
      <c r="H10" s="71" t="str">
        <f>'VMs - All Data Fields'!L7</f>
        <v>FB01-02-Prod</v>
      </c>
      <c r="I10" s="71" t="e">
        <f>'VMs - All Data Fields'!#REF!</f>
        <v>#REF!</v>
      </c>
      <c r="J10" s="71" t="e">
        <f>'VMs - All Data Fields'!#REF!</f>
        <v>#REF!</v>
      </c>
      <c r="K10" s="71" t="e">
        <f>'VMs - All Data Fields'!#REF!</f>
        <v>#REF!</v>
      </c>
      <c r="L10" s="71">
        <f>'VMs - All Data Fields'!N7</f>
        <v>51200</v>
      </c>
      <c r="M10" s="71">
        <f>'VMs - All Data Fields'!P7</f>
        <v>0</v>
      </c>
      <c r="N10" s="71" t="str">
        <f>'VMs - All Data Fields'!Q7</f>
        <v>FB01-03-Logs</v>
      </c>
      <c r="O10" s="71">
        <f>'VMs - All Data Fields'!S7</f>
        <v>0</v>
      </c>
      <c r="P10" s="71">
        <f>'VMs - All Data Fields'!U7</f>
        <v>0</v>
      </c>
      <c r="Q10" s="71">
        <f>'VMs - All Data Fields'!V7</f>
        <v>0</v>
      </c>
      <c r="R10" s="71" t="str">
        <f>'VMs - All Data Fields'!AC7</f>
        <v>Win2016</v>
      </c>
      <c r="S10" s="71" t="str">
        <f>'VMs - All Data Fields'!AD7</f>
        <v>172.17.36.191</v>
      </c>
      <c r="T10" s="71" t="str">
        <f>'VMs - All Data Fields'!AE7</f>
        <v>036-Mselect</v>
      </c>
      <c r="U10" s="71" t="str">
        <f>'VMs - All Data Fields'!AF7</f>
        <v>255.255.254.0</v>
      </c>
      <c r="V10" s="71" t="str">
        <f>'VMs - All Data Fields'!AG7</f>
        <v>172.17.36.1</v>
      </c>
      <c r="W10" s="71">
        <f>'VMs - All Data Fields'!AH7</f>
        <v>0</v>
      </c>
      <c r="X10" s="71">
        <f>'VMs - All Data Fields'!AI7</f>
        <v>0</v>
      </c>
      <c r="Y10" s="71">
        <f>'VMs - All Data Fields'!AJ7</f>
        <v>0</v>
      </c>
      <c r="Z10" s="71" t="e">
        <f>'VMs - All Data Fields'!#REF!</f>
        <v>#REF!</v>
      </c>
      <c r="AA10" s="71">
        <f>'VMs - All Data Fields'!AK7</f>
        <v>0</v>
      </c>
      <c r="AB10" s="71">
        <f>'VMs - All Data Fields'!AL7</f>
        <v>0</v>
      </c>
      <c r="AC10" s="71">
        <f>'VMs - All Data Fields'!AM7</f>
        <v>0</v>
      </c>
      <c r="AD10" s="71" t="e">
        <f>'VMs - All Data Fields'!#REF!</f>
        <v>#REF!</v>
      </c>
      <c r="AE10" s="71">
        <f>'VMs - All Data Fields'!AT7</f>
        <v>9</v>
      </c>
      <c r="AF10" s="71" t="str">
        <f>'VMs - All Data Fields'!AW7</f>
        <v>Production</v>
      </c>
      <c r="AG10" s="71" t="str">
        <f>'VMs - All Data Fields'!AX7</f>
        <v>Active</v>
      </c>
      <c r="AH10" s="71" t="str">
        <f>'VMs - All Data Fields'!AY7</f>
        <v>PrimaryCompute</v>
      </c>
      <c r="AI10" s="71" t="str">
        <f>'VMs - All Data Fields'!BJ7</f>
        <v>Software Access</v>
      </c>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1"/>
      <c r="BM10" s="71"/>
      <c r="BN10" s="71"/>
      <c r="BO10" s="71"/>
      <c r="BP10" s="71"/>
      <c r="BQ10" s="71"/>
      <c r="BR10" s="71"/>
      <c r="BS10" s="71"/>
      <c r="BT10" s="71"/>
      <c r="BU10" s="71"/>
      <c r="BV10" s="71"/>
      <c r="BW10" s="71"/>
      <c r="BX10" s="71"/>
      <c r="BY10" s="71"/>
      <c r="BZ10" s="71"/>
      <c r="CA10" s="71"/>
      <c r="CB10" s="71"/>
      <c r="CC10" s="71"/>
      <c r="CD10" s="71"/>
      <c r="CE10" s="71"/>
      <c r="CF10" s="71"/>
      <c r="CG10" s="71"/>
      <c r="CH10" s="71"/>
      <c r="CI10" s="71"/>
      <c r="CJ10" s="71"/>
    </row>
    <row r="11" spans="1:127">
      <c r="A11" s="71" t="str">
        <f>'VMs - All Data Fields'!A8</f>
        <v>bootstrap01</v>
      </c>
      <c r="B11" s="71">
        <f>'VMs - All Data Fields'!B8</f>
        <v>4</v>
      </c>
      <c r="C11" s="71">
        <f>'VMs - All Data Fields'!C8</f>
        <v>4096</v>
      </c>
      <c r="D11" s="71">
        <f>'VMs - All Data Fields'!D8</f>
        <v>102400</v>
      </c>
      <c r="E11" s="71" t="str">
        <f>'VMs - All Data Fields'!G8</f>
        <v>FB01-02-Prod</v>
      </c>
      <c r="F11" s="71">
        <f>'VMs - All Data Fields'!I8</f>
        <v>0</v>
      </c>
      <c r="G11" s="71">
        <f>'VMs - All Data Fields'!K8</f>
        <v>0</v>
      </c>
      <c r="H11" s="71">
        <f>'VMs - All Data Fields'!L8</f>
        <v>0</v>
      </c>
      <c r="I11" s="71" t="e">
        <f>'VMs - All Data Fields'!#REF!</f>
        <v>#REF!</v>
      </c>
      <c r="J11" s="71" t="e">
        <f>'VMs - All Data Fields'!#REF!</f>
        <v>#REF!</v>
      </c>
      <c r="K11" s="71" t="e">
        <f>'VMs - All Data Fields'!#REF!</f>
        <v>#REF!</v>
      </c>
      <c r="L11" s="71">
        <f>'VMs - All Data Fields'!N8</f>
        <v>0</v>
      </c>
      <c r="M11" s="71">
        <f>'VMs - All Data Fields'!P8</f>
        <v>0</v>
      </c>
      <c r="N11" s="71">
        <f>'VMs - All Data Fields'!Q8</f>
        <v>0</v>
      </c>
      <c r="O11" s="71">
        <f>'VMs - All Data Fields'!S8</f>
        <v>0</v>
      </c>
      <c r="P11" s="71">
        <f>'VMs - All Data Fields'!U8</f>
        <v>0</v>
      </c>
      <c r="Q11" s="71">
        <f>'VMs - All Data Fields'!V8</f>
        <v>0</v>
      </c>
      <c r="R11" s="71" t="str">
        <f>'VMs - All Data Fields'!AC8</f>
        <v>CentOS7</v>
      </c>
      <c r="S11" s="71" t="str">
        <f>'VMs - All Data Fields'!AD8</f>
        <v>172.17.34.14</v>
      </c>
      <c r="T11" s="71" t="str">
        <f>'VMs - All Data Fields'!AE8</f>
        <v>034-ITSVC</v>
      </c>
      <c r="U11" s="71" t="str">
        <f>'VMs - All Data Fields'!AF8</f>
        <v>255.255.254.0</v>
      </c>
      <c r="V11" s="71" t="str">
        <f>'VMs - All Data Fields'!AG8</f>
        <v>172.17.34.1</v>
      </c>
      <c r="W11" s="71">
        <f>'VMs - All Data Fields'!AH8</f>
        <v>0</v>
      </c>
      <c r="X11" s="71">
        <f>'VMs - All Data Fields'!AI8</f>
        <v>0</v>
      </c>
      <c r="Y11" s="71">
        <f>'VMs - All Data Fields'!AJ8</f>
        <v>0</v>
      </c>
      <c r="Z11" s="71" t="e">
        <f>'VMs - All Data Fields'!#REF!</f>
        <v>#REF!</v>
      </c>
      <c r="AA11" s="71">
        <f>'VMs - All Data Fields'!AK8</f>
        <v>0</v>
      </c>
      <c r="AB11" s="71">
        <f>'VMs - All Data Fields'!AL8</f>
        <v>0</v>
      </c>
      <c r="AC11" s="71">
        <f>'VMs - All Data Fields'!AM8</f>
        <v>0</v>
      </c>
      <c r="AD11" s="71" t="e">
        <f>'VMs - All Data Fields'!#REF!</f>
        <v>#REF!</v>
      </c>
      <c r="AE11" s="71">
        <f>'VMs - All Data Fields'!AT8</f>
        <v>6</v>
      </c>
      <c r="AF11" s="71" t="str">
        <f>'VMs - All Data Fields'!AW8</f>
        <v>Infrastructure</v>
      </c>
      <c r="AG11" s="71" t="str">
        <f>'VMs - All Data Fields'!AX8</f>
        <v>Active</v>
      </c>
      <c r="AH11" s="71" t="str">
        <f>'VMs - All Data Fields'!AY8</f>
        <v>PrimaryCompute</v>
      </c>
      <c r="AI11" s="71">
        <f>'VMs - All Data Fields'!BJ8</f>
        <v>0</v>
      </c>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1"/>
      <c r="BM11" s="71"/>
      <c r="BN11" s="71"/>
      <c r="BO11" s="71"/>
      <c r="BP11" s="71"/>
      <c r="BQ11" s="71"/>
      <c r="BR11" s="71"/>
      <c r="BS11" s="71"/>
      <c r="BT11" s="71"/>
      <c r="BU11" s="71"/>
      <c r="BV11" s="71"/>
      <c r="BW11" s="71"/>
      <c r="BX11" s="71"/>
      <c r="BY11" s="71"/>
      <c r="BZ11" s="71"/>
      <c r="CA11" s="71"/>
      <c r="CB11" s="71"/>
      <c r="CC11" s="71"/>
    </row>
    <row r="12" spans="1:127">
      <c r="A12" s="71" t="str">
        <f>'VMs - All Data Fields'!A9</f>
        <v>botconf01</v>
      </c>
      <c r="B12" s="71">
        <f>'VMs - All Data Fields'!B9</f>
        <v>2</v>
      </c>
      <c r="C12" s="71">
        <f>'VMs - All Data Fields'!C9</f>
        <v>4096</v>
      </c>
      <c r="D12" s="71">
        <f>'VMs - All Data Fields'!D9</f>
        <v>102400</v>
      </c>
      <c r="E12" s="71" t="str">
        <f>'VMs - All Data Fields'!G9</f>
        <v>FB01-02-Prod</v>
      </c>
      <c r="F12" s="71">
        <f>'VMs - All Data Fields'!I9</f>
        <v>0</v>
      </c>
      <c r="G12" s="71">
        <f>'VMs - All Data Fields'!K9</f>
        <v>0</v>
      </c>
      <c r="H12" s="71">
        <f>'VMs - All Data Fields'!L9</f>
        <v>0</v>
      </c>
      <c r="I12" s="71" t="e">
        <f>'VMs - All Data Fields'!#REF!</f>
        <v>#REF!</v>
      </c>
      <c r="J12" s="71" t="e">
        <f>'VMs - All Data Fields'!#REF!</f>
        <v>#REF!</v>
      </c>
      <c r="K12" s="71" t="e">
        <f>'VMs - All Data Fields'!#REF!</f>
        <v>#REF!</v>
      </c>
      <c r="L12" s="71">
        <f>'VMs - All Data Fields'!N9</f>
        <v>0</v>
      </c>
      <c r="M12" s="71">
        <f>'VMs - All Data Fields'!P9</f>
        <v>0</v>
      </c>
      <c r="N12" s="71">
        <f>'VMs - All Data Fields'!Q9</f>
        <v>0</v>
      </c>
      <c r="O12" s="71">
        <f>'VMs - All Data Fields'!S9</f>
        <v>0</v>
      </c>
      <c r="P12" s="71">
        <f>'VMs - All Data Fields'!U9</f>
        <v>0</v>
      </c>
      <c r="Q12" s="71">
        <f>'VMs - All Data Fields'!V9</f>
        <v>0</v>
      </c>
      <c r="R12" s="71" t="str">
        <f>'VMs - All Data Fields'!AC9</f>
        <v>CentOS7</v>
      </c>
      <c r="S12" s="71" t="str">
        <f>'VMs - All Data Fields'!AD9</f>
        <v>172.17.34.31</v>
      </c>
      <c r="T12" s="71" t="str">
        <f>'VMs - All Data Fields'!AE9</f>
        <v>034-ITSVC</v>
      </c>
      <c r="U12" s="71" t="str">
        <f>'VMs - All Data Fields'!AF9</f>
        <v>255.255.254.0</v>
      </c>
      <c r="V12" s="71" t="str">
        <f>'VMs - All Data Fields'!AG9</f>
        <v>172.17.34.1</v>
      </c>
      <c r="W12" s="71">
        <f>'VMs - All Data Fields'!AH9</f>
        <v>0</v>
      </c>
      <c r="X12" s="71">
        <f>'VMs - All Data Fields'!AI9</f>
        <v>0</v>
      </c>
      <c r="Y12" s="71">
        <f>'VMs - All Data Fields'!AJ9</f>
        <v>0</v>
      </c>
      <c r="Z12" s="71" t="e">
        <f>'VMs - All Data Fields'!#REF!</f>
        <v>#REF!</v>
      </c>
      <c r="AA12" s="71">
        <f>'VMs - All Data Fields'!AK9</f>
        <v>0</v>
      </c>
      <c r="AB12" s="71">
        <f>'VMs - All Data Fields'!AL9</f>
        <v>0</v>
      </c>
      <c r="AC12" s="71">
        <f>'VMs - All Data Fields'!AM9</f>
        <v>0</v>
      </c>
      <c r="AD12" s="71" t="e">
        <f>'VMs - All Data Fields'!#REF!</f>
        <v>#REF!</v>
      </c>
      <c r="AE12" s="71">
        <f>'VMs - All Data Fields'!AT9</f>
        <v>10</v>
      </c>
      <c r="AF12" s="71" t="str">
        <f>'VMs - All Data Fields'!AW9</f>
        <v>Commissioning</v>
      </c>
      <c r="AG12" s="71" t="str">
        <f>'VMs - All Data Fields'!AX9</f>
        <v>Active</v>
      </c>
      <c r="AH12" s="71" t="str">
        <f>'VMs - All Data Fields'!AY9</f>
        <v>PrimaryCompute</v>
      </c>
      <c r="AI12" s="71">
        <f>'VMs - All Data Fields'!BJ9</f>
        <v>0</v>
      </c>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71"/>
      <c r="BN12" s="71"/>
      <c r="BO12" s="71"/>
      <c r="BP12" s="71"/>
      <c r="BQ12" s="71"/>
      <c r="BR12" s="71"/>
      <c r="BS12" s="71"/>
      <c r="BT12" s="71"/>
      <c r="BU12" s="71"/>
      <c r="BV12" s="71"/>
      <c r="BW12" s="71"/>
      <c r="BX12" s="71"/>
      <c r="BY12" s="71"/>
      <c r="BZ12" s="71"/>
      <c r="CA12" s="71"/>
      <c r="CB12" s="71"/>
      <c r="CC12" s="71"/>
      <c r="CD12" s="71"/>
      <c r="CE12" s="71"/>
      <c r="CF12" s="71"/>
      <c r="CG12" s="71"/>
      <c r="CH12" s="71"/>
      <c r="CI12" s="71"/>
      <c r="CJ12" s="71"/>
      <c r="CK12" s="71"/>
      <c r="CL12" s="71"/>
      <c r="CM12" s="71"/>
      <c r="CN12" s="71"/>
      <c r="CO12" s="71"/>
      <c r="CP12" s="71"/>
      <c r="CQ12" s="71"/>
      <c r="CR12" s="71"/>
      <c r="CS12" s="71"/>
      <c r="CT12" s="71"/>
      <c r="CU12" s="71"/>
    </row>
    <row r="13" spans="1:127">
      <c r="A13" s="71" t="str">
        <f>'VMs - All Data Fields'!A10</f>
        <v>bot-disconnect</v>
      </c>
      <c r="B13" s="71">
        <f>'VMs - All Data Fields'!B10</f>
        <v>8</v>
      </c>
      <c r="C13" s="71">
        <f>'VMs - All Data Fields'!C10</f>
        <v>12288</v>
      </c>
      <c r="D13" s="71">
        <f>'VMs - All Data Fields'!D10</f>
        <v>102400</v>
      </c>
      <c r="E13" s="71" t="str">
        <f>'VMs - All Data Fields'!G10</f>
        <v>FB01-02-Prod</v>
      </c>
      <c r="F13" s="71">
        <f>'VMs - All Data Fields'!I10</f>
        <v>0</v>
      </c>
      <c r="G13" s="71">
        <f>'VMs - All Data Fields'!K10</f>
        <v>0</v>
      </c>
      <c r="H13" s="71">
        <f>'VMs - All Data Fields'!L10</f>
        <v>0</v>
      </c>
      <c r="I13" s="71" t="e">
        <f>'VMs - All Data Fields'!#REF!</f>
        <v>#REF!</v>
      </c>
      <c r="J13" s="71" t="e">
        <f>'VMs - All Data Fields'!#REF!</f>
        <v>#REF!</v>
      </c>
      <c r="K13" s="71" t="e">
        <f>'VMs - All Data Fields'!#REF!</f>
        <v>#REF!</v>
      </c>
      <c r="L13" s="71">
        <f>'VMs - All Data Fields'!N10</f>
        <v>0</v>
      </c>
      <c r="M13" s="71">
        <f>'VMs - All Data Fields'!P10</f>
        <v>0</v>
      </c>
      <c r="N13" s="71">
        <f>'VMs - All Data Fields'!Q10</f>
        <v>0</v>
      </c>
      <c r="O13" s="71">
        <f>'VMs - All Data Fields'!S10</f>
        <v>0</v>
      </c>
      <c r="P13" s="71">
        <f>'VMs - All Data Fields'!U10</f>
        <v>0</v>
      </c>
      <c r="Q13" s="71">
        <f>'VMs - All Data Fields'!V10</f>
        <v>0</v>
      </c>
      <c r="R13" s="71" t="str">
        <f>'VMs - All Data Fields'!AC10</f>
        <v>CentOS7</v>
      </c>
      <c r="S13" s="71" t="str">
        <f>'VMs - All Data Fields'!AD10</f>
        <v>172.17.34.30</v>
      </c>
      <c r="T13" s="71" t="str">
        <f>'VMs - All Data Fields'!AE10</f>
        <v>034-ITSVC</v>
      </c>
      <c r="U13" s="71" t="str">
        <f>'VMs - All Data Fields'!AF10</f>
        <v>255.255.254.0</v>
      </c>
      <c r="V13" s="71" t="str">
        <f>'VMs - All Data Fields'!AG10</f>
        <v>172.17.34.1</v>
      </c>
      <c r="W13" s="71">
        <f>'VMs - All Data Fields'!AH10</f>
        <v>0</v>
      </c>
      <c r="X13" s="71">
        <f>'VMs - All Data Fields'!AI10</f>
        <v>0</v>
      </c>
      <c r="Y13" s="71">
        <f>'VMs - All Data Fields'!AJ10</f>
        <v>0</v>
      </c>
      <c r="Z13" s="71" t="e">
        <f>'VMs - All Data Fields'!#REF!</f>
        <v>#REF!</v>
      </c>
      <c r="AA13" s="71">
        <f>'VMs - All Data Fields'!AK10</f>
        <v>0</v>
      </c>
      <c r="AB13" s="71">
        <f>'VMs - All Data Fields'!AL10</f>
        <v>0</v>
      </c>
      <c r="AC13" s="71">
        <f>'VMs - All Data Fields'!AM10</f>
        <v>0</v>
      </c>
      <c r="AD13" s="71" t="e">
        <f>'VMs - All Data Fields'!#REF!</f>
        <v>#REF!</v>
      </c>
      <c r="AE13" s="71">
        <f>'VMs - All Data Fields'!AT10</f>
        <v>6</v>
      </c>
      <c r="AF13" s="71" t="str">
        <f>'VMs - All Data Fields'!AW10</f>
        <v>Production</v>
      </c>
      <c r="AG13" s="71" t="str">
        <f>'VMs - All Data Fields'!AX10</f>
        <v>Active</v>
      </c>
      <c r="AH13" s="71" t="str">
        <f>'VMs - All Data Fields'!AY10</f>
        <v>PrimaryCompute</v>
      </c>
      <c r="AI13" s="71">
        <f>'VMs - All Data Fields'!BJ10</f>
        <v>0</v>
      </c>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71"/>
      <c r="BN13" s="71"/>
      <c r="BO13" s="71"/>
      <c r="BP13" s="71"/>
      <c r="BQ13" s="71"/>
      <c r="BR13" s="71"/>
      <c r="BS13" s="71"/>
      <c r="BT13" s="71"/>
      <c r="BU13" s="71"/>
      <c r="BV13" s="71"/>
      <c r="BW13" s="71"/>
      <c r="BX13" s="71"/>
      <c r="BY13" s="71"/>
      <c r="BZ13" s="71"/>
      <c r="CA13" s="71"/>
      <c r="CB13" s="71"/>
      <c r="CC13" s="71"/>
      <c r="CD13" s="71"/>
      <c r="CE13" s="71"/>
      <c r="CF13" s="71"/>
      <c r="CG13" s="71"/>
      <c r="CH13" s="71"/>
      <c r="CI13" s="71"/>
      <c r="CJ13" s="71"/>
      <c r="CK13" s="71"/>
      <c r="CL13" s="71"/>
      <c r="CM13" s="71"/>
      <c r="CN13" s="71"/>
      <c r="CO13" s="71"/>
      <c r="CP13" s="71"/>
      <c r="CQ13" s="71"/>
      <c r="CR13" s="71"/>
      <c r="CS13" s="71"/>
      <c r="CT13" s="71"/>
      <c r="CU13" s="71"/>
    </row>
    <row r="14" spans="1:127">
      <c r="A14" s="71" t="str">
        <f>'VMs - All Data Fields'!A11</f>
        <v>botmfg01</v>
      </c>
      <c r="B14" s="71">
        <f>'VMs - All Data Fields'!B11</f>
        <v>8</v>
      </c>
      <c r="C14" s="71">
        <f>'VMs - All Data Fields'!C11</f>
        <v>32768</v>
      </c>
      <c r="D14" s="71">
        <f>'VMs - All Data Fields'!D11</f>
        <v>153600</v>
      </c>
      <c r="E14" s="71" t="str">
        <f>'VMs - All Data Fields'!G11</f>
        <v>FB01-02-Prod</v>
      </c>
      <c r="F14" s="71">
        <f>'VMs - All Data Fields'!I11</f>
        <v>81920</v>
      </c>
      <c r="G14" s="71" t="str">
        <f>'VMs - All Data Fields'!K11</f>
        <v>Default</v>
      </c>
      <c r="H14" s="71" t="str">
        <f>'VMs - All Data Fields'!L11</f>
        <v>FB01-02-Prod</v>
      </c>
      <c r="I14" s="71" t="e">
        <f>'VMs - All Data Fields'!#REF!</f>
        <v>#REF!</v>
      </c>
      <c r="J14" s="71" t="e">
        <f>'VMs - All Data Fields'!#REF!</f>
        <v>#REF!</v>
      </c>
      <c r="K14" s="71" t="e">
        <f>'VMs - All Data Fields'!#REF!</f>
        <v>#REF!</v>
      </c>
      <c r="L14" s="71">
        <f>'VMs - All Data Fields'!N11</f>
        <v>0</v>
      </c>
      <c r="M14" s="71">
        <f>'VMs - All Data Fields'!P11</f>
        <v>0</v>
      </c>
      <c r="N14" s="71">
        <f>'VMs - All Data Fields'!Q11</f>
        <v>0</v>
      </c>
      <c r="O14" s="71">
        <f>'VMs - All Data Fields'!S11</f>
        <v>0</v>
      </c>
      <c r="P14" s="71">
        <f>'VMs - All Data Fields'!U11</f>
        <v>0</v>
      </c>
      <c r="Q14" s="71">
        <f>'VMs - All Data Fields'!V11</f>
        <v>0</v>
      </c>
      <c r="R14" s="71" t="str">
        <f>'VMs - All Data Fields'!AC11</f>
        <v>Win2016</v>
      </c>
      <c r="S14" s="71" t="str">
        <f>'VMs - All Data Fields'!AD11</f>
        <v>172.17.36.124</v>
      </c>
      <c r="T14" s="71" t="str">
        <f>'VMs - All Data Fields'!AE11</f>
        <v>036-Mselect</v>
      </c>
      <c r="U14" s="71" t="str">
        <f>'VMs - All Data Fields'!AF11</f>
        <v>255.255.254.0</v>
      </c>
      <c r="V14" s="71" t="str">
        <f>'VMs - All Data Fields'!AG11</f>
        <v>172.17.36.1</v>
      </c>
      <c r="W14" s="71">
        <f>'VMs - All Data Fields'!AH11</f>
        <v>0</v>
      </c>
      <c r="X14" s="71">
        <f>'VMs - All Data Fields'!AI11</f>
        <v>0</v>
      </c>
      <c r="Y14" s="71">
        <f>'VMs - All Data Fields'!AJ11</f>
        <v>0</v>
      </c>
      <c r="Z14" s="71" t="e">
        <f>'VMs - All Data Fields'!#REF!</f>
        <v>#REF!</v>
      </c>
      <c r="AA14" s="71">
        <f>'VMs - All Data Fields'!AK11</f>
        <v>0</v>
      </c>
      <c r="AB14" s="71">
        <f>'VMs - All Data Fields'!AL11</f>
        <v>0</v>
      </c>
      <c r="AC14" s="71">
        <f>'VMs - All Data Fields'!AM11</f>
        <v>0</v>
      </c>
      <c r="AD14" s="71" t="e">
        <f>'VMs - All Data Fields'!#REF!</f>
        <v>#REF!</v>
      </c>
      <c r="AE14" s="71">
        <f>'VMs - All Data Fields'!AT11</f>
        <v>9</v>
      </c>
      <c r="AF14" s="71" t="str">
        <f>'VMs - All Data Fields'!AW11</f>
        <v>Infrastructure</v>
      </c>
      <c r="AG14" s="71" t="str">
        <f>'VMs - All Data Fields'!AX11</f>
        <v>Active</v>
      </c>
      <c r="AH14" s="71" t="str">
        <f>'VMs - All Data Fields'!AY11</f>
        <v>PrimaryCompute</v>
      </c>
      <c r="AI14" s="71">
        <f>'VMs - All Data Fields'!BJ11</f>
        <v>0</v>
      </c>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c r="BM14" s="71"/>
      <c r="BN14" s="71"/>
      <c r="BO14" s="71"/>
      <c r="BP14" s="71"/>
      <c r="BQ14" s="71"/>
      <c r="BR14" s="71"/>
      <c r="BS14" s="71"/>
      <c r="BT14" s="71"/>
      <c r="BU14" s="71"/>
      <c r="BV14" s="71"/>
      <c r="BW14" s="71"/>
      <c r="BX14" s="71"/>
      <c r="BY14" s="71"/>
      <c r="BZ14" s="71"/>
      <c r="CA14" s="71"/>
      <c r="CB14" s="71"/>
      <c r="CC14" s="71"/>
      <c r="CD14" s="71"/>
      <c r="CE14" s="71"/>
      <c r="CF14" s="71"/>
      <c r="CG14" s="71"/>
      <c r="CH14" s="71"/>
      <c r="CI14" s="71"/>
      <c r="CJ14" s="71"/>
      <c r="CK14" s="71"/>
      <c r="CL14" s="71"/>
      <c r="CM14" s="71"/>
      <c r="CN14" s="71"/>
      <c r="CO14" s="71"/>
      <c r="CP14" s="71"/>
      <c r="CQ14" s="71"/>
      <c r="CR14" s="71"/>
      <c r="CS14" s="71"/>
      <c r="CT14" s="71"/>
      <c r="CU14" s="71"/>
      <c r="CV14" s="71"/>
      <c r="CW14" s="71"/>
      <c r="CX14" s="71"/>
      <c r="CY14" s="71"/>
      <c r="CZ14" s="71"/>
      <c r="DA14" s="71"/>
      <c r="DB14" s="71"/>
      <c r="DC14" s="71"/>
      <c r="DD14" s="71"/>
      <c r="DE14" s="71"/>
      <c r="DF14" s="71"/>
      <c r="DG14" s="71"/>
    </row>
    <row r="15" spans="1:127">
      <c r="A15" s="71" t="str">
        <f>'VMs - All Data Fields'!A12</f>
        <v>botvision01</v>
      </c>
      <c r="B15" s="71">
        <f>'VMs - All Data Fields'!B12</f>
        <v>4</v>
      </c>
      <c r="C15" s="71">
        <f>'VMs - All Data Fields'!C12</f>
        <v>8192</v>
      </c>
      <c r="D15" s="71">
        <f>'VMs - All Data Fields'!D12</f>
        <v>102400</v>
      </c>
      <c r="E15" s="71" t="str">
        <f>'VMs - All Data Fields'!G12</f>
        <v>FB01-02-Prod</v>
      </c>
      <c r="F15" s="71">
        <f>'VMs - All Data Fields'!I12</f>
        <v>0</v>
      </c>
      <c r="G15" s="71">
        <f>'VMs - All Data Fields'!K12</f>
        <v>0</v>
      </c>
      <c r="H15" s="71">
        <f>'VMs - All Data Fields'!L12</f>
        <v>0</v>
      </c>
      <c r="I15" s="71" t="e">
        <f>'VMs - All Data Fields'!#REF!</f>
        <v>#REF!</v>
      </c>
      <c r="J15" s="71" t="e">
        <f>'VMs - All Data Fields'!#REF!</f>
        <v>#REF!</v>
      </c>
      <c r="K15" s="71" t="e">
        <f>'VMs - All Data Fields'!#REF!</f>
        <v>#REF!</v>
      </c>
      <c r="L15" s="71">
        <f>'VMs - All Data Fields'!N12</f>
        <v>0</v>
      </c>
      <c r="M15" s="71">
        <f>'VMs - All Data Fields'!P12</f>
        <v>0</v>
      </c>
      <c r="N15" s="71">
        <f>'VMs - All Data Fields'!Q12</f>
        <v>0</v>
      </c>
      <c r="O15" s="71">
        <f>'VMs - All Data Fields'!S12</f>
        <v>0</v>
      </c>
      <c r="P15" s="71">
        <f>'VMs - All Data Fields'!U12</f>
        <v>0</v>
      </c>
      <c r="Q15" s="71">
        <f>'VMs - All Data Fields'!V12</f>
        <v>0</v>
      </c>
      <c r="R15" s="71" t="str">
        <f>'VMs - All Data Fields'!AC12</f>
        <v>Win2016</v>
      </c>
      <c r="S15" s="71" t="str">
        <f>'VMs - All Data Fields'!AD12</f>
        <v>172.17.36.130</v>
      </c>
      <c r="T15" s="71" t="str">
        <f>'VMs - All Data Fields'!AE12</f>
        <v>036-Mselect</v>
      </c>
      <c r="U15" s="71" t="str">
        <f>'VMs - All Data Fields'!AF12</f>
        <v>255.255.254.0</v>
      </c>
      <c r="V15" s="71" t="str">
        <f>'VMs - All Data Fields'!AG12</f>
        <v>172.17.36.1</v>
      </c>
      <c r="W15" s="71">
        <f>'VMs - All Data Fields'!AH12</f>
        <v>0</v>
      </c>
      <c r="X15" s="71">
        <f>'VMs - All Data Fields'!AI12</f>
        <v>0</v>
      </c>
      <c r="Y15" s="71">
        <f>'VMs - All Data Fields'!AJ12</f>
        <v>0</v>
      </c>
      <c r="Z15" s="71" t="e">
        <f>'VMs - All Data Fields'!#REF!</f>
        <v>#REF!</v>
      </c>
      <c r="AA15" s="71">
        <f>'VMs - All Data Fields'!AK12</f>
        <v>0</v>
      </c>
      <c r="AB15" s="71">
        <f>'VMs - All Data Fields'!AL12</f>
        <v>0</v>
      </c>
      <c r="AC15" s="71">
        <f>'VMs - All Data Fields'!AM12</f>
        <v>0</v>
      </c>
      <c r="AD15" s="71" t="e">
        <f>'VMs - All Data Fields'!#REF!</f>
        <v>#REF!</v>
      </c>
      <c r="AE15" s="71">
        <f>'VMs - All Data Fields'!AT12</f>
        <v>9</v>
      </c>
      <c r="AF15" s="71" t="str">
        <f>'VMs - All Data Fields'!AW12</f>
        <v>Production</v>
      </c>
      <c r="AG15" s="71" t="str">
        <f>'VMs - All Data Fields'!AX12</f>
        <v>Active</v>
      </c>
      <c r="AH15" s="71" t="str">
        <f>'VMs - All Data Fields'!AY12</f>
        <v>PrimaryCompute</v>
      </c>
      <c r="AI15" s="71">
        <f>'VMs - All Data Fields'!BJ12</f>
        <v>0</v>
      </c>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c r="BM15" s="71"/>
      <c r="BN15" s="71"/>
      <c r="BO15" s="71"/>
      <c r="BP15" s="71"/>
      <c r="BQ15" s="71"/>
      <c r="BR15" s="71"/>
      <c r="BS15" s="71"/>
      <c r="BT15" s="71"/>
      <c r="BU15" s="71"/>
      <c r="BV15" s="71"/>
      <c r="BW15" s="71"/>
      <c r="BX15" s="71"/>
      <c r="BY15" s="71"/>
      <c r="BZ15" s="71"/>
      <c r="CA15" s="71"/>
      <c r="CB15" s="71"/>
      <c r="CC15" s="71"/>
      <c r="CD15" s="71"/>
      <c r="CE15" s="71"/>
      <c r="CF15" s="71"/>
      <c r="CG15" s="71"/>
      <c r="CH15" s="71"/>
      <c r="CI15" s="71"/>
      <c r="CJ15" s="71"/>
      <c r="CK15" s="71"/>
      <c r="CL15" s="71"/>
      <c r="CM15" s="71"/>
      <c r="CN15" s="71"/>
      <c r="CO15" s="71"/>
      <c r="CP15" s="71"/>
      <c r="CQ15" s="71"/>
      <c r="CR15" s="71"/>
      <c r="CS15" s="71"/>
      <c r="CT15" s="71"/>
      <c r="CU15" s="71"/>
    </row>
    <row r="16" spans="1:127">
      <c r="A16" s="71" t="str">
        <f>'VMs - All Data Fields'!A13</f>
        <v>ca01</v>
      </c>
      <c r="B16" s="71">
        <f>'VMs - All Data Fields'!B13</f>
        <v>2</v>
      </c>
      <c r="C16" s="71">
        <f>'VMs - All Data Fields'!C13</f>
        <v>4096</v>
      </c>
      <c r="D16" s="71">
        <f>'VMs - All Data Fields'!D13</f>
        <v>102400</v>
      </c>
      <c r="E16" s="71" t="str">
        <f>'VMs - All Data Fields'!G13</f>
        <v>FB01-01-IT</v>
      </c>
      <c r="F16" s="71">
        <f>'VMs - All Data Fields'!I13</f>
        <v>0</v>
      </c>
      <c r="G16" s="71">
        <f>'VMs - All Data Fields'!K13</f>
        <v>0</v>
      </c>
      <c r="H16" s="71">
        <f>'VMs - All Data Fields'!L13</f>
        <v>0</v>
      </c>
      <c r="I16" s="71" t="e">
        <f>'VMs - All Data Fields'!#REF!</f>
        <v>#REF!</v>
      </c>
      <c r="J16" s="71" t="e">
        <f>'VMs - All Data Fields'!#REF!</f>
        <v>#REF!</v>
      </c>
      <c r="K16" s="71" t="e">
        <f>'VMs - All Data Fields'!#REF!</f>
        <v>#REF!</v>
      </c>
      <c r="L16" s="71">
        <f>'VMs - All Data Fields'!N13</f>
        <v>0</v>
      </c>
      <c r="M16" s="71">
        <f>'VMs - All Data Fields'!P13</f>
        <v>0</v>
      </c>
      <c r="N16" s="71">
        <f>'VMs - All Data Fields'!Q13</f>
        <v>0</v>
      </c>
      <c r="O16" s="71">
        <f>'VMs - All Data Fields'!S13</f>
        <v>0</v>
      </c>
      <c r="P16" s="71">
        <f>'VMs - All Data Fields'!U13</f>
        <v>0</v>
      </c>
      <c r="Q16" s="71">
        <f>'VMs - All Data Fields'!V13</f>
        <v>0</v>
      </c>
      <c r="R16" s="71" t="str">
        <f>'VMs - All Data Fields'!AC13</f>
        <v>Win2016</v>
      </c>
      <c r="S16" s="71" t="str">
        <f>'VMs - All Data Fields'!AD13</f>
        <v>172.17.34.32</v>
      </c>
      <c r="T16" s="71" t="str">
        <f>'VMs - All Data Fields'!AE13</f>
        <v>034-ITSVC</v>
      </c>
      <c r="U16" s="71" t="str">
        <f>'VMs - All Data Fields'!AF13</f>
        <v>255.255.254.0</v>
      </c>
      <c r="V16" s="71" t="str">
        <f>'VMs - All Data Fields'!AG13</f>
        <v>172.17.34.1</v>
      </c>
      <c r="W16" s="71">
        <f>'VMs - All Data Fields'!AH13</f>
        <v>0</v>
      </c>
      <c r="X16" s="71">
        <f>'VMs - All Data Fields'!AI13</f>
        <v>0</v>
      </c>
      <c r="Y16" s="71">
        <f>'VMs - All Data Fields'!AJ13</f>
        <v>0</v>
      </c>
      <c r="Z16" s="71" t="e">
        <f>'VMs - All Data Fields'!#REF!</f>
        <v>#REF!</v>
      </c>
      <c r="AA16" s="71">
        <f>'VMs - All Data Fields'!AK13</f>
        <v>0</v>
      </c>
      <c r="AB16" s="71">
        <f>'VMs - All Data Fields'!AL13</f>
        <v>0</v>
      </c>
      <c r="AC16" s="71">
        <f>'VMs - All Data Fields'!AM13</f>
        <v>0</v>
      </c>
      <c r="AD16" s="71" t="e">
        <f>'VMs - All Data Fields'!#REF!</f>
        <v>#REF!</v>
      </c>
      <c r="AE16" s="71">
        <f>'VMs - All Data Fields'!AT13</f>
        <v>4</v>
      </c>
      <c r="AF16" s="71" t="str">
        <f>'VMs - All Data Fields'!AW13</f>
        <v>Infrastructure</v>
      </c>
      <c r="AG16" s="71" t="str">
        <f>'VMs - All Data Fields'!AX13</f>
        <v>Active</v>
      </c>
      <c r="AH16" s="71" t="str">
        <f>'VMs - All Data Fields'!AY13</f>
        <v>PrimaryCompute</v>
      </c>
      <c r="AI16" s="71">
        <f>'VMs - All Data Fields'!BJ13</f>
        <v>0</v>
      </c>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row>
    <row r="17" spans="1:119">
      <c r="A17" s="71" t="str">
        <f>'VMs - All Data Fields'!A14</f>
        <v>cc03</v>
      </c>
      <c r="B17" s="71">
        <f>'VMs - All Data Fields'!B14</f>
        <v>8</v>
      </c>
      <c r="C17" s="71">
        <f>'VMs - All Data Fields'!C14</f>
        <v>16384</v>
      </c>
      <c r="D17" s="71">
        <f>'VMs - All Data Fields'!D14</f>
        <v>512000</v>
      </c>
      <c r="E17" s="71" t="str">
        <f>'VMs - All Data Fields'!G14</f>
        <v>FB01-02-Prod</v>
      </c>
      <c r="F17" s="71">
        <f>'VMs - All Data Fields'!I14</f>
        <v>0</v>
      </c>
      <c r="G17" s="71">
        <f>'VMs - All Data Fields'!K14</f>
        <v>0</v>
      </c>
      <c r="H17" s="71">
        <f>'VMs - All Data Fields'!L14</f>
        <v>0</v>
      </c>
      <c r="I17" s="71" t="e">
        <f>'VMs - All Data Fields'!#REF!</f>
        <v>#REF!</v>
      </c>
      <c r="J17" s="71" t="e">
        <f>'VMs - All Data Fields'!#REF!</f>
        <v>#REF!</v>
      </c>
      <c r="K17" s="71" t="e">
        <f>'VMs - All Data Fields'!#REF!</f>
        <v>#REF!</v>
      </c>
      <c r="L17" s="71">
        <f>'VMs - All Data Fields'!N14</f>
        <v>0</v>
      </c>
      <c r="M17" s="71">
        <f>'VMs - All Data Fields'!P14</f>
        <v>0</v>
      </c>
      <c r="N17" s="71">
        <f>'VMs - All Data Fields'!Q14</f>
        <v>0</v>
      </c>
      <c r="O17" s="71">
        <f>'VMs - All Data Fields'!S14</f>
        <v>0</v>
      </c>
      <c r="P17" s="71">
        <f>'VMs - All Data Fields'!U14</f>
        <v>0</v>
      </c>
      <c r="Q17" s="71">
        <f>'VMs - All Data Fields'!V14</f>
        <v>0</v>
      </c>
      <c r="R17" s="71" t="str">
        <f>'VMs - All Data Fields'!AC14</f>
        <v>Win2016</v>
      </c>
      <c r="S17" s="71" t="str">
        <f>'VMs - All Data Fields'!AD14</f>
        <v>172.17.36.45</v>
      </c>
      <c r="T17" s="71" t="str">
        <f>'VMs - All Data Fields'!AE14</f>
        <v>036-Mselect</v>
      </c>
      <c r="U17" s="71" t="str">
        <f>'VMs - All Data Fields'!AF14</f>
        <v>255.255.254.0</v>
      </c>
      <c r="V17" s="71" t="str">
        <f>'VMs - All Data Fields'!AG14</f>
        <v>172.17.36.1</v>
      </c>
      <c r="W17" s="71">
        <f>'VMs - All Data Fields'!AH14</f>
        <v>0</v>
      </c>
      <c r="X17" s="71">
        <f>'VMs - All Data Fields'!AI14</f>
        <v>0</v>
      </c>
      <c r="Y17" s="71">
        <f>'VMs - All Data Fields'!AJ14</f>
        <v>0</v>
      </c>
      <c r="Z17" s="71" t="e">
        <f>'VMs - All Data Fields'!#REF!</f>
        <v>#REF!</v>
      </c>
      <c r="AA17" s="71">
        <f>'VMs - All Data Fields'!AK14</f>
        <v>0</v>
      </c>
      <c r="AB17" s="71">
        <f>'VMs - All Data Fields'!AL14</f>
        <v>0</v>
      </c>
      <c r="AC17" s="71">
        <f>'VMs - All Data Fields'!AM14</f>
        <v>0</v>
      </c>
      <c r="AD17" s="71" t="e">
        <f>'VMs - All Data Fields'!#REF!</f>
        <v>#REF!</v>
      </c>
      <c r="AE17" s="71">
        <f>'VMs - All Data Fields'!AT14</f>
        <v>9</v>
      </c>
      <c r="AF17" s="71" t="str">
        <f>'VMs - All Data Fields'!AW14</f>
        <v>Production</v>
      </c>
      <c r="AG17" s="71" t="str">
        <f>'VMs - All Data Fields'!AX14</f>
        <v>Active</v>
      </c>
      <c r="AH17" s="71" t="str">
        <f>'VMs - All Data Fields'!AY14</f>
        <v>PrimaryCompute</v>
      </c>
      <c r="AI17" s="71" t="str">
        <f>'VMs - All Data Fields'!BJ14</f>
        <v>CC Admins</v>
      </c>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c r="BM17" s="71"/>
      <c r="BN17" s="71"/>
      <c r="BO17" s="71"/>
      <c r="BP17" s="71"/>
      <c r="BQ17" s="71"/>
      <c r="BR17" s="71"/>
      <c r="BS17" s="71"/>
      <c r="BT17" s="71"/>
      <c r="BU17" s="71"/>
      <c r="BV17" s="71"/>
      <c r="BW17" s="71"/>
      <c r="BX17" s="71"/>
      <c r="BY17" s="71"/>
      <c r="BZ17" s="71"/>
      <c r="CA17" s="71"/>
      <c r="CB17" s="71"/>
      <c r="CC17" s="71"/>
      <c r="CD17" s="71"/>
      <c r="CE17" s="71"/>
      <c r="CF17" s="71"/>
      <c r="CG17" s="71"/>
      <c r="CH17" s="71"/>
      <c r="CI17" s="71"/>
      <c r="CJ17" s="71"/>
      <c r="CK17" s="71"/>
      <c r="CL17" s="71"/>
      <c r="CM17" s="71"/>
      <c r="CN17" s="71"/>
      <c r="CO17" s="71"/>
      <c r="CP17" s="71"/>
      <c r="CQ17" s="71"/>
      <c r="CR17" s="71"/>
      <c r="CS17" s="71"/>
      <c r="CT17" s="71"/>
      <c r="CU17" s="71"/>
      <c r="CV17" s="71"/>
      <c r="CW17" s="71"/>
      <c r="CX17" s="71"/>
      <c r="CY17" s="71"/>
      <c r="CZ17" s="71"/>
      <c r="DA17" s="71"/>
    </row>
    <row r="18" spans="1:119">
      <c r="A18" s="71" t="str">
        <f>'VMs - All Data Fields'!A15</f>
        <v>cc04</v>
      </c>
      <c r="B18" s="71">
        <f>'VMs - All Data Fields'!B15</f>
        <v>8</v>
      </c>
      <c r="C18" s="71">
        <f>'VMs - All Data Fields'!C15</f>
        <v>16384</v>
      </c>
      <c r="D18" s="71">
        <f>'VMs - All Data Fields'!D15</f>
        <v>512000</v>
      </c>
      <c r="E18" s="71" t="str">
        <f>'VMs - All Data Fields'!G15</f>
        <v>FB01-02-Prod</v>
      </c>
      <c r="F18" s="71">
        <f>'VMs - All Data Fields'!I15</f>
        <v>0</v>
      </c>
      <c r="G18" s="71">
        <f>'VMs - All Data Fields'!K15</f>
        <v>0</v>
      </c>
      <c r="H18" s="71">
        <f>'VMs - All Data Fields'!L15</f>
        <v>0</v>
      </c>
      <c r="I18" s="71" t="e">
        <f>'VMs - All Data Fields'!#REF!</f>
        <v>#REF!</v>
      </c>
      <c r="J18" s="71" t="e">
        <f>'VMs - All Data Fields'!#REF!</f>
        <v>#REF!</v>
      </c>
      <c r="K18" s="71" t="e">
        <f>'VMs - All Data Fields'!#REF!</f>
        <v>#REF!</v>
      </c>
      <c r="L18" s="71">
        <f>'VMs - All Data Fields'!N15</f>
        <v>0</v>
      </c>
      <c r="M18" s="71">
        <f>'VMs - All Data Fields'!P15</f>
        <v>0</v>
      </c>
      <c r="N18" s="71">
        <f>'VMs - All Data Fields'!Q15</f>
        <v>0</v>
      </c>
      <c r="O18" s="71">
        <f>'VMs - All Data Fields'!S15</f>
        <v>0</v>
      </c>
      <c r="P18" s="71">
        <f>'VMs - All Data Fields'!U15</f>
        <v>0</v>
      </c>
      <c r="Q18" s="71">
        <f>'VMs - All Data Fields'!V15</f>
        <v>0</v>
      </c>
      <c r="R18" s="71" t="str">
        <f>'VMs - All Data Fields'!AC15</f>
        <v>Win2016</v>
      </c>
      <c r="S18" s="71" t="str">
        <f>'VMs - All Data Fields'!AD15</f>
        <v>172.17.36.46</v>
      </c>
      <c r="T18" s="71" t="str">
        <f>'VMs - All Data Fields'!AE15</f>
        <v>036-Mselect</v>
      </c>
      <c r="U18" s="71" t="str">
        <f>'VMs - All Data Fields'!AF15</f>
        <v>255.255.254.0</v>
      </c>
      <c r="V18" s="71" t="str">
        <f>'VMs - All Data Fields'!AG15</f>
        <v>172.17.36.1</v>
      </c>
      <c r="W18" s="71">
        <f>'VMs - All Data Fields'!AH15</f>
        <v>0</v>
      </c>
      <c r="X18" s="71">
        <f>'VMs - All Data Fields'!AI15</f>
        <v>0</v>
      </c>
      <c r="Y18" s="71">
        <f>'VMs - All Data Fields'!AJ15</f>
        <v>0</v>
      </c>
      <c r="Z18" s="71" t="e">
        <f>'VMs - All Data Fields'!#REF!</f>
        <v>#REF!</v>
      </c>
      <c r="AA18" s="71">
        <f>'VMs - All Data Fields'!AK15</f>
        <v>0</v>
      </c>
      <c r="AB18" s="71">
        <f>'VMs - All Data Fields'!AL15</f>
        <v>0</v>
      </c>
      <c r="AC18" s="71">
        <f>'VMs - All Data Fields'!AM15</f>
        <v>0</v>
      </c>
      <c r="AD18" s="71" t="e">
        <f>'VMs - All Data Fields'!#REF!</f>
        <v>#REF!</v>
      </c>
      <c r="AE18" s="71">
        <f>'VMs - All Data Fields'!AT15</f>
        <v>9</v>
      </c>
      <c r="AF18" s="71" t="str">
        <f>'VMs - All Data Fields'!AW15</f>
        <v>Production</v>
      </c>
      <c r="AG18" s="71" t="str">
        <f>'VMs - All Data Fields'!AX15</f>
        <v>Active</v>
      </c>
      <c r="AH18" s="71" t="str">
        <f>'VMs - All Data Fields'!AY15</f>
        <v>PrimaryCompute</v>
      </c>
      <c r="AI18" s="71" t="str">
        <f>'VMs - All Data Fields'!BJ15</f>
        <v>CC Admins</v>
      </c>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71"/>
      <c r="BN18" s="71"/>
      <c r="BO18" s="71"/>
      <c r="BP18" s="71"/>
      <c r="BQ18" s="71"/>
      <c r="BR18" s="71"/>
      <c r="BS18" s="71"/>
      <c r="BT18" s="71"/>
      <c r="BU18" s="71"/>
      <c r="BV18" s="71"/>
      <c r="BW18" s="71"/>
      <c r="BX18" s="71"/>
      <c r="BY18" s="71"/>
      <c r="BZ18" s="71"/>
      <c r="CA18" s="71"/>
      <c r="CB18" s="71"/>
      <c r="CC18" s="71"/>
      <c r="CD18" s="71"/>
      <c r="CE18" s="71"/>
      <c r="CF18" s="71"/>
      <c r="CG18" s="71"/>
      <c r="CH18" s="71"/>
      <c r="CI18" s="71"/>
      <c r="CJ18" s="71"/>
      <c r="CK18" s="71"/>
      <c r="CL18" s="71"/>
      <c r="CM18" s="71"/>
      <c r="CN18" s="71"/>
      <c r="CO18" s="71"/>
      <c r="CP18" s="71"/>
      <c r="CQ18" s="71"/>
      <c r="CR18" s="71"/>
      <c r="CS18" s="71"/>
      <c r="CT18" s="71"/>
      <c r="CU18" s="71"/>
      <c r="CV18" s="71"/>
      <c r="CW18" s="71"/>
      <c r="CX18" s="71"/>
      <c r="CY18" s="71"/>
      <c r="CZ18" s="71"/>
      <c r="DA18" s="71"/>
      <c r="DB18" s="71"/>
      <c r="DC18" s="71"/>
      <c r="DD18" s="71"/>
      <c r="DE18" s="71"/>
      <c r="DF18" s="71"/>
      <c r="DG18" s="71"/>
      <c r="DH18" s="71"/>
      <c r="DI18" s="71"/>
      <c r="DJ18" s="71"/>
    </row>
    <row r="19" spans="1:119">
      <c r="A19" s="71" t="str">
        <f>'VMs - All Data Fields'!A16</f>
        <v>cc05</v>
      </c>
      <c r="B19" s="71">
        <f>'VMs - All Data Fields'!B16</f>
        <v>8</v>
      </c>
      <c r="C19" s="71">
        <f>'VMs - All Data Fields'!C16</f>
        <v>16384</v>
      </c>
      <c r="D19" s="71">
        <f>'VMs - All Data Fields'!D16</f>
        <v>512000</v>
      </c>
      <c r="E19" s="71" t="str">
        <f>'VMs - All Data Fields'!G16</f>
        <v>FB01-02-Prod</v>
      </c>
      <c r="F19" s="71">
        <f>'VMs - All Data Fields'!I16</f>
        <v>0</v>
      </c>
      <c r="G19" s="71">
        <f>'VMs - All Data Fields'!K16</f>
        <v>0</v>
      </c>
      <c r="H19" s="71">
        <f>'VMs - All Data Fields'!L16</f>
        <v>0</v>
      </c>
      <c r="I19" s="71" t="e">
        <f>'VMs - All Data Fields'!#REF!</f>
        <v>#REF!</v>
      </c>
      <c r="J19" s="71" t="e">
        <f>'VMs - All Data Fields'!#REF!</f>
        <v>#REF!</v>
      </c>
      <c r="K19" s="71" t="e">
        <f>'VMs - All Data Fields'!#REF!</f>
        <v>#REF!</v>
      </c>
      <c r="L19" s="71">
        <f>'VMs - All Data Fields'!N16</f>
        <v>0</v>
      </c>
      <c r="M19" s="71">
        <f>'VMs - All Data Fields'!P16</f>
        <v>0</v>
      </c>
      <c r="N19" s="71">
        <f>'VMs - All Data Fields'!Q16</f>
        <v>0</v>
      </c>
      <c r="O19" s="71">
        <f>'VMs - All Data Fields'!S16</f>
        <v>0</v>
      </c>
      <c r="P19" s="71">
        <f>'VMs - All Data Fields'!U16</f>
        <v>0</v>
      </c>
      <c r="Q19" s="71">
        <f>'VMs - All Data Fields'!V16</f>
        <v>0</v>
      </c>
      <c r="R19" s="71" t="str">
        <f>'VMs - All Data Fields'!AC16</f>
        <v>Win2016</v>
      </c>
      <c r="S19" s="71" t="str">
        <f>'VMs - All Data Fields'!AD16</f>
        <v>172.17.36.47</v>
      </c>
      <c r="T19" s="71" t="str">
        <f>'VMs - All Data Fields'!AE16</f>
        <v>036-Mselect</v>
      </c>
      <c r="U19" s="71" t="str">
        <f>'VMs - All Data Fields'!AF16</f>
        <v>255.255.254.0</v>
      </c>
      <c r="V19" s="71" t="str">
        <f>'VMs - All Data Fields'!AG16</f>
        <v>172.17.36.1</v>
      </c>
      <c r="W19" s="71">
        <f>'VMs - All Data Fields'!AH16</f>
        <v>0</v>
      </c>
      <c r="X19" s="71">
        <f>'VMs - All Data Fields'!AI16</f>
        <v>0</v>
      </c>
      <c r="Y19" s="71">
        <f>'VMs - All Data Fields'!AJ16</f>
        <v>0</v>
      </c>
      <c r="Z19" s="71" t="e">
        <f>'VMs - All Data Fields'!#REF!</f>
        <v>#REF!</v>
      </c>
      <c r="AA19" s="71">
        <f>'VMs - All Data Fields'!AK16</f>
        <v>0</v>
      </c>
      <c r="AB19" s="71">
        <f>'VMs - All Data Fields'!AL16</f>
        <v>0</v>
      </c>
      <c r="AC19" s="71">
        <f>'VMs - All Data Fields'!AM16</f>
        <v>0</v>
      </c>
      <c r="AD19" s="71" t="e">
        <f>'VMs - All Data Fields'!#REF!</f>
        <v>#REF!</v>
      </c>
      <c r="AE19" s="71">
        <f>'VMs - All Data Fields'!AT16</f>
        <v>9</v>
      </c>
      <c r="AF19" s="71" t="str">
        <f>'VMs - All Data Fields'!AW16</f>
        <v>Production</v>
      </c>
      <c r="AG19" s="71" t="str">
        <f>'VMs - All Data Fields'!AX16</f>
        <v>Active</v>
      </c>
      <c r="AH19" s="71" t="str">
        <f>'VMs - All Data Fields'!AY16</f>
        <v>PrimaryCompute</v>
      </c>
      <c r="AI19" s="71" t="str">
        <f>'VMs - All Data Fields'!BJ16</f>
        <v>CC Admins</v>
      </c>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c r="BM19" s="71"/>
      <c r="BN19" s="71"/>
      <c r="BO19" s="71"/>
      <c r="BP19" s="71"/>
      <c r="BQ19" s="71"/>
      <c r="BR19" s="71"/>
      <c r="BS19" s="71"/>
      <c r="BT19" s="71"/>
      <c r="BU19" s="71"/>
      <c r="BV19" s="71"/>
      <c r="BW19" s="71"/>
      <c r="BX19" s="71"/>
      <c r="BY19" s="71"/>
      <c r="BZ19" s="71"/>
      <c r="CA19" s="71"/>
      <c r="CB19" s="71"/>
      <c r="CC19" s="71"/>
      <c r="CD19" s="71"/>
      <c r="CE19" s="71"/>
    </row>
    <row r="20" spans="1:119">
      <c r="A20" s="71" t="str">
        <f>'VMs - All Data Fields'!A17</f>
        <v>cc09</v>
      </c>
      <c r="B20" s="71">
        <f>'VMs - All Data Fields'!B17</f>
        <v>8</v>
      </c>
      <c r="C20" s="71">
        <f>'VMs - All Data Fields'!C17</f>
        <v>16384</v>
      </c>
      <c r="D20" s="71">
        <f>'VMs - All Data Fields'!D17</f>
        <v>512000</v>
      </c>
      <c r="E20" s="71" t="str">
        <f>'VMs - All Data Fields'!G17</f>
        <v>FB01-02-Prod</v>
      </c>
      <c r="F20" s="71">
        <f>'VMs - All Data Fields'!I17</f>
        <v>0</v>
      </c>
      <c r="G20" s="71">
        <f>'VMs - All Data Fields'!K17</f>
        <v>0</v>
      </c>
      <c r="H20" s="71">
        <f>'VMs - All Data Fields'!L17</f>
        <v>0</v>
      </c>
      <c r="I20" s="71" t="e">
        <f>'VMs - All Data Fields'!#REF!</f>
        <v>#REF!</v>
      </c>
      <c r="J20" s="71" t="e">
        <f>'VMs - All Data Fields'!#REF!</f>
        <v>#REF!</v>
      </c>
      <c r="K20" s="71" t="e">
        <f>'VMs - All Data Fields'!#REF!</f>
        <v>#REF!</v>
      </c>
      <c r="L20" s="71">
        <f>'VMs - All Data Fields'!N17</f>
        <v>0</v>
      </c>
      <c r="M20" s="71">
        <f>'VMs - All Data Fields'!P17</f>
        <v>0</v>
      </c>
      <c r="N20" s="71">
        <f>'VMs - All Data Fields'!Q17</f>
        <v>0</v>
      </c>
      <c r="O20" s="71">
        <f>'VMs - All Data Fields'!S17</f>
        <v>0</v>
      </c>
      <c r="P20" s="71">
        <f>'VMs - All Data Fields'!U17</f>
        <v>0</v>
      </c>
      <c r="Q20" s="71">
        <f>'VMs - All Data Fields'!V17</f>
        <v>0</v>
      </c>
      <c r="R20" s="71" t="str">
        <f>'VMs - All Data Fields'!AC17</f>
        <v>Win2016</v>
      </c>
      <c r="S20" s="71" t="str">
        <f>'VMs - All Data Fields'!AD17</f>
        <v>172.17.36.50</v>
      </c>
      <c r="T20" s="71" t="str">
        <f>'VMs - All Data Fields'!AE17</f>
        <v>036-Mselect</v>
      </c>
      <c r="U20" s="71" t="str">
        <f>'VMs - All Data Fields'!AF17</f>
        <v>255.255.254.0</v>
      </c>
      <c r="V20" s="71" t="str">
        <f>'VMs - All Data Fields'!AG17</f>
        <v>172.17.36.1</v>
      </c>
      <c r="W20" s="71">
        <f>'VMs - All Data Fields'!AH17</f>
        <v>0</v>
      </c>
      <c r="X20" s="71">
        <f>'VMs - All Data Fields'!AI17</f>
        <v>0</v>
      </c>
      <c r="Y20" s="71">
        <f>'VMs - All Data Fields'!AJ17</f>
        <v>0</v>
      </c>
      <c r="Z20" s="71" t="e">
        <f>'VMs - All Data Fields'!#REF!</f>
        <v>#REF!</v>
      </c>
      <c r="AA20" s="71">
        <f>'VMs - All Data Fields'!AK17</f>
        <v>0</v>
      </c>
      <c r="AB20" s="71">
        <f>'VMs - All Data Fields'!AL17</f>
        <v>0</v>
      </c>
      <c r="AC20" s="71">
        <f>'VMs - All Data Fields'!AM17</f>
        <v>0</v>
      </c>
      <c r="AD20" s="71" t="e">
        <f>'VMs - All Data Fields'!#REF!</f>
        <v>#REF!</v>
      </c>
      <c r="AE20" s="71">
        <f>'VMs - All Data Fields'!AT17</f>
        <v>9</v>
      </c>
      <c r="AF20" s="71" t="str">
        <f>'VMs - All Data Fields'!AW17</f>
        <v>Production</v>
      </c>
      <c r="AG20" s="71" t="str">
        <f>'VMs - All Data Fields'!AX17</f>
        <v>Active</v>
      </c>
      <c r="AH20" s="71" t="str">
        <f>'VMs - All Data Fields'!AY17</f>
        <v>PrimaryCompute</v>
      </c>
      <c r="AI20" s="71" t="str">
        <f>'VMs - All Data Fields'!BJ17</f>
        <v>Software Access</v>
      </c>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c r="BM20" s="71"/>
      <c r="BN20" s="71"/>
      <c r="BO20" s="71"/>
      <c r="BP20" s="71"/>
      <c r="BQ20" s="71"/>
      <c r="BR20" s="71"/>
      <c r="BS20" s="71"/>
      <c r="BT20" s="71"/>
      <c r="BU20" s="71"/>
      <c r="BV20" s="71"/>
      <c r="BW20" s="71"/>
      <c r="BX20" s="71"/>
      <c r="BY20" s="71"/>
      <c r="BZ20" s="71"/>
      <c r="CA20" s="71"/>
      <c r="CB20" s="71"/>
      <c r="CC20" s="71"/>
      <c r="CD20" s="71"/>
      <c r="CE20" s="71"/>
      <c r="CF20" s="71"/>
      <c r="CG20" s="71"/>
      <c r="CH20" s="71"/>
      <c r="CI20" s="71"/>
      <c r="CJ20" s="71"/>
      <c r="CK20" s="71"/>
      <c r="CL20" s="71"/>
      <c r="CM20" s="71"/>
      <c r="CN20" s="71"/>
      <c r="CO20" s="71"/>
      <c r="CP20" s="71"/>
      <c r="CQ20" s="71"/>
      <c r="CR20" s="71"/>
      <c r="CS20" s="71"/>
      <c r="CT20" s="71"/>
      <c r="CU20" s="71"/>
      <c r="CV20" s="71"/>
    </row>
    <row r="21" spans="1:119">
      <c r="A21" s="71" t="str">
        <f>'VMs - All Data Fields'!A18</f>
        <v>ccdev01</v>
      </c>
      <c r="B21" s="71">
        <f>'VMs - All Data Fields'!B18</f>
        <v>8</v>
      </c>
      <c r="C21" s="71">
        <f>'VMs - All Data Fields'!C18</f>
        <v>16384</v>
      </c>
      <c r="D21" s="71">
        <f>'VMs - All Data Fields'!D18</f>
        <v>512000</v>
      </c>
      <c r="E21" s="71" t="str">
        <f>'VMs - All Data Fields'!G18</f>
        <v>FB01-02-Prod</v>
      </c>
      <c r="F21" s="71">
        <f>'VMs - All Data Fields'!I18</f>
        <v>0</v>
      </c>
      <c r="G21" s="71">
        <f>'VMs - All Data Fields'!K18</f>
        <v>0</v>
      </c>
      <c r="H21" s="71">
        <f>'VMs - All Data Fields'!L18</f>
        <v>0</v>
      </c>
      <c r="I21" s="71" t="e">
        <f>'VMs - All Data Fields'!#REF!</f>
        <v>#REF!</v>
      </c>
      <c r="J21" s="71" t="e">
        <f>'VMs - All Data Fields'!#REF!</f>
        <v>#REF!</v>
      </c>
      <c r="K21" s="71" t="e">
        <f>'VMs - All Data Fields'!#REF!</f>
        <v>#REF!</v>
      </c>
      <c r="L21" s="71">
        <f>'VMs - All Data Fields'!N18</f>
        <v>0</v>
      </c>
      <c r="M21" s="71">
        <f>'VMs - All Data Fields'!P18</f>
        <v>0</v>
      </c>
      <c r="N21" s="71">
        <f>'VMs - All Data Fields'!Q18</f>
        <v>0</v>
      </c>
      <c r="O21" s="71">
        <f>'VMs - All Data Fields'!S18</f>
        <v>0</v>
      </c>
      <c r="P21" s="71">
        <f>'VMs - All Data Fields'!U18</f>
        <v>0</v>
      </c>
      <c r="Q21" s="71">
        <f>'VMs - All Data Fields'!V18</f>
        <v>0</v>
      </c>
      <c r="R21" s="71" t="str">
        <f>'VMs - All Data Fields'!AC18</f>
        <v>Win2016</v>
      </c>
      <c r="S21" s="71" t="str">
        <f>'VMs - All Data Fields'!AD18</f>
        <v>172.17.36.44</v>
      </c>
      <c r="T21" s="71" t="str">
        <f>'VMs - All Data Fields'!AE18</f>
        <v>036-Mselect</v>
      </c>
      <c r="U21" s="71" t="str">
        <f>'VMs - All Data Fields'!AF18</f>
        <v>255.255.254.0</v>
      </c>
      <c r="V21" s="71" t="str">
        <f>'VMs - All Data Fields'!AG18</f>
        <v>172.17.36.1</v>
      </c>
      <c r="W21" s="71">
        <f>'VMs - All Data Fields'!AH18</f>
        <v>0</v>
      </c>
      <c r="X21" s="71">
        <f>'VMs - All Data Fields'!AI18</f>
        <v>0</v>
      </c>
      <c r="Y21" s="71">
        <f>'VMs - All Data Fields'!AJ18</f>
        <v>0</v>
      </c>
      <c r="Z21" s="71" t="e">
        <f>'VMs - All Data Fields'!#REF!</f>
        <v>#REF!</v>
      </c>
      <c r="AA21" s="71">
        <f>'VMs - All Data Fields'!AK18</f>
        <v>0</v>
      </c>
      <c r="AB21" s="71">
        <f>'VMs - All Data Fields'!AL18</f>
        <v>0</v>
      </c>
      <c r="AC21" s="71">
        <f>'VMs - All Data Fields'!AM18</f>
        <v>0</v>
      </c>
      <c r="AD21" s="71" t="e">
        <f>'VMs - All Data Fields'!#REF!</f>
        <v>#REF!</v>
      </c>
      <c r="AE21" s="71">
        <f>'VMs - All Data Fields'!AT18</f>
        <v>9</v>
      </c>
      <c r="AF21" s="71" t="str">
        <f>'VMs - All Data Fields'!AW18</f>
        <v>Production</v>
      </c>
      <c r="AG21" s="71" t="str">
        <f>'VMs - All Data Fields'!AX18</f>
        <v>Active</v>
      </c>
      <c r="AH21" s="71" t="str">
        <f>'VMs - All Data Fields'!AY18</f>
        <v>PrimaryCompute</v>
      </c>
      <c r="AI21" s="71" t="str">
        <f>'VMs - All Data Fields'!BJ18</f>
        <v>Software Access</v>
      </c>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1"/>
      <c r="BI21" s="71"/>
      <c r="BJ21" s="71"/>
      <c r="BK21" s="71"/>
      <c r="BL21" s="71"/>
      <c r="BM21" s="71"/>
      <c r="BN21" s="71"/>
      <c r="BO21" s="71"/>
      <c r="BP21" s="71"/>
      <c r="BQ21" s="71"/>
      <c r="BR21" s="71"/>
      <c r="BS21" s="71"/>
      <c r="BT21" s="71"/>
      <c r="BU21" s="71"/>
      <c r="BV21" s="71"/>
      <c r="BW21" s="71"/>
      <c r="BX21" s="71"/>
      <c r="BY21" s="71"/>
      <c r="BZ21" s="71"/>
      <c r="CA21" s="71"/>
      <c r="CB21" s="71"/>
      <c r="CC21" s="71"/>
      <c r="CD21" s="71"/>
      <c r="CE21" s="71"/>
      <c r="CF21" s="71"/>
      <c r="CG21" s="71"/>
      <c r="CH21" s="71"/>
      <c r="CI21" s="71"/>
      <c r="CJ21" s="71"/>
      <c r="CK21" s="71"/>
      <c r="CL21" s="71"/>
      <c r="CM21" s="71"/>
      <c r="CN21" s="71"/>
      <c r="CO21" s="71"/>
      <c r="CP21" s="71"/>
      <c r="CQ21" s="71"/>
      <c r="CR21" s="71"/>
      <c r="CS21" s="71"/>
      <c r="CT21" s="71"/>
      <c r="CU21" s="71"/>
      <c r="CV21" s="71"/>
      <c r="CW21" s="71"/>
    </row>
    <row r="22" spans="1:119">
      <c r="A22" s="71" t="e">
        <f>'VMs - All Data Fields'!#REF!</f>
        <v>#REF!</v>
      </c>
      <c r="B22" s="71" t="e">
        <f>'VMs - All Data Fields'!#REF!</f>
        <v>#REF!</v>
      </c>
      <c r="C22" s="71" t="e">
        <f>'VMs - All Data Fields'!#REF!</f>
        <v>#REF!</v>
      </c>
      <c r="D22" s="71" t="e">
        <f>'VMs - All Data Fields'!#REF!</f>
        <v>#REF!</v>
      </c>
      <c r="E22" s="71" t="e">
        <f>'VMs - All Data Fields'!#REF!</f>
        <v>#REF!</v>
      </c>
      <c r="F22" s="71" t="e">
        <f>'VMs - All Data Fields'!#REF!</f>
        <v>#REF!</v>
      </c>
      <c r="G22" s="71" t="e">
        <f>'VMs - All Data Fields'!#REF!</f>
        <v>#REF!</v>
      </c>
      <c r="H22" s="71" t="e">
        <f>'VMs - All Data Fields'!#REF!</f>
        <v>#REF!</v>
      </c>
      <c r="I22" s="71" t="e">
        <f>'VMs - All Data Fields'!#REF!</f>
        <v>#REF!</v>
      </c>
      <c r="J22" s="71" t="e">
        <f>'VMs - All Data Fields'!#REF!</f>
        <v>#REF!</v>
      </c>
      <c r="K22" s="71" t="e">
        <f>'VMs - All Data Fields'!#REF!</f>
        <v>#REF!</v>
      </c>
      <c r="L22" s="71" t="e">
        <f>'VMs - All Data Fields'!#REF!</f>
        <v>#REF!</v>
      </c>
      <c r="M22" s="71" t="e">
        <f>'VMs - All Data Fields'!#REF!</f>
        <v>#REF!</v>
      </c>
      <c r="N22" s="71" t="e">
        <f>'VMs - All Data Fields'!#REF!</f>
        <v>#REF!</v>
      </c>
      <c r="O22" s="71" t="e">
        <f>'VMs - All Data Fields'!#REF!</f>
        <v>#REF!</v>
      </c>
      <c r="P22" s="71" t="e">
        <f>'VMs - All Data Fields'!#REF!</f>
        <v>#REF!</v>
      </c>
      <c r="Q22" s="71" t="e">
        <f>'VMs - All Data Fields'!#REF!</f>
        <v>#REF!</v>
      </c>
      <c r="R22" s="71" t="e">
        <f>'VMs - All Data Fields'!#REF!</f>
        <v>#REF!</v>
      </c>
      <c r="S22" s="71" t="e">
        <f>'VMs - All Data Fields'!#REF!</f>
        <v>#REF!</v>
      </c>
      <c r="T22" s="71" t="e">
        <f>'VMs - All Data Fields'!#REF!</f>
        <v>#REF!</v>
      </c>
      <c r="U22" s="71" t="e">
        <f>'VMs - All Data Fields'!#REF!</f>
        <v>#REF!</v>
      </c>
      <c r="V22" s="71" t="e">
        <f>'VMs - All Data Fields'!#REF!</f>
        <v>#REF!</v>
      </c>
      <c r="W22" s="71" t="e">
        <f>'VMs - All Data Fields'!#REF!</f>
        <v>#REF!</v>
      </c>
      <c r="X22" s="71" t="e">
        <f>'VMs - All Data Fields'!#REF!</f>
        <v>#REF!</v>
      </c>
      <c r="Y22" s="71" t="e">
        <f>'VMs - All Data Fields'!#REF!</f>
        <v>#REF!</v>
      </c>
      <c r="Z22" s="71" t="e">
        <f>'VMs - All Data Fields'!#REF!</f>
        <v>#REF!</v>
      </c>
      <c r="AA22" s="71" t="e">
        <f>'VMs - All Data Fields'!#REF!</f>
        <v>#REF!</v>
      </c>
      <c r="AB22" s="71" t="e">
        <f>'VMs - All Data Fields'!#REF!</f>
        <v>#REF!</v>
      </c>
      <c r="AC22" s="71" t="e">
        <f>'VMs - All Data Fields'!#REF!</f>
        <v>#REF!</v>
      </c>
      <c r="AD22" s="71" t="e">
        <f>'VMs - All Data Fields'!#REF!</f>
        <v>#REF!</v>
      </c>
      <c r="AE22" s="71" t="e">
        <f>'VMs - All Data Fields'!#REF!</f>
        <v>#REF!</v>
      </c>
      <c r="AF22" s="71" t="e">
        <f>'VMs - All Data Fields'!#REF!</f>
        <v>#REF!</v>
      </c>
      <c r="AG22" s="71" t="e">
        <f>'VMs - All Data Fields'!#REF!</f>
        <v>#REF!</v>
      </c>
      <c r="AH22" s="71" t="e">
        <f>'VMs - All Data Fields'!#REF!</f>
        <v>#REF!</v>
      </c>
      <c r="AI22" s="71" t="e">
        <f>'VMs - All Data Fields'!#REF!</f>
        <v>#REF!</v>
      </c>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71"/>
      <c r="BV22" s="71"/>
      <c r="BW22" s="71"/>
      <c r="BX22" s="71"/>
      <c r="BY22" s="71"/>
      <c r="BZ22" s="71"/>
      <c r="CA22" s="71"/>
      <c r="CB22" s="71"/>
      <c r="CC22" s="71"/>
      <c r="CD22" s="71"/>
      <c r="CE22" s="71"/>
    </row>
    <row r="23" spans="1:119">
      <c r="A23" s="71" t="str">
        <f>'VMs - All Data Fields'!A19</f>
        <v>CellAvl01</v>
      </c>
      <c r="B23" s="71">
        <f>'VMs - All Data Fields'!B19</f>
        <v>4</v>
      </c>
      <c r="C23" s="71">
        <f>'VMs - All Data Fields'!C19</f>
        <v>16384</v>
      </c>
      <c r="D23" s="71">
        <f>'VMs - All Data Fields'!D19</f>
        <v>102400</v>
      </c>
      <c r="E23" s="71" t="str">
        <f>'VMs - All Data Fields'!G19</f>
        <v>FB01-02-Prod</v>
      </c>
      <c r="F23" s="71">
        <f>'VMs - All Data Fields'!I19</f>
        <v>10240</v>
      </c>
      <c r="G23" s="71" t="str">
        <f>'VMs - All Data Fields'!K19</f>
        <v>Default</v>
      </c>
      <c r="H23" s="71" t="str">
        <f>'VMs - All Data Fields'!L19</f>
        <v>FB01-02-Prod</v>
      </c>
      <c r="I23" s="71" t="e">
        <f>'VMs - All Data Fields'!#REF!</f>
        <v>#REF!</v>
      </c>
      <c r="J23" s="71" t="e">
        <f>'VMs - All Data Fields'!#REF!</f>
        <v>#REF!</v>
      </c>
      <c r="K23" s="71" t="e">
        <f>'VMs - All Data Fields'!#REF!</f>
        <v>#REF!</v>
      </c>
      <c r="L23" s="71">
        <f>'VMs - All Data Fields'!N19</f>
        <v>10240</v>
      </c>
      <c r="M23" s="71" t="str">
        <f>'VMs - All Data Fields'!P19</f>
        <v>Default</v>
      </c>
      <c r="N23" s="71" t="str">
        <f>'VMs - All Data Fields'!Q19</f>
        <v>FB01-03-Logs</v>
      </c>
      <c r="O23" s="71">
        <f>'VMs - All Data Fields'!S19</f>
        <v>0</v>
      </c>
      <c r="P23" s="71">
        <f>'VMs - All Data Fields'!U19</f>
        <v>0</v>
      </c>
      <c r="Q23" s="71">
        <f>'VMs - All Data Fields'!V19</f>
        <v>0</v>
      </c>
      <c r="R23" s="71" t="str">
        <f>'VMs - All Data Fields'!AC19</f>
        <v>Win2016</v>
      </c>
      <c r="S23" s="71" t="str">
        <f>'VMs - All Data Fields'!AD19</f>
        <v>172.17.36.30</v>
      </c>
      <c r="T23" s="71" t="str">
        <f>'VMs - All Data Fields'!AE19</f>
        <v>036-Mselect</v>
      </c>
      <c r="U23" s="71" t="str">
        <f>'VMs - All Data Fields'!AF19</f>
        <v>255.255.254.0</v>
      </c>
      <c r="V23" s="71" t="str">
        <f>'VMs - All Data Fields'!AG19</f>
        <v>172.17.36.1</v>
      </c>
      <c r="W23" s="71">
        <f>'VMs - All Data Fields'!AH19</f>
        <v>0</v>
      </c>
      <c r="X23" s="71">
        <f>'VMs - All Data Fields'!AI19</f>
        <v>0</v>
      </c>
      <c r="Y23" s="71">
        <f>'VMs - All Data Fields'!AJ19</f>
        <v>0</v>
      </c>
      <c r="Z23" s="71" t="e">
        <f>'VMs - All Data Fields'!#REF!</f>
        <v>#REF!</v>
      </c>
      <c r="AA23" s="71">
        <f>'VMs - All Data Fields'!AK19</f>
        <v>0</v>
      </c>
      <c r="AB23" s="71">
        <f>'VMs - All Data Fields'!AL19</f>
        <v>0</v>
      </c>
      <c r="AC23" s="71">
        <f>'VMs - All Data Fields'!AM19</f>
        <v>0</v>
      </c>
      <c r="AD23" s="71" t="e">
        <f>'VMs - All Data Fields'!#REF!</f>
        <v>#REF!</v>
      </c>
      <c r="AE23" s="71">
        <f>'VMs - All Data Fields'!AT19</f>
        <v>0</v>
      </c>
      <c r="AF23" s="71" t="str">
        <f>'VMs - All Data Fields'!AW19</f>
        <v>Production</v>
      </c>
      <c r="AG23" s="71" t="str">
        <f>'VMs - All Data Fields'!AX19</f>
        <v>Active</v>
      </c>
      <c r="AH23" s="71" t="str">
        <f>'VMs - All Data Fields'!AY19</f>
        <v>PrimaryCompute</v>
      </c>
      <c r="AI23" s="71" t="str">
        <f>'VMs - All Data Fields'!BJ19</f>
        <v>Software Access</v>
      </c>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row>
    <row r="24" spans="1:119">
      <c r="A24" s="71" t="str">
        <f>'VMs - All Data Fields'!A20</f>
        <v>cgwaib101</v>
      </c>
      <c r="B24" s="71">
        <f>'VMs - All Data Fields'!B20</f>
        <v>2</v>
      </c>
      <c r="C24" s="71">
        <f>'VMs - All Data Fields'!C20</f>
        <v>8192</v>
      </c>
      <c r="D24" s="71">
        <f>'VMs - All Data Fields'!D20</f>
        <v>102400</v>
      </c>
      <c r="E24" s="71" t="str">
        <f>'VMs - All Data Fields'!G20</f>
        <v>FB01-02-Prod</v>
      </c>
      <c r="F24" s="71">
        <f>'VMs - All Data Fields'!I20</f>
        <v>10240</v>
      </c>
      <c r="G24" s="71" t="str">
        <f>'VMs - All Data Fields'!K20</f>
        <v>Default</v>
      </c>
      <c r="H24" s="71" t="str">
        <f>'VMs - All Data Fields'!L20</f>
        <v>FB01-02-Prod</v>
      </c>
      <c r="I24" s="71" t="e">
        <f>'VMs - All Data Fields'!#REF!</f>
        <v>#REF!</v>
      </c>
      <c r="J24" s="71" t="e">
        <f>'VMs - All Data Fields'!#REF!</f>
        <v>#REF!</v>
      </c>
      <c r="K24" s="71" t="e">
        <f>'VMs - All Data Fields'!#REF!</f>
        <v>#REF!</v>
      </c>
      <c r="L24" s="71">
        <f>'VMs - All Data Fields'!N20</f>
        <v>10240</v>
      </c>
      <c r="M24" s="71" t="str">
        <f>'VMs - All Data Fields'!P20</f>
        <v>Default</v>
      </c>
      <c r="N24" s="71" t="str">
        <f>'VMs - All Data Fields'!Q20</f>
        <v>FB01-03-Logs</v>
      </c>
      <c r="O24" s="71">
        <f>'VMs - All Data Fields'!S20</f>
        <v>0</v>
      </c>
      <c r="P24" s="71">
        <f>'VMs - All Data Fields'!U20</f>
        <v>0</v>
      </c>
      <c r="Q24" s="71">
        <f>'VMs - All Data Fields'!V20</f>
        <v>0</v>
      </c>
      <c r="R24" s="71" t="str">
        <f>'VMs - All Data Fields'!AC20</f>
        <v>Win2016</v>
      </c>
      <c r="S24" s="71" t="str">
        <f>'VMs - All Data Fields'!AD20</f>
        <v>172.31.114.201</v>
      </c>
      <c r="T24" s="71" t="str">
        <f>'VMs - All Data Fields'!AE20</f>
        <v>3744-GatewayServices</v>
      </c>
      <c r="U24" s="71" t="str">
        <f>'VMs - All Data Fields'!AF20</f>
        <v>255.255.254.0</v>
      </c>
      <c r="V24" s="71" t="str">
        <f>'VMs - All Data Fields'!AG20</f>
        <v>172.31.114.1</v>
      </c>
      <c r="W24" s="71">
        <f>'VMs - All Data Fields'!AH20</f>
        <v>0</v>
      </c>
      <c r="X24" s="71">
        <f>'VMs - All Data Fields'!AI20</f>
        <v>0</v>
      </c>
      <c r="Y24" s="71">
        <f>'VMs - All Data Fields'!AJ20</f>
        <v>0</v>
      </c>
      <c r="Z24" s="71" t="e">
        <f>'VMs - All Data Fields'!#REF!</f>
        <v>#REF!</v>
      </c>
      <c r="AA24" s="71">
        <f>'VMs - All Data Fields'!AK20</f>
        <v>0</v>
      </c>
      <c r="AB24" s="71">
        <f>'VMs - All Data Fields'!AL20</f>
        <v>0</v>
      </c>
      <c r="AC24" s="71">
        <f>'VMs - All Data Fields'!AM20</f>
        <v>0</v>
      </c>
      <c r="AD24" s="71" t="e">
        <f>'VMs - All Data Fields'!#REF!</f>
        <v>#REF!</v>
      </c>
      <c r="AE24" s="71">
        <f>'VMs - All Data Fields'!AT20</f>
        <v>9</v>
      </c>
      <c r="AF24" s="71" t="str">
        <f>'VMs - All Data Fields'!AW20</f>
        <v>Cell Gateways</v>
      </c>
      <c r="AG24" s="71" t="str">
        <f>'VMs - All Data Fields'!AX20</f>
        <v>Active</v>
      </c>
      <c r="AH24" s="71" t="str">
        <f>'VMs - All Data Fields'!AY20</f>
        <v>PrimaryCompute</v>
      </c>
      <c r="AI24" s="71" t="str">
        <f>'VMs - All Data Fields'!BJ20</f>
        <v>Cell Gateway Admins</v>
      </c>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71"/>
      <c r="BV24" s="71"/>
      <c r="BW24" s="71"/>
      <c r="BX24" s="71"/>
      <c r="BY24" s="71"/>
      <c r="BZ24" s="71"/>
      <c r="CA24" s="71"/>
      <c r="CB24" s="71"/>
      <c r="CC24" s="71"/>
      <c r="CD24" s="71"/>
      <c r="CE24" s="71"/>
      <c r="CF24" s="71"/>
      <c r="CG24" s="71"/>
      <c r="CH24" s="71"/>
      <c r="CI24" s="71"/>
      <c r="CJ24" s="71"/>
      <c r="CK24" s="71"/>
      <c r="CL24" s="71"/>
      <c r="CM24" s="71"/>
      <c r="CN24" s="71"/>
      <c r="CO24" s="71"/>
      <c r="CP24" s="71"/>
      <c r="CQ24" s="71"/>
      <c r="CR24" s="71"/>
      <c r="CS24" s="71"/>
      <c r="CT24" s="71"/>
      <c r="CU24" s="71"/>
      <c r="CV24" s="71"/>
      <c r="CW24" s="71"/>
      <c r="CX24" s="71"/>
      <c r="CY24" s="71"/>
      <c r="CZ24" s="71"/>
      <c r="DA24" s="71"/>
    </row>
    <row r="25" spans="1:119">
      <c r="A25" s="71" t="str">
        <f>'VMs - All Data Fields'!A37</f>
        <v>clb107</v>
      </c>
      <c r="B25" s="71">
        <f>'VMs - All Data Fields'!B37</f>
        <v>4</v>
      </c>
      <c r="C25" s="71">
        <f>'VMs - All Data Fields'!C37</f>
        <v>6144</v>
      </c>
      <c r="D25" s="71">
        <f>'VMs - All Data Fields'!D37</f>
        <v>102400</v>
      </c>
      <c r="E25" s="71" t="str">
        <f>'VMs - All Data Fields'!G37</f>
        <v>FB01-02-Prod</v>
      </c>
      <c r="F25" s="71">
        <f>'VMs - All Data Fields'!I37</f>
        <v>10240</v>
      </c>
      <c r="G25" s="71" t="str">
        <f>'VMs - All Data Fields'!K37</f>
        <v>Default</v>
      </c>
      <c r="H25" s="71" t="str">
        <f>'VMs - All Data Fields'!L37</f>
        <v>FB01-02-Prod</v>
      </c>
      <c r="I25" s="71" t="e">
        <f>'VMs - All Data Fields'!#REF!</f>
        <v>#REF!</v>
      </c>
      <c r="J25" s="71" t="e">
        <f>'VMs - All Data Fields'!#REF!</f>
        <v>#REF!</v>
      </c>
      <c r="K25" s="71" t="e">
        <f>'VMs - All Data Fields'!#REF!</f>
        <v>#REF!</v>
      </c>
      <c r="L25" s="71">
        <f>'VMs - All Data Fields'!N37</f>
        <v>10240</v>
      </c>
      <c r="M25" s="71" t="str">
        <f>'VMs - All Data Fields'!P37</f>
        <v>Default</v>
      </c>
      <c r="N25" s="71" t="str">
        <f>'VMs - All Data Fields'!Q37</f>
        <v>FB01-03-Logs</v>
      </c>
      <c r="O25" s="71">
        <f>'VMs - All Data Fields'!S37</f>
        <v>0</v>
      </c>
      <c r="P25" s="71">
        <f>'VMs - All Data Fields'!U37</f>
        <v>0</v>
      </c>
      <c r="Q25" s="71">
        <f>'VMs - All Data Fields'!V37</f>
        <v>0</v>
      </c>
      <c r="R25" s="71" t="str">
        <f>'VMs - All Data Fields'!AC37</f>
        <v>Win2016</v>
      </c>
      <c r="S25" s="71" t="str">
        <f>'VMs - All Data Fields'!AD37</f>
        <v>172.31.113.187</v>
      </c>
      <c r="T25" s="71" t="str">
        <f>'VMs - All Data Fields'!AE37</f>
        <v>3743-CartonLiftBridge</v>
      </c>
      <c r="U25" s="71" t="str">
        <f>'VMs - All Data Fields'!AF37</f>
        <v>255.255.254.0</v>
      </c>
      <c r="V25" s="71" t="str">
        <f>'VMs - All Data Fields'!AG37</f>
        <v>172.31.113.1</v>
      </c>
      <c r="W25" s="71">
        <f>'VMs - All Data Fields'!AH37</f>
        <v>0</v>
      </c>
      <c r="X25" s="71">
        <f>'VMs - All Data Fields'!AI37</f>
        <v>0</v>
      </c>
      <c r="Y25" s="71">
        <f>'VMs - All Data Fields'!AJ37</f>
        <v>0</v>
      </c>
      <c r="Z25" s="71" t="e">
        <f>'VMs - All Data Fields'!#REF!</f>
        <v>#REF!</v>
      </c>
      <c r="AA25" s="71">
        <f>'VMs - All Data Fields'!AK37</f>
        <v>0</v>
      </c>
      <c r="AB25" s="71">
        <f>'VMs - All Data Fields'!AL37</f>
        <v>0</v>
      </c>
      <c r="AC25" s="71">
        <f>'VMs - All Data Fields'!AM37</f>
        <v>0</v>
      </c>
      <c r="AD25" s="71" t="e">
        <f>'VMs - All Data Fields'!#REF!</f>
        <v>#REF!</v>
      </c>
      <c r="AE25" s="71">
        <f>'VMs - All Data Fields'!AT37</f>
        <v>9</v>
      </c>
      <c r="AF25" s="71" t="str">
        <f>'VMs - All Data Fields'!AW37</f>
        <v>Cell Gateways</v>
      </c>
      <c r="AG25" s="71" t="str">
        <f>'VMs - All Data Fields'!AX37</f>
        <v>Active</v>
      </c>
      <c r="AH25" s="71" t="str">
        <f>'VMs - All Data Fields'!AY37</f>
        <v>PrimaryCompute</v>
      </c>
      <c r="AI25" s="71" t="str">
        <f>'VMs - All Data Fields'!BJ37</f>
        <v>Cell Gateway Admins</v>
      </c>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71"/>
      <c r="BV25" s="71"/>
      <c r="BW25" s="71"/>
      <c r="BX25" s="71"/>
      <c r="BY25" s="71"/>
      <c r="BZ25" s="71"/>
      <c r="CA25" s="71"/>
      <c r="CB25" s="71"/>
      <c r="CC25" s="71"/>
      <c r="CD25" s="71"/>
      <c r="CE25" s="71"/>
      <c r="CF25" s="71"/>
      <c r="CG25" s="71"/>
      <c r="CH25" s="71"/>
      <c r="CI25" s="71"/>
      <c r="CJ25" s="71"/>
      <c r="CK25" s="71"/>
      <c r="CL25" s="71"/>
      <c r="CM25" s="71"/>
      <c r="CN25" s="71"/>
      <c r="CO25" s="71"/>
      <c r="CP25" s="71"/>
      <c r="CQ25" s="71"/>
      <c r="CR25" s="71"/>
      <c r="CS25" s="71"/>
      <c r="CT25" s="71"/>
      <c r="CU25" s="71"/>
      <c r="CV25" s="71"/>
      <c r="CW25" s="71"/>
      <c r="CX25" s="71"/>
      <c r="CY25" s="71"/>
      <c r="CZ25" s="71"/>
      <c r="DA25" s="71"/>
      <c r="DB25" s="71"/>
      <c r="DC25" s="71"/>
      <c r="DD25" s="71"/>
      <c r="DE25" s="71"/>
      <c r="DF25" s="71"/>
      <c r="DG25" s="71"/>
      <c r="DH25" s="71"/>
      <c r="DI25" s="71"/>
      <c r="DJ25" s="71"/>
      <c r="DK25" s="71"/>
    </row>
    <row r="26" spans="1:119">
      <c r="A26" s="71" t="str">
        <f>'VMs - All Data Fields'!A40</f>
        <v>cpi01</v>
      </c>
      <c r="B26" s="71">
        <f>'VMs - All Data Fields'!B40</f>
        <v>8</v>
      </c>
      <c r="C26" s="71">
        <f>'VMs - All Data Fields'!C40</f>
        <v>8192</v>
      </c>
      <c r="D26" s="71">
        <f>'VMs - All Data Fields'!D40</f>
        <v>102400</v>
      </c>
      <c r="E26" s="71" t="str">
        <f>'VMs - All Data Fields'!G40</f>
        <v>FB01-02-Prod</v>
      </c>
      <c r="F26" s="71">
        <f>'VMs - All Data Fields'!I40</f>
        <v>40960</v>
      </c>
      <c r="G26" s="71" t="str">
        <f>'VMs - All Data Fields'!K40</f>
        <v>Default</v>
      </c>
      <c r="H26" s="71" t="str">
        <f>'VMs - All Data Fields'!L40</f>
        <v>FB01-02-Prod</v>
      </c>
      <c r="I26" s="71" t="e">
        <f>'VMs - All Data Fields'!#REF!</f>
        <v>#REF!</v>
      </c>
      <c r="J26" s="71" t="e">
        <f>'VMs - All Data Fields'!#REF!</f>
        <v>#REF!</v>
      </c>
      <c r="K26" s="71" t="e">
        <f>'VMs - All Data Fields'!#REF!</f>
        <v>#REF!</v>
      </c>
      <c r="L26" s="71">
        <f>'VMs - All Data Fields'!N40</f>
        <v>10240</v>
      </c>
      <c r="M26" s="71" t="str">
        <f>'VMs - All Data Fields'!P40</f>
        <v>Default</v>
      </c>
      <c r="N26" s="71" t="str">
        <f>'VMs - All Data Fields'!Q40</f>
        <v>FB01-03-Logs</v>
      </c>
      <c r="O26" s="71">
        <f>'VMs - All Data Fields'!S40</f>
        <v>0</v>
      </c>
      <c r="P26" s="71">
        <f>'VMs - All Data Fields'!U40</f>
        <v>0</v>
      </c>
      <c r="Q26" s="71">
        <f>'VMs - All Data Fields'!V40</f>
        <v>0</v>
      </c>
      <c r="R26" s="71" t="str">
        <f>'VMs - All Data Fields'!AC40</f>
        <v>Win2016</v>
      </c>
      <c r="S26" s="71" t="str">
        <f>'VMs - All Data Fields'!AD40</f>
        <v>172.17.36.120</v>
      </c>
      <c r="T26" s="71" t="str">
        <f>'VMs - All Data Fields'!AE40</f>
        <v>036-Mselect</v>
      </c>
      <c r="U26" s="71" t="str">
        <f>'VMs - All Data Fields'!AF40</f>
        <v>255.255.254.0</v>
      </c>
      <c r="V26" s="71" t="str">
        <f>'VMs - All Data Fields'!AG40</f>
        <v>172.17.36.1</v>
      </c>
      <c r="W26" s="71">
        <f>'VMs - All Data Fields'!AH40</f>
        <v>0</v>
      </c>
      <c r="X26" s="71">
        <f>'VMs - All Data Fields'!AI40</f>
        <v>0</v>
      </c>
      <c r="Y26" s="71">
        <f>'VMs - All Data Fields'!AJ40</f>
        <v>0</v>
      </c>
      <c r="Z26" s="71" t="e">
        <f>'VMs - All Data Fields'!#REF!</f>
        <v>#REF!</v>
      </c>
      <c r="AA26" s="71">
        <f>'VMs - All Data Fields'!AK40</f>
        <v>0</v>
      </c>
      <c r="AB26" s="71">
        <f>'VMs - All Data Fields'!AL40</f>
        <v>0</v>
      </c>
      <c r="AC26" s="71">
        <f>'VMs - All Data Fields'!AM40</f>
        <v>0</v>
      </c>
      <c r="AD26" s="71" t="e">
        <f>'VMs - All Data Fields'!#REF!</f>
        <v>#REF!</v>
      </c>
      <c r="AE26" s="71">
        <f>'VMs - All Data Fields'!AT40</f>
        <v>9</v>
      </c>
      <c r="AF26" s="71" t="str">
        <f>'VMs - All Data Fields'!AW40</f>
        <v>Production</v>
      </c>
      <c r="AG26" s="71" t="str">
        <f>'VMs - All Data Fields'!AX40</f>
        <v>Active</v>
      </c>
      <c r="AH26" s="71" t="str">
        <f>'VMs - All Data Fields'!AY40</f>
        <v>PrimaryCompute</v>
      </c>
      <c r="AI26" s="71" t="str">
        <f>'VMs - All Data Fields'!BJ40</f>
        <v>Software Access</v>
      </c>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c r="DH26" s="71"/>
      <c r="DI26" s="71"/>
      <c r="DJ26" s="71"/>
    </row>
    <row r="27" spans="1:119">
      <c r="A27" s="71" t="str">
        <f>'VMs - All Data Fields'!A41</f>
        <v>db01</v>
      </c>
      <c r="B27" s="71">
        <f>'VMs - All Data Fields'!B41</f>
        <v>8</v>
      </c>
      <c r="C27" s="71">
        <f>'VMs - All Data Fields'!C41</f>
        <v>81920</v>
      </c>
      <c r="D27" s="71">
        <f>'VMs - All Data Fields'!D41</f>
        <v>102400</v>
      </c>
      <c r="E27" s="71" t="str">
        <f>'VMs - All Data Fields'!G41</f>
        <v>FB01-06-DB</v>
      </c>
      <c r="F27" s="71">
        <f>'VMs - All Data Fields'!I41</f>
        <v>102400</v>
      </c>
      <c r="G27" s="71" t="str">
        <f>'VMs - All Data Fields'!K41</f>
        <v>64K</v>
      </c>
      <c r="H27" s="71" t="str">
        <f>'VMs - All Data Fields'!L41</f>
        <v>FB01-06-DB</v>
      </c>
      <c r="I27" s="71" t="e">
        <f>'VMs - All Data Fields'!#REF!</f>
        <v>#REF!</v>
      </c>
      <c r="J27" s="71" t="e">
        <f>'VMs - All Data Fields'!#REF!</f>
        <v>#REF!</v>
      </c>
      <c r="K27" s="71" t="e">
        <f>'VMs - All Data Fields'!#REF!</f>
        <v>#REF!</v>
      </c>
      <c r="L27" s="71">
        <f>'VMs - All Data Fields'!N41</f>
        <v>716800</v>
      </c>
      <c r="M27" s="71" t="str">
        <f>'VMs - All Data Fields'!P41</f>
        <v>64K</v>
      </c>
      <c r="N27" s="71" t="str">
        <f>'VMs - All Data Fields'!Q41</f>
        <v>FB01-06-DB</v>
      </c>
      <c r="O27" s="71">
        <f>'VMs - All Data Fields'!S41</f>
        <v>153600</v>
      </c>
      <c r="P27" s="71" t="str">
        <f>'VMs - All Data Fields'!U41</f>
        <v>64K</v>
      </c>
      <c r="Q27" s="71" t="str">
        <f>'VMs - All Data Fields'!V41</f>
        <v>FB01-06-DB</v>
      </c>
      <c r="R27" s="71" t="str">
        <f>'VMs - All Data Fields'!AC41</f>
        <v>Win2016</v>
      </c>
      <c r="S27" s="71" t="str">
        <f>'VMs - All Data Fields'!AD41</f>
        <v>172.17.36.162</v>
      </c>
      <c r="T27" s="71" t="str">
        <f>'VMs - All Data Fields'!AE41</f>
        <v>036-Mselect</v>
      </c>
      <c r="U27" s="71" t="str">
        <f>'VMs - All Data Fields'!AF41</f>
        <v>255.255.254.0</v>
      </c>
      <c r="V27" s="71" t="str">
        <f>'VMs - All Data Fields'!AG41</f>
        <v>172.17.36.1</v>
      </c>
      <c r="W27" s="71">
        <f>'VMs - All Data Fields'!AH41</f>
        <v>0</v>
      </c>
      <c r="X27" s="71">
        <f>'VMs - All Data Fields'!AI41</f>
        <v>0</v>
      </c>
      <c r="Y27" s="71">
        <f>'VMs - All Data Fields'!AJ41</f>
        <v>0</v>
      </c>
      <c r="Z27" s="71" t="e">
        <f>'VMs - All Data Fields'!#REF!</f>
        <v>#REF!</v>
      </c>
      <c r="AA27" s="71">
        <f>'VMs - All Data Fields'!AK41</f>
        <v>0</v>
      </c>
      <c r="AB27" s="71">
        <f>'VMs - All Data Fields'!AL41</f>
        <v>0</v>
      </c>
      <c r="AC27" s="71">
        <f>'VMs - All Data Fields'!AM41</f>
        <v>0</v>
      </c>
      <c r="AD27" s="71" t="e">
        <f>'VMs - All Data Fields'!#REF!</f>
        <v>#REF!</v>
      </c>
      <c r="AE27" s="71">
        <f>'VMs - All Data Fields'!AT41</f>
        <v>8</v>
      </c>
      <c r="AF27" s="71" t="str">
        <f>'VMs - All Data Fields'!AW41</f>
        <v>Production</v>
      </c>
      <c r="AG27" s="71" t="str">
        <f>'VMs - All Data Fields'!AX41</f>
        <v>Active</v>
      </c>
      <c r="AH27" s="71" t="str">
        <f>'VMs - All Data Fields'!AY41</f>
        <v>PrimaryCompute</v>
      </c>
      <c r="AI27" s="71">
        <f>'VMs - All Data Fields'!BJ41</f>
        <v>0</v>
      </c>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71"/>
      <c r="BV27" s="71"/>
      <c r="BW27" s="71"/>
      <c r="BX27" s="71"/>
      <c r="BY27" s="71"/>
      <c r="BZ27" s="71"/>
      <c r="CA27" s="71"/>
      <c r="CB27" s="71"/>
      <c r="CC27" s="71"/>
      <c r="CD27" s="71"/>
      <c r="CE27" s="71"/>
      <c r="CF27" s="71"/>
      <c r="CG27" s="71"/>
      <c r="CH27" s="71"/>
      <c r="CI27" s="71"/>
      <c r="CJ27" s="71"/>
    </row>
    <row r="28" spans="1:119">
      <c r="A28" s="71" t="str">
        <f>'VMs - All Data Fields'!A42</f>
        <v>db02</v>
      </c>
      <c r="B28" s="71">
        <f>'VMs - All Data Fields'!B42</f>
        <v>8</v>
      </c>
      <c r="C28" s="71">
        <f>'VMs - All Data Fields'!C42</f>
        <v>81920</v>
      </c>
      <c r="D28" s="71">
        <f>'VMs - All Data Fields'!D42</f>
        <v>102400</v>
      </c>
      <c r="E28" s="71" t="str">
        <f>'VMs - All Data Fields'!G42</f>
        <v>FB01-06-DB</v>
      </c>
      <c r="F28" s="71">
        <f>'VMs - All Data Fields'!I42</f>
        <v>102400</v>
      </c>
      <c r="G28" s="71" t="str">
        <f>'VMs - All Data Fields'!K42</f>
        <v>64K</v>
      </c>
      <c r="H28" s="71" t="str">
        <f>'VMs - All Data Fields'!L42</f>
        <v>FB01-06-DB</v>
      </c>
      <c r="I28" s="71" t="e">
        <f>'VMs - All Data Fields'!#REF!</f>
        <v>#REF!</v>
      </c>
      <c r="J28" s="71" t="e">
        <f>'VMs - All Data Fields'!#REF!</f>
        <v>#REF!</v>
      </c>
      <c r="K28" s="71" t="e">
        <f>'VMs - All Data Fields'!#REF!</f>
        <v>#REF!</v>
      </c>
      <c r="L28" s="71">
        <f>'VMs - All Data Fields'!N42</f>
        <v>716800</v>
      </c>
      <c r="M28" s="71" t="str">
        <f>'VMs - All Data Fields'!P42</f>
        <v>64K</v>
      </c>
      <c r="N28" s="71" t="str">
        <f>'VMs - All Data Fields'!Q42</f>
        <v>FB01-06-DB</v>
      </c>
      <c r="O28" s="71">
        <f>'VMs - All Data Fields'!S42</f>
        <v>153600</v>
      </c>
      <c r="P28" s="71" t="str">
        <f>'VMs - All Data Fields'!U42</f>
        <v>64K</v>
      </c>
      <c r="Q28" s="71" t="str">
        <f>'VMs - All Data Fields'!V42</f>
        <v>FB01-06-DB</v>
      </c>
      <c r="R28" s="71" t="str">
        <f>'VMs - All Data Fields'!AC42</f>
        <v>Win2016</v>
      </c>
      <c r="S28" s="71" t="str">
        <f>'VMs - All Data Fields'!AD42</f>
        <v>172.17.36.163</v>
      </c>
      <c r="T28" s="71" t="str">
        <f>'VMs - All Data Fields'!AE42</f>
        <v>036-Mselect</v>
      </c>
      <c r="U28" s="71" t="str">
        <f>'VMs - All Data Fields'!AF42</f>
        <v>255.255.254.0</v>
      </c>
      <c r="V28" s="71" t="str">
        <f>'VMs - All Data Fields'!AG42</f>
        <v>172.17.36.1</v>
      </c>
      <c r="W28" s="71">
        <f>'VMs - All Data Fields'!AH42</f>
        <v>0</v>
      </c>
      <c r="X28" s="71">
        <f>'VMs - All Data Fields'!AI42</f>
        <v>0</v>
      </c>
      <c r="Y28" s="71">
        <f>'VMs - All Data Fields'!AJ42</f>
        <v>0</v>
      </c>
      <c r="Z28" s="71" t="e">
        <f>'VMs - All Data Fields'!#REF!</f>
        <v>#REF!</v>
      </c>
      <c r="AA28" s="71">
        <f>'VMs - All Data Fields'!AK42</f>
        <v>0</v>
      </c>
      <c r="AB28" s="71">
        <f>'VMs - All Data Fields'!AL42</f>
        <v>0</v>
      </c>
      <c r="AC28" s="71">
        <f>'VMs - All Data Fields'!AM42</f>
        <v>0</v>
      </c>
      <c r="AD28" s="71" t="e">
        <f>'VMs - All Data Fields'!#REF!</f>
        <v>#REF!</v>
      </c>
      <c r="AE28" s="71">
        <f>'VMs - All Data Fields'!AT42</f>
        <v>8</v>
      </c>
      <c r="AF28" s="71" t="str">
        <f>'VMs - All Data Fields'!AW42</f>
        <v>Production</v>
      </c>
      <c r="AG28" s="71" t="str">
        <f>'VMs - All Data Fields'!AX42</f>
        <v>Active</v>
      </c>
      <c r="AH28" s="71" t="str">
        <f>'VMs - All Data Fields'!AY42</f>
        <v>PrimaryCompute</v>
      </c>
      <c r="AI28" s="71">
        <f>'VMs - All Data Fields'!BJ42</f>
        <v>0</v>
      </c>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c r="BM28" s="71"/>
      <c r="BN28" s="71"/>
      <c r="BO28" s="71"/>
      <c r="BP28" s="71"/>
      <c r="BQ28" s="71"/>
      <c r="BR28" s="71"/>
      <c r="BS28" s="71"/>
      <c r="BT28" s="71"/>
      <c r="BU28" s="71"/>
      <c r="BV28" s="71"/>
      <c r="BW28" s="71"/>
      <c r="BX28" s="71"/>
      <c r="BY28" s="71"/>
      <c r="BZ28" s="71"/>
      <c r="CA28" s="71"/>
      <c r="CB28" s="71"/>
      <c r="CC28" s="71"/>
      <c r="CD28" s="71"/>
      <c r="CE28" s="71"/>
      <c r="CF28" s="71"/>
      <c r="CG28" s="71"/>
      <c r="CH28" s="71"/>
      <c r="CI28" s="71"/>
      <c r="CJ28" s="71"/>
      <c r="CK28" s="71"/>
      <c r="CL28" s="71"/>
      <c r="CM28" s="71"/>
      <c r="CN28" s="71"/>
      <c r="CO28" s="71"/>
      <c r="CP28" s="71"/>
      <c r="CQ28" s="71"/>
      <c r="CR28" s="71"/>
      <c r="CS28" s="71"/>
      <c r="CT28" s="71"/>
      <c r="CU28" s="71"/>
      <c r="CV28" s="71"/>
      <c r="CW28" s="71"/>
      <c r="CX28" s="71"/>
      <c r="CY28" s="71"/>
      <c r="CZ28" s="71"/>
      <c r="DA28" s="71"/>
      <c r="DB28" s="71"/>
      <c r="DC28" s="71"/>
      <c r="DD28" s="71"/>
      <c r="DE28" s="71"/>
    </row>
    <row r="29" spans="1:119">
      <c r="A29" s="71" t="str">
        <f>'VMs - All Data Fields'!A43</f>
        <v>db03</v>
      </c>
      <c r="B29" s="71">
        <f>'VMs - All Data Fields'!B43</f>
        <v>2</v>
      </c>
      <c r="C29" s="71">
        <f>'VMs - All Data Fields'!C43</f>
        <v>8192</v>
      </c>
      <c r="D29" s="71">
        <f>'VMs - All Data Fields'!D43</f>
        <v>102400</v>
      </c>
      <c r="E29" s="71" t="str">
        <f>'VMs - All Data Fields'!G43</f>
        <v>FB01-06-DB</v>
      </c>
      <c r="F29" s="71">
        <f>'VMs - All Data Fields'!I43</f>
        <v>56320</v>
      </c>
      <c r="G29" s="71" t="str">
        <f>'VMs - All Data Fields'!K43</f>
        <v>64K</v>
      </c>
      <c r="H29" s="71" t="str">
        <f>'VMs - All Data Fields'!L43</f>
        <v>FB01-06-DB</v>
      </c>
      <c r="I29" s="71" t="e">
        <f>'VMs - All Data Fields'!#REF!</f>
        <v>#REF!</v>
      </c>
      <c r="J29" s="71" t="e">
        <f>'VMs - All Data Fields'!#REF!</f>
        <v>#REF!</v>
      </c>
      <c r="K29" s="71" t="e">
        <f>'VMs - All Data Fields'!#REF!</f>
        <v>#REF!</v>
      </c>
      <c r="L29" s="71">
        <f>'VMs - All Data Fields'!N43</f>
        <v>56320</v>
      </c>
      <c r="M29" s="71" t="str">
        <f>'VMs - All Data Fields'!P43</f>
        <v>64K</v>
      </c>
      <c r="N29" s="71" t="str">
        <f>'VMs - All Data Fields'!Q43</f>
        <v>FB01-06-DB</v>
      </c>
      <c r="O29" s="71">
        <f>'VMs - All Data Fields'!S43</f>
        <v>20480</v>
      </c>
      <c r="P29" s="71" t="str">
        <f>'VMs - All Data Fields'!U43</f>
        <v>64K</v>
      </c>
      <c r="Q29" s="71" t="str">
        <f>'VMs - All Data Fields'!V43</f>
        <v>FB01-06-DB</v>
      </c>
      <c r="R29" s="71" t="str">
        <f>'VMs - All Data Fields'!AC43</f>
        <v>Win2016</v>
      </c>
      <c r="S29" s="71" t="str">
        <f>'VMs - All Data Fields'!AD43</f>
        <v>172.17.36.166</v>
      </c>
      <c r="T29" s="71" t="str">
        <f>'VMs - All Data Fields'!AE43</f>
        <v>036-Mselect</v>
      </c>
      <c r="U29" s="71" t="str">
        <f>'VMs - All Data Fields'!AF43</f>
        <v>255.255.254.0</v>
      </c>
      <c r="V29" s="71" t="str">
        <f>'VMs - All Data Fields'!AG43</f>
        <v>172.17.36.1</v>
      </c>
      <c r="W29" s="71">
        <f>'VMs - All Data Fields'!AH43</f>
        <v>0</v>
      </c>
      <c r="X29" s="71">
        <f>'VMs - All Data Fields'!AI43</f>
        <v>0</v>
      </c>
      <c r="Y29" s="71">
        <f>'VMs - All Data Fields'!AJ43</f>
        <v>0</v>
      </c>
      <c r="Z29" s="71" t="e">
        <f>'VMs - All Data Fields'!#REF!</f>
        <v>#REF!</v>
      </c>
      <c r="AA29" s="71">
        <f>'VMs - All Data Fields'!AK43</f>
        <v>0</v>
      </c>
      <c r="AB29" s="71">
        <f>'VMs - All Data Fields'!AL43</f>
        <v>0</v>
      </c>
      <c r="AC29" s="71">
        <f>'VMs - All Data Fields'!AM43</f>
        <v>0</v>
      </c>
      <c r="AD29" s="71" t="e">
        <f>'VMs - All Data Fields'!#REF!</f>
        <v>#REF!</v>
      </c>
      <c r="AE29" s="71">
        <f>'VMs - All Data Fields'!AT43</f>
        <v>8</v>
      </c>
      <c r="AF29" s="71" t="str">
        <f>'VMs - All Data Fields'!AW43</f>
        <v>Production</v>
      </c>
      <c r="AG29" s="71" t="str">
        <f>'VMs - All Data Fields'!AX43</f>
        <v>Active</v>
      </c>
      <c r="AH29" s="71" t="str">
        <f>'VMs - All Data Fields'!AY43</f>
        <v>PrimaryCompute</v>
      </c>
      <c r="AI29" s="71">
        <f>'VMs - All Data Fields'!BJ43</f>
        <v>0</v>
      </c>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c r="BM29" s="71"/>
      <c r="BN29" s="71"/>
      <c r="BO29" s="71"/>
      <c r="BP29" s="71"/>
      <c r="BQ29" s="71"/>
      <c r="BR29" s="71"/>
      <c r="BS29" s="71"/>
      <c r="BT29" s="71"/>
      <c r="BU29" s="71"/>
      <c r="BV29" s="71"/>
      <c r="BW29" s="71"/>
      <c r="BX29" s="71"/>
      <c r="BY29" s="71"/>
      <c r="BZ29" s="71"/>
      <c r="CA29" s="71"/>
      <c r="CB29" s="71"/>
      <c r="CC29" s="71"/>
      <c r="CD29" s="71"/>
      <c r="CE29" s="71"/>
      <c r="CF29" s="71"/>
      <c r="CG29" s="71"/>
      <c r="CH29" s="71"/>
      <c r="CI29" s="71"/>
      <c r="CJ29" s="71"/>
      <c r="CK29" s="71"/>
      <c r="CL29" s="71"/>
      <c r="CM29" s="71"/>
      <c r="CN29" s="71"/>
      <c r="CO29" s="71"/>
      <c r="CP29" s="71"/>
      <c r="CQ29" s="71"/>
      <c r="CR29" s="71"/>
      <c r="CS29" s="71"/>
      <c r="CT29" s="71"/>
      <c r="CU29" s="71"/>
      <c r="CV29" s="71"/>
      <c r="CW29" s="71"/>
      <c r="CX29" s="71"/>
      <c r="CY29" s="71"/>
      <c r="CZ29" s="71"/>
      <c r="DA29" s="71"/>
      <c r="DB29" s="71"/>
      <c r="DC29" s="71"/>
      <c r="DD29" s="71"/>
      <c r="DE29" s="71"/>
      <c r="DF29" s="71"/>
      <c r="DG29" s="71"/>
      <c r="DH29" s="71"/>
      <c r="DI29" s="71"/>
      <c r="DJ29" s="71"/>
      <c r="DK29" s="71"/>
      <c r="DL29" s="71"/>
      <c r="DM29" s="71"/>
      <c r="DN29" s="71"/>
      <c r="DO29" s="71"/>
    </row>
    <row r="30" spans="1:119">
      <c r="A30" s="71" t="str">
        <f>'VMs - All Data Fields'!A44</f>
        <v>dc01</v>
      </c>
      <c r="B30" s="71">
        <f>'VMs - All Data Fields'!B44</f>
        <v>4</v>
      </c>
      <c r="C30" s="71">
        <f>'VMs - All Data Fields'!C44</f>
        <v>8192</v>
      </c>
      <c r="D30" s="71">
        <f>'VMs - All Data Fields'!D44</f>
        <v>102400</v>
      </c>
      <c r="E30" s="71" t="str">
        <f>'VMs - All Data Fields'!G44</f>
        <v>FB01-01-IT</v>
      </c>
      <c r="F30" s="71">
        <f>'VMs - All Data Fields'!I44</f>
        <v>0</v>
      </c>
      <c r="G30" s="71" t="str">
        <f>'VMs - All Data Fields'!K44</f>
        <v>Default</v>
      </c>
      <c r="H30" s="71">
        <f>'VMs - All Data Fields'!L44</f>
        <v>0</v>
      </c>
      <c r="I30" s="71" t="e">
        <f>'VMs - All Data Fields'!#REF!</f>
        <v>#REF!</v>
      </c>
      <c r="J30" s="71" t="e">
        <f>'VMs - All Data Fields'!#REF!</f>
        <v>#REF!</v>
      </c>
      <c r="K30" s="71" t="e">
        <f>'VMs - All Data Fields'!#REF!</f>
        <v>#REF!</v>
      </c>
      <c r="L30" s="71">
        <f>'VMs - All Data Fields'!N44</f>
        <v>0</v>
      </c>
      <c r="M30" s="71">
        <f>'VMs - All Data Fields'!P44</f>
        <v>0</v>
      </c>
      <c r="N30" s="71">
        <f>'VMs - All Data Fields'!Q44</f>
        <v>0</v>
      </c>
      <c r="O30" s="71">
        <f>'VMs - All Data Fields'!S44</f>
        <v>0</v>
      </c>
      <c r="P30" s="71">
        <f>'VMs - All Data Fields'!U44</f>
        <v>0</v>
      </c>
      <c r="Q30" s="71">
        <f>'VMs - All Data Fields'!V44</f>
        <v>0</v>
      </c>
      <c r="R30" s="71" t="str">
        <f>'VMs - All Data Fields'!AC44</f>
        <v>Win2016</v>
      </c>
      <c r="S30" s="71" t="str">
        <f>'VMs - All Data Fields'!AD44</f>
        <v>172.17.34.110</v>
      </c>
      <c r="T30" s="71" t="str">
        <f>'VMs - All Data Fields'!AE44</f>
        <v>034-ITSVC</v>
      </c>
      <c r="U30" s="71" t="str">
        <f>'VMs - All Data Fields'!AF44</f>
        <v>255.255.254.0</v>
      </c>
      <c r="V30" s="71" t="str">
        <f>'VMs - All Data Fields'!AG44</f>
        <v>172.17.34.1</v>
      </c>
      <c r="W30" s="71">
        <f>'VMs - All Data Fields'!AH44</f>
        <v>0</v>
      </c>
      <c r="X30" s="71">
        <f>'VMs - All Data Fields'!AI44</f>
        <v>0</v>
      </c>
      <c r="Y30" s="71">
        <f>'VMs - All Data Fields'!AJ44</f>
        <v>0</v>
      </c>
      <c r="Z30" s="71" t="e">
        <f>'VMs - All Data Fields'!#REF!</f>
        <v>#REF!</v>
      </c>
      <c r="AA30" s="71">
        <f>'VMs - All Data Fields'!AK44</f>
        <v>0</v>
      </c>
      <c r="AB30" s="71">
        <f>'VMs - All Data Fields'!AL44</f>
        <v>0</v>
      </c>
      <c r="AC30" s="71">
        <f>'VMs - All Data Fields'!AM44</f>
        <v>0</v>
      </c>
      <c r="AD30" s="71" t="e">
        <f>'VMs - All Data Fields'!#REF!</f>
        <v>#REF!</v>
      </c>
      <c r="AE30" s="71">
        <f>'VMs - All Data Fields'!AT44</f>
        <v>2</v>
      </c>
      <c r="AF30" s="71" t="str">
        <f>'VMs - All Data Fields'!AW44</f>
        <v>Infrastructure</v>
      </c>
      <c r="AG30" s="71" t="str">
        <f>'VMs - All Data Fields'!AX44</f>
        <v>Active</v>
      </c>
      <c r="AH30" s="71" t="str">
        <f>'VMs - All Data Fields'!AY44</f>
        <v>PrimaryCompute</v>
      </c>
      <c r="AI30" s="71">
        <f>'VMs - All Data Fields'!BJ44</f>
        <v>0</v>
      </c>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c r="BM30" s="71"/>
      <c r="BN30" s="71"/>
      <c r="BO30" s="71"/>
      <c r="BP30" s="71"/>
      <c r="BQ30" s="71"/>
      <c r="BR30" s="71"/>
      <c r="BS30" s="71"/>
      <c r="BT30" s="71"/>
      <c r="BU30" s="71"/>
      <c r="BV30" s="71"/>
      <c r="BW30" s="71"/>
      <c r="BX30" s="71"/>
      <c r="BY30" s="71"/>
      <c r="BZ30" s="71"/>
      <c r="CA30" s="71"/>
      <c r="CB30" s="71"/>
      <c r="CC30" s="71"/>
      <c r="CD30" s="71"/>
      <c r="CE30" s="71"/>
      <c r="CF30" s="71"/>
      <c r="CG30" s="71"/>
      <c r="CH30" s="71"/>
      <c r="CI30" s="71"/>
      <c r="CJ30" s="71"/>
      <c r="CK30" s="71"/>
      <c r="CL30" s="71"/>
      <c r="CM30" s="71"/>
      <c r="CN30" s="71"/>
      <c r="CO30" s="71"/>
      <c r="CP30" s="71"/>
      <c r="CQ30" s="71"/>
    </row>
    <row r="31" spans="1:119">
      <c r="A31" s="71" t="e">
        <f>'VMs - All Data Fields'!#REF!</f>
        <v>#REF!</v>
      </c>
      <c r="B31" s="71" t="e">
        <f>'VMs - All Data Fields'!#REF!</f>
        <v>#REF!</v>
      </c>
      <c r="C31" s="71" t="e">
        <f>'VMs - All Data Fields'!#REF!</f>
        <v>#REF!</v>
      </c>
      <c r="D31" s="71" t="e">
        <f>'VMs - All Data Fields'!#REF!</f>
        <v>#REF!</v>
      </c>
      <c r="E31" s="71" t="e">
        <f>'VMs - All Data Fields'!#REF!</f>
        <v>#REF!</v>
      </c>
      <c r="F31" s="71" t="e">
        <f>'VMs - All Data Fields'!#REF!</f>
        <v>#REF!</v>
      </c>
      <c r="G31" s="71" t="e">
        <f>'VMs - All Data Fields'!#REF!</f>
        <v>#REF!</v>
      </c>
      <c r="H31" s="71" t="e">
        <f>'VMs - All Data Fields'!#REF!</f>
        <v>#REF!</v>
      </c>
      <c r="I31" s="71" t="e">
        <f>'VMs - All Data Fields'!#REF!</f>
        <v>#REF!</v>
      </c>
      <c r="J31" s="71" t="e">
        <f>'VMs - All Data Fields'!#REF!</f>
        <v>#REF!</v>
      </c>
      <c r="K31" s="71" t="e">
        <f>'VMs - All Data Fields'!#REF!</f>
        <v>#REF!</v>
      </c>
      <c r="L31" s="71" t="e">
        <f>'VMs - All Data Fields'!#REF!</f>
        <v>#REF!</v>
      </c>
      <c r="M31" s="71" t="e">
        <f>'VMs - All Data Fields'!#REF!</f>
        <v>#REF!</v>
      </c>
      <c r="N31" s="71" t="e">
        <f>'VMs - All Data Fields'!#REF!</f>
        <v>#REF!</v>
      </c>
      <c r="O31" s="71" t="e">
        <f>'VMs - All Data Fields'!#REF!</f>
        <v>#REF!</v>
      </c>
      <c r="P31" s="71" t="e">
        <f>'VMs - All Data Fields'!#REF!</f>
        <v>#REF!</v>
      </c>
      <c r="Q31" s="71" t="e">
        <f>'VMs - All Data Fields'!#REF!</f>
        <v>#REF!</v>
      </c>
      <c r="R31" s="71" t="e">
        <f>'VMs - All Data Fields'!#REF!</f>
        <v>#REF!</v>
      </c>
      <c r="S31" s="71" t="e">
        <f>'VMs - All Data Fields'!#REF!</f>
        <v>#REF!</v>
      </c>
      <c r="T31" s="71" t="e">
        <f>'VMs - All Data Fields'!#REF!</f>
        <v>#REF!</v>
      </c>
      <c r="U31" s="71" t="e">
        <f>'VMs - All Data Fields'!#REF!</f>
        <v>#REF!</v>
      </c>
      <c r="V31" s="71" t="e">
        <f>'VMs - All Data Fields'!#REF!</f>
        <v>#REF!</v>
      </c>
      <c r="W31" s="71" t="e">
        <f>'VMs - All Data Fields'!#REF!</f>
        <v>#REF!</v>
      </c>
      <c r="X31" s="71" t="e">
        <f>'VMs - All Data Fields'!#REF!</f>
        <v>#REF!</v>
      </c>
      <c r="Y31" s="71" t="e">
        <f>'VMs - All Data Fields'!#REF!</f>
        <v>#REF!</v>
      </c>
      <c r="Z31" s="71" t="e">
        <f>'VMs - All Data Fields'!#REF!</f>
        <v>#REF!</v>
      </c>
      <c r="AA31" s="71" t="e">
        <f>'VMs - All Data Fields'!#REF!</f>
        <v>#REF!</v>
      </c>
      <c r="AB31" s="71" t="e">
        <f>'VMs - All Data Fields'!#REF!</f>
        <v>#REF!</v>
      </c>
      <c r="AC31" s="71" t="e">
        <f>'VMs - All Data Fields'!#REF!</f>
        <v>#REF!</v>
      </c>
      <c r="AD31" s="71" t="e">
        <f>'VMs - All Data Fields'!#REF!</f>
        <v>#REF!</v>
      </c>
      <c r="AE31" s="71" t="e">
        <f>'VMs - All Data Fields'!#REF!</f>
        <v>#REF!</v>
      </c>
      <c r="AF31" s="71" t="e">
        <f>'VMs - All Data Fields'!#REF!</f>
        <v>#REF!</v>
      </c>
      <c r="AG31" s="71" t="e">
        <f>'VMs - All Data Fields'!#REF!</f>
        <v>#REF!</v>
      </c>
      <c r="AH31" s="71" t="e">
        <f>'VMs - All Data Fields'!#REF!</f>
        <v>#REF!</v>
      </c>
      <c r="AI31" s="71" t="e">
        <f>'VMs - All Data Fields'!#REF!</f>
        <v>#REF!</v>
      </c>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row>
    <row r="32" spans="1:119">
      <c r="A32" s="71" t="str">
        <f>'VMs - All Data Fields'!A45</f>
        <v>dc02</v>
      </c>
      <c r="B32" s="71">
        <f>'VMs - All Data Fields'!B45</f>
        <v>2</v>
      </c>
      <c r="C32" s="71">
        <f>'VMs - All Data Fields'!C45</f>
        <v>4096</v>
      </c>
      <c r="D32" s="71">
        <f>'VMs - All Data Fields'!D45</f>
        <v>102400</v>
      </c>
      <c r="E32" s="71" t="str">
        <f>'VMs - All Data Fields'!G45</f>
        <v>FB01-01-IT</v>
      </c>
      <c r="F32" s="71">
        <f>'VMs - All Data Fields'!I45</f>
        <v>0</v>
      </c>
      <c r="G32" s="71">
        <f>'VMs - All Data Fields'!K45</f>
        <v>0</v>
      </c>
      <c r="H32" s="71">
        <f>'VMs - All Data Fields'!L45</f>
        <v>0</v>
      </c>
      <c r="I32" s="71" t="e">
        <f>'VMs - All Data Fields'!#REF!</f>
        <v>#REF!</v>
      </c>
      <c r="J32" s="71" t="e">
        <f>'VMs - All Data Fields'!#REF!</f>
        <v>#REF!</v>
      </c>
      <c r="K32" s="71" t="e">
        <f>'VMs - All Data Fields'!#REF!</f>
        <v>#REF!</v>
      </c>
      <c r="L32" s="71">
        <f>'VMs - All Data Fields'!N45</f>
        <v>0</v>
      </c>
      <c r="M32" s="71">
        <f>'VMs - All Data Fields'!P45</f>
        <v>0</v>
      </c>
      <c r="N32" s="71">
        <f>'VMs - All Data Fields'!Q45</f>
        <v>0</v>
      </c>
      <c r="O32" s="71">
        <f>'VMs - All Data Fields'!S45</f>
        <v>0</v>
      </c>
      <c r="P32" s="71">
        <f>'VMs - All Data Fields'!U45</f>
        <v>0</v>
      </c>
      <c r="Q32" s="71">
        <f>'VMs - All Data Fields'!V45</f>
        <v>0</v>
      </c>
      <c r="R32" s="71" t="str">
        <f>'VMs - All Data Fields'!AC45</f>
        <v>Win2016</v>
      </c>
      <c r="S32" s="71" t="str">
        <f>'VMs - All Data Fields'!AD45</f>
        <v>172.17.34.111</v>
      </c>
      <c r="T32" s="71" t="str">
        <f>'VMs - All Data Fields'!AE45</f>
        <v>034-ITSVC</v>
      </c>
      <c r="U32" s="71" t="str">
        <f>'VMs - All Data Fields'!AF45</f>
        <v>255.255.254.0</v>
      </c>
      <c r="V32" s="71" t="str">
        <f>'VMs - All Data Fields'!AG45</f>
        <v>172.17.34.1</v>
      </c>
      <c r="W32" s="71">
        <f>'VMs - All Data Fields'!AH45</f>
        <v>0</v>
      </c>
      <c r="X32" s="71">
        <f>'VMs - All Data Fields'!AI45</f>
        <v>0</v>
      </c>
      <c r="Y32" s="71">
        <f>'VMs - All Data Fields'!AJ45</f>
        <v>0</v>
      </c>
      <c r="Z32" s="71" t="e">
        <f>'VMs - All Data Fields'!#REF!</f>
        <v>#REF!</v>
      </c>
      <c r="AA32" s="71">
        <f>'VMs - All Data Fields'!AK45</f>
        <v>0</v>
      </c>
      <c r="AB32" s="71">
        <f>'VMs - All Data Fields'!AL45</f>
        <v>0</v>
      </c>
      <c r="AC32" s="71">
        <f>'VMs - All Data Fields'!AM45</f>
        <v>0</v>
      </c>
      <c r="AD32" s="71" t="e">
        <f>'VMs - All Data Fields'!#REF!</f>
        <v>#REF!</v>
      </c>
      <c r="AE32" s="71">
        <f>'VMs - All Data Fields'!AT45</f>
        <v>2</v>
      </c>
      <c r="AF32" s="71" t="str">
        <f>'VMs - All Data Fields'!AW45</f>
        <v>Infrastructure</v>
      </c>
      <c r="AG32" s="71" t="str">
        <f>'VMs - All Data Fields'!AX45</f>
        <v>Active</v>
      </c>
      <c r="AH32" s="71" t="str">
        <f>'VMs - All Data Fields'!AY45</f>
        <v>PrimaryCompute</v>
      </c>
      <c r="AI32" s="71">
        <f>'VMs - All Data Fields'!BJ45</f>
        <v>0</v>
      </c>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c r="BM32" s="71"/>
      <c r="BN32" s="71"/>
      <c r="BO32" s="71"/>
      <c r="BP32" s="71"/>
      <c r="BQ32" s="71"/>
      <c r="BR32" s="71"/>
      <c r="BS32" s="71"/>
      <c r="BT32" s="71"/>
      <c r="BU32" s="71"/>
      <c r="BV32" s="71"/>
      <c r="BW32" s="71"/>
      <c r="BX32" s="71"/>
      <c r="BY32" s="71"/>
      <c r="BZ32" s="71"/>
      <c r="CA32" s="71"/>
      <c r="CB32" s="71"/>
      <c r="CC32" s="71"/>
      <c r="CD32" s="71"/>
      <c r="CE32" s="71"/>
      <c r="CF32" s="71"/>
      <c r="CG32" s="71"/>
      <c r="CH32" s="71"/>
      <c r="CI32" s="71"/>
      <c r="CJ32" s="71"/>
      <c r="CK32" s="71"/>
      <c r="CL32" s="71"/>
      <c r="CM32" s="71"/>
      <c r="CN32" s="71"/>
      <c r="CO32" s="71"/>
      <c r="CP32" s="71"/>
      <c r="CQ32" s="71"/>
      <c r="CR32" s="71"/>
      <c r="CS32" s="71"/>
      <c r="CT32" s="71"/>
      <c r="CU32" s="71"/>
      <c r="CV32" s="71"/>
    </row>
    <row r="33" spans="1:104">
      <c r="A33" s="71" t="str">
        <f>'VMs - All Data Fields'!A46</f>
        <v>depalui01</v>
      </c>
      <c r="B33" s="71">
        <f>'VMs - All Data Fields'!B46</f>
        <v>2</v>
      </c>
      <c r="C33" s="71">
        <f>'VMs - All Data Fields'!C46</f>
        <v>8192</v>
      </c>
      <c r="D33" s="71">
        <f>'VMs - All Data Fields'!D46</f>
        <v>102400</v>
      </c>
      <c r="E33" s="71" t="str">
        <f>'VMs - All Data Fields'!G46</f>
        <v>FB01-02-Prod</v>
      </c>
      <c r="F33" s="71">
        <f>'VMs - All Data Fields'!I46</f>
        <v>10240</v>
      </c>
      <c r="G33" s="71" t="str">
        <f>'VMs - All Data Fields'!K46</f>
        <v>Default</v>
      </c>
      <c r="H33" s="71" t="str">
        <f>'VMs - All Data Fields'!L46</f>
        <v>FB01-02-Prod</v>
      </c>
      <c r="I33" s="71" t="e">
        <f>'VMs - All Data Fields'!#REF!</f>
        <v>#REF!</v>
      </c>
      <c r="J33" s="71" t="e">
        <f>'VMs - All Data Fields'!#REF!</f>
        <v>#REF!</v>
      </c>
      <c r="K33" s="71" t="e">
        <f>'VMs - All Data Fields'!#REF!</f>
        <v>#REF!</v>
      </c>
      <c r="L33" s="71">
        <f>'VMs - All Data Fields'!N46</f>
        <v>10240</v>
      </c>
      <c r="M33" s="71" t="str">
        <f>'VMs - All Data Fields'!P46</f>
        <v>Default</v>
      </c>
      <c r="N33" s="71" t="str">
        <f>'VMs - All Data Fields'!Q46</f>
        <v>FB01-03-Logs</v>
      </c>
      <c r="O33" s="71">
        <f>'VMs - All Data Fields'!S46</f>
        <v>0</v>
      </c>
      <c r="P33" s="71">
        <f>'VMs - All Data Fields'!U46</f>
        <v>0</v>
      </c>
      <c r="Q33" s="71">
        <f>'VMs - All Data Fields'!V46</f>
        <v>0</v>
      </c>
      <c r="R33" s="71" t="str">
        <f>'VMs - All Data Fields'!AC46</f>
        <v>Win2016</v>
      </c>
      <c r="S33" s="71" t="str">
        <f>'VMs - All Data Fields'!AD46</f>
        <v>172.17.36.113</v>
      </c>
      <c r="T33" s="71" t="str">
        <f>'VMs - All Data Fields'!AE46</f>
        <v>036-Mselect</v>
      </c>
      <c r="U33" s="71" t="str">
        <f>'VMs - All Data Fields'!AF46</f>
        <v>255.255.254.0</v>
      </c>
      <c r="V33" s="71" t="str">
        <f>'VMs - All Data Fields'!AG46</f>
        <v>172.17.36.1</v>
      </c>
      <c r="W33" s="71">
        <f>'VMs - All Data Fields'!AH46</f>
        <v>0</v>
      </c>
      <c r="X33" s="71">
        <f>'VMs - All Data Fields'!AI46</f>
        <v>0</v>
      </c>
      <c r="Y33" s="71">
        <f>'VMs - All Data Fields'!AJ46</f>
        <v>0</v>
      </c>
      <c r="Z33" s="71" t="e">
        <f>'VMs - All Data Fields'!#REF!</f>
        <v>#REF!</v>
      </c>
      <c r="AA33" s="71">
        <f>'VMs - All Data Fields'!AK46</f>
        <v>0</v>
      </c>
      <c r="AB33" s="71">
        <f>'VMs - All Data Fields'!AL46</f>
        <v>0</v>
      </c>
      <c r="AC33" s="71">
        <f>'VMs - All Data Fields'!AM46</f>
        <v>0</v>
      </c>
      <c r="AD33" s="71" t="e">
        <f>'VMs - All Data Fields'!#REF!</f>
        <v>#REF!</v>
      </c>
      <c r="AE33" s="71">
        <f>'VMs - All Data Fields'!AT46</f>
        <v>9</v>
      </c>
      <c r="AF33" s="71" t="str">
        <f>'VMs - All Data Fields'!AW46</f>
        <v>Production</v>
      </c>
      <c r="AG33" s="71" t="str">
        <f>'VMs - All Data Fields'!AX46</f>
        <v>Active</v>
      </c>
      <c r="AH33" s="71" t="str">
        <f>'VMs - All Data Fields'!AY46</f>
        <v>PrimaryCompute</v>
      </c>
      <c r="AI33" s="71" t="str">
        <f>'VMs - All Data Fields'!BJ46</f>
        <v>Software Access</v>
      </c>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c r="BM33" s="71"/>
      <c r="BN33" s="71"/>
      <c r="BO33" s="71"/>
      <c r="BP33" s="71"/>
      <c r="BQ33" s="71"/>
      <c r="BR33" s="71"/>
      <c r="BS33" s="71"/>
      <c r="BT33" s="71"/>
      <c r="BU33" s="71"/>
      <c r="BV33" s="71"/>
      <c r="BW33" s="71"/>
      <c r="BX33" s="71"/>
      <c r="BY33" s="71"/>
      <c r="BZ33" s="71"/>
      <c r="CA33" s="71"/>
      <c r="CB33" s="71"/>
      <c r="CC33" s="71"/>
      <c r="CD33" s="71"/>
      <c r="CE33" s="71"/>
      <c r="CF33" s="71"/>
      <c r="CG33" s="71"/>
      <c r="CH33" s="71"/>
      <c r="CI33" s="71"/>
      <c r="CJ33" s="71"/>
      <c r="CK33" s="71"/>
      <c r="CL33" s="71"/>
      <c r="CM33" s="71"/>
      <c r="CN33" s="71"/>
      <c r="CO33" s="71"/>
      <c r="CP33" s="71"/>
      <c r="CQ33" s="71"/>
      <c r="CR33" s="71"/>
      <c r="CS33" s="71"/>
      <c r="CT33" s="71"/>
      <c r="CU33" s="71"/>
      <c r="CV33" s="71"/>
      <c r="CW33" s="71"/>
      <c r="CX33" s="71"/>
      <c r="CY33" s="71"/>
      <c r="CZ33" s="71"/>
    </row>
    <row r="34" spans="1:104">
      <c r="A34" s="71" t="str">
        <f>'VMs - All Data Fields'!A47</f>
        <v>dns01a</v>
      </c>
      <c r="B34" s="71">
        <f>'VMs - All Data Fields'!B47</f>
        <v>4</v>
      </c>
      <c r="C34" s="71">
        <f>'VMs - All Data Fields'!C47</f>
        <v>8192</v>
      </c>
      <c r="D34" s="71">
        <f>'VMs - All Data Fields'!D47</f>
        <v>102400</v>
      </c>
      <c r="E34" s="71" t="str">
        <f>'VMs - All Data Fields'!G47</f>
        <v>FB01-01-IT</v>
      </c>
      <c r="F34" s="71">
        <f>'VMs - All Data Fields'!I47</f>
        <v>0</v>
      </c>
      <c r="G34" s="71">
        <f>'VMs - All Data Fields'!K47</f>
        <v>0</v>
      </c>
      <c r="H34" s="71">
        <f>'VMs - All Data Fields'!L47</f>
        <v>0</v>
      </c>
      <c r="I34" s="71" t="e">
        <f>'VMs - All Data Fields'!#REF!</f>
        <v>#REF!</v>
      </c>
      <c r="J34" s="71" t="e">
        <f>'VMs - All Data Fields'!#REF!</f>
        <v>#REF!</v>
      </c>
      <c r="K34" s="71" t="e">
        <f>'VMs - All Data Fields'!#REF!</f>
        <v>#REF!</v>
      </c>
      <c r="L34" s="71">
        <f>'VMs - All Data Fields'!N47</f>
        <v>0</v>
      </c>
      <c r="M34" s="71">
        <f>'VMs - All Data Fields'!P47</f>
        <v>0</v>
      </c>
      <c r="N34" s="71">
        <f>'VMs - All Data Fields'!Q47</f>
        <v>0</v>
      </c>
      <c r="O34" s="71">
        <f>'VMs - All Data Fields'!S47</f>
        <v>0</v>
      </c>
      <c r="P34" s="71">
        <f>'VMs - All Data Fields'!U47</f>
        <v>0</v>
      </c>
      <c r="Q34" s="71">
        <f>'VMs - All Data Fields'!V47</f>
        <v>0</v>
      </c>
      <c r="R34" s="71" t="str">
        <f>'VMs - All Data Fields'!AC47</f>
        <v>CentOS7</v>
      </c>
      <c r="S34" s="71" t="str">
        <f>'VMs - All Data Fields'!AD47</f>
        <v>172.17.34.10</v>
      </c>
      <c r="T34" s="71" t="str">
        <f>'VMs - All Data Fields'!AE47</f>
        <v>034-ITSVC</v>
      </c>
      <c r="U34" s="71" t="str">
        <f>'VMs - All Data Fields'!AF47</f>
        <v>255.255.254.0</v>
      </c>
      <c r="V34" s="71" t="str">
        <f>'VMs - All Data Fields'!AG47</f>
        <v>172.17.34.1</v>
      </c>
      <c r="W34" s="71" t="str">
        <f>'VMs - All Data Fields'!AH47</f>
        <v>172.17.68.10</v>
      </c>
      <c r="X34" s="71" t="str">
        <f>'VMs - All Data Fields'!AI47</f>
        <v>068-mServices</v>
      </c>
      <c r="Y34" s="71" t="str">
        <f>'VMs - All Data Fields'!AJ47</f>
        <v>255.255.254.0</v>
      </c>
      <c r="Z34" s="71" t="e">
        <f>'VMs - All Data Fields'!#REF!</f>
        <v>#REF!</v>
      </c>
      <c r="AA34" s="71" t="str">
        <f>'VMs - All Data Fields'!AK47</f>
        <v>172.17.10.10</v>
      </c>
      <c r="AB34" s="71" t="str">
        <f>'VMs - All Data Fields'!AL47</f>
        <v>010-Chargers</v>
      </c>
      <c r="AC34" s="71" t="str">
        <f>'VMs - All Data Fields'!AM47</f>
        <v>255.255.254.0</v>
      </c>
      <c r="AD34" s="71" t="e">
        <f>'VMs - All Data Fields'!#REF!</f>
        <v>#REF!</v>
      </c>
      <c r="AE34" s="71">
        <f>'VMs - All Data Fields'!AT47</f>
        <v>1</v>
      </c>
      <c r="AF34" s="71" t="str">
        <f>'VMs - All Data Fields'!AW47</f>
        <v>Infrastructure</v>
      </c>
      <c r="AG34" s="71" t="str">
        <f>'VMs - All Data Fields'!AX47</f>
        <v>Active</v>
      </c>
      <c r="AH34" s="71" t="str">
        <f>'VMs - All Data Fields'!AY47</f>
        <v>PrimaryCompute</v>
      </c>
      <c r="AI34" s="71">
        <f>'VMs - All Data Fields'!BJ47</f>
        <v>0</v>
      </c>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1"/>
      <c r="BL34" s="71"/>
      <c r="BM34" s="71"/>
      <c r="BN34" s="71"/>
      <c r="BO34" s="71"/>
      <c r="BP34" s="71"/>
      <c r="BQ34" s="71"/>
      <c r="BR34" s="71"/>
      <c r="BS34" s="71"/>
      <c r="BT34" s="71"/>
      <c r="BU34" s="71"/>
      <c r="BV34" s="71"/>
      <c r="BW34" s="71"/>
      <c r="BX34" s="71"/>
      <c r="BY34" s="71"/>
      <c r="BZ34" s="71"/>
      <c r="CA34" s="71"/>
      <c r="CB34" s="71"/>
      <c r="CC34" s="71"/>
      <c r="CD34" s="71"/>
      <c r="CE34" s="71"/>
    </row>
    <row r="35" spans="1:104">
      <c r="A35" s="71" t="e">
        <f>'VMs - All Data Fields'!#REF!</f>
        <v>#REF!</v>
      </c>
      <c r="B35" s="71" t="e">
        <f>'VMs - All Data Fields'!#REF!</f>
        <v>#REF!</v>
      </c>
      <c r="C35" s="71" t="e">
        <f>'VMs - All Data Fields'!#REF!</f>
        <v>#REF!</v>
      </c>
      <c r="D35" s="71" t="e">
        <f>'VMs - All Data Fields'!#REF!</f>
        <v>#REF!</v>
      </c>
      <c r="E35" s="71" t="e">
        <f>'VMs - All Data Fields'!#REF!</f>
        <v>#REF!</v>
      </c>
      <c r="F35" s="71" t="e">
        <f>'VMs - All Data Fields'!#REF!</f>
        <v>#REF!</v>
      </c>
      <c r="G35" s="71" t="e">
        <f>'VMs - All Data Fields'!#REF!</f>
        <v>#REF!</v>
      </c>
      <c r="H35" s="71" t="e">
        <f>'VMs - All Data Fields'!#REF!</f>
        <v>#REF!</v>
      </c>
      <c r="I35" s="71" t="e">
        <f>'VMs - All Data Fields'!#REF!</f>
        <v>#REF!</v>
      </c>
      <c r="J35" s="71" t="e">
        <f>'VMs - All Data Fields'!#REF!</f>
        <v>#REF!</v>
      </c>
      <c r="K35" s="71" t="e">
        <f>'VMs - All Data Fields'!#REF!</f>
        <v>#REF!</v>
      </c>
      <c r="L35" s="71" t="e">
        <f>'VMs - All Data Fields'!#REF!</f>
        <v>#REF!</v>
      </c>
      <c r="M35" s="71" t="e">
        <f>'VMs - All Data Fields'!#REF!</f>
        <v>#REF!</v>
      </c>
      <c r="N35" s="71" t="e">
        <f>'VMs - All Data Fields'!#REF!</f>
        <v>#REF!</v>
      </c>
      <c r="O35" s="71" t="e">
        <f>'VMs - All Data Fields'!#REF!</f>
        <v>#REF!</v>
      </c>
      <c r="P35" s="71" t="e">
        <f>'VMs - All Data Fields'!#REF!</f>
        <v>#REF!</v>
      </c>
      <c r="Q35" s="71" t="e">
        <f>'VMs - All Data Fields'!#REF!</f>
        <v>#REF!</v>
      </c>
      <c r="R35" s="71" t="e">
        <f>'VMs - All Data Fields'!#REF!</f>
        <v>#REF!</v>
      </c>
      <c r="S35" s="71" t="e">
        <f>'VMs - All Data Fields'!#REF!</f>
        <v>#REF!</v>
      </c>
      <c r="T35" s="71" t="e">
        <f>'VMs - All Data Fields'!#REF!</f>
        <v>#REF!</v>
      </c>
      <c r="U35" s="71" t="e">
        <f>'VMs - All Data Fields'!#REF!</f>
        <v>#REF!</v>
      </c>
      <c r="V35" s="71" t="e">
        <f>'VMs - All Data Fields'!#REF!</f>
        <v>#REF!</v>
      </c>
      <c r="W35" s="71" t="e">
        <f>'VMs - All Data Fields'!#REF!</f>
        <v>#REF!</v>
      </c>
      <c r="X35" s="71" t="e">
        <f>'VMs - All Data Fields'!#REF!</f>
        <v>#REF!</v>
      </c>
      <c r="Y35" s="71" t="e">
        <f>'VMs - All Data Fields'!#REF!</f>
        <v>#REF!</v>
      </c>
      <c r="Z35" s="71" t="e">
        <f>'VMs - All Data Fields'!#REF!</f>
        <v>#REF!</v>
      </c>
      <c r="AA35" s="71" t="e">
        <f>'VMs - All Data Fields'!#REF!</f>
        <v>#REF!</v>
      </c>
      <c r="AB35" s="71" t="e">
        <f>'VMs - All Data Fields'!#REF!</f>
        <v>#REF!</v>
      </c>
      <c r="AC35" s="71" t="e">
        <f>'VMs - All Data Fields'!#REF!</f>
        <v>#REF!</v>
      </c>
      <c r="AD35" s="71" t="e">
        <f>'VMs - All Data Fields'!#REF!</f>
        <v>#REF!</v>
      </c>
      <c r="AE35" s="71" t="e">
        <f>'VMs - All Data Fields'!#REF!</f>
        <v>#REF!</v>
      </c>
      <c r="AF35" s="71" t="e">
        <f>'VMs - All Data Fields'!#REF!</f>
        <v>#REF!</v>
      </c>
      <c r="AG35" s="71" t="e">
        <f>'VMs - All Data Fields'!#REF!</f>
        <v>#REF!</v>
      </c>
      <c r="AH35" s="71" t="e">
        <f>'VMs - All Data Fields'!#REF!</f>
        <v>#REF!</v>
      </c>
      <c r="AI35" s="71" t="e">
        <f>'VMs - All Data Fields'!#REF!</f>
        <v>#REF!</v>
      </c>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c r="BM35" s="71"/>
      <c r="BN35" s="71"/>
      <c r="BO35" s="71"/>
      <c r="BP35" s="71"/>
      <c r="BQ35" s="71"/>
      <c r="BR35" s="71"/>
      <c r="BS35" s="71"/>
      <c r="BT35" s="71"/>
      <c r="BU35" s="71"/>
      <c r="BV35" s="71"/>
      <c r="BW35" s="71"/>
      <c r="BX35" s="71"/>
      <c r="BY35" s="71"/>
      <c r="BZ35" s="71"/>
      <c r="CA35" s="71"/>
      <c r="CB35" s="71"/>
      <c r="CC35" s="71"/>
      <c r="CD35" s="71"/>
      <c r="CE35" s="71"/>
      <c r="CF35" s="71"/>
      <c r="CG35" s="71"/>
      <c r="CH35" s="71"/>
      <c r="CI35" s="71"/>
      <c r="CJ35" s="71"/>
      <c r="CK35" s="71"/>
      <c r="CL35" s="71"/>
      <c r="CM35" s="71"/>
      <c r="CN35" s="71"/>
      <c r="CO35" s="71"/>
      <c r="CP35" s="71"/>
      <c r="CQ35" s="71"/>
      <c r="CR35" s="71"/>
      <c r="CS35" s="71"/>
      <c r="CT35" s="71"/>
      <c r="CU35" s="71"/>
      <c r="CV35" s="71"/>
      <c r="CW35" s="71"/>
      <c r="CX35" s="71"/>
    </row>
    <row r="36" spans="1:104">
      <c r="A36" s="71" t="str">
        <f>'VMs - All Data Fields'!A48</f>
        <v>dns01b</v>
      </c>
      <c r="B36" s="71">
        <f>'VMs - All Data Fields'!B48</f>
        <v>4</v>
      </c>
      <c r="C36" s="71">
        <f>'VMs - All Data Fields'!C48</f>
        <v>8192</v>
      </c>
      <c r="D36" s="71">
        <f>'VMs - All Data Fields'!D48</f>
        <v>102400</v>
      </c>
      <c r="E36" s="71" t="str">
        <f>'VMs - All Data Fields'!G48</f>
        <v>FB01-01-IT</v>
      </c>
      <c r="F36" s="71">
        <f>'VMs - All Data Fields'!I48</f>
        <v>0</v>
      </c>
      <c r="G36" s="71">
        <f>'VMs - All Data Fields'!K48</f>
        <v>0</v>
      </c>
      <c r="H36" s="71">
        <f>'VMs - All Data Fields'!L48</f>
        <v>0</v>
      </c>
      <c r="I36" s="71" t="e">
        <f>'VMs - All Data Fields'!#REF!</f>
        <v>#REF!</v>
      </c>
      <c r="J36" s="71" t="e">
        <f>'VMs - All Data Fields'!#REF!</f>
        <v>#REF!</v>
      </c>
      <c r="K36" s="71" t="e">
        <f>'VMs - All Data Fields'!#REF!</f>
        <v>#REF!</v>
      </c>
      <c r="L36" s="71">
        <f>'VMs - All Data Fields'!N48</f>
        <v>0</v>
      </c>
      <c r="M36" s="71">
        <f>'VMs - All Data Fields'!P48</f>
        <v>0</v>
      </c>
      <c r="N36" s="71">
        <f>'VMs - All Data Fields'!Q48</f>
        <v>0</v>
      </c>
      <c r="O36" s="71">
        <f>'VMs - All Data Fields'!S48</f>
        <v>0</v>
      </c>
      <c r="P36" s="71">
        <f>'VMs - All Data Fields'!U48</f>
        <v>0</v>
      </c>
      <c r="Q36" s="71">
        <f>'VMs - All Data Fields'!V48</f>
        <v>0</v>
      </c>
      <c r="R36" s="71" t="str">
        <f>'VMs - All Data Fields'!AC48</f>
        <v>CentOS7</v>
      </c>
      <c r="S36" s="71" t="str">
        <f>'VMs - All Data Fields'!AD48</f>
        <v>172.17.34.11</v>
      </c>
      <c r="T36" s="71" t="str">
        <f>'VMs - All Data Fields'!AE48</f>
        <v>034-ITSVC</v>
      </c>
      <c r="U36" s="71" t="str">
        <f>'VMs - All Data Fields'!AF48</f>
        <v>255.255.254.0</v>
      </c>
      <c r="V36" s="71" t="str">
        <f>'VMs - All Data Fields'!AG48</f>
        <v>172.17.34.1</v>
      </c>
      <c r="W36" s="71" t="str">
        <f>'VMs - All Data Fields'!AH48</f>
        <v>172.17.68.11</v>
      </c>
      <c r="X36" s="71" t="str">
        <f>'VMs - All Data Fields'!AI48</f>
        <v>068-mServices</v>
      </c>
      <c r="Y36" s="71" t="str">
        <f>'VMs - All Data Fields'!AJ48</f>
        <v>255.255.254.0</v>
      </c>
      <c r="Z36" s="71" t="e">
        <f>'VMs - All Data Fields'!#REF!</f>
        <v>#REF!</v>
      </c>
      <c r="AA36" s="71" t="str">
        <f>'VMs - All Data Fields'!AK48</f>
        <v>172.17.10.11</v>
      </c>
      <c r="AB36" s="71" t="str">
        <f>'VMs - All Data Fields'!AL48</f>
        <v>010-Chargers</v>
      </c>
      <c r="AC36" s="71" t="str">
        <f>'VMs - All Data Fields'!AM48</f>
        <v>255.255.254.0</v>
      </c>
      <c r="AD36" s="71" t="e">
        <f>'VMs - All Data Fields'!#REF!</f>
        <v>#REF!</v>
      </c>
      <c r="AE36" s="71">
        <f>'VMs - All Data Fields'!AT48</f>
        <v>1</v>
      </c>
      <c r="AF36" s="71" t="str">
        <f>'VMs - All Data Fields'!AW48</f>
        <v>Infrastructure</v>
      </c>
      <c r="AG36" s="71" t="str">
        <f>'VMs - All Data Fields'!AX48</f>
        <v>Active</v>
      </c>
      <c r="AH36" s="71" t="str">
        <f>'VMs - All Data Fields'!AY48</f>
        <v>PrimaryCompute</v>
      </c>
      <c r="AI36" s="71">
        <f>'VMs - All Data Fields'!BJ48</f>
        <v>0</v>
      </c>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L36" s="71"/>
      <c r="BM36" s="71"/>
      <c r="BN36" s="71"/>
      <c r="BO36" s="71"/>
      <c r="BP36" s="71"/>
      <c r="BQ36" s="71"/>
      <c r="BR36" s="71"/>
      <c r="BS36" s="71"/>
      <c r="BT36" s="71"/>
      <c r="BU36" s="71"/>
      <c r="BV36" s="71"/>
      <c r="BW36" s="71"/>
      <c r="BX36" s="71"/>
      <c r="BY36" s="71"/>
      <c r="BZ36" s="71"/>
      <c r="CA36" s="71"/>
      <c r="CB36" s="71"/>
      <c r="CC36" s="71"/>
      <c r="CD36" s="71"/>
      <c r="CE36" s="71"/>
      <c r="CF36" s="71"/>
      <c r="CG36" s="71"/>
      <c r="CH36" s="71"/>
      <c r="CI36" s="71"/>
      <c r="CJ36" s="71"/>
      <c r="CK36" s="71"/>
      <c r="CL36" s="71"/>
      <c r="CM36" s="71"/>
      <c r="CN36" s="71"/>
    </row>
    <row r="37" spans="1:104">
      <c r="A37" s="71" t="str">
        <f>'VMs - All Data Fields'!A49</f>
        <v>elk-temp</v>
      </c>
      <c r="B37" s="71">
        <f>'VMs - All Data Fields'!B49</f>
        <v>4</v>
      </c>
      <c r="C37" s="71">
        <f>'VMs - All Data Fields'!C49</f>
        <v>16384</v>
      </c>
      <c r="D37" s="71">
        <f>'VMs - All Data Fields'!D49</f>
        <v>102400</v>
      </c>
      <c r="E37" s="71" t="str">
        <f>'VMs - All Data Fields'!G49</f>
        <v>FB01-06-DB</v>
      </c>
      <c r="F37" s="71">
        <f>'VMs - All Data Fields'!I49</f>
        <v>0</v>
      </c>
      <c r="G37" s="71">
        <f>'VMs - All Data Fields'!K49</f>
        <v>0</v>
      </c>
      <c r="H37" s="71">
        <f>'VMs - All Data Fields'!L49</f>
        <v>0</v>
      </c>
      <c r="I37" s="71" t="e">
        <f>'VMs - All Data Fields'!#REF!</f>
        <v>#REF!</v>
      </c>
      <c r="J37" s="71" t="e">
        <f>'VMs - All Data Fields'!#REF!</f>
        <v>#REF!</v>
      </c>
      <c r="K37" s="71" t="e">
        <f>'VMs - All Data Fields'!#REF!</f>
        <v>#REF!</v>
      </c>
      <c r="L37" s="71">
        <f>'VMs - All Data Fields'!N49</f>
        <v>0</v>
      </c>
      <c r="M37" s="71">
        <f>'VMs - All Data Fields'!P49</f>
        <v>0</v>
      </c>
      <c r="N37" s="71">
        <f>'VMs - All Data Fields'!Q49</f>
        <v>0</v>
      </c>
      <c r="O37" s="71">
        <f>'VMs - All Data Fields'!S49</f>
        <v>0</v>
      </c>
      <c r="P37" s="71">
        <f>'VMs - All Data Fields'!U49</f>
        <v>0</v>
      </c>
      <c r="Q37" s="71">
        <f>'VMs - All Data Fields'!V49</f>
        <v>0</v>
      </c>
      <c r="R37" s="71" t="str">
        <f>'VMs - All Data Fields'!AC49</f>
        <v>CentOS7</v>
      </c>
      <c r="S37" s="71" t="str">
        <f>'VMs - All Data Fields'!AD49</f>
        <v>172.17.34.221</v>
      </c>
      <c r="T37" s="71" t="str">
        <f>'VMs - All Data Fields'!AE49</f>
        <v>034-ITSVC</v>
      </c>
      <c r="U37" s="71" t="str">
        <f>'VMs - All Data Fields'!AF49</f>
        <v>255.255.254.0</v>
      </c>
      <c r="V37" s="71" t="str">
        <f>'VMs - All Data Fields'!AG49</f>
        <v>172.17.34.1</v>
      </c>
      <c r="W37" s="71">
        <f>'VMs - All Data Fields'!AH49</f>
        <v>0</v>
      </c>
      <c r="X37" s="71">
        <f>'VMs - All Data Fields'!AI49</f>
        <v>0</v>
      </c>
      <c r="Y37" s="71">
        <f>'VMs - All Data Fields'!AJ49</f>
        <v>0</v>
      </c>
      <c r="Z37" s="71" t="e">
        <f>'VMs - All Data Fields'!#REF!</f>
        <v>#REF!</v>
      </c>
      <c r="AA37" s="71">
        <f>'VMs - All Data Fields'!AK49</f>
        <v>0</v>
      </c>
      <c r="AB37" s="71">
        <f>'VMs - All Data Fields'!AL49</f>
        <v>0</v>
      </c>
      <c r="AC37" s="71">
        <f>'VMs - All Data Fields'!AM49</f>
        <v>0</v>
      </c>
      <c r="AD37" s="71" t="e">
        <f>'VMs - All Data Fields'!#REF!</f>
        <v>#REF!</v>
      </c>
      <c r="AE37" s="71">
        <f>'VMs - All Data Fields'!AT49</f>
        <v>10</v>
      </c>
      <c r="AF37" s="71" t="str">
        <f>'VMs - All Data Fields'!AW49</f>
        <v>Commissioning</v>
      </c>
      <c r="AG37" s="71" t="str">
        <f>'VMs - All Data Fields'!AX49</f>
        <v>Active</v>
      </c>
      <c r="AH37" s="71" t="str">
        <f>'VMs - All Data Fields'!AY49</f>
        <v>PrimaryCompute</v>
      </c>
      <c r="AI37" s="71">
        <f>'VMs - All Data Fields'!BJ49</f>
        <v>0</v>
      </c>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L37" s="71"/>
      <c r="BM37" s="71"/>
      <c r="BN37" s="71"/>
      <c r="BO37" s="71"/>
      <c r="BP37" s="71"/>
      <c r="BQ37" s="71"/>
      <c r="BR37" s="71"/>
      <c r="BS37" s="71"/>
      <c r="BT37" s="71"/>
      <c r="BU37" s="71"/>
      <c r="BV37" s="71"/>
      <c r="BW37" s="71"/>
      <c r="BX37" s="71"/>
      <c r="BY37" s="71"/>
      <c r="BZ37" s="71"/>
      <c r="CA37" s="71"/>
      <c r="CB37" s="71"/>
    </row>
    <row r="38" spans="1:104">
      <c r="A38" s="71" t="str">
        <f>'VMs - All Data Fields'!A50</f>
        <v>emulator01</v>
      </c>
      <c r="B38" s="71">
        <f>'VMs - All Data Fields'!B50</f>
        <v>12</v>
      </c>
      <c r="C38" s="71">
        <f>'VMs - All Data Fields'!C50</f>
        <v>32768</v>
      </c>
      <c r="D38" s="71">
        <f>'VMs - All Data Fields'!D50</f>
        <v>102400</v>
      </c>
      <c r="E38" s="71" t="str">
        <f>'VMs - All Data Fields'!G50</f>
        <v>FB01-06-DB</v>
      </c>
      <c r="F38" s="71">
        <f>'VMs - All Data Fields'!I50</f>
        <v>20480</v>
      </c>
      <c r="G38" s="71" t="str">
        <f>'VMs - All Data Fields'!K50</f>
        <v>Default</v>
      </c>
      <c r="H38" s="71" t="str">
        <f>'VMs - All Data Fields'!L50</f>
        <v>FB01-06-DB</v>
      </c>
      <c r="I38" s="71" t="e">
        <f>'VMs - All Data Fields'!#REF!</f>
        <v>#REF!</v>
      </c>
      <c r="J38" s="71" t="e">
        <f>'VMs - All Data Fields'!#REF!</f>
        <v>#REF!</v>
      </c>
      <c r="K38" s="71" t="e">
        <f>'VMs - All Data Fields'!#REF!</f>
        <v>#REF!</v>
      </c>
      <c r="L38" s="71">
        <f>'VMs - All Data Fields'!N50</f>
        <v>10240</v>
      </c>
      <c r="M38" s="71" t="str">
        <f>'VMs - All Data Fields'!P50</f>
        <v>Default</v>
      </c>
      <c r="N38" s="71" t="str">
        <f>'VMs - All Data Fields'!Q50</f>
        <v>FB01-03-Logs</v>
      </c>
      <c r="O38" s="71">
        <f>'VMs - All Data Fields'!S50</f>
        <v>0</v>
      </c>
      <c r="P38" s="71">
        <f>'VMs - All Data Fields'!U50</f>
        <v>0</v>
      </c>
      <c r="Q38" s="71">
        <f>'VMs - All Data Fields'!V50</f>
        <v>0</v>
      </c>
      <c r="R38" s="71" t="str">
        <f>'VMs - All Data Fields'!AC50</f>
        <v>Win2016</v>
      </c>
      <c r="S38" s="71" t="str">
        <f>'VMs - All Data Fields'!AD50</f>
        <v>172.17.36.82</v>
      </c>
      <c r="T38" s="71" t="str">
        <f>'VMs - All Data Fields'!AE50</f>
        <v>036-Mselect</v>
      </c>
      <c r="U38" s="71" t="str">
        <f>'VMs - All Data Fields'!AF50</f>
        <v>255.255.254.0</v>
      </c>
      <c r="V38" s="71" t="str">
        <f>'VMs - All Data Fields'!AG50</f>
        <v>172.17.36.1</v>
      </c>
      <c r="W38" s="71">
        <f>'VMs - All Data Fields'!AH50</f>
        <v>0</v>
      </c>
      <c r="X38" s="71">
        <f>'VMs - All Data Fields'!AI50</f>
        <v>0</v>
      </c>
      <c r="Y38" s="71">
        <f>'VMs - All Data Fields'!AJ50</f>
        <v>0</v>
      </c>
      <c r="Z38" s="71" t="e">
        <f>'VMs - All Data Fields'!#REF!</f>
        <v>#REF!</v>
      </c>
      <c r="AA38" s="71">
        <f>'VMs - All Data Fields'!AK50</f>
        <v>0</v>
      </c>
      <c r="AB38" s="71">
        <f>'VMs - All Data Fields'!AL50</f>
        <v>0</v>
      </c>
      <c r="AC38" s="71">
        <f>'VMs - All Data Fields'!AM50</f>
        <v>0</v>
      </c>
      <c r="AD38" s="71" t="e">
        <f>'VMs - All Data Fields'!#REF!</f>
        <v>#REF!</v>
      </c>
      <c r="AE38" s="71">
        <f>'VMs - All Data Fields'!AT50</f>
        <v>10</v>
      </c>
      <c r="AF38" s="71" t="str">
        <f>'VMs - All Data Fields'!AW50</f>
        <v>Commissioning</v>
      </c>
      <c r="AG38" s="71" t="str">
        <f>'VMs - All Data Fields'!AX50</f>
        <v>Active</v>
      </c>
      <c r="AH38" s="71" t="str">
        <f>'VMs - All Data Fields'!AY50</f>
        <v>PrimaryCompute</v>
      </c>
      <c r="AI38" s="71">
        <f>'VMs - All Data Fields'!BJ50</f>
        <v>0</v>
      </c>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L38" s="71"/>
      <c r="BM38" s="71"/>
      <c r="BN38" s="71"/>
      <c r="BO38" s="71"/>
      <c r="BP38" s="71"/>
      <c r="BQ38" s="71"/>
      <c r="BR38" s="71"/>
      <c r="BS38" s="71"/>
      <c r="BT38" s="71"/>
      <c r="BU38" s="71"/>
      <c r="BV38" s="71"/>
      <c r="BW38" s="71"/>
      <c r="BX38" s="71"/>
      <c r="BY38" s="71"/>
      <c r="BZ38" s="71"/>
      <c r="CA38" s="71"/>
      <c r="CB38" s="71"/>
      <c r="CC38" s="71"/>
      <c r="CD38" s="71"/>
      <c r="CE38" s="71"/>
    </row>
    <row r="39" spans="1:104">
      <c r="A39" s="71" t="str">
        <f>'VMs - All Data Fields'!A51</f>
        <v>ftsysmgmt-######</v>
      </c>
      <c r="B39" s="71">
        <f>'VMs - All Data Fields'!B51</f>
        <v>1</v>
      </c>
      <c r="C39" s="71">
        <f>'VMs - All Data Fields'!C51</f>
        <v>2048</v>
      </c>
      <c r="D39" s="71">
        <f>'VMs - All Data Fields'!D51</f>
        <v>18908</v>
      </c>
      <c r="E39" s="71" t="str">
        <f>'VMs - All Data Fields'!G51</f>
        <v>FB01-01-IT</v>
      </c>
      <c r="F39" s="71">
        <f>'VMs - All Data Fields'!I51</f>
        <v>0</v>
      </c>
      <c r="G39" s="71">
        <f>'VMs - All Data Fields'!K51</f>
        <v>0</v>
      </c>
      <c r="H39" s="71">
        <f>'VMs - All Data Fields'!L51</f>
        <v>0</v>
      </c>
      <c r="I39" s="71" t="e">
        <f>'VMs - All Data Fields'!#REF!</f>
        <v>#REF!</v>
      </c>
      <c r="J39" s="71" t="e">
        <f>'VMs - All Data Fields'!#REF!</f>
        <v>#REF!</v>
      </c>
      <c r="K39" s="71" t="e">
        <f>'VMs - All Data Fields'!#REF!</f>
        <v>#REF!</v>
      </c>
      <c r="L39" s="71">
        <f>'VMs - All Data Fields'!N51</f>
        <v>0</v>
      </c>
      <c r="M39" s="71">
        <f>'VMs - All Data Fields'!P51</f>
        <v>0</v>
      </c>
      <c r="N39" s="71">
        <f>'VMs - All Data Fields'!Q51</f>
        <v>0</v>
      </c>
      <c r="O39" s="71">
        <f>'VMs - All Data Fields'!S51</f>
        <v>0</v>
      </c>
      <c r="P39" s="71">
        <f>'VMs - All Data Fields'!U51</f>
        <v>0</v>
      </c>
      <c r="Q39" s="71">
        <f>'VMs - All Data Fields'!V51</f>
        <v>0</v>
      </c>
      <c r="R39" s="71" t="str">
        <f>'VMs - All Data Fields'!AC51</f>
        <v>OVA</v>
      </c>
      <c r="S39" s="71" t="str">
        <f>'VMs - All Data Fields'!AD51</f>
        <v>172.17.34.159</v>
      </c>
      <c r="T39" s="71" t="str">
        <f>'VMs - All Data Fields'!AE51</f>
        <v>034-ITSVC</v>
      </c>
      <c r="U39" s="71" t="str">
        <f>'VMs - All Data Fields'!AF51</f>
        <v>255.255.254.0</v>
      </c>
      <c r="V39" s="71" t="str">
        <f>'VMs - All Data Fields'!AG51</f>
        <v>172.17.34.1</v>
      </c>
      <c r="W39" s="71">
        <f>'VMs - All Data Fields'!AH51</f>
        <v>0</v>
      </c>
      <c r="X39" s="71">
        <f>'VMs - All Data Fields'!AI51</f>
        <v>0</v>
      </c>
      <c r="Y39" s="71">
        <f>'VMs - All Data Fields'!AJ51</f>
        <v>0</v>
      </c>
      <c r="Z39" s="71" t="e">
        <f>'VMs - All Data Fields'!#REF!</f>
        <v>#REF!</v>
      </c>
      <c r="AA39" s="71">
        <f>'VMs - All Data Fields'!AK51</f>
        <v>0</v>
      </c>
      <c r="AB39" s="71">
        <f>'VMs - All Data Fields'!AL51</f>
        <v>0</v>
      </c>
      <c r="AC39" s="71">
        <f>'VMs - All Data Fields'!AM51</f>
        <v>0</v>
      </c>
      <c r="AD39" s="71" t="e">
        <f>'VMs - All Data Fields'!#REF!</f>
        <v>#REF!</v>
      </c>
      <c r="AE39" s="71">
        <f>'VMs - All Data Fields'!AT51</f>
        <v>5</v>
      </c>
      <c r="AF39" s="71" t="str">
        <f>'VMs - All Data Fields'!AW51</f>
        <v>Infrastructure</v>
      </c>
      <c r="AG39" s="71" t="str">
        <f>'VMs - All Data Fields'!AX51</f>
        <v>Active</v>
      </c>
      <c r="AH39" s="71" t="str">
        <f>'VMs - All Data Fields'!AY51</f>
        <v>SecondaryCompute</v>
      </c>
      <c r="AI39" s="71">
        <f>'VMs - All Data Fields'!BJ51</f>
        <v>0</v>
      </c>
      <c r="AJ39" s="71"/>
      <c r="AK39" s="71"/>
      <c r="AL39" s="71"/>
      <c r="AM39" s="71"/>
      <c r="AN39" s="71"/>
      <c r="AO39" s="71"/>
      <c r="AP39" s="71"/>
      <c r="AQ39" s="71"/>
      <c r="AR39" s="71"/>
      <c r="AS39" s="71"/>
      <c r="AT39" s="71"/>
      <c r="AU39" s="71"/>
      <c r="AV39" s="71"/>
      <c r="AW39" s="71"/>
      <c r="AX39" s="71"/>
      <c r="AY39" s="71"/>
      <c r="AZ39" s="71"/>
      <c r="BA39" s="71"/>
      <c r="BB39" s="71"/>
      <c r="BC39" s="71"/>
      <c r="BD39" s="71"/>
      <c r="BE39" s="71"/>
      <c r="BF39" s="71"/>
      <c r="BG39" s="71"/>
      <c r="BH39" s="71"/>
      <c r="BI39" s="71"/>
      <c r="BJ39" s="71"/>
      <c r="BK39" s="71"/>
      <c r="BL39" s="71"/>
      <c r="BM39" s="71"/>
      <c r="BN39" s="71"/>
      <c r="BO39" s="71"/>
      <c r="BP39" s="71"/>
      <c r="BQ39" s="71"/>
      <c r="BR39" s="71"/>
      <c r="BS39" s="71"/>
      <c r="BT39" s="71"/>
    </row>
    <row r="40" spans="1:104">
      <c r="A40" s="71" t="str">
        <f>'VMs - All Data Fields'!A52</f>
        <v>iba01</v>
      </c>
      <c r="B40" s="71">
        <f>'VMs - All Data Fields'!B52</f>
        <v>4</v>
      </c>
      <c r="C40" s="71">
        <f>'VMs - All Data Fields'!C52</f>
        <v>16384</v>
      </c>
      <c r="D40" s="71">
        <f>'VMs - All Data Fields'!D52</f>
        <v>204800</v>
      </c>
      <c r="E40" s="71" t="str">
        <f>'VMs - All Data Fields'!G52</f>
        <v>FB01-02-Prod</v>
      </c>
      <c r="F40" s="71">
        <f>'VMs - All Data Fields'!I52</f>
        <v>0</v>
      </c>
      <c r="G40" s="71">
        <f>'VMs - All Data Fields'!K52</f>
        <v>0</v>
      </c>
      <c r="H40" s="71">
        <f>'VMs - All Data Fields'!L52</f>
        <v>0</v>
      </c>
      <c r="I40" s="71" t="e">
        <f>'VMs - All Data Fields'!#REF!</f>
        <v>#REF!</v>
      </c>
      <c r="J40" s="71" t="e">
        <f>'VMs - All Data Fields'!#REF!</f>
        <v>#REF!</v>
      </c>
      <c r="K40" s="71" t="e">
        <f>'VMs - All Data Fields'!#REF!</f>
        <v>#REF!</v>
      </c>
      <c r="L40" s="71">
        <f>'VMs - All Data Fields'!N52</f>
        <v>0</v>
      </c>
      <c r="M40" s="71">
        <f>'VMs - All Data Fields'!P52</f>
        <v>0</v>
      </c>
      <c r="N40" s="71">
        <f>'VMs - All Data Fields'!Q52</f>
        <v>0</v>
      </c>
      <c r="O40" s="71">
        <f>'VMs - All Data Fields'!S52</f>
        <v>0</v>
      </c>
      <c r="P40" s="71">
        <f>'VMs - All Data Fields'!U52</f>
        <v>0</v>
      </c>
      <c r="Q40" s="71">
        <f>'VMs - All Data Fields'!V52</f>
        <v>0</v>
      </c>
      <c r="R40" s="71" t="str">
        <f>'VMs - All Data Fields'!AC52</f>
        <v>Win2016</v>
      </c>
      <c r="S40" s="71" t="str">
        <f>'VMs - All Data Fields'!AD52</f>
        <v>172.31.115.121</v>
      </c>
      <c r="T40" s="71" t="str">
        <f>'VMs - All Data Fields'!AE52</f>
        <v>3745-PLCsupport</v>
      </c>
      <c r="U40" s="71" t="str">
        <f>'VMs - All Data Fields'!AF52</f>
        <v>255.255.254.0</v>
      </c>
      <c r="V40" s="71" t="str">
        <f>'VMs - All Data Fields'!AG52</f>
        <v>172.31.115.1</v>
      </c>
      <c r="W40" s="71">
        <f>'VMs - All Data Fields'!AH52</f>
        <v>0</v>
      </c>
      <c r="X40" s="71">
        <f>'VMs - All Data Fields'!AI52</f>
        <v>0</v>
      </c>
      <c r="Y40" s="71">
        <f>'VMs - All Data Fields'!AJ52</f>
        <v>0</v>
      </c>
      <c r="Z40" s="71" t="e">
        <f>'VMs - All Data Fields'!#REF!</f>
        <v>#REF!</v>
      </c>
      <c r="AA40" s="71">
        <f>'VMs - All Data Fields'!AK52</f>
        <v>0</v>
      </c>
      <c r="AB40" s="71">
        <f>'VMs - All Data Fields'!AL52</f>
        <v>0</v>
      </c>
      <c r="AC40" s="71">
        <f>'VMs - All Data Fields'!AM52</f>
        <v>0</v>
      </c>
      <c r="AD40" s="71" t="e">
        <f>'VMs - All Data Fields'!#REF!</f>
        <v>#REF!</v>
      </c>
      <c r="AE40" s="71">
        <f>'VMs - All Data Fields'!AT52</f>
        <v>0</v>
      </c>
      <c r="AF40" s="71" t="str">
        <f>'VMs - All Data Fields'!AW52</f>
        <v>Cell Gateways</v>
      </c>
      <c r="AG40" s="71" t="str">
        <f>'VMs - All Data Fields'!AX52</f>
        <v>Active</v>
      </c>
      <c r="AH40" s="71" t="str">
        <f>'VMs - All Data Fields'!AY52</f>
        <v>PrimaryCompute</v>
      </c>
      <c r="AI40" s="71">
        <f>'VMs - All Data Fields'!BJ52</f>
        <v>0</v>
      </c>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row>
    <row r="41" spans="1:104">
      <c r="A41" s="71" t="str">
        <f>'VMs - All Data Fields'!A53</f>
        <v>ignm01</v>
      </c>
      <c r="B41" s="71">
        <f>'VMs - All Data Fields'!B53</f>
        <v>8</v>
      </c>
      <c r="C41" s="71">
        <f>'VMs - All Data Fields'!C53</f>
        <v>32768</v>
      </c>
      <c r="D41" s="71">
        <f>'VMs - All Data Fields'!D53</f>
        <v>102400</v>
      </c>
      <c r="E41" s="71" t="str">
        <f>'VMs - All Data Fields'!G53</f>
        <v>FB01-11-Ignition</v>
      </c>
      <c r="F41" s="71">
        <f>'VMs - All Data Fields'!I53</f>
        <v>1048576</v>
      </c>
      <c r="G41" s="71" t="str">
        <f>'VMs - All Data Fields'!K53</f>
        <v>Default</v>
      </c>
      <c r="H41" s="71" t="str">
        <f>'VMs - All Data Fields'!L53</f>
        <v>FB01-11-Ignition</v>
      </c>
      <c r="I41" s="71" t="e">
        <f>'VMs - All Data Fields'!#REF!</f>
        <v>#REF!</v>
      </c>
      <c r="J41" s="71" t="e">
        <f>'VMs - All Data Fields'!#REF!</f>
        <v>#REF!</v>
      </c>
      <c r="K41" s="71" t="e">
        <f>'VMs - All Data Fields'!#REF!</f>
        <v>#REF!</v>
      </c>
      <c r="L41" s="71">
        <f>'VMs - All Data Fields'!N53</f>
        <v>0</v>
      </c>
      <c r="M41" s="71">
        <f>'VMs - All Data Fields'!P53</f>
        <v>0</v>
      </c>
      <c r="N41" s="71">
        <f>'VMs - All Data Fields'!Q53</f>
        <v>0</v>
      </c>
      <c r="O41" s="71">
        <f>'VMs - All Data Fields'!S53</f>
        <v>0</v>
      </c>
      <c r="P41" s="71">
        <f>'VMs - All Data Fields'!U53</f>
        <v>0</v>
      </c>
      <c r="Q41" s="71">
        <f>'VMs - All Data Fields'!V53</f>
        <v>0</v>
      </c>
      <c r="R41" s="71" t="str">
        <f>'VMs - All Data Fields'!AC53</f>
        <v>Win2016</v>
      </c>
      <c r="S41" s="71" t="str">
        <f>'VMs - All Data Fields'!AD53</f>
        <v>172.31.111.231</v>
      </c>
      <c r="T41" s="71" t="str">
        <f>'VMs - All Data Fields'!AE53</f>
        <v>3741-HMI-SCADA</v>
      </c>
      <c r="U41" s="71" t="str">
        <f>'VMs - All Data Fields'!AF53</f>
        <v>255.255.254.0</v>
      </c>
      <c r="V41" s="71" t="str">
        <f>'VMs - All Data Fields'!AG53</f>
        <v>172.31.111.1</v>
      </c>
      <c r="W41" s="71">
        <f>'VMs - All Data Fields'!AH53</f>
        <v>0</v>
      </c>
      <c r="X41" s="71">
        <f>'VMs - All Data Fields'!AI53</f>
        <v>0</v>
      </c>
      <c r="Y41" s="71">
        <f>'VMs - All Data Fields'!AJ53</f>
        <v>0</v>
      </c>
      <c r="Z41" s="71" t="e">
        <f>'VMs - All Data Fields'!#REF!</f>
        <v>#REF!</v>
      </c>
      <c r="AA41" s="71">
        <f>'VMs - All Data Fields'!AK53</f>
        <v>0</v>
      </c>
      <c r="AB41" s="71">
        <f>'VMs - All Data Fields'!AL53</f>
        <v>0</v>
      </c>
      <c r="AC41" s="71">
        <f>'VMs - All Data Fields'!AM53</f>
        <v>0</v>
      </c>
      <c r="AD41" s="71" t="e">
        <f>'VMs - All Data Fields'!#REF!</f>
        <v>#REF!</v>
      </c>
      <c r="AE41" s="71">
        <f>'VMs - All Data Fields'!AT53</f>
        <v>9</v>
      </c>
      <c r="AF41" s="71" t="str">
        <f>'VMs - All Data Fields'!AW53</f>
        <v>Ignition</v>
      </c>
      <c r="AG41" s="71" t="str">
        <f>'VMs - All Data Fields'!AX53</f>
        <v>Active</v>
      </c>
      <c r="AH41" s="71" t="str">
        <f>'VMs - All Data Fields'!AY53</f>
        <v>PrimaryCompute</v>
      </c>
      <c r="AI41" s="71">
        <f>'VMs - All Data Fields'!BJ53</f>
        <v>0</v>
      </c>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c r="BO41" s="71"/>
      <c r="BP41" s="71"/>
      <c r="BQ41" s="71"/>
      <c r="BR41" s="71"/>
      <c r="BS41" s="71"/>
      <c r="BT41" s="71"/>
      <c r="BU41" s="71"/>
      <c r="BV41" s="71"/>
      <c r="BW41" s="71"/>
      <c r="BX41" s="71"/>
    </row>
    <row r="42" spans="1:104">
      <c r="A42" s="71" t="str">
        <f>'VMs - All Data Fields'!A54</f>
        <v>ignm02</v>
      </c>
      <c r="B42" s="71">
        <f>'VMs - All Data Fields'!B54</f>
        <v>8</v>
      </c>
      <c r="C42" s="71">
        <f>'VMs - All Data Fields'!C54</f>
        <v>32768</v>
      </c>
      <c r="D42" s="71">
        <f>'VMs - All Data Fields'!D54</f>
        <v>102400</v>
      </c>
      <c r="E42" s="71" t="str">
        <f>'VMs - All Data Fields'!G54</f>
        <v>FB01-11-Ignition</v>
      </c>
      <c r="F42" s="71">
        <f>'VMs - All Data Fields'!I54</f>
        <v>1048576</v>
      </c>
      <c r="G42" s="71" t="str">
        <f>'VMs - All Data Fields'!K54</f>
        <v>Default</v>
      </c>
      <c r="H42" s="71" t="str">
        <f>'VMs - All Data Fields'!L54</f>
        <v>FB01-11-Ignition</v>
      </c>
      <c r="I42" s="71" t="e">
        <f>'VMs - All Data Fields'!#REF!</f>
        <v>#REF!</v>
      </c>
      <c r="J42" s="71" t="e">
        <f>'VMs - All Data Fields'!#REF!</f>
        <v>#REF!</v>
      </c>
      <c r="K42" s="71" t="e">
        <f>'VMs - All Data Fields'!#REF!</f>
        <v>#REF!</v>
      </c>
      <c r="L42" s="71">
        <f>'VMs - All Data Fields'!N54</f>
        <v>0</v>
      </c>
      <c r="M42" s="71">
        <f>'VMs - All Data Fields'!P54</f>
        <v>0</v>
      </c>
      <c r="N42" s="71">
        <f>'VMs - All Data Fields'!Q54</f>
        <v>0</v>
      </c>
      <c r="O42" s="71">
        <f>'VMs - All Data Fields'!S54</f>
        <v>0</v>
      </c>
      <c r="P42" s="71">
        <f>'VMs - All Data Fields'!U54</f>
        <v>0</v>
      </c>
      <c r="Q42" s="71">
        <f>'VMs - All Data Fields'!V54</f>
        <v>0</v>
      </c>
      <c r="R42" s="71" t="str">
        <f>'VMs - All Data Fields'!AC54</f>
        <v>Win2016</v>
      </c>
      <c r="S42" s="71" t="str">
        <f>'VMs - All Data Fields'!AD54</f>
        <v>172.31.111.232</v>
      </c>
      <c r="T42" s="71" t="str">
        <f>'VMs - All Data Fields'!AE54</f>
        <v>3741-HMI-SCADA</v>
      </c>
      <c r="U42" s="71" t="str">
        <f>'VMs - All Data Fields'!AF54</f>
        <v>255.255.254.0</v>
      </c>
      <c r="V42" s="71" t="str">
        <f>'VMs - All Data Fields'!AG54</f>
        <v>172.31.111.1</v>
      </c>
      <c r="W42" s="71">
        <f>'VMs - All Data Fields'!AH54</f>
        <v>0</v>
      </c>
      <c r="X42" s="71">
        <f>'VMs - All Data Fields'!AI54</f>
        <v>0</v>
      </c>
      <c r="Y42" s="71">
        <f>'VMs - All Data Fields'!AJ54</f>
        <v>0</v>
      </c>
      <c r="Z42" s="71" t="e">
        <f>'VMs - All Data Fields'!#REF!</f>
        <v>#REF!</v>
      </c>
      <c r="AA42" s="71">
        <f>'VMs - All Data Fields'!AK54</f>
        <v>0</v>
      </c>
      <c r="AB42" s="71">
        <f>'VMs - All Data Fields'!AL54</f>
        <v>0</v>
      </c>
      <c r="AC42" s="71">
        <f>'VMs - All Data Fields'!AM54</f>
        <v>0</v>
      </c>
      <c r="AD42" s="71" t="e">
        <f>'VMs - All Data Fields'!#REF!</f>
        <v>#REF!</v>
      </c>
      <c r="AE42" s="71">
        <f>'VMs - All Data Fields'!AT54</f>
        <v>9</v>
      </c>
      <c r="AF42" s="71" t="str">
        <f>'VMs - All Data Fields'!AW54</f>
        <v>Ignition</v>
      </c>
      <c r="AG42" s="71" t="str">
        <f>'VMs - All Data Fields'!AX54</f>
        <v>Active</v>
      </c>
      <c r="AH42" s="71" t="str">
        <f>'VMs - All Data Fields'!AY54</f>
        <v>PrimaryCompute</v>
      </c>
      <c r="AI42" s="71">
        <f>'VMs - All Data Fields'!BJ54</f>
        <v>0</v>
      </c>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c r="BM42" s="71"/>
      <c r="BN42" s="71"/>
      <c r="BO42" s="71"/>
      <c r="BP42" s="71"/>
      <c r="BQ42" s="71"/>
      <c r="BR42" s="71"/>
      <c r="BS42" s="71"/>
      <c r="BT42" s="71"/>
      <c r="BU42" s="71"/>
      <c r="BV42" s="71"/>
      <c r="BW42" s="71"/>
      <c r="BX42" s="71"/>
      <c r="BY42" s="71"/>
      <c r="BZ42" s="71"/>
      <c r="CA42" s="71"/>
      <c r="CB42" s="71"/>
      <c r="CC42" s="71"/>
      <c r="CD42" s="71"/>
      <c r="CE42" s="71"/>
      <c r="CF42" s="71"/>
      <c r="CG42" s="71"/>
    </row>
    <row r="43" spans="1:104">
      <c r="A43" s="71" t="str">
        <f>'VMs - All Data Fields'!A55</f>
        <v>ignmisc01</v>
      </c>
      <c r="B43" s="71">
        <f>'VMs - All Data Fields'!B55</f>
        <v>12</v>
      </c>
      <c r="C43" s="71">
        <f>'VMs - All Data Fields'!C55</f>
        <v>24576</v>
      </c>
      <c r="D43" s="71">
        <f>'VMs - All Data Fields'!D55</f>
        <v>102400</v>
      </c>
      <c r="E43" s="71" t="str">
        <f>'VMs - All Data Fields'!G55</f>
        <v>FB01-11-Ignition</v>
      </c>
      <c r="F43" s="71">
        <f>'VMs - All Data Fields'!I55</f>
        <v>40960</v>
      </c>
      <c r="G43" s="71" t="str">
        <f>'VMs - All Data Fields'!K55</f>
        <v>Default</v>
      </c>
      <c r="H43" s="71" t="str">
        <f>'VMs - All Data Fields'!L55</f>
        <v>FB01-11-Ignition</v>
      </c>
      <c r="I43" s="71" t="e">
        <f>'VMs - All Data Fields'!#REF!</f>
        <v>#REF!</v>
      </c>
      <c r="J43" s="71" t="e">
        <f>'VMs - All Data Fields'!#REF!</f>
        <v>#REF!</v>
      </c>
      <c r="K43" s="71" t="e">
        <f>'VMs - All Data Fields'!#REF!</f>
        <v>#REF!</v>
      </c>
      <c r="L43" s="71">
        <f>'VMs - All Data Fields'!N55</f>
        <v>0</v>
      </c>
      <c r="M43" s="71">
        <f>'VMs - All Data Fields'!P55</f>
        <v>0</v>
      </c>
      <c r="N43" s="71">
        <f>'VMs - All Data Fields'!Q55</f>
        <v>0</v>
      </c>
      <c r="O43" s="71">
        <f>'VMs - All Data Fields'!S55</f>
        <v>0</v>
      </c>
      <c r="P43" s="71">
        <f>'VMs - All Data Fields'!U55</f>
        <v>0</v>
      </c>
      <c r="Q43" s="71">
        <f>'VMs - All Data Fields'!V55</f>
        <v>0</v>
      </c>
      <c r="R43" s="71" t="str">
        <f>'VMs - All Data Fields'!AC55</f>
        <v>Win2016</v>
      </c>
      <c r="S43" s="71" t="str">
        <f>'VMs - All Data Fields'!AD55</f>
        <v>172.31.111.233</v>
      </c>
      <c r="T43" s="71" t="str">
        <f>'VMs - All Data Fields'!AE55</f>
        <v>3741-HMI-SCADA</v>
      </c>
      <c r="U43" s="71" t="str">
        <f>'VMs - All Data Fields'!AF55</f>
        <v>255.255.254.0</v>
      </c>
      <c r="V43" s="71" t="str">
        <f>'VMs - All Data Fields'!AG55</f>
        <v>172.31.111.1</v>
      </c>
      <c r="W43" s="71">
        <f>'VMs - All Data Fields'!AH55</f>
        <v>0</v>
      </c>
      <c r="X43" s="71">
        <f>'VMs - All Data Fields'!AI55</f>
        <v>0</v>
      </c>
      <c r="Y43" s="71">
        <f>'VMs - All Data Fields'!AJ55</f>
        <v>0</v>
      </c>
      <c r="Z43" s="71" t="e">
        <f>'VMs - All Data Fields'!#REF!</f>
        <v>#REF!</v>
      </c>
      <c r="AA43" s="71">
        <f>'VMs - All Data Fields'!AK55</f>
        <v>0</v>
      </c>
      <c r="AB43" s="71">
        <f>'VMs - All Data Fields'!AL55</f>
        <v>0</v>
      </c>
      <c r="AC43" s="71">
        <f>'VMs - All Data Fields'!AM55</f>
        <v>0</v>
      </c>
      <c r="AD43" s="71" t="e">
        <f>'VMs - All Data Fields'!#REF!</f>
        <v>#REF!</v>
      </c>
      <c r="AE43" s="71">
        <f>'VMs - All Data Fields'!AT55</f>
        <v>9</v>
      </c>
      <c r="AF43" s="71" t="str">
        <f>'VMs - All Data Fields'!AW55</f>
        <v>Ignition</v>
      </c>
      <c r="AG43" s="71" t="str">
        <f>'VMs - All Data Fields'!AX55</f>
        <v>Active</v>
      </c>
      <c r="AH43" s="71" t="str">
        <f>'VMs - All Data Fields'!AY55</f>
        <v>PrimaryCompute</v>
      </c>
      <c r="AI43" s="71">
        <f>'VMs - All Data Fields'!BJ55</f>
        <v>0</v>
      </c>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c r="BN43" s="71"/>
      <c r="BO43" s="71"/>
    </row>
    <row r="44" spans="1:104">
      <c r="A44" s="71" t="str">
        <f>'VMs - All Data Fields'!A56</f>
        <v>ignsafety01</v>
      </c>
      <c r="B44" s="71">
        <f>'VMs - All Data Fields'!B56</f>
        <v>16</v>
      </c>
      <c r="C44" s="71">
        <f>'VMs - All Data Fields'!C56</f>
        <v>32768</v>
      </c>
      <c r="D44" s="71">
        <f>'VMs - All Data Fields'!D56</f>
        <v>102400</v>
      </c>
      <c r="E44" s="71" t="str">
        <f>'VMs - All Data Fields'!G56</f>
        <v>FB01-11-Ignition</v>
      </c>
      <c r="F44" s="71">
        <f>'VMs - All Data Fields'!I56</f>
        <v>40960</v>
      </c>
      <c r="G44" s="71" t="str">
        <f>'VMs - All Data Fields'!K56</f>
        <v>Default</v>
      </c>
      <c r="H44" s="71" t="str">
        <f>'VMs - All Data Fields'!L56</f>
        <v>FB01-11-Ignition</v>
      </c>
      <c r="I44" s="71" t="e">
        <f>'VMs - All Data Fields'!#REF!</f>
        <v>#REF!</v>
      </c>
      <c r="J44" s="71" t="e">
        <f>'VMs - All Data Fields'!#REF!</f>
        <v>#REF!</v>
      </c>
      <c r="K44" s="71" t="e">
        <f>'VMs - All Data Fields'!#REF!</f>
        <v>#REF!</v>
      </c>
      <c r="L44" s="71">
        <f>'VMs - All Data Fields'!N56</f>
        <v>0</v>
      </c>
      <c r="M44" s="71">
        <f>'VMs - All Data Fields'!P56</f>
        <v>0</v>
      </c>
      <c r="N44" s="71">
        <f>'VMs - All Data Fields'!Q56</f>
        <v>0</v>
      </c>
      <c r="O44" s="71">
        <f>'VMs - All Data Fields'!S56</f>
        <v>0</v>
      </c>
      <c r="P44" s="71">
        <f>'VMs - All Data Fields'!U56</f>
        <v>0</v>
      </c>
      <c r="Q44" s="71">
        <f>'VMs - All Data Fields'!V56</f>
        <v>0</v>
      </c>
      <c r="R44" s="71" t="str">
        <f>'VMs - All Data Fields'!AC56</f>
        <v>Win2016</v>
      </c>
      <c r="S44" s="71" t="str">
        <f>'VMs - All Data Fields'!AD56</f>
        <v>172.31.111.234</v>
      </c>
      <c r="T44" s="71" t="str">
        <f>'VMs - All Data Fields'!AE56</f>
        <v>3741-HMI-SCADA</v>
      </c>
      <c r="U44" s="71" t="str">
        <f>'VMs - All Data Fields'!AF56</f>
        <v>255.255.254.0</v>
      </c>
      <c r="V44" s="71" t="str">
        <f>'VMs - All Data Fields'!AG56</f>
        <v>172.31.111.1</v>
      </c>
      <c r="W44" s="71">
        <f>'VMs - All Data Fields'!AH56</f>
        <v>0</v>
      </c>
      <c r="X44" s="71">
        <f>'VMs - All Data Fields'!AI56</f>
        <v>0</v>
      </c>
      <c r="Y44" s="71">
        <f>'VMs - All Data Fields'!AJ56</f>
        <v>0</v>
      </c>
      <c r="Z44" s="71" t="e">
        <f>'VMs - All Data Fields'!#REF!</f>
        <v>#REF!</v>
      </c>
      <c r="AA44" s="71">
        <f>'VMs - All Data Fields'!AK56</f>
        <v>0</v>
      </c>
      <c r="AB44" s="71">
        <f>'VMs - All Data Fields'!AL56</f>
        <v>0</v>
      </c>
      <c r="AC44" s="71">
        <f>'VMs - All Data Fields'!AM56</f>
        <v>0</v>
      </c>
      <c r="AD44" s="71" t="e">
        <f>'VMs - All Data Fields'!#REF!</f>
        <v>#REF!</v>
      </c>
      <c r="AE44" s="71">
        <f>'VMs - All Data Fields'!AT56</f>
        <v>9</v>
      </c>
      <c r="AF44" s="71" t="str">
        <f>'VMs - All Data Fields'!AW56</f>
        <v>Ignition</v>
      </c>
      <c r="AG44" s="71" t="str">
        <f>'VMs - All Data Fields'!AX56</f>
        <v>Active</v>
      </c>
      <c r="AH44" s="71" t="str">
        <f>'VMs - All Data Fields'!AY56</f>
        <v>PrimaryCompute</v>
      </c>
      <c r="AI44" s="71">
        <f>'VMs - All Data Fields'!BJ56</f>
        <v>0</v>
      </c>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L44" s="71"/>
      <c r="BM44" s="71"/>
      <c r="BN44" s="71"/>
      <c r="BO44" s="71"/>
      <c r="BP44" s="71"/>
      <c r="BQ44" s="71"/>
      <c r="BR44" s="71"/>
      <c r="BS44" s="71"/>
      <c r="BT44" s="71"/>
      <c r="BU44" s="71"/>
      <c r="BV44" s="71"/>
      <c r="BW44" s="71"/>
      <c r="BX44" s="71"/>
      <c r="BY44" s="71"/>
      <c r="BZ44" s="71"/>
    </row>
    <row r="45" spans="1:104">
      <c r="A45" s="71" t="str">
        <f>'VMs - All Data Fields'!A57</f>
        <v>igntag01</v>
      </c>
      <c r="B45" s="71">
        <f>'VMs - All Data Fields'!B57</f>
        <v>12</v>
      </c>
      <c r="C45" s="71">
        <f>'VMs - All Data Fields'!C57</f>
        <v>24576</v>
      </c>
      <c r="D45" s="71">
        <f>'VMs - All Data Fields'!D57</f>
        <v>102400</v>
      </c>
      <c r="E45" s="71" t="str">
        <f>'VMs - All Data Fields'!G57</f>
        <v>FB01-11-Ignition</v>
      </c>
      <c r="F45" s="71">
        <f>'VMs - All Data Fields'!I57</f>
        <v>40960</v>
      </c>
      <c r="G45" s="71" t="str">
        <f>'VMs - All Data Fields'!K57</f>
        <v>Default</v>
      </c>
      <c r="H45" s="71" t="str">
        <f>'VMs - All Data Fields'!L57</f>
        <v>FB01-11-Ignition</v>
      </c>
      <c r="I45" s="71" t="e">
        <f>'VMs - All Data Fields'!#REF!</f>
        <v>#REF!</v>
      </c>
      <c r="J45" s="71" t="e">
        <f>'VMs - All Data Fields'!#REF!</f>
        <v>#REF!</v>
      </c>
      <c r="K45" s="71" t="e">
        <f>'VMs - All Data Fields'!#REF!</f>
        <v>#REF!</v>
      </c>
      <c r="L45" s="71">
        <f>'VMs - All Data Fields'!N57</f>
        <v>0</v>
      </c>
      <c r="M45" s="71">
        <f>'VMs - All Data Fields'!P57</f>
        <v>0</v>
      </c>
      <c r="N45" s="71">
        <f>'VMs - All Data Fields'!Q57</f>
        <v>0</v>
      </c>
      <c r="O45" s="71">
        <f>'VMs - All Data Fields'!S57</f>
        <v>0</v>
      </c>
      <c r="P45" s="71">
        <f>'VMs - All Data Fields'!U57</f>
        <v>0</v>
      </c>
      <c r="Q45" s="71">
        <f>'VMs - All Data Fields'!V57</f>
        <v>0</v>
      </c>
      <c r="R45" s="71" t="str">
        <f>'VMs - All Data Fields'!AC57</f>
        <v>Win2016</v>
      </c>
      <c r="S45" s="71" t="str">
        <f>'VMs - All Data Fields'!AD57</f>
        <v>172.31.111.235</v>
      </c>
      <c r="T45" s="71" t="str">
        <f>'VMs - All Data Fields'!AE57</f>
        <v>3741-HMI-SCADA</v>
      </c>
      <c r="U45" s="71" t="str">
        <f>'VMs - All Data Fields'!AF57</f>
        <v>255.255.254.0</v>
      </c>
      <c r="V45" s="71" t="str">
        <f>'VMs - All Data Fields'!AG57</f>
        <v>172.31.111.1</v>
      </c>
      <c r="W45" s="71">
        <f>'VMs - All Data Fields'!AH57</f>
        <v>0</v>
      </c>
      <c r="X45" s="71">
        <f>'VMs - All Data Fields'!AI57</f>
        <v>0</v>
      </c>
      <c r="Y45" s="71">
        <f>'VMs - All Data Fields'!AJ57</f>
        <v>0</v>
      </c>
      <c r="Z45" s="71" t="e">
        <f>'VMs - All Data Fields'!#REF!</f>
        <v>#REF!</v>
      </c>
      <c r="AA45" s="71">
        <f>'VMs - All Data Fields'!AK57</f>
        <v>0</v>
      </c>
      <c r="AB45" s="71">
        <f>'VMs - All Data Fields'!AL57</f>
        <v>0</v>
      </c>
      <c r="AC45" s="71">
        <f>'VMs - All Data Fields'!AM57</f>
        <v>0</v>
      </c>
      <c r="AD45" s="71" t="e">
        <f>'VMs - All Data Fields'!#REF!</f>
        <v>#REF!</v>
      </c>
      <c r="AE45" s="71">
        <f>'VMs - All Data Fields'!AT57</f>
        <v>9</v>
      </c>
      <c r="AF45" s="71" t="str">
        <f>'VMs - All Data Fields'!AW57</f>
        <v>Ignition</v>
      </c>
      <c r="AG45" s="71" t="str">
        <f>'VMs - All Data Fields'!AX57</f>
        <v>Active</v>
      </c>
      <c r="AH45" s="71" t="str">
        <f>'VMs - All Data Fields'!AY57</f>
        <v>PrimaryCompute</v>
      </c>
      <c r="AI45" s="71">
        <f>'VMs - All Data Fields'!BJ57</f>
        <v>0</v>
      </c>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L45" s="71"/>
      <c r="BM45" s="71"/>
      <c r="BN45" s="71"/>
      <c r="BO45" s="71"/>
      <c r="BP45" s="71"/>
      <c r="BQ45" s="71"/>
      <c r="BR45" s="71"/>
      <c r="BS45" s="71"/>
      <c r="BT45" s="71"/>
      <c r="BU45" s="71"/>
      <c r="BV45" s="71"/>
      <c r="BW45" s="71"/>
      <c r="BX45" s="71"/>
      <c r="BY45" s="71"/>
      <c r="BZ45" s="71"/>
      <c r="CA45" s="71"/>
      <c r="CB45" s="71"/>
      <c r="CC45" s="71"/>
      <c r="CD45" s="71"/>
      <c r="CE45" s="71"/>
      <c r="CF45" s="71"/>
      <c r="CG45" s="71"/>
      <c r="CH45" s="71"/>
      <c r="CI45" s="71"/>
      <c r="CJ45" s="71"/>
      <c r="CK45" s="71"/>
      <c r="CL45" s="71"/>
      <c r="CM45" s="71"/>
      <c r="CN45" s="71"/>
      <c r="CO45" s="71"/>
      <c r="CP45" s="71"/>
    </row>
    <row r="46" spans="1:104">
      <c r="A46" s="71" t="str">
        <f>'VMs - All Data Fields'!A58</f>
        <v>igntag02</v>
      </c>
      <c r="B46" s="71">
        <f>'VMs - All Data Fields'!B58</f>
        <v>12</v>
      </c>
      <c r="C46" s="71">
        <f>'VMs - All Data Fields'!C58</f>
        <v>24576</v>
      </c>
      <c r="D46" s="71">
        <f>'VMs - All Data Fields'!D58</f>
        <v>102400</v>
      </c>
      <c r="E46" s="71" t="str">
        <f>'VMs - All Data Fields'!G58</f>
        <v>FB01-11-Ignition</v>
      </c>
      <c r="F46" s="71">
        <f>'VMs - All Data Fields'!I58</f>
        <v>40960</v>
      </c>
      <c r="G46" s="71" t="str">
        <f>'VMs - All Data Fields'!K58</f>
        <v>Default</v>
      </c>
      <c r="H46" s="71" t="str">
        <f>'VMs - All Data Fields'!L58</f>
        <v>FB01-11-Ignition</v>
      </c>
      <c r="I46" s="71" t="e">
        <f>'VMs - All Data Fields'!#REF!</f>
        <v>#REF!</v>
      </c>
      <c r="J46" s="71" t="e">
        <f>'VMs - All Data Fields'!#REF!</f>
        <v>#REF!</v>
      </c>
      <c r="K46" s="71" t="e">
        <f>'VMs - All Data Fields'!#REF!</f>
        <v>#REF!</v>
      </c>
      <c r="L46" s="71">
        <f>'VMs - All Data Fields'!N58</f>
        <v>0</v>
      </c>
      <c r="M46" s="71">
        <f>'VMs - All Data Fields'!P58</f>
        <v>0</v>
      </c>
      <c r="N46" s="71">
        <f>'VMs - All Data Fields'!Q58</f>
        <v>0</v>
      </c>
      <c r="O46" s="71">
        <f>'VMs - All Data Fields'!S58</f>
        <v>0</v>
      </c>
      <c r="P46" s="71">
        <f>'VMs - All Data Fields'!U58</f>
        <v>0</v>
      </c>
      <c r="Q46" s="71">
        <f>'VMs - All Data Fields'!V58</f>
        <v>0</v>
      </c>
      <c r="R46" s="71" t="str">
        <f>'VMs - All Data Fields'!AC58</f>
        <v>Win2016</v>
      </c>
      <c r="S46" s="71" t="str">
        <f>'VMs - All Data Fields'!AD58</f>
        <v>172.31.111.236</v>
      </c>
      <c r="T46" s="71" t="str">
        <f>'VMs - All Data Fields'!AE58</f>
        <v>3741-HMI-SCADA</v>
      </c>
      <c r="U46" s="71" t="str">
        <f>'VMs - All Data Fields'!AF58</f>
        <v>255.255.254.0</v>
      </c>
      <c r="V46" s="71" t="str">
        <f>'VMs - All Data Fields'!AG58</f>
        <v>172.31.111.1</v>
      </c>
      <c r="W46" s="71">
        <f>'VMs - All Data Fields'!AH58</f>
        <v>0</v>
      </c>
      <c r="X46" s="71">
        <f>'VMs - All Data Fields'!AI58</f>
        <v>0</v>
      </c>
      <c r="Y46" s="71">
        <f>'VMs - All Data Fields'!AJ58</f>
        <v>0</v>
      </c>
      <c r="Z46" s="71" t="e">
        <f>'VMs - All Data Fields'!#REF!</f>
        <v>#REF!</v>
      </c>
      <c r="AA46" s="71">
        <f>'VMs - All Data Fields'!AK58</f>
        <v>0</v>
      </c>
      <c r="AB46" s="71">
        <f>'VMs - All Data Fields'!AL58</f>
        <v>0</v>
      </c>
      <c r="AC46" s="71">
        <f>'VMs - All Data Fields'!AM58</f>
        <v>0</v>
      </c>
      <c r="AD46" s="71" t="e">
        <f>'VMs - All Data Fields'!#REF!</f>
        <v>#REF!</v>
      </c>
      <c r="AE46" s="71">
        <f>'VMs - All Data Fields'!AT58</f>
        <v>9</v>
      </c>
      <c r="AF46" s="71" t="str">
        <f>'VMs - All Data Fields'!AW58</f>
        <v>Ignition</v>
      </c>
      <c r="AG46" s="71" t="str">
        <f>'VMs - All Data Fields'!AX58</f>
        <v>Active</v>
      </c>
      <c r="AH46" s="71" t="str">
        <f>'VMs - All Data Fields'!AY58</f>
        <v>PrimaryCompute</v>
      </c>
      <c r="AI46" s="71">
        <f>'VMs - All Data Fields'!BJ58</f>
        <v>0</v>
      </c>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L46" s="71"/>
      <c r="BM46" s="71"/>
      <c r="BN46" s="71"/>
      <c r="BO46" s="71"/>
      <c r="BP46" s="71"/>
      <c r="BQ46" s="71"/>
      <c r="BR46" s="71"/>
      <c r="BS46" s="71"/>
      <c r="BT46" s="71"/>
      <c r="BU46" s="71"/>
      <c r="BV46" s="71"/>
      <c r="BW46" s="71"/>
      <c r="BX46" s="71"/>
      <c r="BY46" s="71"/>
    </row>
    <row r="47" spans="1:104">
      <c r="A47" s="71" t="str">
        <f>'VMs - All Data Fields'!A59</f>
        <v>igntag03</v>
      </c>
      <c r="B47" s="71">
        <f>'VMs - All Data Fields'!B59</f>
        <v>12</v>
      </c>
      <c r="C47" s="71">
        <f>'VMs - All Data Fields'!C59</f>
        <v>24576</v>
      </c>
      <c r="D47" s="71">
        <f>'VMs - All Data Fields'!D59</f>
        <v>102400</v>
      </c>
      <c r="E47" s="71" t="str">
        <f>'VMs - All Data Fields'!G59</f>
        <v>FB01-11-Ignition</v>
      </c>
      <c r="F47" s="71">
        <f>'VMs - All Data Fields'!I59</f>
        <v>40960</v>
      </c>
      <c r="G47" s="71" t="str">
        <f>'VMs - All Data Fields'!K59</f>
        <v>Default</v>
      </c>
      <c r="H47" s="71" t="str">
        <f>'VMs - All Data Fields'!L59</f>
        <v>FB01-11-Ignition</v>
      </c>
      <c r="I47" s="71" t="e">
        <f>'VMs - All Data Fields'!#REF!</f>
        <v>#REF!</v>
      </c>
      <c r="J47" s="71" t="e">
        <f>'VMs - All Data Fields'!#REF!</f>
        <v>#REF!</v>
      </c>
      <c r="K47" s="71" t="e">
        <f>'VMs - All Data Fields'!#REF!</f>
        <v>#REF!</v>
      </c>
      <c r="L47" s="71">
        <f>'VMs - All Data Fields'!N59</f>
        <v>0</v>
      </c>
      <c r="M47" s="71">
        <f>'VMs - All Data Fields'!P59</f>
        <v>0</v>
      </c>
      <c r="N47" s="71">
        <f>'VMs - All Data Fields'!Q59</f>
        <v>0</v>
      </c>
      <c r="O47" s="71">
        <f>'VMs - All Data Fields'!S59</f>
        <v>0</v>
      </c>
      <c r="P47" s="71">
        <f>'VMs - All Data Fields'!U59</f>
        <v>0</v>
      </c>
      <c r="Q47" s="71">
        <f>'VMs - All Data Fields'!V59</f>
        <v>0</v>
      </c>
      <c r="R47" s="71" t="str">
        <f>'VMs - All Data Fields'!AC59</f>
        <v>Win2016</v>
      </c>
      <c r="S47" s="71" t="str">
        <f>'VMs - All Data Fields'!AD59</f>
        <v>172.31.111.237</v>
      </c>
      <c r="T47" s="71" t="str">
        <f>'VMs - All Data Fields'!AE59</f>
        <v>3741-HMI-SCADA</v>
      </c>
      <c r="U47" s="71" t="str">
        <f>'VMs - All Data Fields'!AF59</f>
        <v>255.255.254.0</v>
      </c>
      <c r="V47" s="71" t="str">
        <f>'VMs - All Data Fields'!AG59</f>
        <v>172.31.111.1</v>
      </c>
      <c r="W47" s="71">
        <f>'VMs - All Data Fields'!AH59</f>
        <v>0</v>
      </c>
      <c r="X47" s="71">
        <f>'VMs - All Data Fields'!AI59</f>
        <v>0</v>
      </c>
      <c r="Y47" s="71">
        <f>'VMs - All Data Fields'!AJ59</f>
        <v>0</v>
      </c>
      <c r="Z47" s="71" t="e">
        <f>'VMs - All Data Fields'!#REF!</f>
        <v>#REF!</v>
      </c>
      <c r="AA47" s="71">
        <f>'VMs - All Data Fields'!AK59</f>
        <v>0</v>
      </c>
      <c r="AB47" s="71">
        <f>'VMs - All Data Fields'!AL59</f>
        <v>0</v>
      </c>
      <c r="AC47" s="71">
        <f>'VMs - All Data Fields'!AM59</f>
        <v>0</v>
      </c>
      <c r="AD47" s="71" t="e">
        <f>'VMs - All Data Fields'!#REF!</f>
        <v>#REF!</v>
      </c>
      <c r="AE47" s="71">
        <f>'VMs - All Data Fields'!AT59</f>
        <v>9</v>
      </c>
      <c r="AF47" s="71" t="str">
        <f>'VMs - All Data Fields'!AW59</f>
        <v>Ignition</v>
      </c>
      <c r="AG47" s="71" t="str">
        <f>'VMs - All Data Fields'!AX59</f>
        <v>Active</v>
      </c>
      <c r="AH47" s="71" t="str">
        <f>'VMs - All Data Fields'!AY59</f>
        <v>PrimaryCompute</v>
      </c>
      <c r="AI47" s="71">
        <f>'VMs - All Data Fields'!BJ59</f>
        <v>0</v>
      </c>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c r="BN47" s="71"/>
      <c r="BO47" s="71"/>
      <c r="BP47" s="71"/>
      <c r="BQ47" s="71"/>
      <c r="BR47" s="71"/>
      <c r="BS47" s="71"/>
      <c r="BT47" s="71"/>
      <c r="BU47" s="71"/>
      <c r="BV47" s="71"/>
      <c r="BW47" s="71"/>
      <c r="BX47" s="71"/>
      <c r="BY47" s="71"/>
      <c r="BZ47" s="71"/>
      <c r="CA47" s="71"/>
      <c r="CB47" s="71"/>
      <c r="CC47" s="71"/>
      <c r="CD47" s="71"/>
      <c r="CE47" s="71"/>
      <c r="CF47" s="71"/>
      <c r="CG47" s="71"/>
      <c r="CH47" s="71"/>
    </row>
    <row r="48" spans="1:104">
      <c r="A48" s="71" t="str">
        <f>'VMs - All Data Fields'!A60</f>
        <v>igntag04</v>
      </c>
      <c r="B48" s="71">
        <f>'VMs - All Data Fields'!B60</f>
        <v>12</v>
      </c>
      <c r="C48" s="71">
        <f>'VMs - All Data Fields'!C60</f>
        <v>24576</v>
      </c>
      <c r="D48" s="71">
        <f>'VMs - All Data Fields'!D60</f>
        <v>102400</v>
      </c>
      <c r="E48" s="71" t="str">
        <f>'VMs - All Data Fields'!G60</f>
        <v>FB01-11-Ignition</v>
      </c>
      <c r="F48" s="71">
        <f>'VMs - All Data Fields'!I60</f>
        <v>40960</v>
      </c>
      <c r="G48" s="71" t="str">
        <f>'VMs - All Data Fields'!K60</f>
        <v>Default</v>
      </c>
      <c r="H48" s="71" t="str">
        <f>'VMs - All Data Fields'!L60</f>
        <v>FB01-11-Ignition</v>
      </c>
      <c r="I48" s="71" t="e">
        <f>'VMs - All Data Fields'!#REF!</f>
        <v>#REF!</v>
      </c>
      <c r="J48" s="71" t="e">
        <f>'VMs - All Data Fields'!#REF!</f>
        <v>#REF!</v>
      </c>
      <c r="K48" s="71" t="e">
        <f>'VMs - All Data Fields'!#REF!</f>
        <v>#REF!</v>
      </c>
      <c r="L48" s="71">
        <f>'VMs - All Data Fields'!N60</f>
        <v>0</v>
      </c>
      <c r="M48" s="71">
        <f>'VMs - All Data Fields'!P60</f>
        <v>0</v>
      </c>
      <c r="N48" s="71">
        <f>'VMs - All Data Fields'!Q60</f>
        <v>0</v>
      </c>
      <c r="O48" s="71">
        <f>'VMs - All Data Fields'!S60</f>
        <v>0</v>
      </c>
      <c r="P48" s="71">
        <f>'VMs - All Data Fields'!U60</f>
        <v>0</v>
      </c>
      <c r="Q48" s="71">
        <f>'VMs - All Data Fields'!V60</f>
        <v>0</v>
      </c>
      <c r="R48" s="71" t="str">
        <f>'VMs - All Data Fields'!AC60</f>
        <v>Win2016</v>
      </c>
      <c r="S48" s="71" t="str">
        <f>'VMs - All Data Fields'!AD60</f>
        <v>172.31.111.238</v>
      </c>
      <c r="T48" s="71" t="str">
        <f>'VMs - All Data Fields'!AE60</f>
        <v>3741-HMI-SCADA</v>
      </c>
      <c r="U48" s="71" t="str">
        <f>'VMs - All Data Fields'!AF60</f>
        <v>255.255.254.0</v>
      </c>
      <c r="V48" s="71" t="str">
        <f>'VMs - All Data Fields'!AG60</f>
        <v>172.31.111.1</v>
      </c>
      <c r="W48" s="71">
        <f>'VMs - All Data Fields'!AH60</f>
        <v>0</v>
      </c>
      <c r="X48" s="71">
        <f>'VMs - All Data Fields'!AI60</f>
        <v>0</v>
      </c>
      <c r="Y48" s="71">
        <f>'VMs - All Data Fields'!AJ60</f>
        <v>0</v>
      </c>
      <c r="Z48" s="71" t="e">
        <f>'VMs - All Data Fields'!#REF!</f>
        <v>#REF!</v>
      </c>
      <c r="AA48" s="71">
        <f>'VMs - All Data Fields'!AK60</f>
        <v>0</v>
      </c>
      <c r="AB48" s="71">
        <f>'VMs - All Data Fields'!AL60</f>
        <v>0</v>
      </c>
      <c r="AC48" s="71">
        <f>'VMs - All Data Fields'!AM60</f>
        <v>0</v>
      </c>
      <c r="AD48" s="71" t="e">
        <f>'VMs - All Data Fields'!#REF!</f>
        <v>#REF!</v>
      </c>
      <c r="AE48" s="71">
        <f>'VMs - All Data Fields'!AT60</f>
        <v>9</v>
      </c>
      <c r="AF48" s="71" t="str">
        <f>'VMs - All Data Fields'!AW60</f>
        <v>Ignition</v>
      </c>
      <c r="AG48" s="71" t="str">
        <f>'VMs - All Data Fields'!AX60</f>
        <v>Active</v>
      </c>
      <c r="AH48" s="71" t="str">
        <f>'VMs - All Data Fields'!AY60</f>
        <v>PrimaryCompute</v>
      </c>
      <c r="AI48" s="71">
        <f>'VMs - All Data Fields'!BJ60</f>
        <v>0</v>
      </c>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row>
    <row r="49" spans="1:96">
      <c r="A49" s="71" t="e">
        <f>'VMs - All Data Fields'!#REF!</f>
        <v>#REF!</v>
      </c>
      <c r="B49" s="71" t="e">
        <f>'VMs - All Data Fields'!#REF!</f>
        <v>#REF!</v>
      </c>
      <c r="C49" s="71" t="e">
        <f>'VMs - All Data Fields'!#REF!</f>
        <v>#REF!</v>
      </c>
      <c r="D49" s="71" t="e">
        <f>'VMs - All Data Fields'!#REF!</f>
        <v>#REF!</v>
      </c>
      <c r="E49" s="71" t="e">
        <f>'VMs - All Data Fields'!#REF!</f>
        <v>#REF!</v>
      </c>
      <c r="F49" s="71" t="e">
        <f>'VMs - All Data Fields'!#REF!</f>
        <v>#REF!</v>
      </c>
      <c r="G49" s="71" t="e">
        <f>'VMs - All Data Fields'!#REF!</f>
        <v>#REF!</v>
      </c>
      <c r="H49" s="71" t="e">
        <f>'VMs - All Data Fields'!#REF!</f>
        <v>#REF!</v>
      </c>
      <c r="I49" s="71" t="e">
        <f>'VMs - All Data Fields'!#REF!</f>
        <v>#REF!</v>
      </c>
      <c r="J49" s="71" t="e">
        <f>'VMs - All Data Fields'!#REF!</f>
        <v>#REF!</v>
      </c>
      <c r="K49" s="71" t="e">
        <f>'VMs - All Data Fields'!#REF!</f>
        <v>#REF!</v>
      </c>
      <c r="L49" s="71" t="e">
        <f>'VMs - All Data Fields'!#REF!</f>
        <v>#REF!</v>
      </c>
      <c r="M49" s="71" t="e">
        <f>'VMs - All Data Fields'!#REF!</f>
        <v>#REF!</v>
      </c>
      <c r="N49" s="71" t="e">
        <f>'VMs - All Data Fields'!#REF!</f>
        <v>#REF!</v>
      </c>
      <c r="O49" s="71" t="e">
        <f>'VMs - All Data Fields'!#REF!</f>
        <v>#REF!</v>
      </c>
      <c r="P49" s="71" t="e">
        <f>'VMs - All Data Fields'!#REF!</f>
        <v>#REF!</v>
      </c>
      <c r="Q49" s="71" t="e">
        <f>'VMs - All Data Fields'!#REF!</f>
        <v>#REF!</v>
      </c>
      <c r="R49" s="71" t="e">
        <f>'VMs - All Data Fields'!#REF!</f>
        <v>#REF!</v>
      </c>
      <c r="S49" s="71" t="e">
        <f>'VMs - All Data Fields'!#REF!</f>
        <v>#REF!</v>
      </c>
      <c r="T49" s="71" t="e">
        <f>'VMs - All Data Fields'!#REF!</f>
        <v>#REF!</v>
      </c>
      <c r="U49" s="71" t="e">
        <f>'VMs - All Data Fields'!#REF!</f>
        <v>#REF!</v>
      </c>
      <c r="V49" s="71" t="e">
        <f>'VMs - All Data Fields'!#REF!</f>
        <v>#REF!</v>
      </c>
      <c r="W49" s="71" t="e">
        <f>'VMs - All Data Fields'!#REF!</f>
        <v>#REF!</v>
      </c>
      <c r="X49" s="71" t="e">
        <f>'VMs - All Data Fields'!#REF!</f>
        <v>#REF!</v>
      </c>
      <c r="Y49" s="71" t="e">
        <f>'VMs - All Data Fields'!#REF!</f>
        <v>#REF!</v>
      </c>
      <c r="Z49" s="71" t="e">
        <f>'VMs - All Data Fields'!#REF!</f>
        <v>#REF!</v>
      </c>
      <c r="AA49" s="71" t="e">
        <f>'VMs - All Data Fields'!#REF!</f>
        <v>#REF!</v>
      </c>
      <c r="AB49" s="71" t="e">
        <f>'VMs - All Data Fields'!#REF!</f>
        <v>#REF!</v>
      </c>
      <c r="AC49" s="71" t="e">
        <f>'VMs - All Data Fields'!#REF!</f>
        <v>#REF!</v>
      </c>
      <c r="AD49" s="71" t="e">
        <f>'VMs - All Data Fields'!#REF!</f>
        <v>#REF!</v>
      </c>
      <c r="AE49" s="71" t="e">
        <f>'VMs - All Data Fields'!#REF!</f>
        <v>#REF!</v>
      </c>
      <c r="AF49" s="71" t="e">
        <f>'VMs - All Data Fields'!#REF!</f>
        <v>#REF!</v>
      </c>
      <c r="AG49" s="71" t="e">
        <f>'VMs - All Data Fields'!#REF!</f>
        <v>#REF!</v>
      </c>
      <c r="AH49" s="71" t="e">
        <f>'VMs - All Data Fields'!#REF!</f>
        <v>#REF!</v>
      </c>
      <c r="AI49" s="71" t="e">
        <f>'VMs - All Data Fields'!#REF!</f>
        <v>#REF!</v>
      </c>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c r="BM49" s="71"/>
      <c r="BN49" s="71"/>
      <c r="BO49" s="71"/>
      <c r="BP49" s="71"/>
      <c r="BQ49" s="71"/>
      <c r="BR49" s="71"/>
      <c r="BS49" s="71"/>
      <c r="BT49" s="71"/>
      <c r="BU49" s="71"/>
      <c r="BV49" s="71"/>
      <c r="BW49" s="71"/>
      <c r="BX49" s="71"/>
      <c r="BY49" s="71"/>
      <c r="BZ49" s="71"/>
      <c r="CA49" s="71"/>
      <c r="CB49" s="71"/>
      <c r="CC49" s="71"/>
      <c r="CD49" s="71"/>
      <c r="CE49" s="71"/>
      <c r="CF49" s="71"/>
      <c r="CG49" s="71"/>
      <c r="CH49" s="71"/>
      <c r="CI49" s="71"/>
      <c r="CJ49" s="71"/>
      <c r="CK49" s="71"/>
    </row>
    <row r="50" spans="1:96">
      <c r="A50" s="71" t="str">
        <f>'VMs - All Data Fields'!A61</f>
        <v>igntag05</v>
      </c>
      <c r="B50" s="71">
        <f>'VMs - All Data Fields'!B61</f>
        <v>12</v>
      </c>
      <c r="C50" s="71">
        <f>'VMs - All Data Fields'!C61</f>
        <v>24576</v>
      </c>
      <c r="D50" s="71">
        <f>'VMs - All Data Fields'!D61</f>
        <v>102400</v>
      </c>
      <c r="E50" s="71" t="str">
        <f>'VMs - All Data Fields'!G61</f>
        <v>FB01-11-Ignition</v>
      </c>
      <c r="F50" s="71">
        <f>'VMs - All Data Fields'!I61</f>
        <v>40960</v>
      </c>
      <c r="G50" s="71" t="str">
        <f>'VMs - All Data Fields'!K61</f>
        <v>Default</v>
      </c>
      <c r="H50" s="71" t="str">
        <f>'VMs - All Data Fields'!L61</f>
        <v>FB01-11-Ignition</v>
      </c>
      <c r="I50" s="71" t="e">
        <f>'VMs - All Data Fields'!#REF!</f>
        <v>#REF!</v>
      </c>
      <c r="J50" s="71" t="e">
        <f>'VMs - All Data Fields'!#REF!</f>
        <v>#REF!</v>
      </c>
      <c r="K50" s="71" t="e">
        <f>'VMs - All Data Fields'!#REF!</f>
        <v>#REF!</v>
      </c>
      <c r="L50" s="71">
        <f>'VMs - All Data Fields'!N61</f>
        <v>0</v>
      </c>
      <c r="M50" s="71">
        <f>'VMs - All Data Fields'!P61</f>
        <v>0</v>
      </c>
      <c r="N50" s="71">
        <f>'VMs - All Data Fields'!Q61</f>
        <v>0</v>
      </c>
      <c r="O50" s="71">
        <f>'VMs - All Data Fields'!S61</f>
        <v>0</v>
      </c>
      <c r="P50" s="71">
        <f>'VMs - All Data Fields'!U61</f>
        <v>0</v>
      </c>
      <c r="Q50" s="71">
        <f>'VMs - All Data Fields'!V61</f>
        <v>0</v>
      </c>
      <c r="R50" s="71" t="str">
        <f>'VMs - All Data Fields'!AC61</f>
        <v>Win2016</v>
      </c>
      <c r="S50" s="71" t="str">
        <f>'VMs - All Data Fields'!AD61</f>
        <v>172.31.111.239</v>
      </c>
      <c r="T50" s="71" t="str">
        <f>'VMs - All Data Fields'!AE61</f>
        <v>3741-HMI-SCADA</v>
      </c>
      <c r="U50" s="71" t="str">
        <f>'VMs - All Data Fields'!AF61</f>
        <v>255.255.254.0</v>
      </c>
      <c r="V50" s="71" t="str">
        <f>'VMs - All Data Fields'!AG61</f>
        <v>172.31.111.1</v>
      </c>
      <c r="W50" s="71">
        <f>'VMs - All Data Fields'!AH61</f>
        <v>0</v>
      </c>
      <c r="X50" s="71">
        <f>'VMs - All Data Fields'!AI61</f>
        <v>0</v>
      </c>
      <c r="Y50" s="71">
        <f>'VMs - All Data Fields'!AJ61</f>
        <v>0</v>
      </c>
      <c r="Z50" s="71" t="e">
        <f>'VMs - All Data Fields'!#REF!</f>
        <v>#REF!</v>
      </c>
      <c r="AA50" s="71">
        <f>'VMs - All Data Fields'!AK61</f>
        <v>0</v>
      </c>
      <c r="AB50" s="71">
        <f>'VMs - All Data Fields'!AL61</f>
        <v>0</v>
      </c>
      <c r="AC50" s="71">
        <f>'VMs - All Data Fields'!AM61</f>
        <v>0</v>
      </c>
      <c r="AD50" s="71" t="e">
        <f>'VMs - All Data Fields'!#REF!</f>
        <v>#REF!</v>
      </c>
      <c r="AE50" s="71">
        <f>'VMs - All Data Fields'!AT61</f>
        <v>9</v>
      </c>
      <c r="AF50" s="71" t="str">
        <f>'VMs - All Data Fields'!AW61</f>
        <v>Ignition</v>
      </c>
      <c r="AG50" s="71" t="str">
        <f>'VMs - All Data Fields'!AX61</f>
        <v>Active</v>
      </c>
      <c r="AH50" s="71" t="str">
        <f>'VMs - All Data Fields'!AY61</f>
        <v>PrimaryCompute</v>
      </c>
      <c r="AI50" s="71">
        <f>'VMs - All Data Fields'!BJ61</f>
        <v>0</v>
      </c>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c r="BK50" s="71"/>
      <c r="BL50" s="71"/>
      <c r="BM50" s="71"/>
      <c r="BN50" s="71"/>
      <c r="BO50" s="71"/>
      <c r="BP50" s="71"/>
      <c r="BQ50" s="71"/>
      <c r="BR50" s="71"/>
      <c r="BS50" s="71"/>
      <c r="BT50" s="71"/>
      <c r="BU50" s="71"/>
      <c r="BV50" s="71"/>
      <c r="BW50" s="71"/>
      <c r="BX50" s="71"/>
      <c r="BY50" s="71"/>
      <c r="BZ50" s="71"/>
      <c r="CA50" s="71"/>
      <c r="CB50" s="71"/>
      <c r="CC50" s="71"/>
      <c r="CD50" s="71"/>
      <c r="CE50" s="71"/>
      <c r="CF50" s="71"/>
      <c r="CG50" s="71"/>
      <c r="CH50" s="71"/>
      <c r="CI50" s="71"/>
      <c r="CJ50" s="71"/>
      <c r="CK50" s="71"/>
      <c r="CL50" s="71"/>
      <c r="CM50" s="71"/>
      <c r="CN50" s="71"/>
      <c r="CO50" s="71"/>
      <c r="CP50" s="71"/>
      <c r="CQ50" s="71"/>
      <c r="CR50" s="71"/>
    </row>
    <row r="51" spans="1:96">
      <c r="A51" s="71" t="str">
        <f>'VMs - All Data Fields'!A62</f>
        <v>igntag06</v>
      </c>
      <c r="B51" s="71">
        <f>'VMs - All Data Fields'!B62</f>
        <v>12</v>
      </c>
      <c r="C51" s="71">
        <f>'VMs - All Data Fields'!C62</f>
        <v>24576</v>
      </c>
      <c r="D51" s="71">
        <f>'VMs - All Data Fields'!D62</f>
        <v>102400</v>
      </c>
      <c r="E51" s="71" t="str">
        <f>'VMs - All Data Fields'!G62</f>
        <v>FB01-11-Ignition</v>
      </c>
      <c r="F51" s="71">
        <f>'VMs - All Data Fields'!I62</f>
        <v>40960</v>
      </c>
      <c r="G51" s="71" t="str">
        <f>'VMs - All Data Fields'!K62</f>
        <v>Default</v>
      </c>
      <c r="H51" s="71" t="str">
        <f>'VMs - All Data Fields'!L62</f>
        <v>FB01-11-Ignition</v>
      </c>
      <c r="I51" s="71" t="e">
        <f>'VMs - All Data Fields'!#REF!</f>
        <v>#REF!</v>
      </c>
      <c r="J51" s="71" t="e">
        <f>'VMs - All Data Fields'!#REF!</f>
        <v>#REF!</v>
      </c>
      <c r="K51" s="71" t="e">
        <f>'VMs - All Data Fields'!#REF!</f>
        <v>#REF!</v>
      </c>
      <c r="L51" s="71">
        <f>'VMs - All Data Fields'!N62</f>
        <v>0</v>
      </c>
      <c r="M51" s="71">
        <f>'VMs - All Data Fields'!P62</f>
        <v>0</v>
      </c>
      <c r="N51" s="71">
        <f>'VMs - All Data Fields'!Q62</f>
        <v>0</v>
      </c>
      <c r="O51" s="71">
        <f>'VMs - All Data Fields'!S62</f>
        <v>0</v>
      </c>
      <c r="P51" s="71">
        <f>'VMs - All Data Fields'!U62</f>
        <v>0</v>
      </c>
      <c r="Q51" s="71">
        <f>'VMs - All Data Fields'!V62</f>
        <v>0</v>
      </c>
      <c r="R51" s="71" t="str">
        <f>'VMs - All Data Fields'!AC62</f>
        <v>Win2016</v>
      </c>
      <c r="S51" s="71" t="str">
        <f>'VMs - All Data Fields'!AD62</f>
        <v>172.31.111.240</v>
      </c>
      <c r="T51" s="71" t="str">
        <f>'VMs - All Data Fields'!AE62</f>
        <v>3741-HMI-SCADA</v>
      </c>
      <c r="U51" s="71" t="str">
        <f>'VMs - All Data Fields'!AF62</f>
        <v>255.255.254.0</v>
      </c>
      <c r="V51" s="71" t="str">
        <f>'VMs - All Data Fields'!AG62</f>
        <v>172.31.111.1</v>
      </c>
      <c r="W51" s="71">
        <f>'VMs - All Data Fields'!AH62</f>
        <v>0</v>
      </c>
      <c r="X51" s="71">
        <f>'VMs - All Data Fields'!AI62</f>
        <v>0</v>
      </c>
      <c r="Y51" s="71">
        <f>'VMs - All Data Fields'!AJ62</f>
        <v>0</v>
      </c>
      <c r="Z51" s="71" t="e">
        <f>'VMs - All Data Fields'!#REF!</f>
        <v>#REF!</v>
      </c>
      <c r="AA51" s="71">
        <f>'VMs - All Data Fields'!AK62</f>
        <v>0</v>
      </c>
      <c r="AB51" s="71">
        <f>'VMs - All Data Fields'!AL62</f>
        <v>0</v>
      </c>
      <c r="AC51" s="71">
        <f>'VMs - All Data Fields'!AM62</f>
        <v>0</v>
      </c>
      <c r="AD51" s="71" t="e">
        <f>'VMs - All Data Fields'!#REF!</f>
        <v>#REF!</v>
      </c>
      <c r="AE51" s="71">
        <f>'VMs - All Data Fields'!AT62</f>
        <v>9</v>
      </c>
      <c r="AF51" s="71" t="str">
        <f>'VMs - All Data Fields'!AW62</f>
        <v>Ignition</v>
      </c>
      <c r="AG51" s="71" t="str">
        <f>'VMs - All Data Fields'!AX62</f>
        <v>Active</v>
      </c>
      <c r="AH51" s="71" t="str">
        <f>'VMs - All Data Fields'!AY62</f>
        <v>PrimaryCompute</v>
      </c>
      <c r="AI51" s="71">
        <f>'VMs - All Data Fields'!BJ62</f>
        <v>0</v>
      </c>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row>
    <row r="52" spans="1:96">
      <c r="A52" s="71" t="str">
        <f>'VMs - All Data Fields'!A63</f>
        <v>igntag07</v>
      </c>
      <c r="B52" s="71">
        <f>'VMs - All Data Fields'!B63</f>
        <v>12</v>
      </c>
      <c r="C52" s="71">
        <f>'VMs - All Data Fields'!C63</f>
        <v>24576</v>
      </c>
      <c r="D52" s="71">
        <f>'VMs - All Data Fields'!D63</f>
        <v>102400</v>
      </c>
      <c r="E52" s="71" t="str">
        <f>'VMs - All Data Fields'!G63</f>
        <v>FB01-11-Ignition</v>
      </c>
      <c r="F52" s="71">
        <f>'VMs - All Data Fields'!I63</f>
        <v>40960</v>
      </c>
      <c r="G52" s="71" t="str">
        <f>'VMs - All Data Fields'!K63</f>
        <v>Default</v>
      </c>
      <c r="H52" s="71" t="str">
        <f>'VMs - All Data Fields'!L63</f>
        <v>FB01-11-Ignition</v>
      </c>
      <c r="I52" s="71" t="e">
        <f>'VMs - All Data Fields'!#REF!</f>
        <v>#REF!</v>
      </c>
      <c r="J52" s="71" t="e">
        <f>'VMs - All Data Fields'!#REF!</f>
        <v>#REF!</v>
      </c>
      <c r="K52" s="71" t="e">
        <f>'VMs - All Data Fields'!#REF!</f>
        <v>#REF!</v>
      </c>
      <c r="L52" s="71">
        <f>'VMs - All Data Fields'!N63</f>
        <v>0</v>
      </c>
      <c r="M52" s="71">
        <f>'VMs - All Data Fields'!P63</f>
        <v>0</v>
      </c>
      <c r="N52" s="71">
        <f>'VMs - All Data Fields'!Q63</f>
        <v>0</v>
      </c>
      <c r="O52" s="71">
        <f>'VMs - All Data Fields'!S63</f>
        <v>0</v>
      </c>
      <c r="P52" s="71">
        <f>'VMs - All Data Fields'!U63</f>
        <v>0</v>
      </c>
      <c r="Q52" s="71">
        <f>'VMs - All Data Fields'!V63</f>
        <v>0</v>
      </c>
      <c r="R52" s="71" t="str">
        <f>'VMs - All Data Fields'!AC63</f>
        <v>Win2016</v>
      </c>
      <c r="S52" s="71" t="str">
        <f>'VMs - All Data Fields'!AD63</f>
        <v>172.31.111.241</v>
      </c>
      <c r="T52" s="71" t="str">
        <f>'VMs - All Data Fields'!AE63</f>
        <v>3741-HMI-SCADA</v>
      </c>
      <c r="U52" s="71" t="str">
        <f>'VMs - All Data Fields'!AF63</f>
        <v>255.255.254.0</v>
      </c>
      <c r="V52" s="71" t="str">
        <f>'VMs - All Data Fields'!AG63</f>
        <v>172.31.111.1</v>
      </c>
      <c r="W52" s="71">
        <f>'VMs - All Data Fields'!AH63</f>
        <v>0</v>
      </c>
      <c r="X52" s="71">
        <f>'VMs - All Data Fields'!AI63</f>
        <v>0</v>
      </c>
      <c r="Y52" s="71">
        <f>'VMs - All Data Fields'!AJ63</f>
        <v>0</v>
      </c>
      <c r="Z52" s="71" t="e">
        <f>'VMs - All Data Fields'!#REF!</f>
        <v>#REF!</v>
      </c>
      <c r="AA52" s="71">
        <f>'VMs - All Data Fields'!AK63</f>
        <v>0</v>
      </c>
      <c r="AB52" s="71">
        <f>'VMs - All Data Fields'!AL63</f>
        <v>0</v>
      </c>
      <c r="AC52" s="71">
        <f>'VMs - All Data Fields'!AM63</f>
        <v>0</v>
      </c>
      <c r="AD52" s="71" t="e">
        <f>'VMs - All Data Fields'!#REF!</f>
        <v>#REF!</v>
      </c>
      <c r="AE52" s="71">
        <f>'VMs - All Data Fields'!AT63</f>
        <v>9</v>
      </c>
      <c r="AF52" s="71" t="str">
        <f>'VMs - All Data Fields'!AW63</f>
        <v>Ignition</v>
      </c>
      <c r="AG52" s="71" t="str">
        <f>'VMs - All Data Fields'!AX63</f>
        <v>Active</v>
      </c>
      <c r="AH52" s="71" t="str">
        <f>'VMs - All Data Fields'!AY63</f>
        <v>PrimaryCompute</v>
      </c>
      <c r="AI52" s="71">
        <f>'VMs - All Data Fields'!BJ63</f>
        <v>0</v>
      </c>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L52" s="71"/>
      <c r="BM52" s="71"/>
      <c r="BN52" s="71"/>
      <c r="BO52" s="71"/>
      <c r="BP52" s="71"/>
      <c r="BQ52" s="71"/>
      <c r="BR52" s="71"/>
      <c r="BS52" s="71"/>
      <c r="BT52" s="71"/>
      <c r="BU52" s="71"/>
      <c r="BV52" s="71"/>
      <c r="BW52" s="71"/>
      <c r="BX52" s="71"/>
      <c r="BY52" s="71"/>
      <c r="BZ52" s="71"/>
      <c r="CA52" s="71"/>
      <c r="CB52" s="71"/>
      <c r="CC52" s="71"/>
      <c r="CD52" s="71"/>
      <c r="CE52" s="71"/>
      <c r="CF52" s="71"/>
      <c r="CG52" s="71"/>
      <c r="CH52" s="71"/>
    </row>
    <row r="53" spans="1:96">
      <c r="A53" s="71" t="e">
        <f>'VMs - All Data Fields'!#REF!</f>
        <v>#REF!</v>
      </c>
      <c r="B53" s="71" t="e">
        <f>'VMs - All Data Fields'!#REF!</f>
        <v>#REF!</v>
      </c>
      <c r="C53" s="71" t="e">
        <f>'VMs - All Data Fields'!#REF!</f>
        <v>#REF!</v>
      </c>
      <c r="D53" s="71" t="e">
        <f>'VMs - All Data Fields'!#REF!</f>
        <v>#REF!</v>
      </c>
      <c r="E53" s="71" t="e">
        <f>'VMs - All Data Fields'!#REF!</f>
        <v>#REF!</v>
      </c>
      <c r="F53" s="71" t="e">
        <f>'VMs - All Data Fields'!#REF!</f>
        <v>#REF!</v>
      </c>
      <c r="G53" s="71" t="e">
        <f>'VMs - All Data Fields'!#REF!</f>
        <v>#REF!</v>
      </c>
      <c r="H53" s="71" t="e">
        <f>'VMs - All Data Fields'!#REF!</f>
        <v>#REF!</v>
      </c>
      <c r="I53" s="71" t="e">
        <f>'VMs - All Data Fields'!#REF!</f>
        <v>#REF!</v>
      </c>
      <c r="J53" s="71" t="e">
        <f>'VMs - All Data Fields'!#REF!</f>
        <v>#REF!</v>
      </c>
      <c r="K53" s="71" t="e">
        <f>'VMs - All Data Fields'!#REF!</f>
        <v>#REF!</v>
      </c>
      <c r="L53" s="71" t="e">
        <f>'VMs - All Data Fields'!#REF!</f>
        <v>#REF!</v>
      </c>
      <c r="M53" s="71" t="e">
        <f>'VMs - All Data Fields'!#REF!</f>
        <v>#REF!</v>
      </c>
      <c r="N53" s="71" t="e">
        <f>'VMs - All Data Fields'!#REF!</f>
        <v>#REF!</v>
      </c>
      <c r="O53" s="71" t="e">
        <f>'VMs - All Data Fields'!#REF!</f>
        <v>#REF!</v>
      </c>
      <c r="P53" s="71" t="e">
        <f>'VMs - All Data Fields'!#REF!</f>
        <v>#REF!</v>
      </c>
      <c r="Q53" s="71" t="e">
        <f>'VMs - All Data Fields'!#REF!</f>
        <v>#REF!</v>
      </c>
      <c r="R53" s="71" t="e">
        <f>'VMs - All Data Fields'!#REF!</f>
        <v>#REF!</v>
      </c>
      <c r="S53" s="71" t="e">
        <f>'VMs - All Data Fields'!#REF!</f>
        <v>#REF!</v>
      </c>
      <c r="T53" s="71" t="e">
        <f>'VMs - All Data Fields'!#REF!</f>
        <v>#REF!</v>
      </c>
      <c r="U53" s="71" t="e">
        <f>'VMs - All Data Fields'!#REF!</f>
        <v>#REF!</v>
      </c>
      <c r="V53" s="71" t="e">
        <f>'VMs - All Data Fields'!#REF!</f>
        <v>#REF!</v>
      </c>
      <c r="W53" s="71" t="e">
        <f>'VMs - All Data Fields'!#REF!</f>
        <v>#REF!</v>
      </c>
      <c r="X53" s="71" t="e">
        <f>'VMs - All Data Fields'!#REF!</f>
        <v>#REF!</v>
      </c>
      <c r="Y53" s="71" t="e">
        <f>'VMs - All Data Fields'!#REF!</f>
        <v>#REF!</v>
      </c>
      <c r="Z53" s="71" t="e">
        <f>'VMs - All Data Fields'!#REF!</f>
        <v>#REF!</v>
      </c>
      <c r="AA53" s="71" t="e">
        <f>'VMs - All Data Fields'!#REF!</f>
        <v>#REF!</v>
      </c>
      <c r="AB53" s="71" t="e">
        <f>'VMs - All Data Fields'!#REF!</f>
        <v>#REF!</v>
      </c>
      <c r="AC53" s="71" t="e">
        <f>'VMs - All Data Fields'!#REF!</f>
        <v>#REF!</v>
      </c>
      <c r="AD53" s="71" t="e">
        <f>'VMs - All Data Fields'!#REF!</f>
        <v>#REF!</v>
      </c>
      <c r="AE53" s="71" t="e">
        <f>'VMs - All Data Fields'!#REF!</f>
        <v>#REF!</v>
      </c>
      <c r="AF53" s="71" t="e">
        <f>'VMs - All Data Fields'!#REF!</f>
        <v>#REF!</v>
      </c>
      <c r="AG53" s="71" t="e">
        <f>'VMs - All Data Fields'!#REF!</f>
        <v>#REF!</v>
      </c>
      <c r="AH53" s="71" t="e">
        <f>'VMs - All Data Fields'!#REF!</f>
        <v>#REF!</v>
      </c>
      <c r="AI53" s="71" t="e">
        <f>'VMs - All Data Fields'!#REF!</f>
        <v>#REF!</v>
      </c>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L53" s="71"/>
      <c r="BM53" s="71"/>
      <c r="BN53" s="71"/>
      <c r="BO53" s="71"/>
      <c r="BP53" s="71"/>
      <c r="BQ53" s="71"/>
      <c r="BR53" s="71"/>
      <c r="BS53" s="71"/>
      <c r="BT53" s="71"/>
      <c r="BU53" s="71"/>
      <c r="BV53" s="71"/>
      <c r="BW53" s="71"/>
      <c r="BX53" s="71"/>
      <c r="BY53" s="71"/>
      <c r="BZ53" s="71"/>
      <c r="CA53" s="71"/>
      <c r="CB53" s="71"/>
      <c r="CC53" s="71"/>
      <c r="CD53" s="71"/>
      <c r="CE53" s="71"/>
      <c r="CF53" s="71"/>
      <c r="CG53" s="71"/>
      <c r="CH53" s="71"/>
    </row>
    <row r="54" spans="1:96">
      <c r="A54" s="71" t="str">
        <f>'VMs - All Data Fields'!A64</f>
        <v>igntag08</v>
      </c>
      <c r="B54" s="71">
        <f>'VMs - All Data Fields'!B64</f>
        <v>12</v>
      </c>
      <c r="C54" s="71">
        <f>'VMs - All Data Fields'!C64</f>
        <v>24576</v>
      </c>
      <c r="D54" s="71">
        <f>'VMs - All Data Fields'!D64</f>
        <v>102400</v>
      </c>
      <c r="E54" s="71" t="str">
        <f>'VMs - All Data Fields'!G64</f>
        <v>FB01-11-Ignition</v>
      </c>
      <c r="F54" s="71">
        <f>'VMs - All Data Fields'!I64</f>
        <v>40960</v>
      </c>
      <c r="G54" s="71" t="str">
        <f>'VMs - All Data Fields'!K64</f>
        <v>Default</v>
      </c>
      <c r="H54" s="71" t="str">
        <f>'VMs - All Data Fields'!L64</f>
        <v>FB01-11-Ignition</v>
      </c>
      <c r="I54" s="71" t="e">
        <f>'VMs - All Data Fields'!#REF!</f>
        <v>#REF!</v>
      </c>
      <c r="J54" s="71" t="e">
        <f>'VMs - All Data Fields'!#REF!</f>
        <v>#REF!</v>
      </c>
      <c r="K54" s="71" t="e">
        <f>'VMs - All Data Fields'!#REF!</f>
        <v>#REF!</v>
      </c>
      <c r="L54" s="71">
        <f>'VMs - All Data Fields'!N64</f>
        <v>0</v>
      </c>
      <c r="M54" s="71">
        <f>'VMs - All Data Fields'!P64</f>
        <v>0</v>
      </c>
      <c r="N54" s="71">
        <f>'VMs - All Data Fields'!Q64</f>
        <v>0</v>
      </c>
      <c r="O54" s="71">
        <f>'VMs - All Data Fields'!S64</f>
        <v>0</v>
      </c>
      <c r="P54" s="71">
        <f>'VMs - All Data Fields'!U64</f>
        <v>0</v>
      </c>
      <c r="Q54" s="71">
        <f>'VMs - All Data Fields'!V64</f>
        <v>0</v>
      </c>
      <c r="R54" s="71" t="str">
        <f>'VMs - All Data Fields'!AC64</f>
        <v>Win2016</v>
      </c>
      <c r="S54" s="71" t="str">
        <f>'VMs - All Data Fields'!AD64</f>
        <v>172.31.111.242</v>
      </c>
      <c r="T54" s="71" t="str">
        <f>'VMs - All Data Fields'!AE64</f>
        <v>3741-HMI-SCADA</v>
      </c>
      <c r="U54" s="71" t="str">
        <f>'VMs - All Data Fields'!AF64</f>
        <v>255.255.254.0</v>
      </c>
      <c r="V54" s="71" t="str">
        <f>'VMs - All Data Fields'!AG64</f>
        <v>172.31.111.1</v>
      </c>
      <c r="W54" s="71">
        <f>'VMs - All Data Fields'!AH64</f>
        <v>0</v>
      </c>
      <c r="X54" s="71">
        <f>'VMs - All Data Fields'!AI64</f>
        <v>0</v>
      </c>
      <c r="Y54" s="71">
        <f>'VMs - All Data Fields'!AJ64</f>
        <v>0</v>
      </c>
      <c r="Z54" s="71" t="e">
        <f>'VMs - All Data Fields'!#REF!</f>
        <v>#REF!</v>
      </c>
      <c r="AA54" s="71">
        <f>'VMs - All Data Fields'!AK64</f>
        <v>0</v>
      </c>
      <c r="AB54" s="71">
        <f>'VMs - All Data Fields'!AL64</f>
        <v>0</v>
      </c>
      <c r="AC54" s="71">
        <f>'VMs - All Data Fields'!AM64</f>
        <v>0</v>
      </c>
      <c r="AD54" s="71" t="e">
        <f>'VMs - All Data Fields'!#REF!</f>
        <v>#REF!</v>
      </c>
      <c r="AE54" s="71">
        <f>'VMs - All Data Fields'!AT64</f>
        <v>9</v>
      </c>
      <c r="AF54" s="71" t="str">
        <f>'VMs - All Data Fields'!AW64</f>
        <v>Ignition</v>
      </c>
      <c r="AG54" s="71" t="str">
        <f>'VMs - All Data Fields'!AX64</f>
        <v>Active</v>
      </c>
      <c r="AH54" s="71" t="str">
        <f>'VMs - All Data Fields'!AY64</f>
        <v>PrimaryCompute</v>
      </c>
      <c r="AI54" s="71">
        <f>'VMs - All Data Fields'!BJ64</f>
        <v>0</v>
      </c>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1"/>
      <c r="BM54" s="71"/>
      <c r="BN54" s="71"/>
      <c r="BO54" s="71"/>
      <c r="BP54" s="71"/>
      <c r="BQ54" s="71"/>
      <c r="BR54" s="71"/>
      <c r="BS54" s="71"/>
      <c r="BT54" s="71"/>
      <c r="BU54" s="71"/>
      <c r="BV54" s="71"/>
      <c r="BW54" s="71"/>
      <c r="BX54" s="71"/>
      <c r="BY54" s="71"/>
      <c r="BZ54" s="71"/>
      <c r="CA54" s="71"/>
      <c r="CB54" s="71"/>
      <c r="CC54" s="71"/>
      <c r="CD54" s="71"/>
      <c r="CE54" s="71"/>
      <c r="CF54" s="71"/>
      <c r="CG54" s="71"/>
      <c r="CH54" s="71"/>
    </row>
    <row r="55" spans="1:96">
      <c r="A55" s="71" t="str">
        <f>'VMs - All Data Fields'!A65</f>
        <v>im01</v>
      </c>
      <c r="B55" s="71">
        <f>'VMs - All Data Fields'!B65</f>
        <v>4</v>
      </c>
      <c r="C55" s="71">
        <f>'VMs - All Data Fields'!C65</f>
        <v>16384</v>
      </c>
      <c r="D55" s="71">
        <f>'VMs - All Data Fields'!D65</f>
        <v>102400</v>
      </c>
      <c r="E55" s="71" t="str">
        <f>'VMs - All Data Fields'!G65</f>
        <v>FB01-02-Prod</v>
      </c>
      <c r="F55" s="71">
        <f>'VMs - All Data Fields'!I65</f>
        <v>40960</v>
      </c>
      <c r="G55" s="71" t="str">
        <f>'VMs - All Data Fields'!K65</f>
        <v>Default</v>
      </c>
      <c r="H55" s="71" t="str">
        <f>'VMs - All Data Fields'!L65</f>
        <v>FB01-02-Prod</v>
      </c>
      <c r="I55" s="71" t="e">
        <f>'VMs - All Data Fields'!#REF!</f>
        <v>#REF!</v>
      </c>
      <c r="J55" s="71" t="e">
        <f>'VMs - All Data Fields'!#REF!</f>
        <v>#REF!</v>
      </c>
      <c r="K55" s="71" t="e">
        <f>'VMs - All Data Fields'!#REF!</f>
        <v>#REF!</v>
      </c>
      <c r="L55" s="71">
        <f>'VMs - All Data Fields'!N65</f>
        <v>204800</v>
      </c>
      <c r="M55" s="71" t="str">
        <f>'VMs - All Data Fields'!P65</f>
        <v>Default</v>
      </c>
      <c r="N55" s="71" t="str">
        <f>'VMs - All Data Fields'!Q65</f>
        <v>FB01-03-Logs</v>
      </c>
      <c r="O55" s="71">
        <f>'VMs - All Data Fields'!S65</f>
        <v>0</v>
      </c>
      <c r="P55" s="71">
        <f>'VMs - All Data Fields'!U65</f>
        <v>0</v>
      </c>
      <c r="Q55" s="71">
        <f>'VMs - All Data Fields'!V65</f>
        <v>0</v>
      </c>
      <c r="R55" s="71" t="str">
        <f>'VMs - All Data Fields'!AC65</f>
        <v>Win2016</v>
      </c>
      <c r="S55" s="71" t="str">
        <f>'VMs - All Data Fields'!AD65</f>
        <v>172.17.36.197</v>
      </c>
      <c r="T55" s="71" t="str">
        <f>'VMs - All Data Fields'!AE65</f>
        <v>036-Mselect</v>
      </c>
      <c r="U55" s="71" t="str">
        <f>'VMs - All Data Fields'!AF65</f>
        <v>255.255.254.0</v>
      </c>
      <c r="V55" s="71" t="str">
        <f>'VMs - All Data Fields'!AG65</f>
        <v>172.17.36.1</v>
      </c>
      <c r="W55" s="71">
        <f>'VMs - All Data Fields'!AH65</f>
        <v>0</v>
      </c>
      <c r="X55" s="71">
        <f>'VMs - All Data Fields'!AI65</f>
        <v>0</v>
      </c>
      <c r="Y55" s="71">
        <f>'VMs - All Data Fields'!AJ65</f>
        <v>0</v>
      </c>
      <c r="Z55" s="71" t="e">
        <f>'VMs - All Data Fields'!#REF!</f>
        <v>#REF!</v>
      </c>
      <c r="AA55" s="71">
        <f>'VMs - All Data Fields'!AK65</f>
        <v>0</v>
      </c>
      <c r="AB55" s="71">
        <f>'VMs - All Data Fields'!AL65</f>
        <v>0</v>
      </c>
      <c r="AC55" s="71">
        <f>'VMs - All Data Fields'!AM65</f>
        <v>0</v>
      </c>
      <c r="AD55" s="71" t="e">
        <f>'VMs - All Data Fields'!#REF!</f>
        <v>#REF!</v>
      </c>
      <c r="AE55" s="71">
        <f>'VMs - All Data Fields'!AT65</f>
        <v>9</v>
      </c>
      <c r="AF55" s="71" t="str">
        <f>'VMs - All Data Fields'!AW65</f>
        <v>Production</v>
      </c>
      <c r="AG55" s="71" t="str">
        <f>'VMs - All Data Fields'!AX65</f>
        <v>Active</v>
      </c>
      <c r="AH55" s="71" t="str">
        <f>'VMs - All Data Fields'!AY65</f>
        <v>PrimaryCompute</v>
      </c>
      <c r="AI55" s="71" t="str">
        <f>'VMs - All Data Fields'!BJ65</f>
        <v>Software Access</v>
      </c>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L55" s="71"/>
      <c r="BM55" s="71"/>
      <c r="BN55" s="71"/>
      <c r="BO55" s="71"/>
      <c r="BP55" s="71"/>
      <c r="BQ55" s="71"/>
      <c r="BR55" s="71"/>
      <c r="BS55" s="71"/>
      <c r="BT55" s="71"/>
      <c r="BU55" s="71"/>
      <c r="BV55" s="71"/>
      <c r="BW55" s="71"/>
      <c r="BX55" s="71"/>
      <c r="BY55" s="71"/>
      <c r="BZ55" s="71"/>
      <c r="CA55" s="71"/>
      <c r="CB55" s="71"/>
      <c r="CC55" s="71"/>
      <c r="CD55" s="71"/>
      <c r="CE55" s="71"/>
      <c r="CF55" s="71"/>
      <c r="CG55" s="71"/>
      <c r="CH55" s="71"/>
    </row>
    <row r="56" spans="1:96">
      <c r="A56" s="71" t="str">
        <f>'VMs - All Data Fields'!A66</f>
        <v>jump01</v>
      </c>
      <c r="B56" s="71">
        <f>'VMs - All Data Fields'!B66</f>
        <v>4</v>
      </c>
      <c r="C56" s="71">
        <f>'VMs - All Data Fields'!C66</f>
        <v>8192</v>
      </c>
      <c r="D56" s="71">
        <f>'VMs - All Data Fields'!D66</f>
        <v>102400</v>
      </c>
      <c r="E56" s="71" t="str">
        <f>'VMs - All Data Fields'!G66</f>
        <v>FB01-01-IT</v>
      </c>
      <c r="F56" s="71">
        <f>'VMs - All Data Fields'!I66</f>
        <v>20480</v>
      </c>
      <c r="G56" s="71" t="str">
        <f>'VMs - All Data Fields'!K66</f>
        <v>Default</v>
      </c>
      <c r="H56" s="71" t="str">
        <f>'VMs - All Data Fields'!L66</f>
        <v>FB01-01-IT</v>
      </c>
      <c r="I56" s="71" t="e">
        <f>'VMs - All Data Fields'!#REF!</f>
        <v>#REF!</v>
      </c>
      <c r="J56" s="71" t="e">
        <f>'VMs - All Data Fields'!#REF!</f>
        <v>#REF!</v>
      </c>
      <c r="K56" s="71" t="e">
        <f>'VMs - All Data Fields'!#REF!</f>
        <v>#REF!</v>
      </c>
      <c r="L56" s="71">
        <f>'VMs - All Data Fields'!N66</f>
        <v>0</v>
      </c>
      <c r="M56" s="71">
        <f>'VMs - All Data Fields'!P66</f>
        <v>0</v>
      </c>
      <c r="N56" s="71">
        <f>'VMs - All Data Fields'!Q66</f>
        <v>0</v>
      </c>
      <c r="O56" s="71">
        <f>'VMs - All Data Fields'!S66</f>
        <v>0</v>
      </c>
      <c r="P56" s="71">
        <f>'VMs - All Data Fields'!U66</f>
        <v>0</v>
      </c>
      <c r="Q56" s="71">
        <f>'VMs - All Data Fields'!V66</f>
        <v>0</v>
      </c>
      <c r="R56" s="71" t="str">
        <f>'VMs - All Data Fields'!AC66</f>
        <v>Win2016</v>
      </c>
      <c r="S56" s="71" t="str">
        <f>'VMs - All Data Fields'!AD66</f>
        <v>172.17.34.130</v>
      </c>
      <c r="T56" s="71" t="str">
        <f>'VMs - All Data Fields'!AE66</f>
        <v>034-ITSVC</v>
      </c>
      <c r="U56" s="71" t="str">
        <f>'VMs - All Data Fields'!AF66</f>
        <v>255.255.254.0</v>
      </c>
      <c r="V56" s="71" t="str">
        <f>'VMs - All Data Fields'!AG66</f>
        <v>172.17.34.1</v>
      </c>
      <c r="W56" s="71">
        <f>'VMs - All Data Fields'!AH66</f>
        <v>0</v>
      </c>
      <c r="X56" s="71">
        <f>'VMs - All Data Fields'!AI66</f>
        <v>0</v>
      </c>
      <c r="Y56" s="71">
        <f>'VMs - All Data Fields'!AJ66</f>
        <v>0</v>
      </c>
      <c r="Z56" s="71" t="e">
        <f>'VMs - All Data Fields'!#REF!</f>
        <v>#REF!</v>
      </c>
      <c r="AA56" s="71">
        <f>'VMs - All Data Fields'!AK66</f>
        <v>0</v>
      </c>
      <c r="AB56" s="71">
        <f>'VMs - All Data Fields'!AL66</f>
        <v>0</v>
      </c>
      <c r="AC56" s="71">
        <f>'VMs - All Data Fields'!AM66</f>
        <v>0</v>
      </c>
      <c r="AD56" s="71" t="e">
        <f>'VMs - All Data Fields'!#REF!</f>
        <v>#REF!</v>
      </c>
      <c r="AE56" s="71">
        <f>'VMs - All Data Fields'!AT66</f>
        <v>4</v>
      </c>
      <c r="AF56" s="71" t="str">
        <f>'VMs - All Data Fields'!AW66</f>
        <v>Infrastructure</v>
      </c>
      <c r="AG56" s="71" t="str">
        <f>'VMs - All Data Fields'!AX66</f>
        <v>Active</v>
      </c>
      <c r="AH56" s="71" t="str">
        <f>'VMs - All Data Fields'!AY66</f>
        <v>PrimaryCompute</v>
      </c>
      <c r="AI56" s="71">
        <f>'VMs - All Data Fields'!BJ66</f>
        <v>0</v>
      </c>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L56" s="71"/>
      <c r="BM56" s="71"/>
      <c r="BN56" s="71"/>
      <c r="BO56" s="71"/>
      <c r="BP56" s="71"/>
      <c r="BQ56" s="71"/>
      <c r="BR56" s="71"/>
      <c r="BS56" s="71"/>
      <c r="BT56" s="71"/>
      <c r="BU56" s="71"/>
      <c r="BV56" s="71"/>
      <c r="BW56" s="71"/>
      <c r="BX56" s="71"/>
      <c r="BY56" s="71"/>
      <c r="BZ56" s="71"/>
      <c r="CA56" s="71"/>
      <c r="CB56" s="71"/>
      <c r="CC56" s="71"/>
      <c r="CD56" s="71"/>
      <c r="CE56" s="71"/>
      <c r="CF56" s="71"/>
      <c r="CG56" s="71"/>
      <c r="CH56" s="71"/>
    </row>
    <row r="57" spans="1:96">
      <c r="A57" s="71" t="str">
        <f>'VMs - All Data Fields'!A67</f>
        <v>jump02</v>
      </c>
      <c r="B57" s="71">
        <f>'VMs - All Data Fields'!B67</f>
        <v>12</v>
      </c>
      <c r="C57" s="71">
        <f>'VMs - All Data Fields'!C67</f>
        <v>49152</v>
      </c>
      <c r="D57" s="71">
        <f>'VMs - All Data Fields'!D67</f>
        <v>184320</v>
      </c>
      <c r="E57" s="71" t="str">
        <f>'VMs - All Data Fields'!G67</f>
        <v>FB01-01-IT</v>
      </c>
      <c r="F57" s="71">
        <f>'VMs - All Data Fields'!I67</f>
        <v>20480</v>
      </c>
      <c r="G57" s="71" t="str">
        <f>'VMs - All Data Fields'!K67</f>
        <v>Default</v>
      </c>
      <c r="H57" s="71" t="str">
        <f>'VMs - All Data Fields'!L67</f>
        <v>FB01-01-IT</v>
      </c>
      <c r="I57" s="71" t="e">
        <f>'VMs - All Data Fields'!#REF!</f>
        <v>#REF!</v>
      </c>
      <c r="J57" s="71" t="e">
        <f>'VMs - All Data Fields'!#REF!</f>
        <v>#REF!</v>
      </c>
      <c r="K57" s="71" t="e">
        <f>'VMs - All Data Fields'!#REF!</f>
        <v>#REF!</v>
      </c>
      <c r="L57" s="71">
        <f>'VMs - All Data Fields'!N67</f>
        <v>40960</v>
      </c>
      <c r="M57" s="71" t="str">
        <f>'VMs - All Data Fields'!P67</f>
        <v>Default</v>
      </c>
      <c r="N57" s="71" t="str">
        <f>'VMs - All Data Fields'!Q67</f>
        <v>FB01-03-Logs</v>
      </c>
      <c r="O57" s="71">
        <f>'VMs - All Data Fields'!S67</f>
        <v>0</v>
      </c>
      <c r="P57" s="71">
        <f>'VMs - All Data Fields'!U67</f>
        <v>0</v>
      </c>
      <c r="Q57" s="71">
        <f>'VMs - All Data Fields'!V67</f>
        <v>0</v>
      </c>
      <c r="R57" s="71" t="str">
        <f>'VMs - All Data Fields'!AC67</f>
        <v>Win2016</v>
      </c>
      <c r="S57" s="71" t="str">
        <f>'VMs - All Data Fields'!AD67</f>
        <v>172.17.34.132</v>
      </c>
      <c r="T57" s="71" t="str">
        <f>'VMs - All Data Fields'!AE67</f>
        <v>034-ITSVC</v>
      </c>
      <c r="U57" s="71" t="str">
        <f>'VMs - All Data Fields'!AF67</f>
        <v>255.255.254.0</v>
      </c>
      <c r="V57" s="71" t="str">
        <f>'VMs - All Data Fields'!AG67</f>
        <v>172.17.34.1</v>
      </c>
      <c r="W57" s="71">
        <f>'VMs - All Data Fields'!AH67</f>
        <v>0</v>
      </c>
      <c r="X57" s="71">
        <f>'VMs - All Data Fields'!AI67</f>
        <v>0</v>
      </c>
      <c r="Y57" s="71">
        <f>'VMs - All Data Fields'!AJ67</f>
        <v>0</v>
      </c>
      <c r="Z57" s="71" t="e">
        <f>'VMs - All Data Fields'!#REF!</f>
        <v>#REF!</v>
      </c>
      <c r="AA57" s="71">
        <f>'VMs - All Data Fields'!AK67</f>
        <v>0</v>
      </c>
      <c r="AB57" s="71">
        <f>'VMs - All Data Fields'!AL67</f>
        <v>0</v>
      </c>
      <c r="AC57" s="71">
        <f>'VMs - All Data Fields'!AM67</f>
        <v>0</v>
      </c>
      <c r="AD57" s="71" t="e">
        <f>'VMs - All Data Fields'!#REF!</f>
        <v>#REF!</v>
      </c>
      <c r="AE57" s="71">
        <f>'VMs - All Data Fields'!AT67</f>
        <v>4</v>
      </c>
      <c r="AF57" s="71" t="str">
        <f>'VMs - All Data Fields'!AW67</f>
        <v>Infrastructure</v>
      </c>
      <c r="AG57" s="71" t="str">
        <f>'VMs - All Data Fields'!AX67</f>
        <v>Active</v>
      </c>
      <c r="AH57" s="71" t="str">
        <f>'VMs - All Data Fields'!AY67</f>
        <v>PrimaryCompute</v>
      </c>
      <c r="AI57" s="71">
        <f>'VMs - All Data Fields'!BJ67</f>
        <v>0</v>
      </c>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c r="BN57" s="71"/>
      <c r="BO57" s="71"/>
      <c r="BP57" s="71"/>
      <c r="BQ57" s="71"/>
      <c r="BR57" s="71"/>
      <c r="BS57" s="71"/>
      <c r="BT57" s="71"/>
      <c r="BU57" s="71"/>
      <c r="BV57" s="71"/>
      <c r="BW57" s="71"/>
      <c r="BX57" s="71"/>
      <c r="BY57" s="71"/>
      <c r="BZ57" s="71"/>
      <c r="CA57" s="71"/>
      <c r="CB57" s="71"/>
      <c r="CC57" s="71"/>
      <c r="CD57" s="71"/>
      <c r="CE57" s="71"/>
      <c r="CF57" s="71"/>
      <c r="CG57" s="71"/>
      <c r="CH57" s="71"/>
    </row>
    <row r="58" spans="1:96">
      <c r="A58" s="71" t="str">
        <f>'VMs - All Data Fields'!A68</f>
        <v>kclog01</v>
      </c>
      <c r="B58" s="71">
        <f>'VMs - All Data Fields'!B68</f>
        <v>4</v>
      </c>
      <c r="C58" s="71">
        <f>'VMs - All Data Fields'!C68</f>
        <v>8192</v>
      </c>
      <c r="D58" s="71">
        <f>'VMs - All Data Fields'!D68</f>
        <v>102400</v>
      </c>
      <c r="E58" s="71" t="str">
        <f>'VMs - All Data Fields'!G68</f>
        <v>FB01-08-Kube01</v>
      </c>
      <c r="F58" s="71">
        <f>'VMs - All Data Fields'!I68</f>
        <v>2097152</v>
      </c>
      <c r="G58" s="71" t="str">
        <f>'VMs - All Data Fields'!K68</f>
        <v>Default</v>
      </c>
      <c r="H58" s="71" t="str">
        <f>'VMs - All Data Fields'!L68</f>
        <v>FB01-08-Kube01</v>
      </c>
      <c r="I58" s="71" t="e">
        <f>'VMs - All Data Fields'!#REF!</f>
        <v>#REF!</v>
      </c>
      <c r="J58" s="71" t="e">
        <f>'VMs - All Data Fields'!#REF!</f>
        <v>#REF!</v>
      </c>
      <c r="K58" s="71" t="e">
        <f>'VMs - All Data Fields'!#REF!</f>
        <v>#REF!</v>
      </c>
      <c r="L58" s="71">
        <f>'VMs - All Data Fields'!N68</f>
        <v>0</v>
      </c>
      <c r="M58" s="71">
        <f>'VMs - All Data Fields'!P68</f>
        <v>0</v>
      </c>
      <c r="N58" s="71">
        <f>'VMs - All Data Fields'!Q68</f>
        <v>0</v>
      </c>
      <c r="O58" s="71">
        <f>'VMs - All Data Fields'!S68</f>
        <v>0</v>
      </c>
      <c r="P58" s="71">
        <f>'VMs - All Data Fields'!U68</f>
        <v>0</v>
      </c>
      <c r="Q58" s="71">
        <f>'VMs - All Data Fields'!V68</f>
        <v>0</v>
      </c>
      <c r="R58" s="71" t="str">
        <f>'VMs - All Data Fields'!AC68</f>
        <v>CentOS7</v>
      </c>
      <c r="S58" s="71" t="str">
        <f>'VMs - All Data Fields'!AD68</f>
        <v>172.17.36.89</v>
      </c>
      <c r="T58" s="71" t="str">
        <f>'VMs - All Data Fields'!AE68</f>
        <v>036-Mselect</v>
      </c>
      <c r="U58" s="71" t="str">
        <f>'VMs - All Data Fields'!AF68</f>
        <v>255.255.254.0</v>
      </c>
      <c r="V58" s="71" t="str">
        <f>'VMs - All Data Fields'!AG68</f>
        <v>172.17.36.1</v>
      </c>
      <c r="W58" s="71">
        <f>'VMs - All Data Fields'!AH68</f>
        <v>0</v>
      </c>
      <c r="X58" s="71">
        <f>'VMs - All Data Fields'!AI68</f>
        <v>0</v>
      </c>
      <c r="Y58" s="71">
        <f>'VMs - All Data Fields'!AJ68</f>
        <v>0</v>
      </c>
      <c r="Z58" s="71" t="e">
        <f>'VMs - All Data Fields'!#REF!</f>
        <v>#REF!</v>
      </c>
      <c r="AA58" s="71">
        <f>'VMs - All Data Fields'!AK68</f>
        <v>0</v>
      </c>
      <c r="AB58" s="71">
        <f>'VMs - All Data Fields'!AL68</f>
        <v>0</v>
      </c>
      <c r="AC58" s="71">
        <f>'VMs - All Data Fields'!AM68</f>
        <v>0</v>
      </c>
      <c r="AD58" s="71" t="e">
        <f>'VMs - All Data Fields'!#REF!</f>
        <v>#REF!</v>
      </c>
      <c r="AE58" s="71">
        <f>'VMs - All Data Fields'!AT68</f>
        <v>8</v>
      </c>
      <c r="AF58" s="71" t="str">
        <f>'VMs - All Data Fields'!AW68</f>
        <v>Kubernetes</v>
      </c>
      <c r="AG58" s="71" t="str">
        <f>'VMs - All Data Fields'!AX68</f>
        <v>Active</v>
      </c>
      <c r="AH58" s="71" t="str">
        <f>'VMs - All Data Fields'!AY68</f>
        <v>PrimaryCompute</v>
      </c>
      <c r="AI58" s="71">
        <f>'VMs - All Data Fields'!BJ68</f>
        <v>0</v>
      </c>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1"/>
      <c r="BM58" s="71"/>
      <c r="BN58" s="71"/>
      <c r="BO58" s="71"/>
      <c r="BP58" s="71"/>
      <c r="BQ58" s="71"/>
      <c r="BR58" s="71"/>
      <c r="BS58" s="71"/>
      <c r="BT58" s="71"/>
      <c r="BU58" s="71"/>
      <c r="BV58" s="71"/>
      <c r="BW58" s="71"/>
      <c r="BX58" s="71"/>
      <c r="BY58" s="71"/>
      <c r="BZ58" s="71"/>
      <c r="CA58" s="71"/>
      <c r="CB58" s="71"/>
      <c r="CC58" s="71"/>
      <c r="CD58" s="71"/>
      <c r="CE58" s="71"/>
      <c r="CF58" s="71"/>
      <c r="CG58" s="71"/>
      <c r="CH58" s="71"/>
    </row>
    <row r="59" spans="1:96">
      <c r="A59" s="71" t="str">
        <f>'VMs - All Data Fields'!A69</f>
        <v>kubea01</v>
      </c>
      <c r="B59" s="71">
        <f>'VMs - All Data Fields'!B69</f>
        <v>8</v>
      </c>
      <c r="C59" s="71">
        <f>'VMs - All Data Fields'!C69</f>
        <v>32768</v>
      </c>
      <c r="D59" s="71">
        <f>'VMs - All Data Fields'!D69</f>
        <v>102400</v>
      </c>
      <c r="E59" s="71" t="str">
        <f>'VMs - All Data Fields'!G69</f>
        <v>FB01-08-Kube01</v>
      </c>
      <c r="F59" s="71">
        <f>'VMs - All Data Fields'!I69</f>
        <v>0</v>
      </c>
      <c r="G59" s="71">
        <f>'VMs - All Data Fields'!K69</f>
        <v>0</v>
      </c>
      <c r="H59" s="71">
        <f>'VMs - All Data Fields'!L69</f>
        <v>0</v>
      </c>
      <c r="I59" s="71" t="e">
        <f>'VMs - All Data Fields'!#REF!</f>
        <v>#REF!</v>
      </c>
      <c r="J59" s="71" t="e">
        <f>'VMs - All Data Fields'!#REF!</f>
        <v>#REF!</v>
      </c>
      <c r="K59" s="71" t="e">
        <f>'VMs - All Data Fields'!#REF!</f>
        <v>#REF!</v>
      </c>
      <c r="L59" s="71">
        <f>'VMs - All Data Fields'!N69</f>
        <v>0</v>
      </c>
      <c r="M59" s="71">
        <f>'VMs - All Data Fields'!P69</f>
        <v>0</v>
      </c>
      <c r="N59" s="71">
        <f>'VMs - All Data Fields'!Q69</f>
        <v>0</v>
      </c>
      <c r="O59" s="71">
        <f>'VMs - All Data Fields'!S69</f>
        <v>0</v>
      </c>
      <c r="P59" s="71">
        <f>'VMs - All Data Fields'!U69</f>
        <v>0</v>
      </c>
      <c r="Q59" s="71">
        <f>'VMs - All Data Fields'!V69</f>
        <v>0</v>
      </c>
      <c r="R59" s="71" t="str">
        <f>'VMs - All Data Fields'!AC69</f>
        <v>CentOS7</v>
      </c>
      <c r="S59" s="71" t="str">
        <f>'VMs - All Data Fields'!AD69</f>
        <v>172.17.220.161</v>
      </c>
      <c r="T59" s="71" t="str">
        <f>'VMs - All Data Fields'!AE69</f>
        <v>220-DataAnalysis</v>
      </c>
      <c r="U59" s="71" t="str">
        <f>'VMs - All Data Fields'!AF69</f>
        <v>255.255.254.0</v>
      </c>
      <c r="V59" s="71" t="str">
        <f>'VMs - All Data Fields'!AG69</f>
        <v>172.17.220.1</v>
      </c>
      <c r="W59" s="71">
        <f>'VMs - All Data Fields'!AH69</f>
        <v>0</v>
      </c>
      <c r="X59" s="71">
        <f>'VMs - All Data Fields'!AI69</f>
        <v>0</v>
      </c>
      <c r="Y59" s="71">
        <f>'VMs - All Data Fields'!AJ69</f>
        <v>0</v>
      </c>
      <c r="Z59" s="71" t="e">
        <f>'VMs - All Data Fields'!#REF!</f>
        <v>#REF!</v>
      </c>
      <c r="AA59" s="71">
        <f>'VMs - All Data Fields'!AK69</f>
        <v>0</v>
      </c>
      <c r="AB59" s="71">
        <f>'VMs - All Data Fields'!AL69</f>
        <v>0</v>
      </c>
      <c r="AC59" s="71">
        <f>'VMs - All Data Fields'!AM69</f>
        <v>0</v>
      </c>
      <c r="AD59" s="71" t="e">
        <f>'VMs - All Data Fields'!#REF!</f>
        <v>#REF!</v>
      </c>
      <c r="AE59" s="71">
        <f>'VMs - All Data Fields'!AT69</f>
        <v>9</v>
      </c>
      <c r="AF59" s="71" t="str">
        <f>'VMs - All Data Fields'!AW69</f>
        <v>Kubernetes</v>
      </c>
      <c r="AG59" s="71" t="str">
        <f>'VMs - All Data Fields'!AX69</f>
        <v>Active</v>
      </c>
      <c r="AH59" s="71" t="str">
        <f>'VMs - All Data Fields'!AY69</f>
        <v>PrimaryCompute</v>
      </c>
      <c r="AI59" s="71">
        <f>'VMs - All Data Fields'!BJ69</f>
        <v>0</v>
      </c>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c r="BL59" s="71"/>
      <c r="BM59" s="71"/>
      <c r="BN59" s="71"/>
      <c r="BO59" s="71"/>
      <c r="BP59" s="71"/>
      <c r="BQ59" s="71"/>
      <c r="BR59" s="71"/>
      <c r="BS59" s="71"/>
      <c r="BT59" s="71"/>
      <c r="BU59" s="71"/>
      <c r="BV59" s="71"/>
      <c r="BW59" s="71"/>
      <c r="BX59" s="71"/>
      <c r="BY59" s="71"/>
      <c r="BZ59" s="71"/>
      <c r="CA59" s="71"/>
      <c r="CB59" s="71"/>
      <c r="CC59" s="71"/>
      <c r="CD59" s="71"/>
      <c r="CE59" s="71"/>
      <c r="CF59" s="71"/>
      <c r="CG59" s="71"/>
      <c r="CH59" s="71"/>
    </row>
    <row r="60" spans="1:96">
      <c r="A60" s="71" t="str">
        <f>'VMs - All Data Fields'!A70</f>
        <v>kubea02</v>
      </c>
      <c r="B60" s="71">
        <f>'VMs - All Data Fields'!B70</f>
        <v>8</v>
      </c>
      <c r="C60" s="71">
        <f>'VMs - All Data Fields'!C70</f>
        <v>32768</v>
      </c>
      <c r="D60" s="71">
        <f>'VMs - All Data Fields'!D70</f>
        <v>102400</v>
      </c>
      <c r="E60" s="71" t="str">
        <f>'VMs - All Data Fields'!G70</f>
        <v>FB01-09-Kube02</v>
      </c>
      <c r="F60" s="71">
        <f>'VMs - All Data Fields'!I70</f>
        <v>0</v>
      </c>
      <c r="G60" s="71">
        <f>'VMs - All Data Fields'!K70</f>
        <v>0</v>
      </c>
      <c r="H60" s="71">
        <f>'VMs - All Data Fields'!L70</f>
        <v>0</v>
      </c>
      <c r="I60" s="71" t="e">
        <f>'VMs - All Data Fields'!#REF!</f>
        <v>#REF!</v>
      </c>
      <c r="J60" s="71" t="e">
        <f>'VMs - All Data Fields'!#REF!</f>
        <v>#REF!</v>
      </c>
      <c r="K60" s="71" t="e">
        <f>'VMs - All Data Fields'!#REF!</f>
        <v>#REF!</v>
      </c>
      <c r="L60" s="71">
        <f>'VMs - All Data Fields'!N70</f>
        <v>0</v>
      </c>
      <c r="M60" s="71">
        <f>'VMs - All Data Fields'!P70</f>
        <v>0</v>
      </c>
      <c r="N60" s="71">
        <f>'VMs - All Data Fields'!Q70</f>
        <v>0</v>
      </c>
      <c r="O60" s="71">
        <f>'VMs - All Data Fields'!S70</f>
        <v>0</v>
      </c>
      <c r="P60" s="71">
        <f>'VMs - All Data Fields'!U70</f>
        <v>0</v>
      </c>
      <c r="Q60" s="71">
        <f>'VMs - All Data Fields'!V70</f>
        <v>0</v>
      </c>
      <c r="R60" s="71" t="str">
        <f>'VMs - All Data Fields'!AC70</f>
        <v>CentOS7</v>
      </c>
      <c r="S60" s="71" t="str">
        <f>'VMs - All Data Fields'!AD70</f>
        <v>172.17.220.162</v>
      </c>
      <c r="T60" s="71" t="str">
        <f>'VMs - All Data Fields'!AE70</f>
        <v>220-DataAnalysis</v>
      </c>
      <c r="U60" s="71" t="str">
        <f>'VMs - All Data Fields'!AF70</f>
        <v>255.255.254.0</v>
      </c>
      <c r="V60" s="71" t="str">
        <f>'VMs - All Data Fields'!AG70</f>
        <v>172.17.220.1</v>
      </c>
      <c r="W60" s="71">
        <f>'VMs - All Data Fields'!AH70</f>
        <v>0</v>
      </c>
      <c r="X60" s="71">
        <f>'VMs - All Data Fields'!AI70</f>
        <v>0</v>
      </c>
      <c r="Y60" s="71">
        <f>'VMs - All Data Fields'!AJ70</f>
        <v>0</v>
      </c>
      <c r="Z60" s="71" t="e">
        <f>'VMs - All Data Fields'!#REF!</f>
        <v>#REF!</v>
      </c>
      <c r="AA60" s="71">
        <f>'VMs - All Data Fields'!AK70</f>
        <v>0</v>
      </c>
      <c r="AB60" s="71">
        <f>'VMs - All Data Fields'!AL70</f>
        <v>0</v>
      </c>
      <c r="AC60" s="71">
        <f>'VMs - All Data Fields'!AM70</f>
        <v>0</v>
      </c>
      <c r="AD60" s="71" t="e">
        <f>'VMs - All Data Fields'!#REF!</f>
        <v>#REF!</v>
      </c>
      <c r="AE60" s="71">
        <f>'VMs - All Data Fields'!AT70</f>
        <v>9</v>
      </c>
      <c r="AF60" s="71" t="str">
        <f>'VMs - All Data Fields'!AW70</f>
        <v>Kubernetes</v>
      </c>
      <c r="AG60" s="71" t="str">
        <f>'VMs - All Data Fields'!AX70</f>
        <v>Active</v>
      </c>
      <c r="AH60" s="71" t="str">
        <f>'VMs - All Data Fields'!AY70</f>
        <v>PrimaryCompute</v>
      </c>
      <c r="AI60" s="71">
        <f>'VMs - All Data Fields'!BJ70</f>
        <v>0</v>
      </c>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c r="BN60" s="71"/>
      <c r="BO60" s="71"/>
      <c r="BP60" s="71"/>
      <c r="BQ60" s="71"/>
      <c r="BR60" s="71"/>
      <c r="BS60" s="71"/>
      <c r="BT60" s="71"/>
      <c r="BU60" s="71"/>
      <c r="BV60" s="71"/>
      <c r="BW60" s="71"/>
      <c r="BX60" s="71"/>
      <c r="BY60" s="71"/>
      <c r="BZ60" s="71"/>
      <c r="CA60" s="71"/>
      <c r="CB60" s="71"/>
      <c r="CC60" s="71"/>
      <c r="CD60" s="71"/>
      <c r="CE60" s="71"/>
      <c r="CF60" s="71"/>
      <c r="CG60" s="71"/>
      <c r="CH60" s="71"/>
    </row>
    <row r="61" spans="1:96">
      <c r="A61" s="71" t="str">
        <f>'VMs - All Data Fields'!A71</f>
        <v>kubea03</v>
      </c>
      <c r="B61" s="71">
        <f>'VMs - All Data Fields'!B71</f>
        <v>8</v>
      </c>
      <c r="C61" s="71">
        <f>'VMs - All Data Fields'!C71</f>
        <v>32768</v>
      </c>
      <c r="D61" s="71">
        <f>'VMs - All Data Fields'!D71</f>
        <v>102400</v>
      </c>
      <c r="E61" s="71" t="str">
        <f>'VMs - All Data Fields'!G71</f>
        <v>FB01-10-Kube03</v>
      </c>
      <c r="F61" s="71">
        <f>'VMs - All Data Fields'!I71</f>
        <v>0</v>
      </c>
      <c r="G61" s="71">
        <f>'VMs - All Data Fields'!K71</f>
        <v>0</v>
      </c>
      <c r="H61" s="71">
        <f>'VMs - All Data Fields'!L71</f>
        <v>0</v>
      </c>
      <c r="I61" s="71" t="e">
        <f>'VMs - All Data Fields'!#REF!</f>
        <v>#REF!</v>
      </c>
      <c r="J61" s="71" t="e">
        <f>'VMs - All Data Fields'!#REF!</f>
        <v>#REF!</v>
      </c>
      <c r="K61" s="71" t="e">
        <f>'VMs - All Data Fields'!#REF!</f>
        <v>#REF!</v>
      </c>
      <c r="L61" s="71">
        <f>'VMs - All Data Fields'!N71</f>
        <v>0</v>
      </c>
      <c r="M61" s="71">
        <f>'VMs - All Data Fields'!P71</f>
        <v>0</v>
      </c>
      <c r="N61" s="71">
        <f>'VMs - All Data Fields'!Q71</f>
        <v>0</v>
      </c>
      <c r="O61" s="71">
        <f>'VMs - All Data Fields'!S71</f>
        <v>0</v>
      </c>
      <c r="P61" s="71">
        <f>'VMs - All Data Fields'!U71</f>
        <v>0</v>
      </c>
      <c r="Q61" s="71">
        <f>'VMs - All Data Fields'!V71</f>
        <v>0</v>
      </c>
      <c r="R61" s="71" t="str">
        <f>'VMs - All Data Fields'!AC71</f>
        <v>CentOS7</v>
      </c>
      <c r="S61" s="71" t="str">
        <f>'VMs - All Data Fields'!AD71</f>
        <v>172.17.220.163</v>
      </c>
      <c r="T61" s="71" t="str">
        <f>'VMs - All Data Fields'!AE71</f>
        <v>220-DataAnalysis</v>
      </c>
      <c r="U61" s="71" t="str">
        <f>'VMs - All Data Fields'!AF71</f>
        <v>255.255.254.0</v>
      </c>
      <c r="V61" s="71" t="str">
        <f>'VMs - All Data Fields'!AG71</f>
        <v>172.17.220.1</v>
      </c>
      <c r="W61" s="71">
        <f>'VMs - All Data Fields'!AH71</f>
        <v>0</v>
      </c>
      <c r="X61" s="71">
        <f>'VMs - All Data Fields'!AI71</f>
        <v>0</v>
      </c>
      <c r="Y61" s="71">
        <f>'VMs - All Data Fields'!AJ71</f>
        <v>0</v>
      </c>
      <c r="Z61" s="71" t="e">
        <f>'VMs - All Data Fields'!#REF!</f>
        <v>#REF!</v>
      </c>
      <c r="AA61" s="71">
        <f>'VMs - All Data Fields'!AK71</f>
        <v>0</v>
      </c>
      <c r="AB61" s="71">
        <f>'VMs - All Data Fields'!AL71</f>
        <v>0</v>
      </c>
      <c r="AC61" s="71">
        <f>'VMs - All Data Fields'!AM71</f>
        <v>0</v>
      </c>
      <c r="AD61" s="71" t="e">
        <f>'VMs - All Data Fields'!#REF!</f>
        <v>#REF!</v>
      </c>
      <c r="AE61" s="71">
        <f>'VMs - All Data Fields'!AT71</f>
        <v>9</v>
      </c>
      <c r="AF61" s="71" t="str">
        <f>'VMs - All Data Fields'!AW71</f>
        <v>Kubernetes</v>
      </c>
      <c r="AG61" s="71" t="str">
        <f>'VMs - All Data Fields'!AX71</f>
        <v>Active</v>
      </c>
      <c r="AH61" s="71" t="str">
        <f>'VMs - All Data Fields'!AY71</f>
        <v>PrimaryCompute</v>
      </c>
      <c r="AI61" s="71">
        <f>'VMs - All Data Fields'!BJ71</f>
        <v>0</v>
      </c>
      <c r="AJ61" s="71"/>
      <c r="AK61" s="71"/>
      <c r="AL61" s="71"/>
      <c r="AM61" s="71"/>
      <c r="AN61" s="71"/>
      <c r="AO61" s="71"/>
      <c r="AP61" s="71"/>
      <c r="AQ61" s="71"/>
      <c r="AR61" s="71"/>
      <c r="AS61" s="71"/>
      <c r="AT61" s="71"/>
      <c r="AU61" s="71"/>
      <c r="AV61" s="71"/>
      <c r="AW61" s="71"/>
      <c r="AX61" s="71"/>
      <c r="AY61" s="71"/>
      <c r="AZ61" s="71"/>
      <c r="BA61" s="71"/>
      <c r="BB61" s="71"/>
      <c r="BC61" s="71"/>
      <c r="BD61" s="71"/>
      <c r="BE61" s="71"/>
      <c r="BF61" s="71"/>
      <c r="BG61" s="71"/>
      <c r="BH61" s="71"/>
      <c r="BI61" s="71"/>
      <c r="BJ61" s="71"/>
      <c r="BK61" s="71"/>
      <c r="BL61" s="71"/>
      <c r="BM61" s="71"/>
      <c r="BN61" s="71"/>
      <c r="BO61" s="71"/>
      <c r="BP61" s="71"/>
      <c r="BQ61" s="71"/>
      <c r="BR61" s="71"/>
      <c r="BS61" s="71"/>
      <c r="BT61" s="71"/>
      <c r="BU61" s="71"/>
      <c r="BV61" s="71"/>
      <c r="BW61" s="71"/>
      <c r="BX61" s="71"/>
      <c r="BY61" s="71"/>
      <c r="BZ61" s="71"/>
      <c r="CA61" s="71"/>
      <c r="CB61" s="71"/>
      <c r="CC61" s="71"/>
      <c r="CD61" s="71"/>
      <c r="CE61" s="71"/>
      <c r="CF61" s="71"/>
      <c r="CG61" s="71"/>
      <c r="CH61" s="71"/>
    </row>
    <row r="62" spans="1:96">
      <c r="A62" s="71" t="str">
        <f>'VMs - All Data Fields'!A73</f>
        <v>kubebp01</v>
      </c>
      <c r="B62" s="71">
        <f>'VMs - All Data Fields'!B73</f>
        <v>8</v>
      </c>
      <c r="C62" s="71">
        <f>'VMs - All Data Fields'!C73</f>
        <v>32768</v>
      </c>
      <c r="D62" s="71">
        <f>'VMs - All Data Fields'!D73</f>
        <v>102400</v>
      </c>
      <c r="E62" s="71" t="str">
        <f>'VMs - All Data Fields'!G73</f>
        <v>FB01-08-Kube01</v>
      </c>
      <c r="F62" s="71">
        <f>'VMs - All Data Fields'!I73</f>
        <v>0</v>
      </c>
      <c r="G62" s="71">
        <f>'VMs - All Data Fields'!K73</f>
        <v>0</v>
      </c>
      <c r="H62" s="71">
        <f>'VMs - All Data Fields'!L73</f>
        <v>0</v>
      </c>
      <c r="I62" s="71" t="e">
        <f>'VMs - All Data Fields'!#REF!</f>
        <v>#REF!</v>
      </c>
      <c r="J62" s="71" t="e">
        <f>'VMs - All Data Fields'!#REF!</f>
        <v>#REF!</v>
      </c>
      <c r="K62" s="71" t="e">
        <f>'VMs - All Data Fields'!#REF!</f>
        <v>#REF!</v>
      </c>
      <c r="L62" s="71">
        <f>'VMs - All Data Fields'!N73</f>
        <v>0</v>
      </c>
      <c r="M62" s="71">
        <f>'VMs - All Data Fields'!P73</f>
        <v>0</v>
      </c>
      <c r="N62" s="71">
        <f>'VMs - All Data Fields'!Q73</f>
        <v>0</v>
      </c>
      <c r="O62" s="71">
        <f>'VMs - All Data Fields'!S73</f>
        <v>0</v>
      </c>
      <c r="P62" s="71">
        <f>'VMs - All Data Fields'!U73</f>
        <v>0</v>
      </c>
      <c r="Q62" s="71">
        <f>'VMs - All Data Fields'!V73</f>
        <v>0</v>
      </c>
      <c r="R62" s="71" t="str">
        <f>'VMs - All Data Fields'!AC73</f>
        <v>CentOS7</v>
      </c>
      <c r="S62" s="71" t="str">
        <f>'VMs - All Data Fields'!AD73</f>
        <v>172.17.220.151</v>
      </c>
      <c r="T62" s="71" t="str">
        <f>'VMs - All Data Fields'!AE73</f>
        <v>220-DataAnalysis</v>
      </c>
      <c r="U62" s="71" t="str">
        <f>'VMs - All Data Fields'!AF73</f>
        <v>255.255.254.0</v>
      </c>
      <c r="V62" s="71" t="str">
        <f>'VMs - All Data Fields'!AG73</f>
        <v>172.17.220.1</v>
      </c>
      <c r="W62" s="71">
        <f>'VMs - All Data Fields'!AH73</f>
        <v>0</v>
      </c>
      <c r="X62" s="71">
        <f>'VMs - All Data Fields'!AI73</f>
        <v>0</v>
      </c>
      <c r="Y62" s="71">
        <f>'VMs - All Data Fields'!AJ73</f>
        <v>0</v>
      </c>
      <c r="Z62" s="71" t="e">
        <f>'VMs - All Data Fields'!#REF!</f>
        <v>#REF!</v>
      </c>
      <c r="AA62" s="71">
        <f>'VMs - All Data Fields'!AK73</f>
        <v>0</v>
      </c>
      <c r="AB62" s="71">
        <f>'VMs - All Data Fields'!AL73</f>
        <v>0</v>
      </c>
      <c r="AC62" s="71">
        <f>'VMs - All Data Fields'!AM73</f>
        <v>0</v>
      </c>
      <c r="AD62" s="71" t="e">
        <f>'VMs - All Data Fields'!#REF!</f>
        <v>#REF!</v>
      </c>
      <c r="AE62" s="71">
        <f>'VMs - All Data Fields'!AT73</f>
        <v>9</v>
      </c>
      <c r="AF62" s="71" t="str">
        <f>'VMs - All Data Fields'!AW73</f>
        <v>Kubernetes</v>
      </c>
      <c r="AG62" s="71" t="str">
        <f>'VMs - All Data Fields'!AX73</f>
        <v>Active</v>
      </c>
      <c r="AH62" s="71" t="str">
        <f>'VMs - All Data Fields'!AY73</f>
        <v>PrimaryCompute</v>
      </c>
      <c r="AI62" s="71">
        <f>'VMs - All Data Fields'!BJ73</f>
        <v>0</v>
      </c>
      <c r="AJ62" s="71"/>
      <c r="AK62" s="71"/>
      <c r="AL62" s="71"/>
      <c r="AM62" s="71"/>
      <c r="AN62" s="71"/>
      <c r="AO62" s="71"/>
      <c r="AP62" s="71"/>
      <c r="AQ62" s="71"/>
      <c r="AR62" s="71"/>
      <c r="AS62" s="71"/>
      <c r="AT62" s="71"/>
      <c r="AU62" s="71"/>
      <c r="AV62" s="71"/>
      <c r="AW62" s="71"/>
      <c r="AX62" s="71"/>
      <c r="AY62" s="71"/>
      <c r="AZ62" s="71"/>
      <c r="BA62" s="71"/>
      <c r="BB62" s="71"/>
      <c r="BC62" s="71"/>
      <c r="BD62" s="71"/>
      <c r="BE62" s="71"/>
      <c r="BF62" s="71"/>
      <c r="BG62" s="71"/>
      <c r="BH62" s="71"/>
      <c r="BI62" s="71"/>
      <c r="BJ62" s="71"/>
      <c r="BK62" s="71"/>
      <c r="BL62" s="71"/>
      <c r="BM62" s="71"/>
      <c r="BN62" s="71"/>
      <c r="BO62" s="71"/>
      <c r="BP62" s="71"/>
      <c r="BQ62" s="71"/>
      <c r="BR62" s="71"/>
      <c r="BS62" s="71"/>
      <c r="BT62" s="71"/>
      <c r="BU62" s="71"/>
      <c r="BV62" s="71"/>
      <c r="BW62" s="71"/>
      <c r="BX62" s="71"/>
      <c r="BY62" s="71"/>
      <c r="BZ62" s="71"/>
      <c r="CA62" s="71"/>
      <c r="CB62" s="71"/>
      <c r="CC62" s="71"/>
      <c r="CD62" s="71"/>
      <c r="CE62" s="71"/>
      <c r="CF62" s="71"/>
      <c r="CG62" s="71"/>
      <c r="CH62" s="71"/>
    </row>
    <row r="63" spans="1:96">
      <c r="A63" s="71" t="str">
        <f>'VMs - All Data Fields'!A74</f>
        <v>kubebp02</v>
      </c>
      <c r="B63" s="71">
        <f>'VMs - All Data Fields'!B74</f>
        <v>8</v>
      </c>
      <c r="C63" s="71">
        <f>'VMs - All Data Fields'!C74</f>
        <v>32768</v>
      </c>
      <c r="D63" s="71">
        <f>'VMs - All Data Fields'!D74</f>
        <v>102400</v>
      </c>
      <c r="E63" s="71" t="str">
        <f>'VMs - All Data Fields'!G74</f>
        <v>FB01-09-Kube02</v>
      </c>
      <c r="F63" s="71">
        <f>'VMs - All Data Fields'!I74</f>
        <v>0</v>
      </c>
      <c r="G63" s="71">
        <f>'VMs - All Data Fields'!K74</f>
        <v>0</v>
      </c>
      <c r="H63" s="71">
        <f>'VMs - All Data Fields'!L74</f>
        <v>0</v>
      </c>
      <c r="I63" s="71" t="e">
        <f>'VMs - All Data Fields'!#REF!</f>
        <v>#REF!</v>
      </c>
      <c r="J63" s="71" t="e">
        <f>'VMs - All Data Fields'!#REF!</f>
        <v>#REF!</v>
      </c>
      <c r="K63" s="71" t="e">
        <f>'VMs - All Data Fields'!#REF!</f>
        <v>#REF!</v>
      </c>
      <c r="L63" s="71">
        <f>'VMs - All Data Fields'!N74</f>
        <v>0</v>
      </c>
      <c r="M63" s="71">
        <f>'VMs - All Data Fields'!P74</f>
        <v>0</v>
      </c>
      <c r="N63" s="71">
        <f>'VMs - All Data Fields'!Q74</f>
        <v>0</v>
      </c>
      <c r="O63" s="71">
        <f>'VMs - All Data Fields'!S74</f>
        <v>0</v>
      </c>
      <c r="P63" s="71">
        <f>'VMs - All Data Fields'!U74</f>
        <v>0</v>
      </c>
      <c r="Q63" s="71">
        <f>'VMs - All Data Fields'!V74</f>
        <v>0</v>
      </c>
      <c r="R63" s="71" t="str">
        <f>'VMs - All Data Fields'!AC74</f>
        <v>CentOS7</v>
      </c>
      <c r="S63" s="71" t="str">
        <f>'VMs - All Data Fields'!AD74</f>
        <v>172.17.220.152</v>
      </c>
      <c r="T63" s="71" t="str">
        <f>'VMs - All Data Fields'!AE74</f>
        <v>220-DataAnalysis</v>
      </c>
      <c r="U63" s="71" t="str">
        <f>'VMs - All Data Fields'!AF74</f>
        <v>255.255.254.0</v>
      </c>
      <c r="V63" s="71" t="str">
        <f>'VMs - All Data Fields'!AG74</f>
        <v>172.17.220.1</v>
      </c>
      <c r="W63" s="71">
        <f>'VMs - All Data Fields'!AH74</f>
        <v>0</v>
      </c>
      <c r="X63" s="71">
        <f>'VMs - All Data Fields'!AI74</f>
        <v>0</v>
      </c>
      <c r="Y63" s="71">
        <f>'VMs - All Data Fields'!AJ74</f>
        <v>0</v>
      </c>
      <c r="Z63" s="71" t="e">
        <f>'VMs - All Data Fields'!#REF!</f>
        <v>#REF!</v>
      </c>
      <c r="AA63" s="71">
        <f>'VMs - All Data Fields'!AK74</f>
        <v>0</v>
      </c>
      <c r="AB63" s="71">
        <f>'VMs - All Data Fields'!AL74</f>
        <v>0</v>
      </c>
      <c r="AC63" s="71">
        <f>'VMs - All Data Fields'!AM74</f>
        <v>0</v>
      </c>
      <c r="AD63" s="71" t="e">
        <f>'VMs - All Data Fields'!#REF!</f>
        <v>#REF!</v>
      </c>
      <c r="AE63" s="71">
        <f>'VMs - All Data Fields'!AT74</f>
        <v>9</v>
      </c>
      <c r="AF63" s="71" t="str">
        <f>'VMs - All Data Fields'!AW74</f>
        <v>Kubernetes</v>
      </c>
      <c r="AG63" s="71" t="str">
        <f>'VMs - All Data Fields'!AX74</f>
        <v>Active</v>
      </c>
      <c r="AH63" s="71" t="str">
        <f>'VMs - All Data Fields'!AY74</f>
        <v>PrimaryCompute</v>
      </c>
      <c r="AI63" s="71">
        <f>'VMs - All Data Fields'!BJ74</f>
        <v>0</v>
      </c>
      <c r="AJ63" s="71"/>
      <c r="AK63" s="71"/>
      <c r="AL63" s="71"/>
      <c r="AM63" s="71"/>
      <c r="AN63" s="71"/>
      <c r="AO63" s="71"/>
      <c r="AP63" s="71"/>
      <c r="AQ63" s="71"/>
      <c r="AR63" s="71"/>
      <c r="AS63" s="71"/>
      <c r="AT63" s="71"/>
      <c r="AU63" s="71"/>
      <c r="AV63" s="71"/>
      <c r="AW63" s="71"/>
      <c r="AX63" s="71"/>
      <c r="AY63" s="71"/>
      <c r="AZ63" s="71"/>
      <c r="BA63" s="71"/>
      <c r="BB63" s="71"/>
      <c r="BC63" s="71"/>
      <c r="BD63" s="71"/>
      <c r="BE63" s="71"/>
      <c r="BF63" s="71"/>
      <c r="BG63" s="71"/>
      <c r="BH63" s="71"/>
      <c r="BI63" s="71"/>
      <c r="BJ63" s="71"/>
      <c r="BK63" s="71"/>
      <c r="BL63" s="71"/>
      <c r="BM63" s="71"/>
      <c r="BN63" s="71"/>
      <c r="BO63" s="71"/>
      <c r="BP63" s="71"/>
      <c r="BQ63" s="71"/>
      <c r="BR63" s="71"/>
      <c r="BS63" s="71"/>
      <c r="BT63" s="71"/>
      <c r="BU63" s="71"/>
      <c r="BV63" s="71"/>
      <c r="BW63" s="71"/>
      <c r="BX63" s="71"/>
      <c r="BY63" s="71"/>
      <c r="BZ63" s="71"/>
      <c r="CA63" s="71"/>
      <c r="CB63" s="71"/>
      <c r="CC63" s="71"/>
      <c r="CD63" s="71"/>
      <c r="CE63" s="71"/>
      <c r="CF63" s="71"/>
      <c r="CG63" s="71"/>
      <c r="CH63" s="71"/>
    </row>
    <row r="64" spans="1:96">
      <c r="A64" s="71" t="str">
        <f>'VMs - All Data Fields'!A75</f>
        <v>kubebp03</v>
      </c>
      <c r="B64" s="71">
        <f>'VMs - All Data Fields'!B75</f>
        <v>8</v>
      </c>
      <c r="C64" s="71">
        <f>'VMs - All Data Fields'!C75</f>
        <v>32768</v>
      </c>
      <c r="D64" s="71">
        <f>'VMs - All Data Fields'!D75</f>
        <v>102400</v>
      </c>
      <c r="E64" s="71" t="str">
        <f>'VMs - All Data Fields'!G75</f>
        <v>FB01-10-Kube03</v>
      </c>
      <c r="F64" s="71">
        <f>'VMs - All Data Fields'!I75</f>
        <v>0</v>
      </c>
      <c r="G64" s="71">
        <f>'VMs - All Data Fields'!K75</f>
        <v>0</v>
      </c>
      <c r="H64" s="71">
        <f>'VMs - All Data Fields'!L75</f>
        <v>0</v>
      </c>
      <c r="I64" s="71" t="e">
        <f>'VMs - All Data Fields'!#REF!</f>
        <v>#REF!</v>
      </c>
      <c r="J64" s="71" t="e">
        <f>'VMs - All Data Fields'!#REF!</f>
        <v>#REF!</v>
      </c>
      <c r="K64" s="71" t="e">
        <f>'VMs - All Data Fields'!#REF!</f>
        <v>#REF!</v>
      </c>
      <c r="L64" s="71">
        <f>'VMs - All Data Fields'!N75</f>
        <v>0</v>
      </c>
      <c r="M64" s="71">
        <f>'VMs - All Data Fields'!P75</f>
        <v>0</v>
      </c>
      <c r="N64" s="71">
        <f>'VMs - All Data Fields'!Q75</f>
        <v>0</v>
      </c>
      <c r="O64" s="71">
        <f>'VMs - All Data Fields'!S75</f>
        <v>0</v>
      </c>
      <c r="P64" s="71">
        <f>'VMs - All Data Fields'!U75</f>
        <v>0</v>
      </c>
      <c r="Q64" s="71">
        <f>'VMs - All Data Fields'!V75</f>
        <v>0</v>
      </c>
      <c r="R64" s="71" t="str">
        <f>'VMs - All Data Fields'!AC75</f>
        <v>CentOS7</v>
      </c>
      <c r="S64" s="71" t="str">
        <f>'VMs - All Data Fields'!AD75</f>
        <v>172.17.220.153</v>
      </c>
      <c r="T64" s="71" t="str">
        <f>'VMs - All Data Fields'!AE75</f>
        <v>220-DataAnalysis</v>
      </c>
      <c r="U64" s="71" t="str">
        <f>'VMs - All Data Fields'!AF75</f>
        <v>255.255.254.0</v>
      </c>
      <c r="V64" s="71" t="str">
        <f>'VMs - All Data Fields'!AG75</f>
        <v>172.17.220.1</v>
      </c>
      <c r="W64" s="71">
        <f>'VMs - All Data Fields'!AH75</f>
        <v>0</v>
      </c>
      <c r="X64" s="71">
        <f>'VMs - All Data Fields'!AI75</f>
        <v>0</v>
      </c>
      <c r="Y64" s="71">
        <f>'VMs - All Data Fields'!AJ75</f>
        <v>0</v>
      </c>
      <c r="Z64" s="71" t="e">
        <f>'VMs - All Data Fields'!#REF!</f>
        <v>#REF!</v>
      </c>
      <c r="AA64" s="71">
        <f>'VMs - All Data Fields'!AK75</f>
        <v>0</v>
      </c>
      <c r="AB64" s="71">
        <f>'VMs - All Data Fields'!AL75</f>
        <v>0</v>
      </c>
      <c r="AC64" s="71">
        <f>'VMs - All Data Fields'!AM75</f>
        <v>0</v>
      </c>
      <c r="AD64" s="71" t="e">
        <f>'VMs - All Data Fields'!#REF!</f>
        <v>#REF!</v>
      </c>
      <c r="AE64" s="71">
        <f>'VMs - All Data Fields'!AT75</f>
        <v>9</v>
      </c>
      <c r="AF64" s="71" t="str">
        <f>'VMs - All Data Fields'!AW75</f>
        <v>Kubernetes</v>
      </c>
      <c r="AG64" s="71" t="str">
        <f>'VMs - All Data Fields'!AX75</f>
        <v>Active</v>
      </c>
      <c r="AH64" s="71" t="str">
        <f>'VMs - All Data Fields'!AY75</f>
        <v>PrimaryCompute</v>
      </c>
      <c r="AI64" s="71">
        <f>'VMs - All Data Fields'!BJ75</f>
        <v>0</v>
      </c>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row>
    <row r="65" spans="1:86">
      <c r="A65" s="71" t="str">
        <f>'VMs - All Data Fields'!A76</f>
        <v>kubedanode01</v>
      </c>
      <c r="B65" s="71">
        <f>'VMs - All Data Fields'!B76</f>
        <v>6</v>
      </c>
      <c r="C65" s="71">
        <f>'VMs - All Data Fields'!C76</f>
        <v>16384</v>
      </c>
      <c r="D65" s="71">
        <f>'VMs - All Data Fields'!D76</f>
        <v>102400</v>
      </c>
      <c r="E65" s="71" t="str">
        <f>'VMs - All Data Fields'!G76</f>
        <v>FB01-08-Kube01</v>
      </c>
      <c r="F65" s="71">
        <f>'VMs - All Data Fields'!I76</f>
        <v>0</v>
      </c>
      <c r="G65" s="71">
        <f>'VMs - All Data Fields'!K76</f>
        <v>0</v>
      </c>
      <c r="H65" s="71">
        <f>'VMs - All Data Fields'!L76</f>
        <v>0</v>
      </c>
      <c r="I65" s="71" t="e">
        <f>'VMs - All Data Fields'!#REF!</f>
        <v>#REF!</v>
      </c>
      <c r="J65" s="71" t="e">
        <f>'VMs - All Data Fields'!#REF!</f>
        <v>#REF!</v>
      </c>
      <c r="K65" s="71" t="e">
        <f>'VMs - All Data Fields'!#REF!</f>
        <v>#REF!</v>
      </c>
      <c r="L65" s="71">
        <f>'VMs - All Data Fields'!N76</f>
        <v>0</v>
      </c>
      <c r="M65" s="71">
        <f>'VMs - All Data Fields'!P76</f>
        <v>0</v>
      </c>
      <c r="N65" s="71">
        <f>'VMs - All Data Fields'!Q76</f>
        <v>0</v>
      </c>
      <c r="O65" s="71">
        <f>'VMs - All Data Fields'!S76</f>
        <v>0</v>
      </c>
      <c r="P65" s="71">
        <f>'VMs - All Data Fields'!U76</f>
        <v>0</v>
      </c>
      <c r="Q65" s="71">
        <f>'VMs - All Data Fields'!V76</f>
        <v>0</v>
      </c>
      <c r="R65" s="71" t="str">
        <f>'VMs - All Data Fields'!AC76</f>
        <v>CentOS7</v>
      </c>
      <c r="S65" s="71" t="str">
        <f>'VMs - All Data Fields'!AD76</f>
        <v>172.17.220.131</v>
      </c>
      <c r="T65" s="71" t="str">
        <f>'VMs - All Data Fields'!AE76</f>
        <v>220-DataAnalysis</v>
      </c>
      <c r="U65" s="71" t="str">
        <f>'VMs - All Data Fields'!AF76</f>
        <v>255.255.254.0</v>
      </c>
      <c r="V65" s="71" t="str">
        <f>'VMs - All Data Fields'!AG76</f>
        <v>172.17.220.1</v>
      </c>
      <c r="W65" s="71">
        <f>'VMs - All Data Fields'!AH76</f>
        <v>0</v>
      </c>
      <c r="X65" s="71">
        <f>'VMs - All Data Fields'!AI76</f>
        <v>0</v>
      </c>
      <c r="Y65" s="71">
        <f>'VMs - All Data Fields'!AJ76</f>
        <v>0</v>
      </c>
      <c r="Z65" s="71" t="e">
        <f>'VMs - All Data Fields'!#REF!</f>
        <v>#REF!</v>
      </c>
      <c r="AA65" s="71">
        <f>'VMs - All Data Fields'!AK76</f>
        <v>0</v>
      </c>
      <c r="AB65" s="71">
        <f>'VMs - All Data Fields'!AL76</f>
        <v>0</v>
      </c>
      <c r="AC65" s="71">
        <f>'VMs - All Data Fields'!AM76</f>
        <v>0</v>
      </c>
      <c r="AD65" s="71" t="e">
        <f>'VMs - All Data Fields'!#REF!</f>
        <v>#REF!</v>
      </c>
      <c r="AE65" s="71">
        <f>'VMs - All Data Fields'!AT76</f>
        <v>9</v>
      </c>
      <c r="AF65" s="71" t="str">
        <f>'VMs - All Data Fields'!AW76</f>
        <v>Kubernetes</v>
      </c>
      <c r="AG65" s="71" t="str">
        <f>'VMs - All Data Fields'!AX76</f>
        <v>Active</v>
      </c>
      <c r="AH65" s="71" t="str">
        <f>'VMs - All Data Fields'!AY76</f>
        <v>PrimaryCompute</v>
      </c>
      <c r="AI65" s="71">
        <f>'VMs - All Data Fields'!BJ76</f>
        <v>0</v>
      </c>
      <c r="AJ65" s="71"/>
      <c r="AK65" s="71"/>
      <c r="AL65" s="71"/>
      <c r="AM65" s="71"/>
      <c r="AN65" s="71"/>
      <c r="AO65" s="71"/>
      <c r="AP65" s="71"/>
      <c r="AQ65" s="71"/>
      <c r="AR65" s="71"/>
      <c r="AS65" s="71"/>
      <c r="AT65" s="71"/>
      <c r="AU65" s="71"/>
      <c r="AV65" s="71"/>
      <c r="AW65" s="71"/>
      <c r="AX65" s="71"/>
      <c r="AY65" s="71"/>
      <c r="AZ65" s="71"/>
      <c r="BA65" s="71"/>
      <c r="BB65" s="71"/>
      <c r="BC65" s="71"/>
      <c r="BD65" s="71"/>
      <c r="BE65" s="71"/>
      <c r="BF65" s="71"/>
      <c r="BG65" s="71"/>
      <c r="BH65" s="71"/>
      <c r="BI65" s="71"/>
      <c r="BJ65" s="71"/>
      <c r="BK65" s="71"/>
      <c r="BL65" s="71"/>
      <c r="BM65" s="71"/>
      <c r="BN65" s="71"/>
      <c r="BO65" s="71"/>
      <c r="BP65" s="71"/>
      <c r="BQ65" s="71"/>
      <c r="BR65" s="71"/>
      <c r="BS65" s="71"/>
      <c r="BT65" s="71"/>
      <c r="BU65" s="71"/>
      <c r="BV65" s="71"/>
      <c r="BW65" s="71"/>
      <c r="BX65" s="71"/>
      <c r="BY65" s="71"/>
      <c r="BZ65" s="71"/>
      <c r="CA65" s="71"/>
      <c r="CB65" s="71"/>
      <c r="CC65" s="71"/>
      <c r="CD65" s="71"/>
      <c r="CE65" s="71"/>
      <c r="CF65" s="71"/>
      <c r="CG65" s="71"/>
      <c r="CH65" s="71"/>
    </row>
    <row r="66" spans="1:86">
      <c r="A66" s="71" t="str">
        <f>'VMs - All Data Fields'!A77</f>
        <v>kubedanode02</v>
      </c>
      <c r="B66" s="71">
        <f>'VMs - All Data Fields'!B77</f>
        <v>6</v>
      </c>
      <c r="C66" s="71">
        <f>'VMs - All Data Fields'!C77</f>
        <v>16384</v>
      </c>
      <c r="D66" s="71">
        <f>'VMs - All Data Fields'!D77</f>
        <v>102400</v>
      </c>
      <c r="E66" s="71" t="str">
        <f>'VMs - All Data Fields'!G77</f>
        <v>FB01-09-Kube02</v>
      </c>
      <c r="F66" s="71">
        <f>'VMs - All Data Fields'!I77</f>
        <v>0</v>
      </c>
      <c r="G66" s="71">
        <f>'VMs - All Data Fields'!K77</f>
        <v>0</v>
      </c>
      <c r="H66" s="71">
        <f>'VMs - All Data Fields'!L77</f>
        <v>0</v>
      </c>
      <c r="I66" s="71" t="e">
        <f>'VMs - All Data Fields'!#REF!</f>
        <v>#REF!</v>
      </c>
      <c r="J66" s="71" t="e">
        <f>'VMs - All Data Fields'!#REF!</f>
        <v>#REF!</v>
      </c>
      <c r="K66" s="71" t="e">
        <f>'VMs - All Data Fields'!#REF!</f>
        <v>#REF!</v>
      </c>
      <c r="L66" s="71">
        <f>'VMs - All Data Fields'!N77</f>
        <v>0</v>
      </c>
      <c r="M66" s="71">
        <f>'VMs - All Data Fields'!P77</f>
        <v>0</v>
      </c>
      <c r="N66" s="71">
        <f>'VMs - All Data Fields'!Q77</f>
        <v>0</v>
      </c>
      <c r="O66" s="71">
        <f>'VMs - All Data Fields'!S77</f>
        <v>0</v>
      </c>
      <c r="P66" s="71">
        <f>'VMs - All Data Fields'!U77</f>
        <v>0</v>
      </c>
      <c r="Q66" s="71">
        <f>'VMs - All Data Fields'!V77</f>
        <v>0</v>
      </c>
      <c r="R66" s="71" t="str">
        <f>'VMs - All Data Fields'!AC77</f>
        <v>CentOS7</v>
      </c>
      <c r="S66" s="71" t="str">
        <f>'VMs - All Data Fields'!AD77</f>
        <v>172.17.220.132</v>
      </c>
      <c r="T66" s="71" t="str">
        <f>'VMs - All Data Fields'!AE77</f>
        <v>220-DataAnalysis</v>
      </c>
      <c r="U66" s="71" t="str">
        <f>'VMs - All Data Fields'!AF77</f>
        <v>255.255.254.0</v>
      </c>
      <c r="V66" s="71" t="str">
        <f>'VMs - All Data Fields'!AG77</f>
        <v>172.17.220.1</v>
      </c>
      <c r="W66" s="71">
        <f>'VMs - All Data Fields'!AH77</f>
        <v>0</v>
      </c>
      <c r="X66" s="71">
        <f>'VMs - All Data Fields'!AI77</f>
        <v>0</v>
      </c>
      <c r="Y66" s="71">
        <f>'VMs - All Data Fields'!AJ77</f>
        <v>0</v>
      </c>
      <c r="Z66" s="71" t="e">
        <f>'VMs - All Data Fields'!#REF!</f>
        <v>#REF!</v>
      </c>
      <c r="AA66" s="71">
        <f>'VMs - All Data Fields'!AK77</f>
        <v>0</v>
      </c>
      <c r="AB66" s="71">
        <f>'VMs - All Data Fields'!AL77</f>
        <v>0</v>
      </c>
      <c r="AC66" s="71">
        <f>'VMs - All Data Fields'!AM77</f>
        <v>0</v>
      </c>
      <c r="AD66" s="71" t="e">
        <f>'VMs - All Data Fields'!#REF!</f>
        <v>#REF!</v>
      </c>
      <c r="AE66" s="71">
        <f>'VMs - All Data Fields'!AT77</f>
        <v>9</v>
      </c>
      <c r="AF66" s="71" t="str">
        <f>'VMs - All Data Fields'!AW77</f>
        <v>Kubernetes</v>
      </c>
      <c r="AG66" s="71" t="str">
        <f>'VMs - All Data Fields'!AX77</f>
        <v>Active</v>
      </c>
      <c r="AH66" s="71" t="str">
        <f>'VMs - All Data Fields'!AY77</f>
        <v>PrimaryCompute</v>
      </c>
      <c r="AI66" s="71">
        <f>'VMs - All Data Fields'!BJ77</f>
        <v>0</v>
      </c>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row>
    <row r="67" spans="1:86">
      <c r="A67" s="71" t="str">
        <f>'VMs - All Data Fields'!A78</f>
        <v>kubedanode03</v>
      </c>
      <c r="B67" s="71">
        <f>'VMs - All Data Fields'!B78</f>
        <v>6</v>
      </c>
      <c r="C67" s="71">
        <f>'VMs - All Data Fields'!C78</f>
        <v>16384</v>
      </c>
      <c r="D67" s="71">
        <f>'VMs - All Data Fields'!D78</f>
        <v>102400</v>
      </c>
      <c r="E67" s="71" t="str">
        <f>'VMs - All Data Fields'!G78</f>
        <v>FB01-10-Kube03</v>
      </c>
      <c r="F67" s="71">
        <f>'VMs - All Data Fields'!I78</f>
        <v>0</v>
      </c>
      <c r="G67" s="71">
        <f>'VMs - All Data Fields'!K78</f>
        <v>0</v>
      </c>
      <c r="H67" s="71">
        <f>'VMs - All Data Fields'!L78</f>
        <v>0</v>
      </c>
      <c r="I67" s="71" t="e">
        <f>'VMs - All Data Fields'!#REF!</f>
        <v>#REF!</v>
      </c>
      <c r="J67" s="71" t="e">
        <f>'VMs - All Data Fields'!#REF!</f>
        <v>#REF!</v>
      </c>
      <c r="K67" s="71" t="e">
        <f>'VMs - All Data Fields'!#REF!</f>
        <v>#REF!</v>
      </c>
      <c r="L67" s="71">
        <f>'VMs - All Data Fields'!N78</f>
        <v>0</v>
      </c>
      <c r="M67" s="71">
        <f>'VMs - All Data Fields'!P78</f>
        <v>0</v>
      </c>
      <c r="N67" s="71">
        <f>'VMs - All Data Fields'!Q78</f>
        <v>0</v>
      </c>
      <c r="O67" s="71">
        <f>'VMs - All Data Fields'!S78</f>
        <v>0</v>
      </c>
      <c r="P67" s="71">
        <f>'VMs - All Data Fields'!U78</f>
        <v>0</v>
      </c>
      <c r="Q67" s="71">
        <f>'VMs - All Data Fields'!V78</f>
        <v>0</v>
      </c>
      <c r="R67" s="71" t="str">
        <f>'VMs - All Data Fields'!AC78</f>
        <v>CentOS7</v>
      </c>
      <c r="S67" s="71" t="str">
        <f>'VMs - All Data Fields'!AD78</f>
        <v>172.17.220.133</v>
      </c>
      <c r="T67" s="71" t="str">
        <f>'VMs - All Data Fields'!AE78</f>
        <v>220-DataAnalysis</v>
      </c>
      <c r="U67" s="71" t="str">
        <f>'VMs - All Data Fields'!AF78</f>
        <v>255.255.254.0</v>
      </c>
      <c r="V67" s="71" t="str">
        <f>'VMs - All Data Fields'!AG78</f>
        <v>172.17.220.1</v>
      </c>
      <c r="W67" s="71">
        <f>'VMs - All Data Fields'!AH78</f>
        <v>0</v>
      </c>
      <c r="X67" s="71">
        <f>'VMs - All Data Fields'!AI78</f>
        <v>0</v>
      </c>
      <c r="Y67" s="71">
        <f>'VMs - All Data Fields'!AJ78</f>
        <v>0</v>
      </c>
      <c r="Z67" s="71" t="e">
        <f>'VMs - All Data Fields'!#REF!</f>
        <v>#REF!</v>
      </c>
      <c r="AA67" s="71">
        <f>'VMs - All Data Fields'!AK78</f>
        <v>0</v>
      </c>
      <c r="AB67" s="71">
        <f>'VMs - All Data Fields'!AL78</f>
        <v>0</v>
      </c>
      <c r="AC67" s="71">
        <f>'VMs - All Data Fields'!AM78</f>
        <v>0</v>
      </c>
      <c r="AD67" s="71" t="e">
        <f>'VMs - All Data Fields'!#REF!</f>
        <v>#REF!</v>
      </c>
      <c r="AE67" s="71">
        <f>'VMs - All Data Fields'!AT78</f>
        <v>9</v>
      </c>
      <c r="AF67" s="71" t="str">
        <f>'VMs - All Data Fields'!AW78</f>
        <v>Kubernetes</v>
      </c>
      <c r="AG67" s="71" t="str">
        <f>'VMs - All Data Fields'!AX78</f>
        <v>Active</v>
      </c>
      <c r="AH67" s="71" t="str">
        <f>'VMs - All Data Fields'!AY78</f>
        <v>PrimaryCompute</v>
      </c>
      <c r="AI67" s="71">
        <f>'VMs - All Data Fields'!BJ78</f>
        <v>0</v>
      </c>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row>
    <row r="68" spans="1:86">
      <c r="A68" s="71" t="str">
        <f>'VMs - All Data Fields'!A79</f>
        <v>kubedanode04</v>
      </c>
      <c r="B68" s="71">
        <f>'VMs - All Data Fields'!B79</f>
        <v>6</v>
      </c>
      <c r="C68" s="71">
        <f>'VMs - All Data Fields'!C79</f>
        <v>16384</v>
      </c>
      <c r="D68" s="71">
        <f>'VMs - All Data Fields'!D79</f>
        <v>102400</v>
      </c>
      <c r="E68" s="71" t="str">
        <f>'VMs - All Data Fields'!G79</f>
        <v>FB01-08-Kube01</v>
      </c>
      <c r="F68" s="71">
        <f>'VMs - All Data Fields'!I79</f>
        <v>0</v>
      </c>
      <c r="G68" s="71">
        <f>'VMs - All Data Fields'!K79</f>
        <v>0</v>
      </c>
      <c r="H68" s="71">
        <f>'VMs - All Data Fields'!L79</f>
        <v>0</v>
      </c>
      <c r="I68" s="71" t="e">
        <f>'VMs - All Data Fields'!#REF!</f>
        <v>#REF!</v>
      </c>
      <c r="J68" s="71" t="e">
        <f>'VMs - All Data Fields'!#REF!</f>
        <v>#REF!</v>
      </c>
      <c r="K68" s="71" t="e">
        <f>'VMs - All Data Fields'!#REF!</f>
        <v>#REF!</v>
      </c>
      <c r="L68" s="71">
        <f>'VMs - All Data Fields'!N79</f>
        <v>0</v>
      </c>
      <c r="M68" s="71">
        <f>'VMs - All Data Fields'!P79</f>
        <v>0</v>
      </c>
      <c r="N68" s="71">
        <f>'VMs - All Data Fields'!Q79</f>
        <v>0</v>
      </c>
      <c r="O68" s="71">
        <f>'VMs - All Data Fields'!S79</f>
        <v>0</v>
      </c>
      <c r="P68" s="71">
        <f>'VMs - All Data Fields'!U79</f>
        <v>0</v>
      </c>
      <c r="Q68" s="71">
        <f>'VMs - All Data Fields'!V79</f>
        <v>0</v>
      </c>
      <c r="R68" s="71" t="str">
        <f>'VMs - All Data Fields'!AC79</f>
        <v>CentOS7</v>
      </c>
      <c r="S68" s="71" t="str">
        <f>'VMs - All Data Fields'!AD79</f>
        <v>172.17.220.134</v>
      </c>
      <c r="T68" s="71" t="str">
        <f>'VMs - All Data Fields'!AE79</f>
        <v>220-DataAnalysis</v>
      </c>
      <c r="U68" s="71" t="str">
        <f>'VMs - All Data Fields'!AF79</f>
        <v>255.255.254.0</v>
      </c>
      <c r="V68" s="71" t="str">
        <f>'VMs - All Data Fields'!AG79</f>
        <v>172.17.220.1</v>
      </c>
      <c r="W68" s="71">
        <f>'VMs - All Data Fields'!AH79</f>
        <v>0</v>
      </c>
      <c r="X68" s="71">
        <f>'VMs - All Data Fields'!AI79</f>
        <v>0</v>
      </c>
      <c r="Y68" s="71">
        <f>'VMs - All Data Fields'!AJ79</f>
        <v>0</v>
      </c>
      <c r="Z68" s="71" t="e">
        <f>'VMs - All Data Fields'!#REF!</f>
        <v>#REF!</v>
      </c>
      <c r="AA68" s="71">
        <f>'VMs - All Data Fields'!AK79</f>
        <v>0</v>
      </c>
      <c r="AB68" s="71">
        <f>'VMs - All Data Fields'!AL79</f>
        <v>0</v>
      </c>
      <c r="AC68" s="71">
        <f>'VMs - All Data Fields'!AM79</f>
        <v>0</v>
      </c>
      <c r="AD68" s="71" t="e">
        <f>'VMs - All Data Fields'!#REF!</f>
        <v>#REF!</v>
      </c>
      <c r="AE68" s="71">
        <f>'VMs - All Data Fields'!AT79</f>
        <v>9</v>
      </c>
      <c r="AF68" s="71" t="str">
        <f>'VMs - All Data Fields'!AW79</f>
        <v>Kubernetes</v>
      </c>
      <c r="AG68" s="71" t="str">
        <f>'VMs - All Data Fields'!AX79</f>
        <v>Active</v>
      </c>
      <c r="AH68" s="71" t="str">
        <f>'VMs - All Data Fields'!AY79</f>
        <v>PrimaryCompute</v>
      </c>
      <c r="AI68" s="71">
        <f>'VMs - All Data Fields'!BJ79</f>
        <v>0</v>
      </c>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c r="BN68" s="71"/>
      <c r="BO68" s="71"/>
      <c r="BP68" s="71"/>
      <c r="BQ68" s="71"/>
      <c r="BR68" s="71"/>
      <c r="BS68" s="71"/>
      <c r="BT68" s="71"/>
      <c r="BU68" s="71"/>
      <c r="BV68" s="71"/>
      <c r="BW68" s="71"/>
      <c r="BX68" s="71"/>
      <c r="BY68" s="71"/>
      <c r="BZ68" s="71"/>
      <c r="CA68" s="71"/>
      <c r="CB68" s="71"/>
      <c r="CC68" s="71"/>
      <c r="CD68" s="71"/>
      <c r="CE68" s="71"/>
      <c r="CF68" s="71"/>
      <c r="CG68" s="71"/>
      <c r="CH68" s="71"/>
    </row>
    <row r="69" spans="1:86">
      <c r="A69" s="71" t="str">
        <f>'VMs - All Data Fields'!A80</f>
        <v>kubedanode05</v>
      </c>
      <c r="B69" s="71">
        <f>'VMs - All Data Fields'!B80</f>
        <v>6</v>
      </c>
      <c r="C69" s="71">
        <f>'VMs - All Data Fields'!C80</f>
        <v>16384</v>
      </c>
      <c r="D69" s="71">
        <f>'VMs - All Data Fields'!D80</f>
        <v>102400</v>
      </c>
      <c r="E69" s="71" t="str">
        <f>'VMs - All Data Fields'!G80</f>
        <v>FB01-09-Kube02</v>
      </c>
      <c r="F69" s="71">
        <f>'VMs - All Data Fields'!I80</f>
        <v>0</v>
      </c>
      <c r="G69" s="71">
        <f>'VMs - All Data Fields'!K80</f>
        <v>0</v>
      </c>
      <c r="H69" s="71">
        <f>'VMs - All Data Fields'!L80</f>
        <v>0</v>
      </c>
      <c r="I69" s="71" t="e">
        <f>'VMs - All Data Fields'!#REF!</f>
        <v>#REF!</v>
      </c>
      <c r="J69" s="71" t="e">
        <f>'VMs - All Data Fields'!#REF!</f>
        <v>#REF!</v>
      </c>
      <c r="K69" s="71" t="e">
        <f>'VMs - All Data Fields'!#REF!</f>
        <v>#REF!</v>
      </c>
      <c r="L69" s="71">
        <f>'VMs - All Data Fields'!N80</f>
        <v>0</v>
      </c>
      <c r="M69" s="71">
        <f>'VMs - All Data Fields'!P80</f>
        <v>0</v>
      </c>
      <c r="N69" s="71">
        <f>'VMs - All Data Fields'!Q80</f>
        <v>0</v>
      </c>
      <c r="O69" s="71">
        <f>'VMs - All Data Fields'!S80</f>
        <v>0</v>
      </c>
      <c r="P69" s="71">
        <f>'VMs - All Data Fields'!U80</f>
        <v>0</v>
      </c>
      <c r="Q69" s="71">
        <f>'VMs - All Data Fields'!V80</f>
        <v>0</v>
      </c>
      <c r="R69" s="71" t="str">
        <f>'VMs - All Data Fields'!AC80</f>
        <v>CentOS7</v>
      </c>
      <c r="S69" s="71" t="str">
        <f>'VMs - All Data Fields'!AD80</f>
        <v>172.17.220.135</v>
      </c>
      <c r="T69" s="71" t="str">
        <f>'VMs - All Data Fields'!AE80</f>
        <v>220-DataAnalysis</v>
      </c>
      <c r="U69" s="71" t="str">
        <f>'VMs - All Data Fields'!AF80</f>
        <v>255.255.254.0</v>
      </c>
      <c r="V69" s="71" t="str">
        <f>'VMs - All Data Fields'!AG80</f>
        <v>172.17.220.1</v>
      </c>
      <c r="W69" s="71">
        <f>'VMs - All Data Fields'!AH80</f>
        <v>0</v>
      </c>
      <c r="X69" s="71">
        <f>'VMs - All Data Fields'!AI80</f>
        <v>0</v>
      </c>
      <c r="Y69" s="71">
        <f>'VMs - All Data Fields'!AJ80</f>
        <v>0</v>
      </c>
      <c r="Z69" s="71" t="e">
        <f>'VMs - All Data Fields'!#REF!</f>
        <v>#REF!</v>
      </c>
      <c r="AA69" s="71">
        <f>'VMs - All Data Fields'!AK80</f>
        <v>0</v>
      </c>
      <c r="AB69" s="71">
        <f>'VMs - All Data Fields'!AL80</f>
        <v>0</v>
      </c>
      <c r="AC69" s="71">
        <f>'VMs - All Data Fields'!AM80</f>
        <v>0</v>
      </c>
      <c r="AD69" s="71" t="e">
        <f>'VMs - All Data Fields'!#REF!</f>
        <v>#REF!</v>
      </c>
      <c r="AE69" s="71">
        <f>'VMs - All Data Fields'!AT80</f>
        <v>9</v>
      </c>
      <c r="AF69" s="71" t="str">
        <f>'VMs - All Data Fields'!AW80</f>
        <v>Kubernetes</v>
      </c>
      <c r="AG69" s="71" t="str">
        <f>'VMs - All Data Fields'!AX80</f>
        <v>Active</v>
      </c>
      <c r="AH69" s="71" t="str">
        <f>'VMs - All Data Fields'!AY80</f>
        <v>PrimaryCompute</v>
      </c>
      <c r="AI69" s="71">
        <f>'VMs - All Data Fields'!BJ80</f>
        <v>0</v>
      </c>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c r="BO69" s="71"/>
      <c r="BP69" s="71"/>
      <c r="BQ69" s="71"/>
      <c r="BR69" s="71"/>
      <c r="BS69" s="71"/>
      <c r="BT69" s="71"/>
      <c r="BU69" s="71"/>
      <c r="BV69" s="71"/>
      <c r="BW69" s="71"/>
      <c r="BX69" s="71"/>
      <c r="BY69" s="71"/>
      <c r="BZ69" s="71"/>
      <c r="CA69" s="71"/>
      <c r="CB69" s="71"/>
      <c r="CC69" s="71"/>
      <c r="CD69" s="71"/>
      <c r="CE69" s="71"/>
      <c r="CF69" s="71"/>
      <c r="CG69" s="71"/>
      <c r="CH69" s="71"/>
    </row>
    <row r="70" spans="1:86">
      <c r="A70" s="71" t="str">
        <f>'VMs - All Data Fields'!A81</f>
        <v>kubedat01</v>
      </c>
      <c r="B70" s="71">
        <f>'VMs - All Data Fields'!B81</f>
        <v>8</v>
      </c>
      <c r="C70" s="71">
        <f>'VMs - All Data Fields'!C81</f>
        <v>32768</v>
      </c>
      <c r="D70" s="71">
        <f>'VMs - All Data Fields'!D81</f>
        <v>102400</v>
      </c>
      <c r="E70" s="71" t="str">
        <f>'VMs - All Data Fields'!G81</f>
        <v>FB01-10-Kube03</v>
      </c>
      <c r="F70" s="71">
        <f>'VMs - All Data Fields'!I81</f>
        <v>10485760</v>
      </c>
      <c r="G70" s="71" t="str">
        <f>'VMs - All Data Fields'!K81</f>
        <v>Default</v>
      </c>
      <c r="H70" s="71" t="str">
        <f>'VMs - All Data Fields'!L81</f>
        <v>FB01-08-Kube01</v>
      </c>
      <c r="I70" s="71" t="e">
        <f>'VMs - All Data Fields'!#REF!</f>
        <v>#REF!</v>
      </c>
      <c r="J70" s="71" t="e">
        <f>'VMs - All Data Fields'!#REF!</f>
        <v>#REF!</v>
      </c>
      <c r="K70" s="71" t="e">
        <f>'VMs - All Data Fields'!#REF!</f>
        <v>#REF!</v>
      </c>
      <c r="L70" s="71">
        <f>'VMs - All Data Fields'!N81</f>
        <v>0</v>
      </c>
      <c r="M70" s="71">
        <f>'VMs - All Data Fields'!P81</f>
        <v>0</v>
      </c>
      <c r="N70" s="71">
        <f>'VMs - All Data Fields'!Q81</f>
        <v>0</v>
      </c>
      <c r="O70" s="71">
        <f>'VMs - All Data Fields'!S81</f>
        <v>0</v>
      </c>
      <c r="P70" s="71">
        <f>'VMs - All Data Fields'!U81</f>
        <v>0</v>
      </c>
      <c r="Q70" s="71">
        <f>'VMs - All Data Fields'!V81</f>
        <v>0</v>
      </c>
      <c r="R70" s="71" t="str">
        <f>'VMs - All Data Fields'!AC81</f>
        <v>CentOS7</v>
      </c>
      <c r="S70" s="71" t="str">
        <f>'VMs - All Data Fields'!AD81</f>
        <v>172.17.220.101</v>
      </c>
      <c r="T70" s="71" t="str">
        <f>'VMs - All Data Fields'!AE81</f>
        <v>220-DataAnalysis</v>
      </c>
      <c r="U70" s="71" t="str">
        <f>'VMs - All Data Fields'!AF81</f>
        <v>255.255.254.0</v>
      </c>
      <c r="V70" s="71" t="str">
        <f>'VMs - All Data Fields'!AG81</f>
        <v>172.17.220.1</v>
      </c>
      <c r="W70" s="71">
        <f>'VMs - All Data Fields'!AH81</f>
        <v>0</v>
      </c>
      <c r="X70" s="71">
        <f>'VMs - All Data Fields'!AI81</f>
        <v>0</v>
      </c>
      <c r="Y70" s="71">
        <f>'VMs - All Data Fields'!AJ81</f>
        <v>0</v>
      </c>
      <c r="Z70" s="71" t="e">
        <f>'VMs - All Data Fields'!#REF!</f>
        <v>#REF!</v>
      </c>
      <c r="AA70" s="71">
        <f>'VMs - All Data Fields'!AK81</f>
        <v>0</v>
      </c>
      <c r="AB70" s="71">
        <f>'VMs - All Data Fields'!AL81</f>
        <v>0</v>
      </c>
      <c r="AC70" s="71">
        <f>'VMs - All Data Fields'!AM81</f>
        <v>0</v>
      </c>
      <c r="AD70" s="71" t="e">
        <f>'VMs - All Data Fields'!#REF!</f>
        <v>#REF!</v>
      </c>
      <c r="AE70" s="71">
        <f>'VMs - All Data Fields'!AT81</f>
        <v>9</v>
      </c>
      <c r="AF70" s="71" t="str">
        <f>'VMs - All Data Fields'!AW81</f>
        <v>Kubernetes</v>
      </c>
      <c r="AG70" s="71" t="str">
        <f>'VMs - All Data Fields'!AX81</f>
        <v>Active</v>
      </c>
      <c r="AH70" s="71" t="str">
        <f>'VMs - All Data Fields'!AY81</f>
        <v>PrimaryCompute</v>
      </c>
      <c r="AI70" s="71">
        <f>'VMs - All Data Fields'!BJ81</f>
        <v>0</v>
      </c>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c r="BO70" s="71"/>
      <c r="BP70" s="71"/>
      <c r="BQ70" s="71"/>
      <c r="BR70" s="71"/>
      <c r="BS70" s="71"/>
      <c r="BT70" s="71"/>
      <c r="BU70" s="71"/>
      <c r="BV70" s="71"/>
      <c r="BW70" s="71"/>
      <c r="BX70" s="71"/>
      <c r="BY70" s="71"/>
      <c r="BZ70" s="71"/>
      <c r="CA70" s="71"/>
      <c r="CB70" s="71"/>
      <c r="CC70" s="71"/>
      <c r="CD70" s="71"/>
      <c r="CE70" s="71"/>
      <c r="CF70" s="71"/>
      <c r="CG70" s="71"/>
      <c r="CH70" s="71"/>
    </row>
    <row r="71" spans="1:86">
      <c r="A71" s="71" t="str">
        <f>'VMs - All Data Fields'!A82</f>
        <v>kubedat02</v>
      </c>
      <c r="B71" s="71">
        <f>'VMs - All Data Fields'!B82</f>
        <v>8</v>
      </c>
      <c r="C71" s="71">
        <f>'VMs - All Data Fields'!C82</f>
        <v>32768</v>
      </c>
      <c r="D71" s="71">
        <f>'VMs - All Data Fields'!D82</f>
        <v>102400</v>
      </c>
      <c r="E71" s="71" t="str">
        <f>'VMs - All Data Fields'!G82</f>
        <v>FB01-10-Kube03</v>
      </c>
      <c r="F71" s="71">
        <f>'VMs - All Data Fields'!I82</f>
        <v>10485760</v>
      </c>
      <c r="G71" s="71" t="str">
        <f>'VMs - All Data Fields'!K82</f>
        <v>Default</v>
      </c>
      <c r="H71" s="71" t="str">
        <f>'VMs - All Data Fields'!L82</f>
        <v>FB01-09-Kube02</v>
      </c>
      <c r="I71" s="71" t="e">
        <f>'VMs - All Data Fields'!#REF!</f>
        <v>#REF!</v>
      </c>
      <c r="J71" s="71" t="e">
        <f>'VMs - All Data Fields'!#REF!</f>
        <v>#REF!</v>
      </c>
      <c r="K71" s="71" t="e">
        <f>'VMs - All Data Fields'!#REF!</f>
        <v>#REF!</v>
      </c>
      <c r="L71" s="71">
        <f>'VMs - All Data Fields'!N82</f>
        <v>0</v>
      </c>
      <c r="M71" s="71">
        <f>'VMs - All Data Fields'!P82</f>
        <v>0</v>
      </c>
      <c r="N71" s="71">
        <f>'VMs - All Data Fields'!Q82</f>
        <v>0</v>
      </c>
      <c r="O71" s="71">
        <f>'VMs - All Data Fields'!S82</f>
        <v>0</v>
      </c>
      <c r="P71" s="71">
        <f>'VMs - All Data Fields'!U82</f>
        <v>0</v>
      </c>
      <c r="Q71" s="71">
        <f>'VMs - All Data Fields'!V82</f>
        <v>0</v>
      </c>
      <c r="R71" s="71" t="str">
        <f>'VMs - All Data Fields'!AC82</f>
        <v>CentOS7</v>
      </c>
      <c r="S71" s="71" t="str">
        <f>'VMs - All Data Fields'!AD82</f>
        <v>172.17.220.102</v>
      </c>
      <c r="T71" s="71" t="str">
        <f>'VMs - All Data Fields'!AE82</f>
        <v>220-DataAnalysis</v>
      </c>
      <c r="U71" s="71" t="str">
        <f>'VMs - All Data Fields'!AF82</f>
        <v>255.255.254.0</v>
      </c>
      <c r="V71" s="71" t="str">
        <f>'VMs - All Data Fields'!AG82</f>
        <v>172.17.220.1</v>
      </c>
      <c r="W71" s="71">
        <f>'VMs - All Data Fields'!AH82</f>
        <v>0</v>
      </c>
      <c r="X71" s="71">
        <f>'VMs - All Data Fields'!AI82</f>
        <v>0</v>
      </c>
      <c r="Y71" s="71">
        <f>'VMs - All Data Fields'!AJ82</f>
        <v>0</v>
      </c>
      <c r="Z71" s="71" t="e">
        <f>'VMs - All Data Fields'!#REF!</f>
        <v>#REF!</v>
      </c>
      <c r="AA71" s="71">
        <f>'VMs - All Data Fields'!AK82</f>
        <v>0</v>
      </c>
      <c r="AB71" s="71">
        <f>'VMs - All Data Fields'!AL82</f>
        <v>0</v>
      </c>
      <c r="AC71" s="71">
        <f>'VMs - All Data Fields'!AM82</f>
        <v>0</v>
      </c>
      <c r="AD71" s="71" t="e">
        <f>'VMs - All Data Fields'!#REF!</f>
        <v>#REF!</v>
      </c>
      <c r="AE71" s="71">
        <f>'VMs - All Data Fields'!AT82</f>
        <v>9</v>
      </c>
      <c r="AF71" s="71" t="str">
        <f>'VMs - All Data Fields'!AW82</f>
        <v>Kubernetes</v>
      </c>
      <c r="AG71" s="71" t="str">
        <f>'VMs - All Data Fields'!AX82</f>
        <v>Active</v>
      </c>
      <c r="AH71" s="71" t="str">
        <f>'VMs - All Data Fields'!AY82</f>
        <v>PrimaryCompute</v>
      </c>
      <c r="AI71" s="71">
        <f>'VMs - All Data Fields'!BJ82</f>
        <v>0</v>
      </c>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c r="BO71" s="71"/>
      <c r="BP71" s="71"/>
      <c r="BQ71" s="71"/>
      <c r="BR71" s="71"/>
      <c r="BS71" s="71"/>
      <c r="BT71" s="71"/>
      <c r="BU71" s="71"/>
      <c r="BV71" s="71"/>
      <c r="BW71" s="71"/>
      <c r="BX71" s="71"/>
      <c r="BY71" s="71"/>
      <c r="BZ71" s="71"/>
      <c r="CA71" s="71"/>
      <c r="CB71" s="71"/>
      <c r="CC71" s="71"/>
      <c r="CD71" s="71"/>
      <c r="CE71" s="71"/>
      <c r="CF71" s="71"/>
      <c r="CG71" s="71"/>
      <c r="CH71" s="71"/>
    </row>
    <row r="72" spans="1:86">
      <c r="A72" s="71" t="str">
        <f>'VMs - All Data Fields'!A83</f>
        <v>kubedat03</v>
      </c>
      <c r="B72" s="71">
        <f>'VMs - All Data Fields'!B83</f>
        <v>8</v>
      </c>
      <c r="C72" s="71">
        <f>'VMs - All Data Fields'!C83</f>
        <v>32768</v>
      </c>
      <c r="D72" s="71">
        <f>'VMs - All Data Fields'!D83</f>
        <v>102400</v>
      </c>
      <c r="E72" s="71" t="str">
        <f>'VMs - All Data Fields'!G83</f>
        <v>FB01-10-Kube03</v>
      </c>
      <c r="F72" s="71">
        <f>'VMs - All Data Fields'!I83</f>
        <v>10485760</v>
      </c>
      <c r="G72" s="71" t="str">
        <f>'VMs - All Data Fields'!K83</f>
        <v>Default</v>
      </c>
      <c r="H72" s="71" t="str">
        <f>'VMs - All Data Fields'!L83</f>
        <v>FB01-10-Kube03</v>
      </c>
      <c r="I72" s="71" t="e">
        <f>'VMs - All Data Fields'!#REF!</f>
        <v>#REF!</v>
      </c>
      <c r="J72" s="71" t="e">
        <f>'VMs - All Data Fields'!#REF!</f>
        <v>#REF!</v>
      </c>
      <c r="K72" s="71" t="e">
        <f>'VMs - All Data Fields'!#REF!</f>
        <v>#REF!</v>
      </c>
      <c r="L72" s="71">
        <f>'VMs - All Data Fields'!N83</f>
        <v>0</v>
      </c>
      <c r="M72" s="71">
        <f>'VMs - All Data Fields'!P83</f>
        <v>0</v>
      </c>
      <c r="N72" s="71">
        <f>'VMs - All Data Fields'!Q83</f>
        <v>0</v>
      </c>
      <c r="O72" s="71">
        <f>'VMs - All Data Fields'!S83</f>
        <v>0</v>
      </c>
      <c r="P72" s="71">
        <f>'VMs - All Data Fields'!U83</f>
        <v>0</v>
      </c>
      <c r="Q72" s="71">
        <f>'VMs - All Data Fields'!V83</f>
        <v>0</v>
      </c>
      <c r="R72" s="71" t="str">
        <f>'VMs - All Data Fields'!AC83</f>
        <v>CentOS7</v>
      </c>
      <c r="S72" s="71" t="str">
        <f>'VMs - All Data Fields'!AD83</f>
        <v>172.17.220.103</v>
      </c>
      <c r="T72" s="71" t="str">
        <f>'VMs - All Data Fields'!AE83</f>
        <v>220-DataAnalysis</v>
      </c>
      <c r="U72" s="71" t="str">
        <f>'VMs - All Data Fields'!AF83</f>
        <v>255.255.254.0</v>
      </c>
      <c r="V72" s="71" t="str">
        <f>'VMs - All Data Fields'!AG83</f>
        <v>172.17.220.1</v>
      </c>
      <c r="W72" s="71">
        <f>'VMs - All Data Fields'!AH83</f>
        <v>0</v>
      </c>
      <c r="X72" s="71">
        <f>'VMs - All Data Fields'!AI83</f>
        <v>0</v>
      </c>
      <c r="Y72" s="71">
        <f>'VMs - All Data Fields'!AJ83</f>
        <v>0</v>
      </c>
      <c r="Z72" s="71" t="e">
        <f>'VMs - All Data Fields'!#REF!</f>
        <v>#REF!</v>
      </c>
      <c r="AA72" s="71">
        <f>'VMs - All Data Fields'!AK83</f>
        <v>0</v>
      </c>
      <c r="AB72" s="71">
        <f>'VMs - All Data Fields'!AL83</f>
        <v>0</v>
      </c>
      <c r="AC72" s="71">
        <f>'VMs - All Data Fields'!AM83</f>
        <v>0</v>
      </c>
      <c r="AD72" s="71" t="e">
        <f>'VMs - All Data Fields'!#REF!</f>
        <v>#REF!</v>
      </c>
      <c r="AE72" s="71">
        <f>'VMs - All Data Fields'!AT83</f>
        <v>9</v>
      </c>
      <c r="AF72" s="71" t="str">
        <f>'VMs - All Data Fields'!AW83</f>
        <v>Kubernetes</v>
      </c>
      <c r="AG72" s="71" t="str">
        <f>'VMs - All Data Fields'!AX83</f>
        <v>Active</v>
      </c>
      <c r="AH72" s="71" t="str">
        <f>'VMs - All Data Fields'!AY83</f>
        <v>PrimaryCompute</v>
      </c>
      <c r="AI72" s="71">
        <f>'VMs - All Data Fields'!BJ83</f>
        <v>0</v>
      </c>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c r="BO72" s="71"/>
      <c r="BP72" s="71"/>
      <c r="BQ72" s="71"/>
      <c r="BR72" s="71"/>
      <c r="BS72" s="71"/>
      <c r="BT72" s="71"/>
      <c r="BU72" s="71"/>
      <c r="BV72" s="71"/>
      <c r="BW72" s="71"/>
      <c r="BX72" s="71"/>
      <c r="BY72" s="71"/>
      <c r="BZ72" s="71"/>
      <c r="CA72" s="71"/>
      <c r="CB72" s="71"/>
      <c r="CC72" s="71"/>
      <c r="CD72" s="71"/>
      <c r="CE72" s="71"/>
      <c r="CF72" s="71"/>
      <c r="CG72" s="71"/>
      <c r="CH72" s="71"/>
    </row>
    <row r="73" spans="1:86">
      <c r="A73" s="71" t="str">
        <f>'VMs - All Data Fields'!A84</f>
        <v>kubefaas01</v>
      </c>
      <c r="B73" s="71">
        <f>'VMs - All Data Fields'!B84</f>
        <v>8</v>
      </c>
      <c r="C73" s="71">
        <f>'VMs - All Data Fields'!C84</f>
        <v>16384</v>
      </c>
      <c r="D73" s="71">
        <f>'VMs - All Data Fields'!D84</f>
        <v>102400</v>
      </c>
      <c r="E73" s="71" t="str">
        <f>'VMs - All Data Fields'!G84</f>
        <v>FB01-08-Kube01</v>
      </c>
      <c r="F73" s="71">
        <f>'VMs - All Data Fields'!I84</f>
        <v>0</v>
      </c>
      <c r="G73" s="71">
        <f>'VMs - All Data Fields'!K84</f>
        <v>0</v>
      </c>
      <c r="H73" s="71">
        <f>'VMs - All Data Fields'!L84</f>
        <v>0</v>
      </c>
      <c r="I73" s="71" t="e">
        <f>'VMs - All Data Fields'!#REF!</f>
        <v>#REF!</v>
      </c>
      <c r="J73" s="71" t="e">
        <f>'VMs - All Data Fields'!#REF!</f>
        <v>#REF!</v>
      </c>
      <c r="K73" s="71" t="e">
        <f>'VMs - All Data Fields'!#REF!</f>
        <v>#REF!</v>
      </c>
      <c r="L73" s="71">
        <f>'VMs - All Data Fields'!N84</f>
        <v>0</v>
      </c>
      <c r="M73" s="71">
        <f>'VMs - All Data Fields'!P84</f>
        <v>0</v>
      </c>
      <c r="N73" s="71">
        <f>'VMs - All Data Fields'!Q84</f>
        <v>0</v>
      </c>
      <c r="O73" s="71">
        <f>'VMs - All Data Fields'!S84</f>
        <v>0</v>
      </c>
      <c r="P73" s="71">
        <f>'VMs - All Data Fields'!U84</f>
        <v>0</v>
      </c>
      <c r="Q73" s="71">
        <f>'VMs - All Data Fields'!V84</f>
        <v>0</v>
      </c>
      <c r="R73" s="71" t="str">
        <f>'VMs - All Data Fields'!AC84</f>
        <v>CentOS7</v>
      </c>
      <c r="S73" s="71" t="str">
        <f>'VMs - All Data Fields'!AD84</f>
        <v>172.17.220.141</v>
      </c>
      <c r="T73" s="71" t="str">
        <f>'VMs - All Data Fields'!AE84</f>
        <v>220-DataAnalysis</v>
      </c>
      <c r="U73" s="71" t="str">
        <f>'VMs - All Data Fields'!AF84</f>
        <v>255.255.254.0</v>
      </c>
      <c r="V73" s="71" t="str">
        <f>'VMs - All Data Fields'!AG84</f>
        <v>172.17.220.1</v>
      </c>
      <c r="W73" s="71">
        <f>'VMs - All Data Fields'!AH84</f>
        <v>0</v>
      </c>
      <c r="X73" s="71">
        <f>'VMs - All Data Fields'!AI84</f>
        <v>0</v>
      </c>
      <c r="Y73" s="71">
        <f>'VMs - All Data Fields'!AJ84</f>
        <v>0</v>
      </c>
      <c r="Z73" s="71" t="e">
        <f>'VMs - All Data Fields'!#REF!</f>
        <v>#REF!</v>
      </c>
      <c r="AA73" s="71">
        <f>'VMs - All Data Fields'!AK84</f>
        <v>0</v>
      </c>
      <c r="AB73" s="71">
        <f>'VMs - All Data Fields'!AL84</f>
        <v>0</v>
      </c>
      <c r="AC73" s="71">
        <f>'VMs - All Data Fields'!AM84</f>
        <v>0</v>
      </c>
      <c r="AD73" s="71" t="e">
        <f>'VMs - All Data Fields'!#REF!</f>
        <v>#REF!</v>
      </c>
      <c r="AE73" s="71">
        <f>'VMs - All Data Fields'!AT84</f>
        <v>9</v>
      </c>
      <c r="AF73" s="71" t="str">
        <f>'VMs - All Data Fields'!AW84</f>
        <v>Kubernetes</v>
      </c>
      <c r="AG73" s="71" t="str">
        <f>'VMs - All Data Fields'!AX84</f>
        <v>Active</v>
      </c>
      <c r="AH73" s="71" t="str">
        <f>'VMs - All Data Fields'!AY84</f>
        <v>PrimaryCompute</v>
      </c>
      <c r="AI73" s="71">
        <f>'VMs - All Data Fields'!BJ84</f>
        <v>0</v>
      </c>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1"/>
    </row>
    <row r="74" spans="1:86">
      <c r="A74" s="71" t="str">
        <f>'VMs - All Data Fields'!A85</f>
        <v>kubefaas02</v>
      </c>
      <c r="B74" s="71">
        <f>'VMs - All Data Fields'!B85</f>
        <v>8</v>
      </c>
      <c r="C74" s="71">
        <f>'VMs - All Data Fields'!C85</f>
        <v>16384</v>
      </c>
      <c r="D74" s="71">
        <f>'VMs - All Data Fields'!D85</f>
        <v>102400</v>
      </c>
      <c r="E74" s="71" t="str">
        <f>'VMs - All Data Fields'!G85</f>
        <v>FB01-09-Kube02</v>
      </c>
      <c r="F74" s="71">
        <f>'VMs - All Data Fields'!I85</f>
        <v>0</v>
      </c>
      <c r="G74" s="71">
        <f>'VMs - All Data Fields'!K85</f>
        <v>0</v>
      </c>
      <c r="H74" s="71">
        <f>'VMs - All Data Fields'!L85</f>
        <v>0</v>
      </c>
      <c r="I74" s="71" t="e">
        <f>'VMs - All Data Fields'!#REF!</f>
        <v>#REF!</v>
      </c>
      <c r="J74" s="71" t="e">
        <f>'VMs - All Data Fields'!#REF!</f>
        <v>#REF!</v>
      </c>
      <c r="K74" s="71" t="e">
        <f>'VMs - All Data Fields'!#REF!</f>
        <v>#REF!</v>
      </c>
      <c r="L74" s="71">
        <f>'VMs - All Data Fields'!N85</f>
        <v>0</v>
      </c>
      <c r="M74" s="71">
        <f>'VMs - All Data Fields'!P85</f>
        <v>0</v>
      </c>
      <c r="N74" s="71">
        <f>'VMs - All Data Fields'!Q85</f>
        <v>0</v>
      </c>
      <c r="O74" s="71">
        <f>'VMs - All Data Fields'!S85</f>
        <v>0</v>
      </c>
      <c r="P74" s="71">
        <f>'VMs - All Data Fields'!U85</f>
        <v>0</v>
      </c>
      <c r="Q74" s="71">
        <f>'VMs - All Data Fields'!V85</f>
        <v>0</v>
      </c>
      <c r="R74" s="71" t="str">
        <f>'VMs - All Data Fields'!AC85</f>
        <v>CentOS7</v>
      </c>
      <c r="S74" s="71" t="str">
        <f>'VMs - All Data Fields'!AD85</f>
        <v>172.17.220.142</v>
      </c>
      <c r="T74" s="71" t="str">
        <f>'VMs - All Data Fields'!AE85</f>
        <v>220-DataAnalysis</v>
      </c>
      <c r="U74" s="71" t="str">
        <f>'VMs - All Data Fields'!AF85</f>
        <v>255.255.254.0</v>
      </c>
      <c r="V74" s="71" t="str">
        <f>'VMs - All Data Fields'!AG85</f>
        <v>172.17.220.1</v>
      </c>
      <c r="W74" s="71">
        <f>'VMs - All Data Fields'!AH85</f>
        <v>0</v>
      </c>
      <c r="X74" s="71">
        <f>'VMs - All Data Fields'!AI85</f>
        <v>0</v>
      </c>
      <c r="Y74" s="71">
        <f>'VMs - All Data Fields'!AJ85</f>
        <v>0</v>
      </c>
      <c r="Z74" s="71" t="e">
        <f>'VMs - All Data Fields'!#REF!</f>
        <v>#REF!</v>
      </c>
      <c r="AA74" s="71">
        <f>'VMs - All Data Fields'!AK85</f>
        <v>0</v>
      </c>
      <c r="AB74" s="71">
        <f>'VMs - All Data Fields'!AL85</f>
        <v>0</v>
      </c>
      <c r="AC74" s="71">
        <f>'VMs - All Data Fields'!AM85</f>
        <v>0</v>
      </c>
      <c r="AD74" s="71" t="e">
        <f>'VMs - All Data Fields'!#REF!</f>
        <v>#REF!</v>
      </c>
      <c r="AE74" s="71">
        <f>'VMs - All Data Fields'!AT85</f>
        <v>9</v>
      </c>
      <c r="AF74" s="71" t="str">
        <f>'VMs - All Data Fields'!AW85</f>
        <v>Kubernetes</v>
      </c>
      <c r="AG74" s="71" t="str">
        <f>'VMs - All Data Fields'!AX85</f>
        <v>Active</v>
      </c>
      <c r="AH74" s="71" t="str">
        <f>'VMs - All Data Fields'!AY85</f>
        <v>PrimaryCompute</v>
      </c>
      <c r="AI74" s="71">
        <f>'VMs - All Data Fields'!BJ85</f>
        <v>0</v>
      </c>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1"/>
    </row>
    <row r="75" spans="1:86">
      <c r="A75" s="71" t="str">
        <f>'VMs - All Data Fields'!A86</f>
        <v>kubefaas03</v>
      </c>
      <c r="B75" s="71">
        <f>'VMs - All Data Fields'!B86</f>
        <v>8</v>
      </c>
      <c r="C75" s="71">
        <f>'VMs - All Data Fields'!C86</f>
        <v>16384</v>
      </c>
      <c r="D75" s="71">
        <f>'VMs - All Data Fields'!D86</f>
        <v>102400</v>
      </c>
      <c r="E75" s="71" t="str">
        <f>'VMs - All Data Fields'!G86</f>
        <v>FB01-10-Kube03</v>
      </c>
      <c r="F75" s="71">
        <f>'VMs - All Data Fields'!I86</f>
        <v>0</v>
      </c>
      <c r="G75" s="71">
        <f>'VMs - All Data Fields'!K86</f>
        <v>0</v>
      </c>
      <c r="H75" s="71">
        <f>'VMs - All Data Fields'!L86</f>
        <v>0</v>
      </c>
      <c r="I75" s="71" t="e">
        <f>'VMs - All Data Fields'!#REF!</f>
        <v>#REF!</v>
      </c>
      <c r="J75" s="71" t="e">
        <f>'VMs - All Data Fields'!#REF!</f>
        <v>#REF!</v>
      </c>
      <c r="K75" s="71" t="e">
        <f>'VMs - All Data Fields'!#REF!</f>
        <v>#REF!</v>
      </c>
      <c r="L75" s="71">
        <f>'VMs - All Data Fields'!N86</f>
        <v>0</v>
      </c>
      <c r="M75" s="71">
        <f>'VMs - All Data Fields'!P86</f>
        <v>0</v>
      </c>
      <c r="N75" s="71">
        <f>'VMs - All Data Fields'!Q86</f>
        <v>0</v>
      </c>
      <c r="O75" s="71">
        <f>'VMs - All Data Fields'!S86</f>
        <v>0</v>
      </c>
      <c r="P75" s="71">
        <f>'VMs - All Data Fields'!U86</f>
        <v>0</v>
      </c>
      <c r="Q75" s="71">
        <f>'VMs - All Data Fields'!V86</f>
        <v>0</v>
      </c>
      <c r="R75" s="71" t="str">
        <f>'VMs - All Data Fields'!AC86</f>
        <v>CentOS7</v>
      </c>
      <c r="S75" s="71" t="str">
        <f>'VMs - All Data Fields'!AD86</f>
        <v>172.17.220.143</v>
      </c>
      <c r="T75" s="71" t="str">
        <f>'VMs - All Data Fields'!AE86</f>
        <v>220-DataAnalysis</v>
      </c>
      <c r="U75" s="71" t="str">
        <f>'VMs - All Data Fields'!AF86</f>
        <v>255.255.254.0</v>
      </c>
      <c r="V75" s="71" t="str">
        <f>'VMs - All Data Fields'!AG86</f>
        <v>172.17.220.1</v>
      </c>
      <c r="W75" s="71">
        <f>'VMs - All Data Fields'!AH86</f>
        <v>0</v>
      </c>
      <c r="X75" s="71">
        <f>'VMs - All Data Fields'!AI86</f>
        <v>0</v>
      </c>
      <c r="Y75" s="71">
        <f>'VMs - All Data Fields'!AJ86</f>
        <v>0</v>
      </c>
      <c r="Z75" s="71" t="e">
        <f>'VMs - All Data Fields'!#REF!</f>
        <v>#REF!</v>
      </c>
      <c r="AA75" s="71">
        <f>'VMs - All Data Fields'!AK86</f>
        <v>0</v>
      </c>
      <c r="AB75" s="71">
        <f>'VMs - All Data Fields'!AL86</f>
        <v>0</v>
      </c>
      <c r="AC75" s="71">
        <f>'VMs - All Data Fields'!AM86</f>
        <v>0</v>
      </c>
      <c r="AD75" s="71" t="e">
        <f>'VMs - All Data Fields'!#REF!</f>
        <v>#REF!</v>
      </c>
      <c r="AE75" s="71">
        <f>'VMs - All Data Fields'!AT86</f>
        <v>9</v>
      </c>
      <c r="AF75" s="71" t="str">
        <f>'VMs - All Data Fields'!AW86</f>
        <v>Kubernetes</v>
      </c>
      <c r="AG75" s="71" t="str">
        <f>'VMs - All Data Fields'!AX86</f>
        <v>Active</v>
      </c>
      <c r="AH75" s="71" t="str">
        <f>'VMs - All Data Fields'!AY86</f>
        <v>PrimaryCompute</v>
      </c>
      <c r="AI75" s="71">
        <f>'VMs - All Data Fields'!BJ86</f>
        <v>0</v>
      </c>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c r="BO75" s="71"/>
      <c r="BP75" s="71"/>
      <c r="BQ75" s="71"/>
      <c r="BR75" s="71"/>
      <c r="BS75" s="71"/>
      <c r="BT75" s="71"/>
      <c r="BU75" s="71"/>
      <c r="BV75" s="71"/>
      <c r="BW75" s="71"/>
      <c r="BX75" s="71"/>
      <c r="BY75" s="71"/>
      <c r="BZ75" s="71"/>
      <c r="CA75" s="71"/>
      <c r="CB75" s="71"/>
      <c r="CC75" s="71"/>
      <c r="CD75" s="71"/>
      <c r="CE75" s="71"/>
      <c r="CF75" s="71"/>
      <c r="CG75" s="71"/>
      <c r="CH75" s="71"/>
    </row>
    <row r="76" spans="1:86">
      <c r="A76" s="71" t="str">
        <f>'VMs - All Data Fields'!A87</f>
        <v>kubeinf01</v>
      </c>
      <c r="B76" s="71">
        <f>'VMs - All Data Fields'!B87</f>
        <v>16</v>
      </c>
      <c r="C76" s="71">
        <f>'VMs - All Data Fields'!C87</f>
        <v>16384</v>
      </c>
      <c r="D76" s="71">
        <f>'VMs - All Data Fields'!D87</f>
        <v>102400</v>
      </c>
      <c r="E76" s="71" t="str">
        <f>'VMs - All Data Fields'!G87</f>
        <v>FB01-08-Kube01</v>
      </c>
      <c r="F76" s="71">
        <f>'VMs - All Data Fields'!I87</f>
        <v>0</v>
      </c>
      <c r="G76" s="71">
        <f>'VMs - All Data Fields'!K87</f>
        <v>0</v>
      </c>
      <c r="H76" s="71">
        <f>'VMs - All Data Fields'!L87</f>
        <v>0</v>
      </c>
      <c r="I76" s="71" t="e">
        <f>'VMs - All Data Fields'!#REF!</f>
        <v>#REF!</v>
      </c>
      <c r="J76" s="71" t="e">
        <f>'VMs - All Data Fields'!#REF!</f>
        <v>#REF!</v>
      </c>
      <c r="K76" s="71" t="e">
        <f>'VMs - All Data Fields'!#REF!</f>
        <v>#REF!</v>
      </c>
      <c r="L76" s="71">
        <f>'VMs - All Data Fields'!N87</f>
        <v>0</v>
      </c>
      <c r="M76" s="71">
        <f>'VMs - All Data Fields'!P87</f>
        <v>0</v>
      </c>
      <c r="N76" s="71">
        <f>'VMs - All Data Fields'!Q87</f>
        <v>0</v>
      </c>
      <c r="O76" s="71">
        <f>'VMs - All Data Fields'!S87</f>
        <v>0</v>
      </c>
      <c r="P76" s="71">
        <f>'VMs - All Data Fields'!U87</f>
        <v>0</v>
      </c>
      <c r="Q76" s="71">
        <f>'VMs - All Data Fields'!V87</f>
        <v>0</v>
      </c>
      <c r="R76" s="71" t="str">
        <f>'VMs - All Data Fields'!AC87</f>
        <v>CentOS7</v>
      </c>
      <c r="S76" s="71" t="str">
        <f>'VMs - All Data Fields'!AD87</f>
        <v>172.17.220.111</v>
      </c>
      <c r="T76" s="71" t="str">
        <f>'VMs - All Data Fields'!AE87</f>
        <v>220-DataAnalysis</v>
      </c>
      <c r="U76" s="71" t="str">
        <f>'VMs - All Data Fields'!AF87</f>
        <v>255.255.254.0</v>
      </c>
      <c r="V76" s="71" t="str">
        <f>'VMs - All Data Fields'!AG87</f>
        <v>172.17.220.1</v>
      </c>
      <c r="W76" s="71">
        <f>'VMs - All Data Fields'!AH87</f>
        <v>0</v>
      </c>
      <c r="X76" s="71">
        <f>'VMs - All Data Fields'!AI87</f>
        <v>0</v>
      </c>
      <c r="Y76" s="71">
        <f>'VMs - All Data Fields'!AJ87</f>
        <v>0</v>
      </c>
      <c r="Z76" s="71" t="e">
        <f>'VMs - All Data Fields'!#REF!</f>
        <v>#REF!</v>
      </c>
      <c r="AA76" s="71">
        <f>'VMs - All Data Fields'!AK87</f>
        <v>0</v>
      </c>
      <c r="AB76" s="71">
        <f>'VMs - All Data Fields'!AL87</f>
        <v>0</v>
      </c>
      <c r="AC76" s="71">
        <f>'VMs - All Data Fields'!AM87</f>
        <v>0</v>
      </c>
      <c r="AD76" s="71" t="e">
        <f>'VMs - All Data Fields'!#REF!</f>
        <v>#REF!</v>
      </c>
      <c r="AE76" s="71">
        <f>'VMs - All Data Fields'!AT87</f>
        <v>9</v>
      </c>
      <c r="AF76" s="71" t="str">
        <f>'VMs - All Data Fields'!AW87</f>
        <v>Kubernetes</v>
      </c>
      <c r="AG76" s="71" t="str">
        <f>'VMs - All Data Fields'!AX87</f>
        <v>Active</v>
      </c>
      <c r="AH76" s="71" t="str">
        <f>'VMs - All Data Fields'!AY87</f>
        <v>PrimaryCompute</v>
      </c>
      <c r="AI76" s="71">
        <f>'VMs - All Data Fields'!BJ87</f>
        <v>0</v>
      </c>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c r="BO76" s="71"/>
      <c r="BP76" s="71"/>
      <c r="BQ76" s="71"/>
      <c r="BR76" s="71"/>
      <c r="BS76" s="71"/>
      <c r="BT76" s="71"/>
      <c r="BU76" s="71"/>
      <c r="BV76" s="71"/>
      <c r="BW76" s="71"/>
      <c r="BX76" s="71"/>
      <c r="BY76" s="71"/>
      <c r="BZ76" s="71"/>
      <c r="CA76" s="71"/>
      <c r="CB76" s="71"/>
      <c r="CC76" s="71"/>
      <c r="CD76" s="71"/>
      <c r="CE76" s="71"/>
      <c r="CF76" s="71"/>
      <c r="CG76" s="71"/>
      <c r="CH76" s="71"/>
    </row>
    <row r="77" spans="1:86">
      <c r="A77" s="71" t="str">
        <f>'VMs - All Data Fields'!A92</f>
        <v>kubem01</v>
      </c>
      <c r="B77" s="71">
        <f>'VMs - All Data Fields'!B92</f>
        <v>4</v>
      </c>
      <c r="C77" s="71">
        <f>'VMs - All Data Fields'!C92</f>
        <v>16384</v>
      </c>
      <c r="D77" s="71">
        <f>'VMs - All Data Fields'!D92</f>
        <v>102400</v>
      </c>
      <c r="E77" s="71" t="str">
        <f>'VMs - All Data Fields'!G92</f>
        <v>FB01-08-Kube01</v>
      </c>
      <c r="F77" s="71">
        <f>'VMs - All Data Fields'!I92</f>
        <v>0</v>
      </c>
      <c r="G77" s="71">
        <f>'VMs - All Data Fields'!K92</f>
        <v>0</v>
      </c>
      <c r="H77" s="71">
        <f>'VMs - All Data Fields'!L92</f>
        <v>0</v>
      </c>
      <c r="I77" s="71" t="e">
        <f>'VMs - All Data Fields'!#REF!</f>
        <v>#REF!</v>
      </c>
      <c r="J77" s="71" t="e">
        <f>'VMs - All Data Fields'!#REF!</f>
        <v>#REF!</v>
      </c>
      <c r="K77" s="71" t="e">
        <f>'VMs - All Data Fields'!#REF!</f>
        <v>#REF!</v>
      </c>
      <c r="L77" s="71">
        <f>'VMs - All Data Fields'!N92</f>
        <v>0</v>
      </c>
      <c r="M77" s="71">
        <f>'VMs - All Data Fields'!P92</f>
        <v>0</v>
      </c>
      <c r="N77" s="71">
        <f>'VMs - All Data Fields'!Q92</f>
        <v>0</v>
      </c>
      <c r="O77" s="71">
        <f>'VMs - All Data Fields'!S92</f>
        <v>0</v>
      </c>
      <c r="P77" s="71">
        <f>'VMs - All Data Fields'!U92</f>
        <v>0</v>
      </c>
      <c r="Q77" s="71">
        <f>'VMs - All Data Fields'!V92</f>
        <v>0</v>
      </c>
      <c r="R77" s="71" t="str">
        <f>'VMs - All Data Fields'!AC92</f>
        <v>CentOS7</v>
      </c>
      <c r="S77" s="71" t="str">
        <f>'VMs - All Data Fields'!AD92</f>
        <v>172.17.220.51</v>
      </c>
      <c r="T77" s="71" t="str">
        <f>'VMs - All Data Fields'!AE92</f>
        <v>220-DataAnalysis</v>
      </c>
      <c r="U77" s="71" t="str">
        <f>'VMs - All Data Fields'!AF92</f>
        <v>255.255.254.0</v>
      </c>
      <c r="V77" s="71" t="str">
        <f>'VMs - All Data Fields'!AG92</f>
        <v>172.17.220.1</v>
      </c>
      <c r="W77" s="71">
        <f>'VMs - All Data Fields'!AH92</f>
        <v>0</v>
      </c>
      <c r="X77" s="71">
        <f>'VMs - All Data Fields'!AI92</f>
        <v>0</v>
      </c>
      <c r="Y77" s="71">
        <f>'VMs - All Data Fields'!AJ92</f>
        <v>0</v>
      </c>
      <c r="Z77" s="71" t="e">
        <f>'VMs - All Data Fields'!#REF!</f>
        <v>#REF!</v>
      </c>
      <c r="AA77" s="71">
        <f>'VMs - All Data Fields'!AK92</f>
        <v>0</v>
      </c>
      <c r="AB77" s="71">
        <f>'VMs - All Data Fields'!AL92</f>
        <v>0</v>
      </c>
      <c r="AC77" s="71">
        <f>'VMs - All Data Fields'!AM92</f>
        <v>0</v>
      </c>
      <c r="AD77" s="71" t="e">
        <f>'VMs - All Data Fields'!#REF!</f>
        <v>#REF!</v>
      </c>
      <c r="AE77" s="71">
        <f>'VMs - All Data Fields'!AT92</f>
        <v>9</v>
      </c>
      <c r="AF77" s="71" t="str">
        <f>'VMs - All Data Fields'!AW92</f>
        <v>Kubernetes</v>
      </c>
      <c r="AG77" s="71" t="str">
        <f>'VMs - All Data Fields'!AX92</f>
        <v>Active</v>
      </c>
      <c r="AH77" s="71" t="str">
        <f>'VMs - All Data Fields'!AY92</f>
        <v>PrimaryCompute</v>
      </c>
      <c r="AI77" s="71">
        <f>'VMs - All Data Fields'!BJ92</f>
        <v>0</v>
      </c>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c r="BO77" s="71"/>
      <c r="BP77" s="71"/>
      <c r="BQ77" s="71"/>
      <c r="BR77" s="71"/>
      <c r="BS77" s="71"/>
      <c r="BT77" s="71"/>
      <c r="BU77" s="71"/>
      <c r="BV77" s="71"/>
      <c r="BW77" s="71"/>
      <c r="BX77" s="71"/>
      <c r="BY77" s="71"/>
      <c r="BZ77" s="71"/>
      <c r="CA77" s="71"/>
      <c r="CB77" s="71"/>
      <c r="CC77" s="71"/>
      <c r="CD77" s="71"/>
      <c r="CE77" s="71"/>
      <c r="CF77" s="71"/>
      <c r="CG77" s="71"/>
      <c r="CH77" s="71"/>
    </row>
    <row r="78" spans="1:86">
      <c r="A78" s="71" t="str">
        <f>'VMs - All Data Fields'!A93</f>
        <v>kubem02</v>
      </c>
      <c r="B78" s="71">
        <f>'VMs - All Data Fields'!B93</f>
        <v>4</v>
      </c>
      <c r="C78" s="71">
        <f>'VMs - All Data Fields'!C93</f>
        <v>16384</v>
      </c>
      <c r="D78" s="71">
        <f>'VMs - All Data Fields'!D93</f>
        <v>102400</v>
      </c>
      <c r="E78" s="71" t="str">
        <f>'VMs - All Data Fields'!G93</f>
        <v>FB01-09-Kube02</v>
      </c>
      <c r="F78" s="71">
        <f>'VMs - All Data Fields'!I93</f>
        <v>0</v>
      </c>
      <c r="G78" s="71">
        <f>'VMs - All Data Fields'!K93</f>
        <v>0</v>
      </c>
      <c r="H78" s="71">
        <f>'VMs - All Data Fields'!L93</f>
        <v>0</v>
      </c>
      <c r="I78" s="71" t="e">
        <f>'VMs - All Data Fields'!#REF!</f>
        <v>#REF!</v>
      </c>
      <c r="J78" s="71" t="e">
        <f>'VMs - All Data Fields'!#REF!</f>
        <v>#REF!</v>
      </c>
      <c r="K78" s="71" t="e">
        <f>'VMs - All Data Fields'!#REF!</f>
        <v>#REF!</v>
      </c>
      <c r="L78" s="71">
        <f>'VMs - All Data Fields'!N93</f>
        <v>0</v>
      </c>
      <c r="M78" s="71">
        <f>'VMs - All Data Fields'!P93</f>
        <v>0</v>
      </c>
      <c r="N78" s="71">
        <f>'VMs - All Data Fields'!Q93</f>
        <v>0</v>
      </c>
      <c r="O78" s="71">
        <f>'VMs - All Data Fields'!S93</f>
        <v>0</v>
      </c>
      <c r="P78" s="71">
        <f>'VMs - All Data Fields'!U93</f>
        <v>0</v>
      </c>
      <c r="Q78" s="71">
        <f>'VMs - All Data Fields'!V93</f>
        <v>0</v>
      </c>
      <c r="R78" s="71" t="str">
        <f>'VMs - All Data Fields'!AC93</f>
        <v>CentOS7</v>
      </c>
      <c r="S78" s="71" t="str">
        <f>'VMs - All Data Fields'!AD93</f>
        <v>172.17.220.52</v>
      </c>
      <c r="T78" s="71" t="str">
        <f>'VMs - All Data Fields'!AE93</f>
        <v>220-DataAnalysis</v>
      </c>
      <c r="U78" s="71" t="str">
        <f>'VMs - All Data Fields'!AF93</f>
        <v>255.255.254.0</v>
      </c>
      <c r="V78" s="71" t="str">
        <f>'VMs - All Data Fields'!AG93</f>
        <v>172.17.220.1</v>
      </c>
      <c r="W78" s="71">
        <f>'VMs - All Data Fields'!AH93</f>
        <v>0</v>
      </c>
      <c r="X78" s="71">
        <f>'VMs - All Data Fields'!AI93</f>
        <v>0</v>
      </c>
      <c r="Y78" s="71">
        <f>'VMs - All Data Fields'!AJ93</f>
        <v>0</v>
      </c>
      <c r="Z78" s="71" t="e">
        <f>'VMs - All Data Fields'!#REF!</f>
        <v>#REF!</v>
      </c>
      <c r="AA78" s="71">
        <f>'VMs - All Data Fields'!AK93</f>
        <v>0</v>
      </c>
      <c r="AB78" s="71">
        <f>'VMs - All Data Fields'!AL93</f>
        <v>0</v>
      </c>
      <c r="AC78" s="71">
        <f>'VMs - All Data Fields'!AM93</f>
        <v>0</v>
      </c>
      <c r="AD78" s="71" t="e">
        <f>'VMs - All Data Fields'!#REF!</f>
        <v>#REF!</v>
      </c>
      <c r="AE78" s="71">
        <f>'VMs - All Data Fields'!AT93</f>
        <v>9</v>
      </c>
      <c r="AF78" s="71" t="str">
        <f>'VMs - All Data Fields'!AW93</f>
        <v>Kubernetes</v>
      </c>
      <c r="AG78" s="71" t="str">
        <f>'VMs - All Data Fields'!AX93</f>
        <v>Active</v>
      </c>
      <c r="AH78" s="71" t="str">
        <f>'VMs - All Data Fields'!AY93</f>
        <v>PrimaryCompute</v>
      </c>
      <c r="AI78" s="71">
        <f>'VMs - All Data Fields'!BJ93</f>
        <v>0</v>
      </c>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c r="BS78" s="71"/>
      <c r="BT78" s="71"/>
      <c r="BU78" s="71"/>
      <c r="BV78" s="71"/>
      <c r="BW78" s="71"/>
      <c r="BX78" s="71"/>
      <c r="BY78" s="71"/>
      <c r="BZ78" s="71"/>
      <c r="CA78" s="71"/>
      <c r="CB78" s="71"/>
      <c r="CC78" s="71"/>
      <c r="CD78" s="71"/>
      <c r="CE78" s="71"/>
      <c r="CF78" s="71"/>
      <c r="CG78" s="71"/>
      <c r="CH78" s="71"/>
    </row>
    <row r="79" spans="1:86">
      <c r="A79" s="71" t="str">
        <f>'VMs - All Data Fields'!A94</f>
        <v>kubem03</v>
      </c>
      <c r="B79" s="71">
        <f>'VMs - All Data Fields'!B94</f>
        <v>4</v>
      </c>
      <c r="C79" s="71">
        <f>'VMs - All Data Fields'!C94</f>
        <v>16384</v>
      </c>
      <c r="D79" s="71">
        <f>'VMs - All Data Fields'!D94</f>
        <v>102400</v>
      </c>
      <c r="E79" s="71" t="str">
        <f>'VMs - All Data Fields'!G94</f>
        <v>FB01-10-Kube03</v>
      </c>
      <c r="F79" s="71">
        <f>'VMs - All Data Fields'!I94</f>
        <v>0</v>
      </c>
      <c r="G79" s="71">
        <f>'VMs - All Data Fields'!K94</f>
        <v>0</v>
      </c>
      <c r="H79" s="71">
        <f>'VMs - All Data Fields'!L94</f>
        <v>0</v>
      </c>
      <c r="I79" s="71" t="e">
        <f>'VMs - All Data Fields'!#REF!</f>
        <v>#REF!</v>
      </c>
      <c r="J79" s="71" t="e">
        <f>'VMs - All Data Fields'!#REF!</f>
        <v>#REF!</v>
      </c>
      <c r="K79" s="71" t="e">
        <f>'VMs - All Data Fields'!#REF!</f>
        <v>#REF!</v>
      </c>
      <c r="L79" s="71">
        <f>'VMs - All Data Fields'!N94</f>
        <v>0</v>
      </c>
      <c r="M79" s="71">
        <f>'VMs - All Data Fields'!P94</f>
        <v>0</v>
      </c>
      <c r="N79" s="71">
        <f>'VMs - All Data Fields'!Q94</f>
        <v>0</v>
      </c>
      <c r="O79" s="71">
        <f>'VMs - All Data Fields'!S94</f>
        <v>0</v>
      </c>
      <c r="P79" s="71">
        <f>'VMs - All Data Fields'!U94</f>
        <v>0</v>
      </c>
      <c r="Q79" s="71">
        <f>'VMs - All Data Fields'!V94</f>
        <v>0</v>
      </c>
      <c r="R79" s="71" t="str">
        <f>'VMs - All Data Fields'!AC94</f>
        <v>CentOS7</v>
      </c>
      <c r="S79" s="71" t="str">
        <f>'VMs - All Data Fields'!AD94</f>
        <v>172.17.220.53</v>
      </c>
      <c r="T79" s="71" t="str">
        <f>'VMs - All Data Fields'!AE94</f>
        <v>220-DataAnalysis</v>
      </c>
      <c r="U79" s="71" t="str">
        <f>'VMs - All Data Fields'!AF94</f>
        <v>255.255.254.0</v>
      </c>
      <c r="V79" s="71" t="str">
        <f>'VMs - All Data Fields'!AG94</f>
        <v>172.17.220.1</v>
      </c>
      <c r="W79" s="71">
        <f>'VMs - All Data Fields'!AH94</f>
        <v>0</v>
      </c>
      <c r="X79" s="71">
        <f>'VMs - All Data Fields'!AI94</f>
        <v>0</v>
      </c>
      <c r="Y79" s="71">
        <f>'VMs - All Data Fields'!AJ94</f>
        <v>0</v>
      </c>
      <c r="Z79" s="71" t="e">
        <f>'VMs - All Data Fields'!#REF!</f>
        <v>#REF!</v>
      </c>
      <c r="AA79" s="71">
        <f>'VMs - All Data Fields'!AK94</f>
        <v>0</v>
      </c>
      <c r="AB79" s="71">
        <f>'VMs - All Data Fields'!AL94</f>
        <v>0</v>
      </c>
      <c r="AC79" s="71">
        <f>'VMs - All Data Fields'!AM94</f>
        <v>0</v>
      </c>
      <c r="AD79" s="71" t="e">
        <f>'VMs - All Data Fields'!#REF!</f>
        <v>#REF!</v>
      </c>
      <c r="AE79" s="71">
        <f>'VMs - All Data Fields'!AT94</f>
        <v>9</v>
      </c>
      <c r="AF79" s="71" t="str">
        <f>'VMs - All Data Fields'!AW94</f>
        <v>Kubernetes</v>
      </c>
      <c r="AG79" s="71" t="str">
        <f>'VMs - All Data Fields'!AX94</f>
        <v>Active</v>
      </c>
      <c r="AH79" s="71" t="str">
        <f>'VMs - All Data Fields'!AY94</f>
        <v>PrimaryCompute</v>
      </c>
      <c r="AI79" s="71">
        <f>'VMs - All Data Fields'!BJ94</f>
        <v>0</v>
      </c>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c r="BO79" s="71"/>
      <c r="BP79" s="71"/>
      <c r="BQ79" s="71"/>
      <c r="BR79" s="71"/>
      <c r="BS79" s="71"/>
      <c r="BT79" s="71"/>
      <c r="BU79" s="71"/>
      <c r="BV79" s="71"/>
      <c r="BW79" s="71"/>
      <c r="BX79" s="71"/>
      <c r="BY79" s="71"/>
      <c r="BZ79" s="71"/>
      <c r="CA79" s="71"/>
      <c r="CB79" s="71"/>
      <c r="CC79" s="71"/>
      <c r="CD79" s="71"/>
      <c r="CE79" s="71"/>
      <c r="CF79" s="71"/>
      <c r="CG79" s="71"/>
      <c r="CH79" s="71"/>
    </row>
    <row r="80" spans="1:86">
      <c r="A80" s="71" t="str">
        <f>'VMs - All Data Fields'!A95</f>
        <v>kubemon01</v>
      </c>
      <c r="B80" s="71">
        <f>'VMs - All Data Fields'!B95</f>
        <v>8</v>
      </c>
      <c r="C80" s="71">
        <f>'VMs - All Data Fields'!C95</f>
        <v>16385</v>
      </c>
      <c r="D80" s="71">
        <f>'VMs - All Data Fields'!D95</f>
        <v>102400</v>
      </c>
      <c r="E80" s="71">
        <f>'VMs - All Data Fields'!G95</f>
        <v>0</v>
      </c>
      <c r="F80" s="71">
        <f>'VMs - All Data Fields'!I95</f>
        <v>1048576</v>
      </c>
      <c r="G80" s="71" t="str">
        <f>'VMs - All Data Fields'!K95</f>
        <v>Default</v>
      </c>
      <c r="H80" s="71">
        <f>'VMs - All Data Fields'!L95</f>
        <v>0</v>
      </c>
      <c r="I80" s="71" t="e">
        <f>'VMs - All Data Fields'!#REF!</f>
        <v>#REF!</v>
      </c>
      <c r="J80" s="71" t="e">
        <f>'VMs - All Data Fields'!#REF!</f>
        <v>#REF!</v>
      </c>
      <c r="K80" s="71" t="e">
        <f>'VMs - All Data Fields'!#REF!</f>
        <v>#REF!</v>
      </c>
      <c r="L80" s="71">
        <f>'VMs - All Data Fields'!N95</f>
        <v>0</v>
      </c>
      <c r="M80" s="71">
        <f>'VMs - All Data Fields'!P95</f>
        <v>0</v>
      </c>
      <c r="N80" s="71">
        <f>'VMs - All Data Fields'!Q95</f>
        <v>0</v>
      </c>
      <c r="O80" s="71">
        <f>'VMs - All Data Fields'!S95</f>
        <v>0</v>
      </c>
      <c r="P80" s="71">
        <f>'VMs - All Data Fields'!U95</f>
        <v>0</v>
      </c>
      <c r="Q80" s="71">
        <f>'VMs - All Data Fields'!V95</f>
        <v>0</v>
      </c>
      <c r="R80" s="71">
        <f>'VMs - All Data Fields'!AC95</f>
        <v>0</v>
      </c>
      <c r="S80" s="71">
        <f>'VMs - All Data Fields'!AD95</f>
        <v>0</v>
      </c>
      <c r="T80" s="71">
        <f>'VMs - All Data Fields'!AE95</f>
        <v>0</v>
      </c>
      <c r="U80" s="71">
        <f>'VMs - All Data Fields'!AF95</f>
        <v>0</v>
      </c>
      <c r="V80" s="71">
        <f>'VMs - All Data Fields'!AG95</f>
        <v>0</v>
      </c>
      <c r="W80" s="71">
        <f>'VMs - All Data Fields'!AH95</f>
        <v>0</v>
      </c>
      <c r="X80" s="71">
        <f>'VMs - All Data Fields'!AI95</f>
        <v>0</v>
      </c>
      <c r="Y80" s="71">
        <f>'VMs - All Data Fields'!AJ95</f>
        <v>0</v>
      </c>
      <c r="Z80" s="71" t="e">
        <f>'VMs - All Data Fields'!#REF!</f>
        <v>#REF!</v>
      </c>
      <c r="AA80" s="71">
        <f>'VMs - All Data Fields'!AK95</f>
        <v>0</v>
      </c>
      <c r="AB80" s="71">
        <f>'VMs - All Data Fields'!AL95</f>
        <v>0</v>
      </c>
      <c r="AC80" s="71">
        <f>'VMs - All Data Fields'!AM95</f>
        <v>0</v>
      </c>
      <c r="AD80" s="71" t="e">
        <f>'VMs - All Data Fields'!#REF!</f>
        <v>#REF!</v>
      </c>
      <c r="AE80" s="71">
        <f>'VMs - All Data Fields'!AT95</f>
        <v>0</v>
      </c>
      <c r="AF80" s="71">
        <f>'VMs - All Data Fields'!AW95</f>
        <v>0</v>
      </c>
      <c r="AG80" s="71">
        <f>'VMs - All Data Fields'!AX95</f>
        <v>0</v>
      </c>
      <c r="AH80" s="71">
        <f>'VMs - All Data Fields'!AY95</f>
        <v>0</v>
      </c>
      <c r="AI80" s="71">
        <f>'VMs - All Data Fields'!BJ95</f>
        <v>0</v>
      </c>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c r="BS80" s="71"/>
      <c r="BT80" s="71"/>
      <c r="BU80" s="71"/>
      <c r="BV80" s="71"/>
      <c r="BW80" s="71"/>
      <c r="BX80" s="71"/>
      <c r="BY80" s="71"/>
      <c r="BZ80" s="71"/>
      <c r="CA80" s="71"/>
      <c r="CB80" s="71"/>
      <c r="CC80" s="71"/>
      <c r="CD80" s="71"/>
      <c r="CE80" s="71"/>
      <c r="CF80" s="71"/>
      <c r="CG80" s="71"/>
      <c r="CH80" s="71"/>
    </row>
    <row r="81" spans="1:86">
      <c r="A81" s="71" t="str">
        <f>'VMs - All Data Fields'!A96</f>
        <v>kubemon01 (phase 1)</v>
      </c>
      <c r="B81" s="71">
        <f>'VMs - All Data Fields'!B96</f>
        <v>4</v>
      </c>
      <c r="C81" s="71">
        <f>'VMs - All Data Fields'!C96</f>
        <v>8192</v>
      </c>
      <c r="D81" s="71">
        <f>'VMs - All Data Fields'!D96</f>
        <v>102400</v>
      </c>
      <c r="E81" s="71" t="str">
        <f>'VMs - All Data Fields'!G96</f>
        <v>FB01-09-Kube02</v>
      </c>
      <c r="F81" s="71">
        <f>'VMs - All Data Fields'!I96</f>
        <v>1024000</v>
      </c>
      <c r="G81" s="71" t="str">
        <f>'VMs - All Data Fields'!K96</f>
        <v>Default</v>
      </c>
      <c r="H81" s="71" t="str">
        <f>'VMs - All Data Fields'!L96</f>
        <v>FB01-08-Kube01</v>
      </c>
      <c r="I81" s="71" t="e">
        <f>'VMs - All Data Fields'!#REF!</f>
        <v>#REF!</v>
      </c>
      <c r="J81" s="71" t="e">
        <f>'VMs - All Data Fields'!#REF!</f>
        <v>#REF!</v>
      </c>
      <c r="K81" s="71" t="e">
        <f>'VMs - All Data Fields'!#REF!</f>
        <v>#REF!</v>
      </c>
      <c r="L81" s="71">
        <f>'VMs - All Data Fields'!N96</f>
        <v>0</v>
      </c>
      <c r="M81" s="71">
        <f>'VMs - All Data Fields'!P96</f>
        <v>0</v>
      </c>
      <c r="N81" s="71">
        <f>'VMs - All Data Fields'!Q96</f>
        <v>0</v>
      </c>
      <c r="O81" s="71">
        <f>'VMs - All Data Fields'!S96</f>
        <v>0</v>
      </c>
      <c r="P81" s="71">
        <f>'VMs - All Data Fields'!U96</f>
        <v>0</v>
      </c>
      <c r="Q81" s="71">
        <f>'VMs - All Data Fields'!V96</f>
        <v>0</v>
      </c>
      <c r="R81" s="71" t="str">
        <f>'VMs - All Data Fields'!AC96</f>
        <v>CentOS7</v>
      </c>
      <c r="S81" s="71">
        <f>'VMs - All Data Fields'!AD96</f>
        <v>0</v>
      </c>
      <c r="T81" s="71" t="str">
        <f>'VMs - All Data Fields'!AE96</f>
        <v>220-DataAnalysis</v>
      </c>
      <c r="U81" s="71" t="str">
        <f>'VMs - All Data Fields'!AF96</f>
        <v>255.255.254.0</v>
      </c>
      <c r="V81" s="71" t="str">
        <f>'VMs - All Data Fields'!AG96</f>
        <v>172.17.220.1</v>
      </c>
      <c r="W81" s="71">
        <f>'VMs - All Data Fields'!AH96</f>
        <v>0</v>
      </c>
      <c r="X81" s="71">
        <f>'VMs - All Data Fields'!AI96</f>
        <v>0</v>
      </c>
      <c r="Y81" s="71">
        <f>'VMs - All Data Fields'!AJ96</f>
        <v>0</v>
      </c>
      <c r="Z81" s="71" t="e">
        <f>'VMs - All Data Fields'!#REF!</f>
        <v>#REF!</v>
      </c>
      <c r="AA81" s="71">
        <f>'VMs - All Data Fields'!AK96</f>
        <v>0</v>
      </c>
      <c r="AB81" s="71">
        <f>'VMs - All Data Fields'!AL96</f>
        <v>0</v>
      </c>
      <c r="AC81" s="71">
        <f>'VMs - All Data Fields'!AM96</f>
        <v>0</v>
      </c>
      <c r="AD81" s="71" t="e">
        <f>'VMs - All Data Fields'!#REF!</f>
        <v>#REF!</v>
      </c>
      <c r="AE81" s="71">
        <f>'VMs - All Data Fields'!AT96</f>
        <v>9</v>
      </c>
      <c r="AF81" s="71" t="str">
        <f>'VMs - All Data Fields'!AW96</f>
        <v>Kubernetes</v>
      </c>
      <c r="AG81" s="71" t="str">
        <f>'VMs - All Data Fields'!AX96</f>
        <v>Active</v>
      </c>
      <c r="AH81" s="71" t="str">
        <f>'VMs - All Data Fields'!AY96</f>
        <v>PrimaryCompute</v>
      </c>
      <c r="AI81" s="71">
        <f>'VMs - All Data Fields'!BJ96</f>
        <v>0</v>
      </c>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c r="BN81" s="71"/>
      <c r="BO81" s="71"/>
      <c r="BP81" s="71"/>
      <c r="BQ81" s="71"/>
      <c r="BR81" s="71"/>
      <c r="BS81" s="71"/>
      <c r="BT81" s="71"/>
      <c r="BU81" s="71"/>
      <c r="BV81" s="71"/>
      <c r="BW81" s="71"/>
      <c r="BX81" s="71"/>
      <c r="BY81" s="71"/>
      <c r="BZ81" s="71"/>
      <c r="CA81" s="71"/>
      <c r="CB81" s="71"/>
      <c r="CC81" s="71"/>
      <c r="CD81" s="71"/>
      <c r="CE81" s="71"/>
      <c r="CF81" s="71"/>
      <c r="CG81" s="71"/>
      <c r="CH81" s="71"/>
    </row>
    <row r="82" spans="1:86">
      <c r="A82" s="71" t="str">
        <f>'VMs - All Data Fields'!A97</f>
        <v>kubemon02 (phase 3)</v>
      </c>
      <c r="B82" s="71">
        <f>'VMs - All Data Fields'!B97</f>
        <v>4</v>
      </c>
      <c r="C82" s="71">
        <f>'VMs - All Data Fields'!C97</f>
        <v>8192</v>
      </c>
      <c r="D82" s="71">
        <f>'VMs - All Data Fields'!D97</f>
        <v>102400</v>
      </c>
      <c r="E82" s="71" t="str">
        <f>'VMs - All Data Fields'!G97</f>
        <v>FB01-09-Kube02</v>
      </c>
      <c r="F82" s="71">
        <f>'VMs - All Data Fields'!I97</f>
        <v>1024000</v>
      </c>
      <c r="G82" s="71" t="str">
        <f>'VMs - All Data Fields'!K97</f>
        <v>Default</v>
      </c>
      <c r="H82" s="71" t="str">
        <f>'VMs - All Data Fields'!L97</f>
        <v>FB01-09-Kube02</v>
      </c>
      <c r="I82" s="71" t="e">
        <f>'VMs - All Data Fields'!#REF!</f>
        <v>#REF!</v>
      </c>
      <c r="J82" s="71" t="e">
        <f>'VMs - All Data Fields'!#REF!</f>
        <v>#REF!</v>
      </c>
      <c r="K82" s="71" t="e">
        <f>'VMs - All Data Fields'!#REF!</f>
        <v>#REF!</v>
      </c>
      <c r="L82" s="71">
        <f>'VMs - All Data Fields'!N97</f>
        <v>0</v>
      </c>
      <c r="M82" s="71">
        <f>'VMs - All Data Fields'!P97</f>
        <v>0</v>
      </c>
      <c r="N82" s="71">
        <f>'VMs - All Data Fields'!Q97</f>
        <v>0</v>
      </c>
      <c r="O82" s="71">
        <f>'VMs - All Data Fields'!S97</f>
        <v>0</v>
      </c>
      <c r="P82" s="71">
        <f>'VMs - All Data Fields'!U97</f>
        <v>0</v>
      </c>
      <c r="Q82" s="71">
        <f>'VMs - All Data Fields'!V97</f>
        <v>0</v>
      </c>
      <c r="R82" s="71" t="str">
        <f>'VMs - All Data Fields'!AC97</f>
        <v>CentOS7</v>
      </c>
      <c r="S82" s="71">
        <f>'VMs - All Data Fields'!AD97</f>
        <v>0</v>
      </c>
      <c r="T82" s="71" t="str">
        <f>'VMs - All Data Fields'!AE97</f>
        <v>220-DataAnalysis</v>
      </c>
      <c r="U82" s="71" t="str">
        <f>'VMs - All Data Fields'!AF97</f>
        <v>255.255.254.0</v>
      </c>
      <c r="V82" s="71" t="str">
        <f>'VMs - All Data Fields'!AG97</f>
        <v>172.17.220.1</v>
      </c>
      <c r="W82" s="71">
        <f>'VMs - All Data Fields'!AH97</f>
        <v>0</v>
      </c>
      <c r="X82" s="71">
        <f>'VMs - All Data Fields'!AI97</f>
        <v>0</v>
      </c>
      <c r="Y82" s="71">
        <f>'VMs - All Data Fields'!AJ97</f>
        <v>0</v>
      </c>
      <c r="Z82" s="71" t="e">
        <f>'VMs - All Data Fields'!#REF!</f>
        <v>#REF!</v>
      </c>
      <c r="AA82" s="71">
        <f>'VMs - All Data Fields'!AK97</f>
        <v>0</v>
      </c>
      <c r="AB82" s="71">
        <f>'VMs - All Data Fields'!AL97</f>
        <v>0</v>
      </c>
      <c r="AC82" s="71">
        <f>'VMs - All Data Fields'!AM97</f>
        <v>0</v>
      </c>
      <c r="AD82" s="71" t="e">
        <f>'VMs - All Data Fields'!#REF!</f>
        <v>#REF!</v>
      </c>
      <c r="AE82" s="71">
        <f>'VMs - All Data Fields'!AT97</f>
        <v>9</v>
      </c>
      <c r="AF82" s="71" t="str">
        <f>'VMs - All Data Fields'!AW97</f>
        <v>Kubernetes</v>
      </c>
      <c r="AG82" s="71" t="str">
        <f>'VMs - All Data Fields'!AX97</f>
        <v>Active</v>
      </c>
      <c r="AH82" s="71" t="str">
        <f>'VMs - All Data Fields'!AY97</f>
        <v>PrimaryCompute</v>
      </c>
      <c r="AI82" s="71">
        <f>'VMs - All Data Fields'!BJ97</f>
        <v>0</v>
      </c>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c r="BM82" s="71"/>
      <c r="BN82" s="71"/>
      <c r="BO82" s="71"/>
      <c r="BP82" s="71"/>
      <c r="BQ82" s="71"/>
      <c r="BR82" s="71"/>
      <c r="BS82" s="71"/>
      <c r="BT82" s="71"/>
      <c r="BU82" s="71"/>
      <c r="BV82" s="71"/>
      <c r="BW82" s="71"/>
      <c r="BX82" s="71"/>
      <c r="BY82" s="71"/>
      <c r="BZ82" s="71"/>
      <c r="CA82" s="71"/>
      <c r="CB82" s="71"/>
      <c r="CC82" s="71"/>
      <c r="CD82" s="71"/>
      <c r="CE82" s="71"/>
      <c r="CF82" s="71"/>
      <c r="CG82" s="71"/>
      <c r="CH82" s="71"/>
    </row>
    <row r="83" spans="1:86">
      <c r="A83" s="71" t="str">
        <f>'VMs - All Data Fields'!A98</f>
        <v>kubemon03 (phase 3)</v>
      </c>
      <c r="B83" s="71">
        <f>'VMs - All Data Fields'!B98</f>
        <v>4</v>
      </c>
      <c r="C83" s="71">
        <f>'VMs - All Data Fields'!C98</f>
        <v>8192</v>
      </c>
      <c r="D83" s="71">
        <f>'VMs - All Data Fields'!D98</f>
        <v>102400</v>
      </c>
      <c r="E83" s="71" t="str">
        <f>'VMs - All Data Fields'!G98</f>
        <v>FB01-09-Kube02</v>
      </c>
      <c r="F83" s="71">
        <f>'VMs - All Data Fields'!I98</f>
        <v>1024000</v>
      </c>
      <c r="G83" s="71" t="str">
        <f>'VMs - All Data Fields'!K98</f>
        <v>Default</v>
      </c>
      <c r="H83" s="71" t="str">
        <f>'VMs - All Data Fields'!L98</f>
        <v>FB01-10-Kube03</v>
      </c>
      <c r="I83" s="71" t="e">
        <f>'VMs - All Data Fields'!#REF!</f>
        <v>#REF!</v>
      </c>
      <c r="J83" s="71" t="e">
        <f>'VMs - All Data Fields'!#REF!</f>
        <v>#REF!</v>
      </c>
      <c r="K83" s="71" t="e">
        <f>'VMs - All Data Fields'!#REF!</f>
        <v>#REF!</v>
      </c>
      <c r="L83" s="71">
        <f>'VMs - All Data Fields'!N98</f>
        <v>0</v>
      </c>
      <c r="M83" s="71">
        <f>'VMs - All Data Fields'!P98</f>
        <v>0</v>
      </c>
      <c r="N83" s="71">
        <f>'VMs - All Data Fields'!Q98</f>
        <v>0</v>
      </c>
      <c r="O83" s="71">
        <f>'VMs - All Data Fields'!S98</f>
        <v>0</v>
      </c>
      <c r="P83" s="71">
        <f>'VMs - All Data Fields'!U98</f>
        <v>0</v>
      </c>
      <c r="Q83" s="71">
        <f>'VMs - All Data Fields'!V98</f>
        <v>0</v>
      </c>
      <c r="R83" s="71" t="str">
        <f>'VMs - All Data Fields'!AC98</f>
        <v>CentOS7</v>
      </c>
      <c r="S83" s="71">
        <f>'VMs - All Data Fields'!AD98</f>
        <v>0</v>
      </c>
      <c r="T83" s="71" t="str">
        <f>'VMs - All Data Fields'!AE98</f>
        <v>220-DataAnalysis</v>
      </c>
      <c r="U83" s="71" t="str">
        <f>'VMs - All Data Fields'!AF98</f>
        <v>255.255.254.0</v>
      </c>
      <c r="V83" s="71" t="str">
        <f>'VMs - All Data Fields'!AG98</f>
        <v>172.17.220.1</v>
      </c>
      <c r="W83" s="71">
        <f>'VMs - All Data Fields'!AH98</f>
        <v>0</v>
      </c>
      <c r="X83" s="71">
        <f>'VMs - All Data Fields'!AI98</f>
        <v>0</v>
      </c>
      <c r="Y83" s="71">
        <f>'VMs - All Data Fields'!AJ98</f>
        <v>0</v>
      </c>
      <c r="Z83" s="71" t="e">
        <f>'VMs - All Data Fields'!#REF!</f>
        <v>#REF!</v>
      </c>
      <c r="AA83" s="71">
        <f>'VMs - All Data Fields'!AK98</f>
        <v>0</v>
      </c>
      <c r="AB83" s="71">
        <f>'VMs - All Data Fields'!AL98</f>
        <v>0</v>
      </c>
      <c r="AC83" s="71">
        <f>'VMs - All Data Fields'!AM98</f>
        <v>0</v>
      </c>
      <c r="AD83" s="71" t="e">
        <f>'VMs - All Data Fields'!#REF!</f>
        <v>#REF!</v>
      </c>
      <c r="AE83" s="71">
        <f>'VMs - All Data Fields'!AT98</f>
        <v>9</v>
      </c>
      <c r="AF83" s="71" t="str">
        <f>'VMs - All Data Fields'!AW98</f>
        <v>Kubernetes</v>
      </c>
      <c r="AG83" s="71" t="str">
        <f>'VMs - All Data Fields'!AX98</f>
        <v>Active</v>
      </c>
      <c r="AH83" s="71" t="str">
        <f>'VMs - All Data Fields'!AY98</f>
        <v>PrimaryCompute</v>
      </c>
      <c r="AI83" s="71">
        <f>'VMs - All Data Fields'!BJ98</f>
        <v>0</v>
      </c>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c r="BN83" s="71"/>
      <c r="BO83" s="71"/>
      <c r="BP83" s="71"/>
      <c r="BQ83" s="71"/>
      <c r="BR83" s="71"/>
      <c r="BS83" s="71"/>
      <c r="BT83" s="71"/>
      <c r="BU83" s="71"/>
      <c r="BV83" s="71"/>
      <c r="BW83" s="71"/>
      <c r="BX83" s="71"/>
      <c r="BY83" s="71"/>
      <c r="BZ83" s="71"/>
      <c r="CA83" s="71"/>
      <c r="CB83" s="71"/>
      <c r="CC83" s="71"/>
      <c r="CD83" s="71"/>
      <c r="CE83" s="71"/>
      <c r="CF83" s="71"/>
      <c r="CG83" s="71"/>
      <c r="CH83" s="71"/>
    </row>
    <row r="84" spans="1:86">
      <c r="A84" s="71" t="str">
        <f>'VMs - All Data Fields'!A99</f>
        <v>kuberc01</v>
      </c>
      <c r="B84" s="71">
        <f>'VMs - All Data Fields'!B99</f>
        <v>16</v>
      </c>
      <c r="C84" s="71">
        <f>'VMs - All Data Fields'!C99</f>
        <v>64719</v>
      </c>
      <c r="D84" s="71">
        <f>'VMs - All Data Fields'!D99</f>
        <v>102400</v>
      </c>
      <c r="E84" s="71">
        <f>'VMs - All Data Fields'!G99</f>
        <v>0</v>
      </c>
      <c r="F84" s="71">
        <f>'VMs - All Data Fields'!I99</f>
        <v>0</v>
      </c>
      <c r="G84" s="71">
        <f>'VMs - All Data Fields'!K99</f>
        <v>0</v>
      </c>
      <c r="H84" s="71">
        <f>'VMs - All Data Fields'!L99</f>
        <v>0</v>
      </c>
      <c r="I84" s="71" t="e">
        <f>'VMs - All Data Fields'!#REF!</f>
        <v>#REF!</v>
      </c>
      <c r="J84" s="71" t="e">
        <f>'VMs - All Data Fields'!#REF!</f>
        <v>#REF!</v>
      </c>
      <c r="K84" s="71" t="e">
        <f>'VMs - All Data Fields'!#REF!</f>
        <v>#REF!</v>
      </c>
      <c r="L84" s="71">
        <f>'VMs - All Data Fields'!N99</f>
        <v>0</v>
      </c>
      <c r="M84" s="71">
        <f>'VMs - All Data Fields'!P99</f>
        <v>0</v>
      </c>
      <c r="N84" s="71">
        <f>'VMs - All Data Fields'!Q99</f>
        <v>0</v>
      </c>
      <c r="O84" s="71">
        <f>'VMs - All Data Fields'!S99</f>
        <v>0</v>
      </c>
      <c r="P84" s="71">
        <f>'VMs - All Data Fields'!U99</f>
        <v>0</v>
      </c>
      <c r="Q84" s="71">
        <f>'VMs - All Data Fields'!V99</f>
        <v>0</v>
      </c>
      <c r="R84" s="71">
        <f>'VMs - All Data Fields'!AC99</f>
        <v>0</v>
      </c>
      <c r="S84" s="71">
        <f>'VMs - All Data Fields'!AD99</f>
        <v>0</v>
      </c>
      <c r="T84" s="71">
        <f>'VMs - All Data Fields'!AE99</f>
        <v>0</v>
      </c>
      <c r="U84" s="71">
        <f>'VMs - All Data Fields'!AF99</f>
        <v>0</v>
      </c>
      <c r="V84" s="71">
        <f>'VMs - All Data Fields'!AG99</f>
        <v>0</v>
      </c>
      <c r="W84" s="71">
        <f>'VMs - All Data Fields'!AH99</f>
        <v>0</v>
      </c>
      <c r="X84" s="71">
        <f>'VMs - All Data Fields'!AI99</f>
        <v>0</v>
      </c>
      <c r="Y84" s="71">
        <f>'VMs - All Data Fields'!AJ99</f>
        <v>0</v>
      </c>
      <c r="Z84" s="71" t="e">
        <f>'VMs - All Data Fields'!#REF!</f>
        <v>#REF!</v>
      </c>
      <c r="AA84" s="71">
        <f>'VMs - All Data Fields'!AK99</f>
        <v>0</v>
      </c>
      <c r="AB84" s="71">
        <f>'VMs - All Data Fields'!AL99</f>
        <v>0</v>
      </c>
      <c r="AC84" s="71">
        <f>'VMs - All Data Fields'!AM99</f>
        <v>0</v>
      </c>
      <c r="AD84" s="71" t="e">
        <f>'VMs - All Data Fields'!#REF!</f>
        <v>#REF!</v>
      </c>
      <c r="AE84" s="71">
        <f>'VMs - All Data Fields'!AT99</f>
        <v>0</v>
      </c>
      <c r="AF84" s="71">
        <f>'VMs - All Data Fields'!AW99</f>
        <v>0</v>
      </c>
      <c r="AG84" s="71">
        <f>'VMs - All Data Fields'!AX99</f>
        <v>0</v>
      </c>
      <c r="AH84" s="71">
        <f>'VMs - All Data Fields'!AY99</f>
        <v>0</v>
      </c>
      <c r="AI84" s="71">
        <f>'VMs - All Data Fields'!BJ99</f>
        <v>0</v>
      </c>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71"/>
      <c r="BN84" s="71"/>
      <c r="BO84" s="71"/>
      <c r="BP84" s="71"/>
      <c r="BQ84" s="71"/>
      <c r="BR84" s="71"/>
      <c r="BS84" s="71"/>
      <c r="BT84" s="71"/>
      <c r="BU84" s="71"/>
      <c r="BV84" s="71"/>
      <c r="BW84" s="71"/>
      <c r="BX84" s="71"/>
      <c r="BY84" s="71"/>
      <c r="BZ84" s="71"/>
      <c r="CA84" s="71"/>
      <c r="CB84" s="71"/>
      <c r="CC84" s="71"/>
      <c r="CD84" s="71"/>
      <c r="CE84" s="71"/>
      <c r="CF84" s="71"/>
      <c r="CG84" s="71"/>
      <c r="CH84" s="71"/>
    </row>
    <row r="85" spans="1:86">
      <c r="A85" s="71" t="str">
        <f>'VMs - All Data Fields'!A100</f>
        <v>kubesrs01</v>
      </c>
      <c r="B85" s="71">
        <f>'VMs - All Data Fields'!B100</f>
        <v>8</v>
      </c>
      <c r="C85" s="71">
        <f>'VMs - All Data Fields'!C100</f>
        <v>16384</v>
      </c>
      <c r="D85" s="71">
        <f>'VMs - All Data Fields'!D100</f>
        <v>102400</v>
      </c>
      <c r="E85" s="71" t="str">
        <f>'VMs - All Data Fields'!G100</f>
        <v>FB01-09-Kube02</v>
      </c>
      <c r="F85" s="71">
        <f>'VMs - All Data Fields'!I100</f>
        <v>512000</v>
      </c>
      <c r="G85" s="71" t="str">
        <f>'VMs - All Data Fields'!K100</f>
        <v>Default</v>
      </c>
      <c r="H85" s="71" t="str">
        <f>'VMs - All Data Fields'!L100</f>
        <v>FB01-09-Kube02</v>
      </c>
      <c r="I85" s="71" t="e">
        <f>'VMs - All Data Fields'!#REF!</f>
        <v>#REF!</v>
      </c>
      <c r="J85" s="71" t="e">
        <f>'VMs - All Data Fields'!#REF!</f>
        <v>#REF!</v>
      </c>
      <c r="K85" s="71" t="e">
        <f>'VMs - All Data Fields'!#REF!</f>
        <v>#REF!</v>
      </c>
      <c r="L85" s="71">
        <f>'VMs - All Data Fields'!N100</f>
        <v>0</v>
      </c>
      <c r="M85" s="71">
        <f>'VMs - All Data Fields'!P100</f>
        <v>0</v>
      </c>
      <c r="N85" s="71">
        <f>'VMs - All Data Fields'!Q100</f>
        <v>0</v>
      </c>
      <c r="O85" s="71">
        <f>'VMs - All Data Fields'!S100</f>
        <v>0</v>
      </c>
      <c r="P85" s="71">
        <f>'VMs - All Data Fields'!U100</f>
        <v>0</v>
      </c>
      <c r="Q85" s="71">
        <f>'VMs - All Data Fields'!V100</f>
        <v>0</v>
      </c>
      <c r="R85" s="71" t="str">
        <f>'VMs - All Data Fields'!AC100</f>
        <v>CentOS7</v>
      </c>
      <c r="S85" s="71" t="str">
        <f>'VMs - All Data Fields'!AD100</f>
        <v>172.17.220.181</v>
      </c>
      <c r="T85" s="71" t="str">
        <f>'VMs - All Data Fields'!AE100</f>
        <v>220-DataAnalysis</v>
      </c>
      <c r="U85" s="71" t="str">
        <f>'VMs - All Data Fields'!AF100</f>
        <v>255.255.254.0</v>
      </c>
      <c r="V85" s="71" t="str">
        <f>'VMs - All Data Fields'!AG100</f>
        <v>172.17.220.1</v>
      </c>
      <c r="W85" s="71">
        <f>'VMs - All Data Fields'!AH100</f>
        <v>0</v>
      </c>
      <c r="X85" s="71">
        <f>'VMs - All Data Fields'!AI100</f>
        <v>0</v>
      </c>
      <c r="Y85" s="71">
        <f>'VMs - All Data Fields'!AJ100</f>
        <v>0</v>
      </c>
      <c r="Z85" s="71" t="e">
        <f>'VMs - All Data Fields'!#REF!</f>
        <v>#REF!</v>
      </c>
      <c r="AA85" s="71">
        <f>'VMs - All Data Fields'!AK100</f>
        <v>0</v>
      </c>
      <c r="AB85" s="71">
        <f>'VMs - All Data Fields'!AL100</f>
        <v>0</v>
      </c>
      <c r="AC85" s="71">
        <f>'VMs - All Data Fields'!AM100</f>
        <v>0</v>
      </c>
      <c r="AD85" s="71" t="e">
        <f>'VMs - All Data Fields'!#REF!</f>
        <v>#REF!</v>
      </c>
      <c r="AE85" s="71">
        <f>'VMs - All Data Fields'!AT100</f>
        <v>9</v>
      </c>
      <c r="AF85" s="71" t="str">
        <f>'VMs - All Data Fields'!AW100</f>
        <v>Kubernetes</v>
      </c>
      <c r="AG85" s="71" t="str">
        <f>'VMs - All Data Fields'!AX100</f>
        <v>Active</v>
      </c>
      <c r="AH85" s="71" t="str">
        <f>'VMs - All Data Fields'!AY100</f>
        <v>PrimaryCompute</v>
      </c>
      <c r="AI85" s="71">
        <f>'VMs - All Data Fields'!BJ100</f>
        <v>0</v>
      </c>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c r="BM85" s="71"/>
      <c r="BN85" s="71"/>
      <c r="BO85" s="71"/>
      <c r="BP85" s="71"/>
      <c r="BQ85" s="71"/>
      <c r="BR85" s="71"/>
      <c r="BS85" s="71"/>
      <c r="BT85" s="71"/>
      <c r="BU85" s="71"/>
      <c r="BV85" s="71"/>
      <c r="BW85" s="71"/>
      <c r="BX85" s="71"/>
      <c r="BY85" s="71"/>
      <c r="BZ85" s="71"/>
      <c r="CA85" s="71"/>
      <c r="CB85" s="71"/>
      <c r="CC85" s="71"/>
      <c r="CD85" s="71"/>
      <c r="CE85" s="71"/>
      <c r="CF85" s="71"/>
      <c r="CG85" s="71"/>
      <c r="CH85" s="71"/>
    </row>
    <row r="86" spans="1:86">
      <c r="A86" s="71" t="str">
        <f>'VMs - All Data Fields'!A101</f>
        <v>kubesym01</v>
      </c>
      <c r="B86" s="71">
        <f>'VMs - All Data Fields'!B101</f>
        <v>8</v>
      </c>
      <c r="C86" s="71">
        <f>'VMs - All Data Fields'!C101</f>
        <v>32768</v>
      </c>
      <c r="D86" s="71">
        <f>'VMs - All Data Fields'!D101</f>
        <v>102400</v>
      </c>
      <c r="E86" s="71" t="str">
        <f>'VMs - All Data Fields'!G101</f>
        <v>FB01-08-Kube01</v>
      </c>
      <c r="F86" s="71">
        <f>'VMs - All Data Fields'!I101</f>
        <v>0</v>
      </c>
      <c r="G86" s="71">
        <f>'VMs - All Data Fields'!K101</f>
        <v>0</v>
      </c>
      <c r="H86" s="71">
        <f>'VMs - All Data Fields'!L101</f>
        <v>0</v>
      </c>
      <c r="I86" s="71" t="e">
        <f>'VMs - All Data Fields'!#REF!</f>
        <v>#REF!</v>
      </c>
      <c r="J86" s="71" t="e">
        <f>'VMs - All Data Fields'!#REF!</f>
        <v>#REF!</v>
      </c>
      <c r="K86" s="71" t="e">
        <f>'VMs - All Data Fields'!#REF!</f>
        <v>#REF!</v>
      </c>
      <c r="L86" s="71">
        <f>'VMs - All Data Fields'!N101</f>
        <v>0</v>
      </c>
      <c r="M86" s="71">
        <f>'VMs - All Data Fields'!P101</f>
        <v>0</v>
      </c>
      <c r="N86" s="71">
        <f>'VMs - All Data Fields'!Q101</f>
        <v>0</v>
      </c>
      <c r="O86" s="71">
        <f>'VMs - All Data Fields'!S101</f>
        <v>0</v>
      </c>
      <c r="P86" s="71">
        <f>'VMs - All Data Fields'!U101</f>
        <v>0</v>
      </c>
      <c r="Q86" s="71">
        <f>'VMs - All Data Fields'!V101</f>
        <v>0</v>
      </c>
      <c r="R86" s="71" t="str">
        <f>'VMs - All Data Fields'!AC101</f>
        <v>CentOS7</v>
      </c>
      <c r="S86" s="71" t="str">
        <f>'VMs - All Data Fields'!AD101</f>
        <v>172.17.220.121</v>
      </c>
      <c r="T86" s="71" t="str">
        <f>'VMs - All Data Fields'!AE101</f>
        <v>220-DataAnalysis</v>
      </c>
      <c r="U86" s="71" t="str">
        <f>'VMs - All Data Fields'!AF101</f>
        <v>255.255.254.0</v>
      </c>
      <c r="V86" s="71" t="str">
        <f>'VMs - All Data Fields'!AG101</f>
        <v>172.17.220.1</v>
      </c>
      <c r="W86" s="71">
        <f>'VMs - All Data Fields'!AH101</f>
        <v>0</v>
      </c>
      <c r="X86" s="71">
        <f>'VMs - All Data Fields'!AI101</f>
        <v>0</v>
      </c>
      <c r="Y86" s="71">
        <f>'VMs - All Data Fields'!AJ101</f>
        <v>0</v>
      </c>
      <c r="Z86" s="71" t="e">
        <f>'VMs - All Data Fields'!#REF!</f>
        <v>#REF!</v>
      </c>
      <c r="AA86" s="71">
        <f>'VMs - All Data Fields'!AK101</f>
        <v>0</v>
      </c>
      <c r="AB86" s="71">
        <f>'VMs - All Data Fields'!AL101</f>
        <v>0</v>
      </c>
      <c r="AC86" s="71">
        <f>'VMs - All Data Fields'!AM101</f>
        <v>0</v>
      </c>
      <c r="AD86" s="71" t="e">
        <f>'VMs - All Data Fields'!#REF!</f>
        <v>#REF!</v>
      </c>
      <c r="AE86" s="71">
        <f>'VMs - All Data Fields'!AT101</f>
        <v>9</v>
      </c>
      <c r="AF86" s="71" t="str">
        <f>'VMs - All Data Fields'!AW101</f>
        <v>Kubernetes</v>
      </c>
      <c r="AG86" s="71" t="str">
        <f>'VMs - All Data Fields'!AX101</f>
        <v>Active</v>
      </c>
      <c r="AH86" s="71" t="str">
        <f>'VMs - All Data Fields'!AY101</f>
        <v>PrimaryCompute</v>
      </c>
      <c r="AI86" s="71">
        <f>'VMs - All Data Fields'!BJ101</f>
        <v>0</v>
      </c>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c r="BN86" s="71"/>
      <c r="BO86" s="71"/>
      <c r="BP86" s="71"/>
      <c r="BQ86" s="71"/>
      <c r="BR86" s="71"/>
      <c r="BS86" s="71"/>
      <c r="BT86" s="71"/>
      <c r="BU86" s="71"/>
      <c r="BV86" s="71"/>
      <c r="BW86" s="71"/>
      <c r="BX86" s="71"/>
      <c r="BY86" s="71"/>
      <c r="BZ86" s="71"/>
      <c r="CA86" s="71"/>
      <c r="CB86" s="71"/>
      <c r="CC86" s="71"/>
      <c r="CD86" s="71"/>
      <c r="CE86" s="71"/>
      <c r="CF86" s="71"/>
      <c r="CG86" s="71"/>
      <c r="CH86" s="71"/>
    </row>
    <row r="87" spans="1:86">
      <c r="A87" s="71" t="str">
        <f>'VMs - All Data Fields'!A102</f>
        <v>kubesym02</v>
      </c>
      <c r="B87" s="71">
        <f>'VMs - All Data Fields'!B102</f>
        <v>8</v>
      </c>
      <c r="C87" s="71">
        <f>'VMs - All Data Fields'!C102</f>
        <v>32768</v>
      </c>
      <c r="D87" s="71">
        <f>'VMs - All Data Fields'!D102</f>
        <v>102400</v>
      </c>
      <c r="E87" s="71" t="str">
        <f>'VMs - All Data Fields'!G102</f>
        <v>FB01-09-Kube02</v>
      </c>
      <c r="F87" s="71">
        <f>'VMs - All Data Fields'!I102</f>
        <v>0</v>
      </c>
      <c r="G87" s="71">
        <f>'VMs - All Data Fields'!K102</f>
        <v>0</v>
      </c>
      <c r="H87" s="71">
        <f>'VMs - All Data Fields'!L102</f>
        <v>0</v>
      </c>
      <c r="I87" s="71" t="e">
        <f>'VMs - All Data Fields'!#REF!</f>
        <v>#REF!</v>
      </c>
      <c r="J87" s="71" t="e">
        <f>'VMs - All Data Fields'!#REF!</f>
        <v>#REF!</v>
      </c>
      <c r="K87" s="71" t="e">
        <f>'VMs - All Data Fields'!#REF!</f>
        <v>#REF!</v>
      </c>
      <c r="L87" s="71">
        <f>'VMs - All Data Fields'!N102</f>
        <v>0</v>
      </c>
      <c r="M87" s="71">
        <f>'VMs - All Data Fields'!P102</f>
        <v>0</v>
      </c>
      <c r="N87" s="71">
        <f>'VMs - All Data Fields'!Q102</f>
        <v>0</v>
      </c>
      <c r="O87" s="71">
        <f>'VMs - All Data Fields'!S102</f>
        <v>0</v>
      </c>
      <c r="P87" s="71">
        <f>'VMs - All Data Fields'!U102</f>
        <v>0</v>
      </c>
      <c r="Q87" s="71">
        <f>'VMs - All Data Fields'!V102</f>
        <v>0</v>
      </c>
      <c r="R87" s="71" t="str">
        <f>'VMs - All Data Fields'!AC102</f>
        <v>CentOS7</v>
      </c>
      <c r="S87" s="71" t="str">
        <f>'VMs - All Data Fields'!AD102</f>
        <v>172.17.220.122</v>
      </c>
      <c r="T87" s="71" t="str">
        <f>'VMs - All Data Fields'!AE102</f>
        <v>220-DataAnalysis</v>
      </c>
      <c r="U87" s="71" t="str">
        <f>'VMs - All Data Fields'!AF102</f>
        <v>255.255.254.0</v>
      </c>
      <c r="V87" s="71" t="str">
        <f>'VMs - All Data Fields'!AG102</f>
        <v>172.17.220.1</v>
      </c>
      <c r="W87" s="71">
        <f>'VMs - All Data Fields'!AH102</f>
        <v>0</v>
      </c>
      <c r="X87" s="71">
        <f>'VMs - All Data Fields'!AI102</f>
        <v>0</v>
      </c>
      <c r="Y87" s="71">
        <f>'VMs - All Data Fields'!AJ102</f>
        <v>0</v>
      </c>
      <c r="Z87" s="71" t="e">
        <f>'VMs - All Data Fields'!#REF!</f>
        <v>#REF!</v>
      </c>
      <c r="AA87" s="71">
        <f>'VMs - All Data Fields'!AK102</f>
        <v>0</v>
      </c>
      <c r="AB87" s="71">
        <f>'VMs - All Data Fields'!AL102</f>
        <v>0</v>
      </c>
      <c r="AC87" s="71">
        <f>'VMs - All Data Fields'!AM102</f>
        <v>0</v>
      </c>
      <c r="AD87" s="71" t="e">
        <f>'VMs - All Data Fields'!#REF!</f>
        <v>#REF!</v>
      </c>
      <c r="AE87" s="71">
        <f>'VMs - All Data Fields'!AT102</f>
        <v>9</v>
      </c>
      <c r="AF87" s="71" t="str">
        <f>'VMs - All Data Fields'!AW102</f>
        <v>Kubernetes</v>
      </c>
      <c r="AG87" s="71" t="str">
        <f>'VMs - All Data Fields'!AX102</f>
        <v>Active</v>
      </c>
      <c r="AH87" s="71" t="str">
        <f>'VMs - All Data Fields'!AY102</f>
        <v>PrimaryCompute</v>
      </c>
      <c r="AI87" s="71">
        <f>'VMs - All Data Fields'!BJ102</f>
        <v>0</v>
      </c>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1"/>
      <c r="BM87" s="71"/>
      <c r="BN87" s="71"/>
      <c r="BO87" s="71"/>
      <c r="BP87" s="71"/>
      <c r="BQ87" s="71"/>
      <c r="BR87" s="71"/>
      <c r="BS87" s="71"/>
      <c r="BT87" s="71"/>
      <c r="BU87" s="71"/>
      <c r="BV87" s="71"/>
      <c r="BW87" s="71"/>
      <c r="BX87" s="71"/>
      <c r="BY87" s="71"/>
      <c r="BZ87" s="71"/>
      <c r="CA87" s="71"/>
      <c r="CB87" s="71"/>
      <c r="CC87" s="71"/>
      <c r="CD87" s="71"/>
      <c r="CE87" s="71"/>
      <c r="CF87" s="71"/>
      <c r="CG87" s="71"/>
      <c r="CH87" s="71"/>
    </row>
    <row r="88" spans="1:86">
      <c r="A88" s="71" t="str">
        <f>'VMs - All Data Fields'!A103</f>
        <v>kubesym03</v>
      </c>
      <c r="B88" s="71">
        <f>'VMs - All Data Fields'!B103</f>
        <v>8</v>
      </c>
      <c r="C88" s="71">
        <f>'VMs - All Data Fields'!C103</f>
        <v>32768</v>
      </c>
      <c r="D88" s="71">
        <f>'VMs - All Data Fields'!D103</f>
        <v>102400</v>
      </c>
      <c r="E88" s="71" t="str">
        <f>'VMs - All Data Fields'!G103</f>
        <v>FB01-10-Kube03</v>
      </c>
      <c r="F88" s="71">
        <f>'VMs - All Data Fields'!I103</f>
        <v>0</v>
      </c>
      <c r="G88" s="71">
        <f>'VMs - All Data Fields'!K103</f>
        <v>0</v>
      </c>
      <c r="H88" s="71">
        <f>'VMs - All Data Fields'!L103</f>
        <v>0</v>
      </c>
      <c r="I88" s="71" t="e">
        <f>'VMs - All Data Fields'!#REF!</f>
        <v>#REF!</v>
      </c>
      <c r="J88" s="71" t="e">
        <f>'VMs - All Data Fields'!#REF!</f>
        <v>#REF!</v>
      </c>
      <c r="K88" s="71" t="e">
        <f>'VMs - All Data Fields'!#REF!</f>
        <v>#REF!</v>
      </c>
      <c r="L88" s="71">
        <f>'VMs - All Data Fields'!N103</f>
        <v>0</v>
      </c>
      <c r="M88" s="71">
        <f>'VMs - All Data Fields'!P103</f>
        <v>0</v>
      </c>
      <c r="N88" s="71">
        <f>'VMs - All Data Fields'!Q103</f>
        <v>0</v>
      </c>
      <c r="O88" s="71">
        <f>'VMs - All Data Fields'!S103</f>
        <v>0</v>
      </c>
      <c r="P88" s="71">
        <f>'VMs - All Data Fields'!U103</f>
        <v>0</v>
      </c>
      <c r="Q88" s="71">
        <f>'VMs - All Data Fields'!V103</f>
        <v>0</v>
      </c>
      <c r="R88" s="71" t="str">
        <f>'VMs - All Data Fields'!AC103</f>
        <v>CentOS7</v>
      </c>
      <c r="S88" s="71" t="str">
        <f>'VMs - All Data Fields'!AD103</f>
        <v>172.17.220.123</v>
      </c>
      <c r="T88" s="71" t="str">
        <f>'VMs - All Data Fields'!AE103</f>
        <v>220-DataAnalysis</v>
      </c>
      <c r="U88" s="71" t="str">
        <f>'VMs - All Data Fields'!AF103</f>
        <v>255.255.254.0</v>
      </c>
      <c r="V88" s="71" t="str">
        <f>'VMs - All Data Fields'!AG103</f>
        <v>172.17.220.1</v>
      </c>
      <c r="W88" s="71">
        <f>'VMs - All Data Fields'!AH103</f>
        <v>0</v>
      </c>
      <c r="X88" s="71">
        <f>'VMs - All Data Fields'!AI103</f>
        <v>0</v>
      </c>
      <c r="Y88" s="71">
        <f>'VMs - All Data Fields'!AJ103</f>
        <v>0</v>
      </c>
      <c r="Z88" s="71" t="e">
        <f>'VMs - All Data Fields'!#REF!</f>
        <v>#REF!</v>
      </c>
      <c r="AA88" s="71">
        <f>'VMs - All Data Fields'!AK103</f>
        <v>0</v>
      </c>
      <c r="AB88" s="71">
        <f>'VMs - All Data Fields'!AL103</f>
        <v>0</v>
      </c>
      <c r="AC88" s="71">
        <f>'VMs - All Data Fields'!AM103</f>
        <v>0</v>
      </c>
      <c r="AD88" s="71" t="e">
        <f>'VMs - All Data Fields'!#REF!</f>
        <v>#REF!</v>
      </c>
      <c r="AE88" s="71">
        <f>'VMs - All Data Fields'!AT103</f>
        <v>9</v>
      </c>
      <c r="AF88" s="71" t="str">
        <f>'VMs - All Data Fields'!AW103</f>
        <v>Kubernetes</v>
      </c>
      <c r="AG88" s="71" t="str">
        <f>'VMs - All Data Fields'!AX103</f>
        <v>Active</v>
      </c>
      <c r="AH88" s="71" t="str">
        <f>'VMs - All Data Fields'!AY103</f>
        <v>PrimaryCompute</v>
      </c>
      <c r="AI88" s="71">
        <f>'VMs - All Data Fields'!BJ103</f>
        <v>0</v>
      </c>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1"/>
      <c r="BL88" s="71"/>
      <c r="BM88" s="71"/>
      <c r="BN88" s="71"/>
      <c r="BO88" s="71"/>
      <c r="BP88" s="71"/>
      <c r="BQ88" s="71"/>
      <c r="BR88" s="71"/>
      <c r="BS88" s="71"/>
      <c r="BT88" s="71"/>
      <c r="BU88" s="71"/>
      <c r="BV88" s="71"/>
      <c r="BW88" s="71"/>
      <c r="BX88" s="71"/>
      <c r="BY88" s="71"/>
      <c r="BZ88" s="71"/>
      <c r="CA88" s="71"/>
      <c r="CB88" s="71"/>
      <c r="CC88" s="71"/>
      <c r="CD88" s="71"/>
      <c r="CE88" s="71"/>
      <c r="CF88" s="71"/>
      <c r="CG88" s="71"/>
      <c r="CH88" s="71"/>
    </row>
    <row r="89" spans="1:86">
      <c r="A89" s="71" t="str">
        <f>'VMs - All Data Fields'!A104</f>
        <v>kubesym04</v>
      </c>
      <c r="B89" s="71">
        <f>'VMs - All Data Fields'!B104</f>
        <v>8</v>
      </c>
      <c r="C89" s="71">
        <f>'VMs - All Data Fields'!C104</f>
        <v>32768</v>
      </c>
      <c r="D89" s="71">
        <f>'VMs - All Data Fields'!D104</f>
        <v>102400</v>
      </c>
      <c r="E89" s="71" t="str">
        <f>'VMs - All Data Fields'!G104</f>
        <v>FB01-08-Kube01</v>
      </c>
      <c r="F89" s="71">
        <f>'VMs - All Data Fields'!I104</f>
        <v>0</v>
      </c>
      <c r="G89" s="71">
        <f>'VMs - All Data Fields'!K104</f>
        <v>0</v>
      </c>
      <c r="H89" s="71">
        <f>'VMs - All Data Fields'!L104</f>
        <v>0</v>
      </c>
      <c r="I89" s="71" t="e">
        <f>'VMs - All Data Fields'!#REF!</f>
        <v>#REF!</v>
      </c>
      <c r="J89" s="71" t="e">
        <f>'VMs - All Data Fields'!#REF!</f>
        <v>#REF!</v>
      </c>
      <c r="K89" s="71" t="e">
        <f>'VMs - All Data Fields'!#REF!</f>
        <v>#REF!</v>
      </c>
      <c r="L89" s="71">
        <f>'VMs - All Data Fields'!N104</f>
        <v>0</v>
      </c>
      <c r="M89" s="71">
        <f>'VMs - All Data Fields'!P104</f>
        <v>0</v>
      </c>
      <c r="N89" s="71">
        <f>'VMs - All Data Fields'!Q104</f>
        <v>0</v>
      </c>
      <c r="O89" s="71">
        <f>'VMs - All Data Fields'!S104</f>
        <v>0</v>
      </c>
      <c r="P89" s="71">
        <f>'VMs - All Data Fields'!U104</f>
        <v>0</v>
      </c>
      <c r="Q89" s="71">
        <f>'VMs - All Data Fields'!V104</f>
        <v>0</v>
      </c>
      <c r="R89" s="71" t="str">
        <f>'VMs - All Data Fields'!AC104</f>
        <v>CentOS7</v>
      </c>
      <c r="S89" s="71" t="str">
        <f>'VMs - All Data Fields'!AD104</f>
        <v>172.17.220.124</v>
      </c>
      <c r="T89" s="71" t="str">
        <f>'VMs - All Data Fields'!AE104</f>
        <v>220-DataAnalysis</v>
      </c>
      <c r="U89" s="71" t="str">
        <f>'VMs - All Data Fields'!AF104</f>
        <v>255.255.254.0</v>
      </c>
      <c r="V89" s="71" t="str">
        <f>'VMs - All Data Fields'!AG104</f>
        <v>172.17.220.1</v>
      </c>
      <c r="W89" s="71">
        <f>'VMs - All Data Fields'!AH104</f>
        <v>0</v>
      </c>
      <c r="X89" s="71">
        <f>'VMs - All Data Fields'!AI104</f>
        <v>0</v>
      </c>
      <c r="Y89" s="71">
        <f>'VMs - All Data Fields'!AJ104</f>
        <v>0</v>
      </c>
      <c r="Z89" s="71" t="e">
        <f>'VMs - All Data Fields'!#REF!</f>
        <v>#REF!</v>
      </c>
      <c r="AA89" s="71">
        <f>'VMs - All Data Fields'!AK104</f>
        <v>0</v>
      </c>
      <c r="AB89" s="71">
        <f>'VMs - All Data Fields'!AL104</f>
        <v>0</v>
      </c>
      <c r="AC89" s="71">
        <f>'VMs - All Data Fields'!AM104</f>
        <v>0</v>
      </c>
      <c r="AD89" s="71" t="e">
        <f>'VMs - All Data Fields'!#REF!</f>
        <v>#REF!</v>
      </c>
      <c r="AE89" s="71">
        <f>'VMs - All Data Fields'!AT104</f>
        <v>9</v>
      </c>
      <c r="AF89" s="71" t="str">
        <f>'VMs - All Data Fields'!AW104</f>
        <v>Kubernetes</v>
      </c>
      <c r="AG89" s="71" t="str">
        <f>'VMs - All Data Fields'!AX104</f>
        <v>Active</v>
      </c>
      <c r="AH89" s="71" t="str">
        <f>'VMs - All Data Fields'!AY104</f>
        <v>PrimaryCompute</v>
      </c>
      <c r="AI89" s="71">
        <f>'VMs - All Data Fields'!BJ104</f>
        <v>0</v>
      </c>
      <c r="AJ89" s="71"/>
      <c r="AK89" s="71"/>
      <c r="AL89" s="71"/>
      <c r="AM89" s="71"/>
      <c r="AN89" s="71"/>
      <c r="AO89" s="71"/>
      <c r="AP89" s="71"/>
      <c r="AQ89" s="71"/>
      <c r="AR89" s="71"/>
      <c r="AS89" s="71"/>
      <c r="AT89" s="71"/>
      <c r="AU89" s="71"/>
      <c r="AV89" s="71"/>
      <c r="AW89" s="71"/>
      <c r="AX89" s="71"/>
      <c r="AY89" s="71"/>
      <c r="AZ89" s="71"/>
      <c r="BA89" s="71"/>
      <c r="BB89" s="71"/>
      <c r="BC89" s="71"/>
      <c r="BD89" s="71"/>
      <c r="BE89" s="71"/>
      <c r="BF89" s="71"/>
      <c r="BG89" s="71"/>
      <c r="BH89" s="71"/>
      <c r="BI89" s="71"/>
      <c r="BJ89" s="71"/>
      <c r="BK89" s="71"/>
      <c r="BL89" s="71"/>
      <c r="BM89" s="71"/>
      <c r="BN89" s="71"/>
      <c r="BO89" s="71"/>
      <c r="BP89" s="71"/>
      <c r="BQ89" s="71"/>
      <c r="BR89" s="71"/>
      <c r="BS89" s="71"/>
      <c r="BT89" s="71"/>
      <c r="BU89" s="71"/>
      <c r="BV89" s="71"/>
      <c r="BW89" s="71"/>
      <c r="BX89" s="71"/>
      <c r="BY89" s="71"/>
      <c r="BZ89" s="71"/>
      <c r="CA89" s="71"/>
      <c r="CB89" s="71"/>
      <c r="CC89" s="71"/>
      <c r="CD89" s="71"/>
      <c r="CE89" s="71"/>
      <c r="CF89" s="71"/>
      <c r="CG89" s="71"/>
      <c r="CH89" s="71"/>
    </row>
    <row r="90" spans="1:86">
      <c r="A90" s="71" t="str">
        <f>'VMs - All Data Fields'!A105</f>
        <v>kubesym05</v>
      </c>
      <c r="B90" s="71">
        <f>'VMs - All Data Fields'!B105</f>
        <v>8</v>
      </c>
      <c r="C90" s="71">
        <f>'VMs - All Data Fields'!C105</f>
        <v>32768</v>
      </c>
      <c r="D90" s="71">
        <f>'VMs - All Data Fields'!D105</f>
        <v>102400</v>
      </c>
      <c r="E90" s="71" t="str">
        <f>'VMs - All Data Fields'!G105</f>
        <v>FB01-09-Kube02</v>
      </c>
      <c r="F90" s="71">
        <f>'VMs - All Data Fields'!I105</f>
        <v>0</v>
      </c>
      <c r="G90" s="71">
        <f>'VMs - All Data Fields'!K105</f>
        <v>0</v>
      </c>
      <c r="H90" s="71">
        <f>'VMs - All Data Fields'!L105</f>
        <v>0</v>
      </c>
      <c r="I90" s="71" t="e">
        <f>'VMs - All Data Fields'!#REF!</f>
        <v>#REF!</v>
      </c>
      <c r="J90" s="71" t="e">
        <f>'VMs - All Data Fields'!#REF!</f>
        <v>#REF!</v>
      </c>
      <c r="K90" s="71" t="e">
        <f>'VMs - All Data Fields'!#REF!</f>
        <v>#REF!</v>
      </c>
      <c r="L90" s="71">
        <f>'VMs - All Data Fields'!N105</f>
        <v>0</v>
      </c>
      <c r="M90" s="71">
        <f>'VMs - All Data Fields'!P105</f>
        <v>0</v>
      </c>
      <c r="N90" s="71">
        <f>'VMs - All Data Fields'!Q105</f>
        <v>0</v>
      </c>
      <c r="O90" s="71">
        <f>'VMs - All Data Fields'!S105</f>
        <v>0</v>
      </c>
      <c r="P90" s="71">
        <f>'VMs - All Data Fields'!U105</f>
        <v>0</v>
      </c>
      <c r="Q90" s="71">
        <f>'VMs - All Data Fields'!V105</f>
        <v>0</v>
      </c>
      <c r="R90" s="71" t="str">
        <f>'VMs - All Data Fields'!AC105</f>
        <v>CentOS7</v>
      </c>
      <c r="S90" s="71" t="str">
        <f>'VMs - All Data Fields'!AD105</f>
        <v>172.17.220.125</v>
      </c>
      <c r="T90" s="71" t="str">
        <f>'VMs - All Data Fields'!AE105</f>
        <v>220-DataAnalysis</v>
      </c>
      <c r="U90" s="71" t="str">
        <f>'VMs - All Data Fields'!AF105</f>
        <v>255.255.254.0</v>
      </c>
      <c r="V90" s="71" t="str">
        <f>'VMs - All Data Fields'!AG105</f>
        <v>172.17.220.1</v>
      </c>
      <c r="W90" s="71">
        <f>'VMs - All Data Fields'!AH105</f>
        <v>0</v>
      </c>
      <c r="X90" s="71">
        <f>'VMs - All Data Fields'!AI105</f>
        <v>0</v>
      </c>
      <c r="Y90" s="71">
        <f>'VMs - All Data Fields'!AJ105</f>
        <v>0</v>
      </c>
      <c r="Z90" s="71" t="e">
        <f>'VMs - All Data Fields'!#REF!</f>
        <v>#REF!</v>
      </c>
      <c r="AA90" s="71">
        <f>'VMs - All Data Fields'!AK105</f>
        <v>0</v>
      </c>
      <c r="AB90" s="71">
        <f>'VMs - All Data Fields'!AL105</f>
        <v>0</v>
      </c>
      <c r="AC90" s="71">
        <f>'VMs - All Data Fields'!AM105</f>
        <v>0</v>
      </c>
      <c r="AD90" s="71" t="e">
        <f>'VMs - All Data Fields'!#REF!</f>
        <v>#REF!</v>
      </c>
      <c r="AE90" s="71">
        <f>'VMs - All Data Fields'!AT105</f>
        <v>9</v>
      </c>
      <c r="AF90" s="71" t="str">
        <f>'VMs - All Data Fields'!AW105</f>
        <v>Kubernetes</v>
      </c>
      <c r="AG90" s="71" t="str">
        <f>'VMs - All Data Fields'!AX105</f>
        <v>Active</v>
      </c>
      <c r="AH90" s="71" t="str">
        <f>'VMs - All Data Fields'!AY105</f>
        <v>PrimaryCompute</v>
      </c>
      <c r="AI90" s="71">
        <f>'VMs - All Data Fields'!BJ105</f>
        <v>0</v>
      </c>
      <c r="AJ90" s="71"/>
      <c r="AK90" s="71"/>
      <c r="AL90" s="71"/>
      <c r="AM90" s="71"/>
      <c r="AN90" s="71"/>
      <c r="AO90" s="71"/>
      <c r="AP90" s="71"/>
      <c r="AQ90" s="71"/>
      <c r="AR90" s="71"/>
      <c r="AS90" s="71"/>
      <c r="AT90" s="71"/>
      <c r="AU90" s="71"/>
      <c r="AV90" s="71"/>
      <c r="AW90" s="71"/>
      <c r="AX90" s="71"/>
      <c r="AY90" s="71"/>
      <c r="AZ90" s="71"/>
      <c r="BA90" s="71"/>
      <c r="BB90" s="71"/>
      <c r="BC90" s="71"/>
      <c r="BD90" s="71"/>
      <c r="BE90" s="71"/>
      <c r="BF90" s="71"/>
      <c r="BG90" s="71"/>
      <c r="BH90" s="71"/>
      <c r="BI90" s="71"/>
      <c r="BJ90" s="71"/>
      <c r="BK90" s="71"/>
      <c r="BL90" s="71"/>
      <c r="BM90" s="71"/>
      <c r="BN90" s="71"/>
      <c r="BO90" s="71"/>
      <c r="BP90" s="71"/>
      <c r="BQ90" s="71"/>
      <c r="BR90" s="71"/>
      <c r="BS90" s="71"/>
      <c r="BT90" s="71"/>
      <c r="BU90" s="71"/>
      <c r="BV90" s="71"/>
      <c r="BW90" s="71"/>
      <c r="BX90" s="71"/>
      <c r="BY90" s="71"/>
      <c r="BZ90" s="71"/>
      <c r="CA90" s="71"/>
      <c r="CB90" s="71"/>
      <c r="CC90" s="71"/>
      <c r="CD90" s="71"/>
      <c r="CE90" s="71"/>
      <c r="CF90" s="71"/>
      <c r="CG90" s="71"/>
      <c r="CH90" s="71"/>
    </row>
    <row r="91" spans="1:86">
      <c r="A91" s="71" t="str">
        <f>'VMs - All Data Fields'!A106</f>
        <v>kubesym06</v>
      </c>
      <c r="B91" s="71">
        <f>'VMs - All Data Fields'!B106</f>
        <v>8</v>
      </c>
      <c r="C91" s="71">
        <f>'VMs - All Data Fields'!C106</f>
        <v>32768</v>
      </c>
      <c r="D91" s="71">
        <f>'VMs - All Data Fields'!D106</f>
        <v>102400</v>
      </c>
      <c r="E91" s="71" t="str">
        <f>'VMs - All Data Fields'!G106</f>
        <v>FB01-10-Kube03</v>
      </c>
      <c r="F91" s="71">
        <f>'VMs - All Data Fields'!I106</f>
        <v>0</v>
      </c>
      <c r="G91" s="71">
        <f>'VMs - All Data Fields'!K106</f>
        <v>0</v>
      </c>
      <c r="H91" s="71">
        <f>'VMs - All Data Fields'!L106</f>
        <v>0</v>
      </c>
      <c r="I91" s="71" t="e">
        <f>'VMs - All Data Fields'!#REF!</f>
        <v>#REF!</v>
      </c>
      <c r="J91" s="71" t="e">
        <f>'VMs - All Data Fields'!#REF!</f>
        <v>#REF!</v>
      </c>
      <c r="K91" s="71" t="e">
        <f>'VMs - All Data Fields'!#REF!</f>
        <v>#REF!</v>
      </c>
      <c r="L91" s="71">
        <f>'VMs - All Data Fields'!N106</f>
        <v>0</v>
      </c>
      <c r="M91" s="71">
        <f>'VMs - All Data Fields'!P106</f>
        <v>0</v>
      </c>
      <c r="N91" s="71">
        <f>'VMs - All Data Fields'!Q106</f>
        <v>0</v>
      </c>
      <c r="O91" s="71">
        <f>'VMs - All Data Fields'!S106</f>
        <v>0</v>
      </c>
      <c r="P91" s="71">
        <f>'VMs - All Data Fields'!U106</f>
        <v>0</v>
      </c>
      <c r="Q91" s="71">
        <f>'VMs - All Data Fields'!V106</f>
        <v>0</v>
      </c>
      <c r="R91" s="71" t="str">
        <f>'VMs - All Data Fields'!AC106</f>
        <v>CentOS7</v>
      </c>
      <c r="S91" s="71" t="str">
        <f>'VMs - All Data Fields'!AD106</f>
        <v>172.17.220.126</v>
      </c>
      <c r="T91" s="71" t="str">
        <f>'VMs - All Data Fields'!AE106</f>
        <v>220-DataAnalysis</v>
      </c>
      <c r="U91" s="71" t="str">
        <f>'VMs - All Data Fields'!AF106</f>
        <v>255.255.254.0</v>
      </c>
      <c r="V91" s="71" t="str">
        <f>'VMs - All Data Fields'!AG106</f>
        <v>172.17.220.1</v>
      </c>
      <c r="W91" s="71">
        <f>'VMs - All Data Fields'!AH106</f>
        <v>0</v>
      </c>
      <c r="X91" s="71">
        <f>'VMs - All Data Fields'!AI106</f>
        <v>0</v>
      </c>
      <c r="Y91" s="71">
        <f>'VMs - All Data Fields'!AJ106</f>
        <v>0</v>
      </c>
      <c r="Z91" s="71" t="e">
        <f>'VMs - All Data Fields'!#REF!</f>
        <v>#REF!</v>
      </c>
      <c r="AA91" s="71">
        <f>'VMs - All Data Fields'!AK106</f>
        <v>0</v>
      </c>
      <c r="AB91" s="71">
        <f>'VMs - All Data Fields'!AL106</f>
        <v>0</v>
      </c>
      <c r="AC91" s="71">
        <f>'VMs - All Data Fields'!AM106</f>
        <v>0</v>
      </c>
      <c r="AD91" s="71" t="e">
        <f>'VMs - All Data Fields'!#REF!</f>
        <v>#REF!</v>
      </c>
      <c r="AE91" s="71">
        <f>'VMs - All Data Fields'!AT106</f>
        <v>9</v>
      </c>
      <c r="AF91" s="71" t="str">
        <f>'VMs - All Data Fields'!AW106</f>
        <v>Kubernetes</v>
      </c>
      <c r="AG91" s="71" t="str">
        <f>'VMs - All Data Fields'!AX106</f>
        <v>Active</v>
      </c>
      <c r="AH91" s="71" t="str">
        <f>'VMs - All Data Fields'!AY106</f>
        <v>PrimaryCompute</v>
      </c>
      <c r="AI91" s="71">
        <f>'VMs - All Data Fields'!BJ106</f>
        <v>0</v>
      </c>
      <c r="AJ91" s="71"/>
      <c r="AK91" s="71"/>
      <c r="AL91" s="71"/>
      <c r="AM91" s="71"/>
      <c r="AN91" s="71"/>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c r="BS91" s="71"/>
      <c r="BT91" s="71"/>
      <c r="BU91" s="71"/>
      <c r="BV91" s="71"/>
      <c r="BW91" s="71"/>
      <c r="BX91" s="71"/>
      <c r="BY91" s="71"/>
      <c r="BZ91" s="71"/>
      <c r="CA91" s="71"/>
      <c r="CB91" s="71"/>
      <c r="CC91" s="71"/>
      <c r="CD91" s="71"/>
      <c r="CE91" s="71"/>
      <c r="CF91" s="71"/>
      <c r="CG91" s="71"/>
      <c r="CH91" s="71"/>
    </row>
    <row r="92" spans="1:86">
      <c r="A92" s="71" t="str">
        <f>'VMs - All Data Fields'!A107</f>
        <v>lifthmi01</v>
      </c>
      <c r="B92" s="71">
        <f>'VMs - All Data Fields'!B107</f>
        <v>2</v>
      </c>
      <c r="C92" s="71">
        <f>'VMs - All Data Fields'!C107</f>
        <v>4096</v>
      </c>
      <c r="D92" s="71">
        <f>'VMs - All Data Fields'!D107</f>
        <v>102400</v>
      </c>
      <c r="E92" s="71" t="str">
        <f>'VMs - All Data Fields'!G107</f>
        <v>FB01-02-Prod</v>
      </c>
      <c r="F92" s="71">
        <f>'VMs - All Data Fields'!I107</f>
        <v>10240</v>
      </c>
      <c r="G92" s="71" t="str">
        <f>'VMs - All Data Fields'!K107</f>
        <v>Default</v>
      </c>
      <c r="H92" s="71" t="str">
        <f>'VMs - All Data Fields'!L107</f>
        <v>FB01-02-Prod</v>
      </c>
      <c r="I92" s="71" t="e">
        <f>'VMs - All Data Fields'!#REF!</f>
        <v>#REF!</v>
      </c>
      <c r="J92" s="71" t="e">
        <f>'VMs - All Data Fields'!#REF!</f>
        <v>#REF!</v>
      </c>
      <c r="K92" s="71" t="e">
        <f>'VMs - All Data Fields'!#REF!</f>
        <v>#REF!</v>
      </c>
      <c r="L92" s="71">
        <f>'VMs - All Data Fields'!N107</f>
        <v>10240</v>
      </c>
      <c r="M92" s="71" t="str">
        <f>'VMs - All Data Fields'!P107</f>
        <v>Default</v>
      </c>
      <c r="N92" s="71" t="str">
        <f>'VMs - All Data Fields'!Q107</f>
        <v>FB01-03-Logs</v>
      </c>
      <c r="O92" s="71">
        <f>'VMs - All Data Fields'!S107</f>
        <v>0</v>
      </c>
      <c r="P92" s="71">
        <f>'VMs - All Data Fields'!U107</f>
        <v>0</v>
      </c>
      <c r="Q92" s="71">
        <f>'VMs - All Data Fields'!V107</f>
        <v>0</v>
      </c>
      <c r="R92" s="71" t="str">
        <f>'VMs - All Data Fields'!AC107</f>
        <v>Win2016</v>
      </c>
      <c r="S92" s="71" t="str">
        <f>'VMs - All Data Fields'!AD107</f>
        <v>172.17.36.125</v>
      </c>
      <c r="T92" s="71" t="str">
        <f>'VMs - All Data Fields'!AE107</f>
        <v>036-Mselect</v>
      </c>
      <c r="U92" s="71" t="str">
        <f>'VMs - All Data Fields'!AF107</f>
        <v>255.255.254.0</v>
      </c>
      <c r="V92" s="71" t="str">
        <f>'VMs - All Data Fields'!AG107</f>
        <v>172.17.36.1</v>
      </c>
      <c r="W92" s="71">
        <f>'VMs - All Data Fields'!AH107</f>
        <v>0</v>
      </c>
      <c r="X92" s="71">
        <f>'VMs - All Data Fields'!AI107</f>
        <v>0</v>
      </c>
      <c r="Y92" s="71">
        <f>'VMs - All Data Fields'!AJ107</f>
        <v>0</v>
      </c>
      <c r="Z92" s="71" t="e">
        <f>'VMs - All Data Fields'!#REF!</f>
        <v>#REF!</v>
      </c>
      <c r="AA92" s="71">
        <f>'VMs - All Data Fields'!AK107</f>
        <v>0</v>
      </c>
      <c r="AB92" s="71">
        <f>'VMs - All Data Fields'!AL107</f>
        <v>0</v>
      </c>
      <c r="AC92" s="71">
        <f>'VMs - All Data Fields'!AM107</f>
        <v>0</v>
      </c>
      <c r="AD92" s="71" t="e">
        <f>'VMs - All Data Fields'!#REF!</f>
        <v>#REF!</v>
      </c>
      <c r="AE92" s="71">
        <f>'VMs - All Data Fields'!AT107</f>
        <v>9</v>
      </c>
      <c r="AF92" s="71" t="str">
        <f>'VMs - All Data Fields'!AW107</f>
        <v>Production</v>
      </c>
      <c r="AG92" s="71" t="str">
        <f>'VMs - All Data Fields'!AX107</f>
        <v>Active</v>
      </c>
      <c r="AH92" s="71" t="str">
        <f>'VMs - All Data Fields'!AY107</f>
        <v>PrimaryCompute</v>
      </c>
      <c r="AI92" s="71" t="str">
        <f>'VMs - All Data Fields'!BJ107</f>
        <v>Software Access</v>
      </c>
      <c r="AJ92" s="71"/>
      <c r="AK92" s="71"/>
      <c r="AL92" s="71"/>
      <c r="AM92" s="71"/>
      <c r="AN92" s="71"/>
      <c r="AO92" s="71"/>
      <c r="AP92" s="71"/>
      <c r="AQ92" s="71"/>
      <c r="AR92" s="71"/>
      <c r="AS92" s="71"/>
      <c r="AT92" s="71"/>
      <c r="AU92" s="71"/>
      <c r="AV92" s="71"/>
      <c r="AW92" s="71"/>
      <c r="AX92" s="71"/>
      <c r="AY92" s="71"/>
      <c r="AZ92" s="71"/>
      <c r="BA92" s="71"/>
      <c r="BB92" s="71"/>
      <c r="BC92" s="71"/>
      <c r="BD92" s="71"/>
      <c r="BE92" s="71"/>
      <c r="BF92" s="71"/>
      <c r="BG92" s="71"/>
      <c r="BH92" s="71"/>
      <c r="BI92" s="71"/>
      <c r="BJ92" s="71"/>
      <c r="BK92" s="71"/>
      <c r="BL92" s="71"/>
      <c r="BM92" s="71"/>
      <c r="BN92" s="71"/>
      <c r="BO92" s="71"/>
      <c r="BP92" s="71"/>
      <c r="BQ92" s="71"/>
      <c r="BR92" s="71"/>
      <c r="BS92" s="71"/>
      <c r="BT92" s="71"/>
      <c r="BU92" s="71"/>
      <c r="BV92" s="71"/>
      <c r="BW92" s="71"/>
      <c r="BX92" s="71"/>
      <c r="BY92" s="71"/>
      <c r="BZ92" s="71"/>
      <c r="CA92" s="71"/>
      <c r="CB92" s="71"/>
      <c r="CC92" s="71"/>
      <c r="CD92" s="71"/>
      <c r="CE92" s="71"/>
      <c r="CF92" s="71"/>
      <c r="CG92" s="71"/>
      <c r="CH92" s="71"/>
    </row>
    <row r="93" spans="1:86">
      <c r="A93" s="71" t="str">
        <f>'VMs - All Data Fields'!A108</f>
        <v>lm01</v>
      </c>
      <c r="B93" s="71">
        <f>'VMs - All Data Fields'!B108</f>
        <v>4</v>
      </c>
      <c r="C93" s="71">
        <f>'VMs - All Data Fields'!C108</f>
        <v>8192</v>
      </c>
      <c r="D93" s="71">
        <f>'VMs - All Data Fields'!D108</f>
        <v>102400</v>
      </c>
      <c r="E93" s="71" t="str">
        <f>'VMs - All Data Fields'!G108</f>
        <v>FB01-01-IT</v>
      </c>
      <c r="F93" s="71">
        <f>'VMs - All Data Fields'!I108</f>
        <v>10240</v>
      </c>
      <c r="G93" s="71" t="str">
        <f>'VMs - All Data Fields'!K108</f>
        <v>Default</v>
      </c>
      <c r="H93" s="71" t="str">
        <f>'VMs - All Data Fields'!L108</f>
        <v>FB01-01-IT</v>
      </c>
      <c r="I93" s="71" t="e">
        <f>'VMs - All Data Fields'!#REF!</f>
        <v>#REF!</v>
      </c>
      <c r="J93" s="71" t="e">
        <f>'VMs - All Data Fields'!#REF!</f>
        <v>#REF!</v>
      </c>
      <c r="K93" s="71" t="e">
        <f>'VMs - All Data Fields'!#REF!</f>
        <v>#REF!</v>
      </c>
      <c r="L93" s="71">
        <f>'VMs - All Data Fields'!N108</f>
        <v>0</v>
      </c>
      <c r="M93" s="71">
        <f>'VMs - All Data Fields'!P108</f>
        <v>0</v>
      </c>
      <c r="N93" s="71">
        <f>'VMs - All Data Fields'!Q108</f>
        <v>0</v>
      </c>
      <c r="O93" s="71">
        <f>'VMs - All Data Fields'!S108</f>
        <v>0</v>
      </c>
      <c r="P93" s="71">
        <f>'VMs - All Data Fields'!U108</f>
        <v>0</v>
      </c>
      <c r="Q93" s="71">
        <f>'VMs - All Data Fields'!V108</f>
        <v>0</v>
      </c>
      <c r="R93" s="71" t="str">
        <f>'VMs - All Data Fields'!AC108</f>
        <v>Win2016</v>
      </c>
      <c r="S93" s="71" t="str">
        <f>'VMs - All Data Fields'!AD108</f>
        <v>172.17.34.46</v>
      </c>
      <c r="T93" s="71" t="str">
        <f>'VMs - All Data Fields'!AE108</f>
        <v>034-ITSVC</v>
      </c>
      <c r="U93" s="71" t="str">
        <f>'VMs - All Data Fields'!AF108</f>
        <v>255.255.254.0</v>
      </c>
      <c r="V93" s="71" t="str">
        <f>'VMs - All Data Fields'!AG108</f>
        <v>172.17.34.1</v>
      </c>
      <c r="W93" s="71">
        <f>'VMs - All Data Fields'!AH108</f>
        <v>0</v>
      </c>
      <c r="X93" s="71">
        <f>'VMs - All Data Fields'!AI108</f>
        <v>0</v>
      </c>
      <c r="Y93" s="71">
        <f>'VMs - All Data Fields'!AJ108</f>
        <v>0</v>
      </c>
      <c r="Z93" s="71" t="e">
        <f>'VMs - All Data Fields'!#REF!</f>
        <v>#REF!</v>
      </c>
      <c r="AA93" s="71">
        <f>'VMs - All Data Fields'!AK108</f>
        <v>0</v>
      </c>
      <c r="AB93" s="71">
        <f>'VMs - All Data Fields'!AL108</f>
        <v>0</v>
      </c>
      <c r="AC93" s="71">
        <f>'VMs - All Data Fields'!AM108</f>
        <v>0</v>
      </c>
      <c r="AD93" s="71" t="e">
        <f>'VMs - All Data Fields'!#REF!</f>
        <v>#REF!</v>
      </c>
      <c r="AE93" s="71">
        <f>'VMs - All Data Fields'!AT108</f>
        <v>6</v>
      </c>
      <c r="AF93" s="71" t="str">
        <f>'VMs - All Data Fields'!AW108</f>
        <v>Infrastructure</v>
      </c>
      <c r="AG93" s="71" t="str">
        <f>'VMs - All Data Fields'!AX108</f>
        <v>Active</v>
      </c>
      <c r="AH93" s="71" t="str">
        <f>'VMs - All Data Fields'!AY108</f>
        <v>PrimaryCompute</v>
      </c>
      <c r="AI93" s="71">
        <f>'VMs - All Data Fields'!BJ108</f>
        <v>0</v>
      </c>
      <c r="AJ93" s="71"/>
      <c r="AK93" s="71"/>
      <c r="AL93" s="71"/>
      <c r="AM93" s="71"/>
      <c r="AN93" s="71"/>
      <c r="AO93" s="71"/>
      <c r="AP93" s="71"/>
      <c r="AQ93" s="71"/>
      <c r="AR93" s="71"/>
      <c r="AS93" s="71"/>
      <c r="AT93" s="71"/>
      <c r="AU93" s="71"/>
      <c r="AV93" s="71"/>
      <c r="AW93" s="71"/>
      <c r="AX93" s="71"/>
      <c r="AY93" s="71"/>
      <c r="AZ93" s="71"/>
      <c r="BA93" s="71"/>
      <c r="BB93" s="71"/>
      <c r="BC93" s="71"/>
      <c r="BD93" s="71"/>
      <c r="BE93" s="71"/>
      <c r="BF93" s="71"/>
      <c r="BG93" s="71"/>
      <c r="BH93" s="71"/>
      <c r="BI93" s="71"/>
      <c r="BJ93" s="71"/>
      <c r="BK93" s="71"/>
      <c r="BL93" s="71"/>
      <c r="BM93" s="71"/>
      <c r="BN93" s="71"/>
      <c r="BO93" s="71"/>
      <c r="BP93" s="71"/>
      <c r="BQ93" s="71"/>
      <c r="BR93" s="71"/>
      <c r="BS93" s="71"/>
      <c r="BT93" s="71"/>
      <c r="BU93" s="71"/>
      <c r="BV93" s="71"/>
      <c r="BW93" s="71"/>
      <c r="BX93" s="71"/>
      <c r="BY93" s="71"/>
      <c r="BZ93" s="71"/>
      <c r="CA93" s="71"/>
      <c r="CB93" s="71"/>
      <c r="CC93" s="71"/>
      <c r="CD93" s="71"/>
      <c r="CE93" s="71"/>
      <c r="CF93" s="71"/>
      <c r="CG93" s="71"/>
      <c r="CH93" s="71"/>
    </row>
    <row r="94" spans="1:86">
      <c r="A94" s="71" t="str">
        <f>'VMs - All Data Fields'!A109</f>
        <v>lm02</v>
      </c>
      <c r="B94" s="71">
        <f>'VMs - All Data Fields'!B109</f>
        <v>4</v>
      </c>
      <c r="C94" s="71">
        <f>'VMs - All Data Fields'!C109</f>
        <v>8192</v>
      </c>
      <c r="D94" s="71">
        <f>'VMs - All Data Fields'!D109</f>
        <v>102400</v>
      </c>
      <c r="E94" s="71" t="str">
        <f>'VMs - All Data Fields'!G109</f>
        <v>FB01-01-IT</v>
      </c>
      <c r="F94" s="71">
        <f>'VMs - All Data Fields'!I109</f>
        <v>10240</v>
      </c>
      <c r="G94" s="71" t="str">
        <f>'VMs - All Data Fields'!K109</f>
        <v>Default</v>
      </c>
      <c r="H94" s="71" t="str">
        <f>'VMs - All Data Fields'!L109</f>
        <v>FB01-01-IT</v>
      </c>
      <c r="I94" s="71" t="e">
        <f>'VMs - All Data Fields'!#REF!</f>
        <v>#REF!</v>
      </c>
      <c r="J94" s="71" t="e">
        <f>'VMs - All Data Fields'!#REF!</f>
        <v>#REF!</v>
      </c>
      <c r="K94" s="71" t="e">
        <f>'VMs - All Data Fields'!#REF!</f>
        <v>#REF!</v>
      </c>
      <c r="L94" s="71">
        <f>'VMs - All Data Fields'!N109</f>
        <v>0</v>
      </c>
      <c r="M94" s="71">
        <f>'VMs - All Data Fields'!P109</f>
        <v>0</v>
      </c>
      <c r="N94" s="71">
        <f>'VMs - All Data Fields'!Q109</f>
        <v>0</v>
      </c>
      <c r="O94" s="71">
        <f>'VMs - All Data Fields'!S109</f>
        <v>0</v>
      </c>
      <c r="P94" s="71">
        <f>'VMs - All Data Fields'!U109</f>
        <v>0</v>
      </c>
      <c r="Q94" s="71">
        <f>'VMs - All Data Fields'!V109</f>
        <v>0</v>
      </c>
      <c r="R94" s="71" t="str">
        <f>'VMs - All Data Fields'!AC109</f>
        <v>Win2016</v>
      </c>
      <c r="S94" s="71" t="str">
        <f>'VMs - All Data Fields'!AD109</f>
        <v>172.17.34.47</v>
      </c>
      <c r="T94" s="71" t="str">
        <f>'VMs - All Data Fields'!AE109</f>
        <v>034-ITSVC</v>
      </c>
      <c r="U94" s="71" t="str">
        <f>'VMs - All Data Fields'!AF109</f>
        <v>255.255.254.0</v>
      </c>
      <c r="V94" s="71" t="str">
        <f>'VMs - All Data Fields'!AG109</f>
        <v>172.17.34.1</v>
      </c>
      <c r="W94" s="71">
        <f>'VMs - All Data Fields'!AH109</f>
        <v>0</v>
      </c>
      <c r="X94" s="71">
        <f>'VMs - All Data Fields'!AI109</f>
        <v>0</v>
      </c>
      <c r="Y94" s="71">
        <f>'VMs - All Data Fields'!AJ109</f>
        <v>0</v>
      </c>
      <c r="Z94" s="71" t="e">
        <f>'VMs - All Data Fields'!#REF!</f>
        <v>#REF!</v>
      </c>
      <c r="AA94" s="71">
        <f>'VMs - All Data Fields'!AK109</f>
        <v>0</v>
      </c>
      <c r="AB94" s="71">
        <f>'VMs - All Data Fields'!AL109</f>
        <v>0</v>
      </c>
      <c r="AC94" s="71">
        <f>'VMs - All Data Fields'!AM109</f>
        <v>0</v>
      </c>
      <c r="AD94" s="71" t="e">
        <f>'VMs - All Data Fields'!#REF!</f>
        <v>#REF!</v>
      </c>
      <c r="AE94" s="71">
        <f>'VMs - All Data Fields'!AT109</f>
        <v>6</v>
      </c>
      <c r="AF94" s="71" t="str">
        <f>'VMs - All Data Fields'!AW109</f>
        <v>Infrastructure</v>
      </c>
      <c r="AG94" s="71" t="str">
        <f>'VMs - All Data Fields'!AX109</f>
        <v>Active</v>
      </c>
      <c r="AH94" s="71" t="str">
        <f>'VMs - All Data Fields'!AY109</f>
        <v>PrimaryCompute</v>
      </c>
      <c r="AI94" s="71">
        <f>'VMs - All Data Fields'!BJ109</f>
        <v>0</v>
      </c>
      <c r="AJ94" s="71"/>
      <c r="AK94" s="71"/>
      <c r="AL94" s="71"/>
      <c r="AM94" s="71"/>
      <c r="AN94" s="71"/>
      <c r="AO94" s="71"/>
      <c r="AP94" s="71"/>
      <c r="AQ94" s="71"/>
      <c r="AR94" s="71"/>
      <c r="AS94" s="71"/>
      <c r="AT94" s="71"/>
      <c r="AU94" s="71"/>
      <c r="AV94" s="71"/>
      <c r="AW94" s="71"/>
      <c r="AX94" s="71"/>
      <c r="AY94" s="71"/>
      <c r="AZ94" s="71"/>
      <c r="BA94" s="71"/>
      <c r="BB94" s="71"/>
      <c r="BC94" s="71"/>
      <c r="BD94" s="71"/>
      <c r="BE94" s="71"/>
      <c r="BF94" s="71"/>
      <c r="BG94" s="71"/>
      <c r="BH94" s="71"/>
      <c r="BI94" s="71"/>
      <c r="BJ94" s="71"/>
      <c r="BK94" s="71"/>
      <c r="BL94" s="71"/>
      <c r="BM94" s="71"/>
      <c r="BN94" s="71"/>
      <c r="BO94" s="71"/>
      <c r="BP94" s="71"/>
      <c r="BQ94" s="71"/>
      <c r="BR94" s="71"/>
      <c r="BS94" s="71"/>
      <c r="BT94" s="71"/>
      <c r="BU94" s="71"/>
      <c r="BV94" s="71"/>
      <c r="BW94" s="71"/>
      <c r="BX94" s="71"/>
      <c r="BY94" s="71"/>
      <c r="BZ94" s="71"/>
      <c r="CA94" s="71"/>
      <c r="CB94" s="71"/>
      <c r="CC94" s="71"/>
      <c r="CD94" s="71"/>
      <c r="CE94" s="71"/>
      <c r="CF94" s="71"/>
      <c r="CG94" s="71"/>
      <c r="CH94" s="71"/>
    </row>
    <row r="95" spans="1:86">
      <c r="A95" s="71" t="str">
        <f>'VMs - All Data Fields'!A110</f>
        <v>msupport01</v>
      </c>
      <c r="B95" s="71">
        <f>'VMs - All Data Fields'!B110</f>
        <v>2</v>
      </c>
      <c r="C95" s="71">
        <f>'VMs - All Data Fields'!C110</f>
        <v>8192</v>
      </c>
      <c r="D95" s="71">
        <f>'VMs - All Data Fields'!D110</f>
        <v>102400</v>
      </c>
      <c r="E95" s="71" t="str">
        <f>'VMs - All Data Fields'!G110</f>
        <v>FB01-02-Prod</v>
      </c>
      <c r="F95" s="71">
        <f>'VMs - All Data Fields'!I110</f>
        <v>20480</v>
      </c>
      <c r="G95" s="71" t="str">
        <f>'VMs - All Data Fields'!K110</f>
        <v>Default</v>
      </c>
      <c r="H95" s="71" t="str">
        <f>'VMs - All Data Fields'!L110</f>
        <v>FB01-02-Prod</v>
      </c>
      <c r="I95" s="71" t="e">
        <f>'VMs - All Data Fields'!#REF!</f>
        <v>#REF!</v>
      </c>
      <c r="J95" s="71" t="e">
        <f>'VMs - All Data Fields'!#REF!</f>
        <v>#REF!</v>
      </c>
      <c r="K95" s="71" t="e">
        <f>'VMs - All Data Fields'!#REF!</f>
        <v>#REF!</v>
      </c>
      <c r="L95" s="71">
        <f>'VMs - All Data Fields'!N110</f>
        <v>10240</v>
      </c>
      <c r="M95" s="71" t="str">
        <f>'VMs - All Data Fields'!P110</f>
        <v>Default</v>
      </c>
      <c r="N95" s="71" t="str">
        <f>'VMs - All Data Fields'!Q110</f>
        <v>FB01-03-Logs</v>
      </c>
      <c r="O95" s="71">
        <f>'VMs - All Data Fields'!S110</f>
        <v>0</v>
      </c>
      <c r="P95" s="71">
        <f>'VMs - All Data Fields'!U110</f>
        <v>0</v>
      </c>
      <c r="Q95" s="71">
        <f>'VMs - All Data Fields'!V110</f>
        <v>0</v>
      </c>
      <c r="R95" s="71" t="str">
        <f>'VMs - All Data Fields'!AC110</f>
        <v>Win2016</v>
      </c>
      <c r="S95" s="71" t="str">
        <f>'VMs - All Data Fields'!AD110</f>
        <v>172.17.36.121</v>
      </c>
      <c r="T95" s="71" t="str">
        <f>'VMs - All Data Fields'!AE110</f>
        <v>036-Mselect</v>
      </c>
      <c r="U95" s="71" t="str">
        <f>'VMs - All Data Fields'!AF110</f>
        <v>255.255.254.0</v>
      </c>
      <c r="V95" s="71" t="str">
        <f>'VMs - All Data Fields'!AG110</f>
        <v>172.17.36.1</v>
      </c>
      <c r="W95" s="71">
        <f>'VMs - All Data Fields'!AH110</f>
        <v>0</v>
      </c>
      <c r="X95" s="71">
        <f>'VMs - All Data Fields'!AI110</f>
        <v>0</v>
      </c>
      <c r="Y95" s="71">
        <f>'VMs - All Data Fields'!AJ110</f>
        <v>0</v>
      </c>
      <c r="Z95" s="71" t="e">
        <f>'VMs - All Data Fields'!#REF!</f>
        <v>#REF!</v>
      </c>
      <c r="AA95" s="71">
        <f>'VMs - All Data Fields'!AK110</f>
        <v>0</v>
      </c>
      <c r="AB95" s="71">
        <f>'VMs - All Data Fields'!AL110</f>
        <v>0</v>
      </c>
      <c r="AC95" s="71">
        <f>'VMs - All Data Fields'!AM110</f>
        <v>0</v>
      </c>
      <c r="AD95" s="71" t="e">
        <f>'VMs - All Data Fields'!#REF!</f>
        <v>#REF!</v>
      </c>
      <c r="AE95" s="71">
        <f>'VMs - All Data Fields'!AT110</f>
        <v>9</v>
      </c>
      <c r="AF95" s="71" t="str">
        <f>'VMs - All Data Fields'!AW110</f>
        <v>Infrastructure</v>
      </c>
      <c r="AG95" s="71" t="str">
        <f>'VMs - All Data Fields'!AX110</f>
        <v>Active</v>
      </c>
      <c r="AH95" s="71" t="str">
        <f>'VMs - All Data Fields'!AY110</f>
        <v>PrimaryCompute</v>
      </c>
      <c r="AI95" s="71">
        <f>'VMs - All Data Fields'!BJ110</f>
        <v>0</v>
      </c>
      <c r="AJ95" s="71"/>
      <c r="AK95" s="71"/>
      <c r="AL95" s="71"/>
      <c r="AM95" s="71"/>
      <c r="AN95" s="71"/>
      <c r="AO95" s="71"/>
      <c r="AP95" s="71"/>
      <c r="AQ95" s="71"/>
      <c r="AR95" s="71"/>
      <c r="AS95" s="71"/>
      <c r="AT95" s="71"/>
      <c r="AU95" s="71"/>
      <c r="AV95" s="71"/>
      <c r="AW95" s="71"/>
      <c r="AX95" s="71"/>
      <c r="AY95" s="71"/>
      <c r="AZ95" s="71"/>
      <c r="BA95" s="71"/>
      <c r="BB95" s="71"/>
      <c r="BC95" s="71"/>
      <c r="BD95" s="71"/>
      <c r="BE95" s="71"/>
      <c r="BF95" s="71"/>
      <c r="BG95" s="71"/>
      <c r="BH95" s="71"/>
      <c r="BI95" s="71"/>
      <c r="BJ95" s="71"/>
      <c r="BK95" s="71"/>
      <c r="BL95" s="71"/>
      <c r="BM95" s="71"/>
      <c r="BN95" s="71"/>
      <c r="BO95" s="71"/>
      <c r="BP95" s="71"/>
      <c r="BQ95" s="71"/>
      <c r="BR95" s="71"/>
      <c r="BS95" s="71"/>
      <c r="BT95" s="71"/>
      <c r="BU95" s="71"/>
      <c r="BV95" s="71"/>
      <c r="BW95" s="71"/>
      <c r="BX95" s="71"/>
      <c r="BY95" s="71"/>
      <c r="BZ95" s="71"/>
      <c r="CA95" s="71"/>
      <c r="CB95" s="71"/>
      <c r="CC95" s="71"/>
      <c r="CD95" s="71"/>
      <c r="CE95" s="71"/>
      <c r="CF95" s="71"/>
      <c r="CG95" s="71"/>
      <c r="CH95" s="71"/>
    </row>
    <row r="96" spans="1:86">
      <c r="A96" s="71" t="str">
        <f>'VMs - All Data Fields'!A111</f>
        <v>msupport02</v>
      </c>
      <c r="B96" s="71">
        <f>'VMs - All Data Fields'!B111</f>
        <v>4</v>
      </c>
      <c r="C96" s="71">
        <f>'VMs - All Data Fields'!C111</f>
        <v>8192</v>
      </c>
      <c r="D96" s="71">
        <f>'VMs - All Data Fields'!D111</f>
        <v>102400</v>
      </c>
      <c r="E96" s="71" t="str">
        <f>'VMs - All Data Fields'!G111</f>
        <v>FB01-02-Prod</v>
      </c>
      <c r="F96" s="71">
        <f>'VMs - All Data Fields'!I111</f>
        <v>81920</v>
      </c>
      <c r="G96" s="71" t="str">
        <f>'VMs - All Data Fields'!K111</f>
        <v>Default</v>
      </c>
      <c r="H96" s="71" t="str">
        <f>'VMs - All Data Fields'!L111</f>
        <v>FB01-02-Prod</v>
      </c>
      <c r="I96" s="71" t="e">
        <f>'VMs - All Data Fields'!#REF!</f>
        <v>#REF!</v>
      </c>
      <c r="J96" s="71" t="e">
        <f>'VMs - All Data Fields'!#REF!</f>
        <v>#REF!</v>
      </c>
      <c r="K96" s="71" t="e">
        <f>'VMs - All Data Fields'!#REF!</f>
        <v>#REF!</v>
      </c>
      <c r="L96" s="71">
        <f>'VMs - All Data Fields'!N111</f>
        <v>10240</v>
      </c>
      <c r="M96" s="71" t="str">
        <f>'VMs - All Data Fields'!P111</f>
        <v>Default</v>
      </c>
      <c r="N96" s="71" t="str">
        <f>'VMs - All Data Fields'!Q111</f>
        <v>FB01-03-Logs</v>
      </c>
      <c r="O96" s="71">
        <f>'VMs - All Data Fields'!S111</f>
        <v>0</v>
      </c>
      <c r="P96" s="71">
        <f>'VMs - All Data Fields'!U111</f>
        <v>0</v>
      </c>
      <c r="Q96" s="71">
        <f>'VMs - All Data Fields'!V111</f>
        <v>0</v>
      </c>
      <c r="R96" s="71" t="str">
        <f>'VMs - All Data Fields'!AC111</f>
        <v>Win2016</v>
      </c>
      <c r="S96" s="71" t="str">
        <f>'VMs - All Data Fields'!AD111</f>
        <v>172.17.36.122</v>
      </c>
      <c r="T96" s="71" t="str">
        <f>'VMs - All Data Fields'!AE111</f>
        <v>036-Mselect</v>
      </c>
      <c r="U96" s="71" t="str">
        <f>'VMs - All Data Fields'!AF111</f>
        <v>255.255.254.0</v>
      </c>
      <c r="V96" s="71" t="str">
        <f>'VMs - All Data Fields'!AG111</f>
        <v>172.17.36.1</v>
      </c>
      <c r="W96" s="71">
        <f>'VMs - All Data Fields'!AH111</f>
        <v>0</v>
      </c>
      <c r="X96" s="71">
        <f>'VMs - All Data Fields'!AI111</f>
        <v>0</v>
      </c>
      <c r="Y96" s="71">
        <f>'VMs - All Data Fields'!AJ111</f>
        <v>0</v>
      </c>
      <c r="Z96" s="71" t="e">
        <f>'VMs - All Data Fields'!#REF!</f>
        <v>#REF!</v>
      </c>
      <c r="AA96" s="71">
        <f>'VMs - All Data Fields'!AK111</f>
        <v>0</v>
      </c>
      <c r="AB96" s="71">
        <f>'VMs - All Data Fields'!AL111</f>
        <v>0</v>
      </c>
      <c r="AC96" s="71">
        <f>'VMs - All Data Fields'!AM111</f>
        <v>0</v>
      </c>
      <c r="AD96" s="71" t="e">
        <f>'VMs - All Data Fields'!#REF!</f>
        <v>#REF!</v>
      </c>
      <c r="AE96" s="71">
        <f>'VMs - All Data Fields'!AT111</f>
        <v>9</v>
      </c>
      <c r="AF96" s="71" t="str">
        <f>'VMs - All Data Fields'!AW111</f>
        <v>Infrastructure</v>
      </c>
      <c r="AG96" s="71" t="str">
        <f>'VMs - All Data Fields'!AX111</f>
        <v>Active</v>
      </c>
      <c r="AH96" s="71" t="str">
        <f>'VMs - All Data Fields'!AY111</f>
        <v>PrimaryCompute</v>
      </c>
      <c r="AI96" s="71">
        <f>'VMs - All Data Fields'!BJ111</f>
        <v>0</v>
      </c>
      <c r="AJ96" s="71"/>
      <c r="AK96" s="71"/>
      <c r="AL96" s="71"/>
      <c r="AM96" s="71"/>
      <c r="AN96" s="71"/>
      <c r="AO96" s="71"/>
      <c r="AP96" s="71"/>
      <c r="AQ96" s="71"/>
      <c r="AR96" s="71"/>
      <c r="AS96" s="71"/>
      <c r="AT96" s="71"/>
      <c r="AU96" s="71"/>
      <c r="AV96" s="71"/>
      <c r="AW96" s="71"/>
      <c r="AX96" s="71"/>
      <c r="AY96" s="71"/>
      <c r="AZ96" s="71"/>
      <c r="BA96" s="71"/>
      <c r="BB96" s="71"/>
      <c r="BC96" s="71"/>
      <c r="BD96" s="71"/>
      <c r="BE96" s="71"/>
      <c r="BF96" s="71"/>
      <c r="BG96" s="71"/>
      <c r="BH96" s="71"/>
      <c r="BI96" s="71"/>
      <c r="BJ96" s="71"/>
      <c r="BK96" s="71"/>
      <c r="BL96" s="71"/>
      <c r="BM96" s="71"/>
      <c r="BN96" s="71"/>
      <c r="BO96" s="71"/>
      <c r="BP96" s="71"/>
      <c r="BQ96" s="71"/>
      <c r="BR96" s="71"/>
      <c r="BS96" s="71"/>
      <c r="BT96" s="71"/>
      <c r="BU96" s="71"/>
      <c r="BV96" s="71"/>
      <c r="BW96" s="71"/>
      <c r="BX96" s="71"/>
      <c r="BY96" s="71"/>
      <c r="BZ96" s="71"/>
      <c r="CA96" s="71"/>
      <c r="CB96" s="71"/>
      <c r="CC96" s="71"/>
      <c r="CD96" s="71"/>
      <c r="CE96" s="71"/>
      <c r="CF96" s="71"/>
      <c r="CG96" s="71"/>
      <c r="CH96" s="71"/>
    </row>
    <row r="97" spans="1:86">
      <c r="A97" s="71" t="str">
        <f>'VMs - All Data Fields'!A112</f>
        <v>msupport03</v>
      </c>
      <c r="B97" s="71">
        <f>'VMs - All Data Fields'!B112</f>
        <v>4</v>
      </c>
      <c r="C97" s="71">
        <f>'VMs - All Data Fields'!C112</f>
        <v>8192</v>
      </c>
      <c r="D97" s="71">
        <f>'VMs - All Data Fields'!D112</f>
        <v>102400</v>
      </c>
      <c r="E97" s="71" t="str">
        <f>'VMs - All Data Fields'!G112</f>
        <v>FB01-02-Prod</v>
      </c>
      <c r="F97" s="71">
        <f>'VMs - All Data Fields'!I112</f>
        <v>20480</v>
      </c>
      <c r="G97" s="71" t="str">
        <f>'VMs - All Data Fields'!K112</f>
        <v>Default</v>
      </c>
      <c r="H97" s="71" t="str">
        <f>'VMs - All Data Fields'!L112</f>
        <v>FB01-02-Prod</v>
      </c>
      <c r="I97" s="71" t="e">
        <f>'VMs - All Data Fields'!#REF!</f>
        <v>#REF!</v>
      </c>
      <c r="J97" s="71" t="e">
        <f>'VMs - All Data Fields'!#REF!</f>
        <v>#REF!</v>
      </c>
      <c r="K97" s="71" t="e">
        <f>'VMs - All Data Fields'!#REF!</f>
        <v>#REF!</v>
      </c>
      <c r="L97" s="71">
        <f>'VMs - All Data Fields'!N112</f>
        <v>10240</v>
      </c>
      <c r="M97" s="71" t="str">
        <f>'VMs - All Data Fields'!P112</f>
        <v>Default</v>
      </c>
      <c r="N97" s="71" t="str">
        <f>'VMs - All Data Fields'!Q112</f>
        <v>FB01-03-Logs</v>
      </c>
      <c r="O97" s="71">
        <f>'VMs - All Data Fields'!S112</f>
        <v>0</v>
      </c>
      <c r="P97" s="71">
        <f>'VMs - All Data Fields'!U112</f>
        <v>0</v>
      </c>
      <c r="Q97" s="71">
        <f>'VMs - All Data Fields'!V112</f>
        <v>0</v>
      </c>
      <c r="R97" s="71" t="str">
        <f>'VMs - All Data Fields'!AC112</f>
        <v>Win2016</v>
      </c>
      <c r="S97" s="71" t="str">
        <f>'VMs - All Data Fields'!AD112</f>
        <v>172.17.36.128</v>
      </c>
      <c r="T97" s="71" t="str">
        <f>'VMs - All Data Fields'!AE112</f>
        <v>036-Mselect</v>
      </c>
      <c r="U97" s="71" t="str">
        <f>'VMs - All Data Fields'!AF112</f>
        <v>255.255.254.0</v>
      </c>
      <c r="V97" s="71" t="str">
        <f>'VMs - All Data Fields'!AG112</f>
        <v>172.17.36.1</v>
      </c>
      <c r="W97" s="71">
        <f>'VMs - All Data Fields'!AH112</f>
        <v>0</v>
      </c>
      <c r="X97" s="71">
        <f>'VMs - All Data Fields'!AI112</f>
        <v>0</v>
      </c>
      <c r="Y97" s="71">
        <f>'VMs - All Data Fields'!AJ112</f>
        <v>0</v>
      </c>
      <c r="Z97" s="71" t="e">
        <f>'VMs - All Data Fields'!#REF!</f>
        <v>#REF!</v>
      </c>
      <c r="AA97" s="71">
        <f>'VMs - All Data Fields'!AK112</f>
        <v>0</v>
      </c>
      <c r="AB97" s="71">
        <f>'VMs - All Data Fields'!AL112</f>
        <v>0</v>
      </c>
      <c r="AC97" s="71">
        <f>'VMs - All Data Fields'!AM112</f>
        <v>0</v>
      </c>
      <c r="AD97" s="71" t="e">
        <f>'VMs - All Data Fields'!#REF!</f>
        <v>#REF!</v>
      </c>
      <c r="AE97" s="71">
        <f>'VMs - All Data Fields'!AT112</f>
        <v>9</v>
      </c>
      <c r="AF97" s="71" t="str">
        <f>'VMs - All Data Fields'!AW112</f>
        <v>Infrastructure</v>
      </c>
      <c r="AG97" s="71" t="str">
        <f>'VMs - All Data Fields'!AX112</f>
        <v>Active</v>
      </c>
      <c r="AH97" s="71" t="str">
        <f>'VMs - All Data Fields'!AY112</f>
        <v>PrimaryCompute</v>
      </c>
      <c r="AI97" s="71">
        <f>'VMs - All Data Fields'!BJ112</f>
        <v>0</v>
      </c>
      <c r="AJ97" s="71"/>
      <c r="AK97" s="71"/>
      <c r="AL97" s="71"/>
      <c r="AM97" s="71"/>
      <c r="AN97" s="71"/>
      <c r="AO97" s="71"/>
      <c r="AP97" s="71"/>
      <c r="AQ97" s="71"/>
      <c r="AR97" s="71"/>
      <c r="AS97" s="71"/>
      <c r="AT97" s="71"/>
      <c r="AU97" s="71"/>
      <c r="AV97" s="71"/>
      <c r="AW97" s="71"/>
      <c r="AX97" s="71"/>
      <c r="AY97" s="71"/>
      <c r="AZ97" s="71"/>
      <c r="BA97" s="71"/>
      <c r="BB97" s="71"/>
      <c r="BC97" s="71"/>
      <c r="BD97" s="71"/>
      <c r="BE97" s="71"/>
      <c r="BF97" s="71"/>
      <c r="BG97" s="71"/>
      <c r="BH97" s="71"/>
      <c r="BI97" s="71"/>
      <c r="BJ97" s="71"/>
      <c r="BK97" s="71"/>
      <c r="BL97" s="71"/>
      <c r="BM97" s="71"/>
      <c r="BN97" s="71"/>
      <c r="BO97" s="71"/>
      <c r="BP97" s="71"/>
      <c r="BQ97" s="71"/>
      <c r="BR97" s="71"/>
      <c r="BS97" s="71"/>
      <c r="BT97" s="71"/>
      <c r="BU97" s="71"/>
      <c r="BV97" s="71"/>
      <c r="BW97" s="71"/>
      <c r="BX97" s="71"/>
      <c r="BY97" s="71"/>
      <c r="BZ97" s="71"/>
      <c r="CA97" s="71"/>
      <c r="CB97" s="71"/>
      <c r="CC97" s="71"/>
      <c r="CD97" s="71"/>
      <c r="CE97" s="71"/>
      <c r="CF97" s="71"/>
      <c r="CG97" s="71"/>
      <c r="CH97" s="71"/>
    </row>
    <row r="98" spans="1:86">
      <c r="A98" s="71" t="str">
        <f>'VMs - All Data Fields'!A113</f>
        <v>npm01-&lt;3 letter ID&gt;</v>
      </c>
      <c r="B98" s="71">
        <f>'VMs - All Data Fields'!B113</f>
        <v>8</v>
      </c>
      <c r="C98" s="71">
        <f>'VMs - All Data Fields'!C113</f>
        <v>32768</v>
      </c>
      <c r="D98" s="71">
        <f>'VMs - All Data Fields'!D113</f>
        <v>102400</v>
      </c>
      <c r="E98" s="71" t="str">
        <f>'VMs - All Data Fields'!G113</f>
        <v>FB01-01-IT</v>
      </c>
      <c r="F98" s="71">
        <f>'VMs - All Data Fields'!I113</f>
        <v>0</v>
      </c>
      <c r="G98" s="71">
        <f>'VMs - All Data Fields'!K113</f>
        <v>0</v>
      </c>
      <c r="H98" s="71">
        <f>'VMs - All Data Fields'!L113</f>
        <v>0</v>
      </c>
      <c r="I98" s="71" t="e">
        <f>'VMs - All Data Fields'!#REF!</f>
        <v>#REF!</v>
      </c>
      <c r="J98" s="71" t="e">
        <f>'VMs - All Data Fields'!#REF!</f>
        <v>#REF!</v>
      </c>
      <c r="K98" s="71" t="e">
        <f>'VMs - All Data Fields'!#REF!</f>
        <v>#REF!</v>
      </c>
      <c r="L98" s="71">
        <f>'VMs - All Data Fields'!N113</f>
        <v>0</v>
      </c>
      <c r="M98" s="71">
        <f>'VMs - All Data Fields'!P113</f>
        <v>0</v>
      </c>
      <c r="N98" s="71">
        <f>'VMs - All Data Fields'!Q113</f>
        <v>0</v>
      </c>
      <c r="O98" s="71">
        <f>'VMs - All Data Fields'!S113</f>
        <v>0</v>
      </c>
      <c r="P98" s="71">
        <f>'VMs - All Data Fields'!U113</f>
        <v>0</v>
      </c>
      <c r="Q98" s="71">
        <f>'VMs - All Data Fields'!V113</f>
        <v>0</v>
      </c>
      <c r="R98" s="71" t="str">
        <f>'VMs - All Data Fields'!AC113</f>
        <v>Win2016</v>
      </c>
      <c r="S98" s="71" t="str">
        <f>'VMs - All Data Fields'!AD113</f>
        <v>172.17.34.49</v>
      </c>
      <c r="T98" s="71" t="str">
        <f>'VMs - All Data Fields'!AE113</f>
        <v>034-ITSVC</v>
      </c>
      <c r="U98" s="71" t="str">
        <f>'VMs - All Data Fields'!AF113</f>
        <v>255.255.254.0</v>
      </c>
      <c r="V98" s="71" t="str">
        <f>'VMs - All Data Fields'!AG113</f>
        <v>172.17.34.1</v>
      </c>
      <c r="W98" s="71" t="str">
        <f>'VMs - All Data Fields'!AH113</f>
        <v>10.244.#.#</v>
      </c>
      <c r="X98" s="71" t="str">
        <f>'VMs - All Data Fields'!AI113</f>
        <v>1244-NETMGMT</v>
      </c>
      <c r="Y98" s="71">
        <f>'VMs - All Data Fields'!AJ113</f>
        <v>0</v>
      </c>
      <c r="Z98" s="71" t="e">
        <f>'VMs - All Data Fields'!#REF!</f>
        <v>#REF!</v>
      </c>
      <c r="AA98" s="71">
        <f>'VMs - All Data Fields'!AK113</f>
        <v>0</v>
      </c>
      <c r="AB98" s="71">
        <f>'VMs - All Data Fields'!AL113</f>
        <v>0</v>
      </c>
      <c r="AC98" s="71">
        <f>'VMs - All Data Fields'!AM113</f>
        <v>0</v>
      </c>
      <c r="AD98" s="71" t="e">
        <f>'VMs - All Data Fields'!#REF!</f>
        <v>#REF!</v>
      </c>
      <c r="AE98" s="71">
        <f>'VMs - All Data Fields'!AT113</f>
        <v>5</v>
      </c>
      <c r="AF98" s="71" t="str">
        <f>'VMs - All Data Fields'!AW113</f>
        <v>Infrastructure</v>
      </c>
      <c r="AG98" s="71" t="str">
        <f>'VMs - All Data Fields'!AX113</f>
        <v>Active</v>
      </c>
      <c r="AH98" s="71" t="str">
        <f>'VMs - All Data Fields'!AY113</f>
        <v>PrimaryCompute</v>
      </c>
      <c r="AI98" s="71">
        <f>'VMs - All Data Fields'!BJ113</f>
        <v>0</v>
      </c>
      <c r="AJ98" s="71"/>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c r="BO98" s="71"/>
      <c r="BP98" s="71"/>
      <c r="BQ98" s="71"/>
      <c r="BR98" s="71"/>
      <c r="BS98" s="71"/>
      <c r="BT98" s="71"/>
      <c r="BU98" s="71"/>
      <c r="BV98" s="71"/>
      <c r="BW98" s="71"/>
      <c r="BX98" s="71"/>
      <c r="BY98" s="71"/>
      <c r="BZ98" s="71"/>
      <c r="CA98" s="71"/>
      <c r="CB98" s="71"/>
      <c r="CC98" s="71"/>
      <c r="CD98" s="71"/>
      <c r="CE98" s="71"/>
      <c r="CF98" s="71"/>
      <c r="CG98" s="71"/>
      <c r="CH98" s="71"/>
    </row>
    <row r="99" spans="1:86">
      <c r="A99" s="71" t="str">
        <f>'VMs - All Data Fields'!A114</f>
        <v>obdisplay01</v>
      </c>
      <c r="B99" s="71">
        <f>'VMs - All Data Fields'!B114</f>
        <v>2</v>
      </c>
      <c r="C99" s="71">
        <f>'VMs - All Data Fields'!C114</f>
        <v>4096</v>
      </c>
      <c r="D99" s="71">
        <f>'VMs - All Data Fields'!D114</f>
        <v>102400</v>
      </c>
      <c r="E99" s="71" t="str">
        <f>'VMs - All Data Fields'!G114</f>
        <v>FB01-02-Prod</v>
      </c>
      <c r="F99" s="71">
        <f>'VMs - All Data Fields'!I114</f>
        <v>10240</v>
      </c>
      <c r="G99" s="71" t="str">
        <f>'VMs - All Data Fields'!K114</f>
        <v>Default</v>
      </c>
      <c r="H99" s="71" t="str">
        <f>'VMs - All Data Fields'!L114</f>
        <v>FB01-02-Prod</v>
      </c>
      <c r="I99" s="71" t="e">
        <f>'VMs - All Data Fields'!#REF!</f>
        <v>#REF!</v>
      </c>
      <c r="J99" s="71" t="e">
        <f>'VMs - All Data Fields'!#REF!</f>
        <v>#REF!</v>
      </c>
      <c r="K99" s="71" t="e">
        <f>'VMs - All Data Fields'!#REF!</f>
        <v>#REF!</v>
      </c>
      <c r="L99" s="71">
        <f>'VMs - All Data Fields'!N114</f>
        <v>10240</v>
      </c>
      <c r="M99" s="71" t="str">
        <f>'VMs - All Data Fields'!P114</f>
        <v>Default</v>
      </c>
      <c r="N99" s="71" t="str">
        <f>'VMs - All Data Fields'!Q114</f>
        <v>FB01-03-Logs</v>
      </c>
      <c r="O99" s="71">
        <f>'VMs - All Data Fields'!S114</f>
        <v>0</v>
      </c>
      <c r="P99" s="71">
        <f>'VMs - All Data Fields'!U114</f>
        <v>0</v>
      </c>
      <c r="Q99" s="71">
        <f>'VMs - All Data Fields'!V114</f>
        <v>0</v>
      </c>
      <c r="R99" s="71" t="str">
        <f>'VMs - All Data Fields'!AC114</f>
        <v>Win2016</v>
      </c>
      <c r="S99" s="71" t="str">
        <f>'VMs - All Data Fields'!AD114</f>
        <v>172.17.36.115</v>
      </c>
      <c r="T99" s="71" t="str">
        <f>'VMs - All Data Fields'!AE114</f>
        <v>036-Mselect</v>
      </c>
      <c r="U99" s="71" t="str">
        <f>'VMs - All Data Fields'!AF114</f>
        <v>255.255.254.0</v>
      </c>
      <c r="V99" s="71" t="str">
        <f>'VMs - All Data Fields'!AG114</f>
        <v>172.17.36.1</v>
      </c>
      <c r="W99" s="71">
        <f>'VMs - All Data Fields'!AH114</f>
        <v>0</v>
      </c>
      <c r="X99" s="71">
        <f>'VMs - All Data Fields'!AI114</f>
        <v>0</v>
      </c>
      <c r="Y99" s="71">
        <f>'VMs - All Data Fields'!AJ114</f>
        <v>0</v>
      </c>
      <c r="Z99" s="71" t="e">
        <f>'VMs - All Data Fields'!#REF!</f>
        <v>#REF!</v>
      </c>
      <c r="AA99" s="71">
        <f>'VMs - All Data Fields'!AK114</f>
        <v>0</v>
      </c>
      <c r="AB99" s="71">
        <f>'VMs - All Data Fields'!AL114</f>
        <v>0</v>
      </c>
      <c r="AC99" s="71">
        <f>'VMs - All Data Fields'!AM114</f>
        <v>0</v>
      </c>
      <c r="AD99" s="71" t="e">
        <f>'VMs - All Data Fields'!#REF!</f>
        <v>#REF!</v>
      </c>
      <c r="AE99" s="71">
        <f>'VMs - All Data Fields'!AT114</f>
        <v>9</v>
      </c>
      <c r="AF99" s="71" t="str">
        <f>'VMs - All Data Fields'!AW114</f>
        <v>Production</v>
      </c>
      <c r="AG99" s="71" t="str">
        <f>'VMs - All Data Fields'!AX114</f>
        <v>Active</v>
      </c>
      <c r="AH99" s="71" t="str">
        <f>'VMs - All Data Fields'!AY114</f>
        <v>PrimaryCompute</v>
      </c>
      <c r="AI99" s="71" t="str">
        <f>'VMs - All Data Fields'!BJ114</f>
        <v>Software Access</v>
      </c>
      <c r="AJ99" s="71"/>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c r="BO99" s="71"/>
      <c r="BP99" s="71"/>
      <c r="BQ99" s="71"/>
      <c r="BR99" s="71"/>
      <c r="BS99" s="71"/>
      <c r="BT99" s="71"/>
      <c r="BU99" s="71"/>
      <c r="BV99" s="71"/>
      <c r="BW99" s="71"/>
      <c r="BX99" s="71"/>
      <c r="BY99" s="71"/>
      <c r="BZ99" s="71"/>
      <c r="CA99" s="71"/>
      <c r="CB99" s="71"/>
      <c r="CC99" s="71"/>
      <c r="CD99" s="71"/>
      <c r="CE99" s="71"/>
      <c r="CF99" s="71"/>
      <c r="CG99" s="71"/>
      <c r="CH99" s="71"/>
    </row>
    <row r="100" spans="1:86">
      <c r="A100" s="71" t="str">
        <f>'VMs - All Data Fields'!A115</f>
        <v>ods01</v>
      </c>
      <c r="B100" s="71">
        <f>'VMs - All Data Fields'!B115</f>
        <v>8</v>
      </c>
      <c r="C100" s="71">
        <f>'VMs - All Data Fields'!C115</f>
        <v>24576</v>
      </c>
      <c r="D100" s="71">
        <f>'VMs - All Data Fields'!D115</f>
        <v>102400</v>
      </c>
      <c r="E100" s="71" t="str">
        <f>'VMs - All Data Fields'!G115</f>
        <v>FB01-02-Prod</v>
      </c>
      <c r="F100" s="71">
        <f>'VMs - All Data Fields'!I115</f>
        <v>10240</v>
      </c>
      <c r="G100" s="71" t="str">
        <f>'VMs - All Data Fields'!K115</f>
        <v>Default</v>
      </c>
      <c r="H100" s="71" t="str">
        <f>'VMs - All Data Fields'!L115</f>
        <v>FB01-02-Prod</v>
      </c>
      <c r="I100" s="71" t="e">
        <f>'VMs - All Data Fields'!#REF!</f>
        <v>#REF!</v>
      </c>
      <c r="J100" s="71" t="e">
        <f>'VMs - All Data Fields'!#REF!</f>
        <v>#REF!</v>
      </c>
      <c r="K100" s="71" t="e">
        <f>'VMs - All Data Fields'!#REF!</f>
        <v>#REF!</v>
      </c>
      <c r="L100" s="71">
        <f>'VMs - All Data Fields'!N115</f>
        <v>40960</v>
      </c>
      <c r="M100" s="71" t="str">
        <f>'VMs - All Data Fields'!P115</f>
        <v>Default</v>
      </c>
      <c r="N100" s="71" t="str">
        <f>'VMs - All Data Fields'!Q115</f>
        <v>FB01-03-Logs</v>
      </c>
      <c r="O100" s="71">
        <f>'VMs - All Data Fields'!S115</f>
        <v>0</v>
      </c>
      <c r="P100" s="71">
        <f>'VMs - All Data Fields'!U115</f>
        <v>0</v>
      </c>
      <c r="Q100" s="71">
        <f>'VMs - All Data Fields'!V115</f>
        <v>0</v>
      </c>
      <c r="R100" s="71" t="str">
        <f>'VMs - All Data Fields'!AC115</f>
        <v>Win2016</v>
      </c>
      <c r="S100" s="71" t="str">
        <f>'VMs - All Data Fields'!AD115</f>
        <v>172.17.36.192</v>
      </c>
      <c r="T100" s="71" t="str">
        <f>'VMs - All Data Fields'!AE115</f>
        <v>036-Mselect</v>
      </c>
      <c r="U100" s="71" t="str">
        <f>'VMs - All Data Fields'!AF115</f>
        <v>255.255.254.0</v>
      </c>
      <c r="V100" s="71" t="str">
        <f>'VMs - All Data Fields'!AG115</f>
        <v>172.17.36.1</v>
      </c>
      <c r="W100" s="71">
        <f>'VMs - All Data Fields'!AH115</f>
        <v>0</v>
      </c>
      <c r="X100" s="71">
        <f>'VMs - All Data Fields'!AI115</f>
        <v>0</v>
      </c>
      <c r="Y100" s="71">
        <f>'VMs - All Data Fields'!AJ115</f>
        <v>0</v>
      </c>
      <c r="Z100" s="71" t="e">
        <f>'VMs - All Data Fields'!#REF!</f>
        <v>#REF!</v>
      </c>
      <c r="AA100" s="71">
        <f>'VMs - All Data Fields'!AK115</f>
        <v>0</v>
      </c>
      <c r="AB100" s="71">
        <f>'VMs - All Data Fields'!AL115</f>
        <v>0</v>
      </c>
      <c r="AC100" s="71">
        <f>'VMs - All Data Fields'!AM115</f>
        <v>0</v>
      </c>
      <c r="AD100" s="71" t="e">
        <f>'VMs - All Data Fields'!#REF!</f>
        <v>#REF!</v>
      </c>
      <c r="AE100" s="71">
        <f>'VMs - All Data Fields'!AT115</f>
        <v>9</v>
      </c>
      <c r="AF100" s="71" t="str">
        <f>'VMs - All Data Fields'!AW115</f>
        <v>Production</v>
      </c>
      <c r="AG100" s="71" t="str">
        <f>'VMs - All Data Fields'!AX115</f>
        <v>Active</v>
      </c>
      <c r="AH100" s="71" t="str">
        <f>'VMs - All Data Fields'!AY115</f>
        <v>SecondaryCompute</v>
      </c>
      <c r="AI100" s="71" t="str">
        <f>'VMs - All Data Fields'!BJ115</f>
        <v>Software Access</v>
      </c>
      <c r="AJ100" s="71"/>
      <c r="AK100" s="71"/>
      <c r="AL100" s="71"/>
      <c r="AM100" s="71"/>
      <c r="AN100" s="71"/>
      <c r="AO100" s="71"/>
      <c r="AP100" s="71"/>
      <c r="AQ100" s="71"/>
      <c r="AR100" s="7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c r="BO100" s="71"/>
      <c r="BP100" s="71"/>
      <c r="BQ100" s="71"/>
      <c r="BR100" s="71"/>
      <c r="BS100" s="71"/>
      <c r="BT100" s="71"/>
      <c r="BU100" s="71"/>
      <c r="BV100" s="71"/>
      <c r="BW100" s="71"/>
      <c r="BX100" s="71"/>
      <c r="BY100" s="71"/>
      <c r="BZ100" s="71"/>
      <c r="CA100" s="71"/>
      <c r="CB100" s="71"/>
      <c r="CC100" s="71"/>
      <c r="CD100" s="71"/>
      <c r="CE100" s="71"/>
      <c r="CF100" s="71"/>
      <c r="CG100" s="71"/>
      <c r="CH100" s="71"/>
    </row>
    <row r="101" spans="1:86">
      <c r="A101" s="71" t="str">
        <f>'VMs - All Data Fields'!A116</f>
        <v>orchestrator01</v>
      </c>
      <c r="B101" s="71">
        <f>'VMs - All Data Fields'!B116</f>
        <v>8</v>
      </c>
      <c r="C101" s="71">
        <f>'VMs - All Data Fields'!C116</f>
        <v>16384</v>
      </c>
      <c r="D101" s="71">
        <f>'VMs - All Data Fields'!D116</f>
        <v>102400</v>
      </c>
      <c r="E101" s="71" t="str">
        <f>'VMs - All Data Fields'!G116</f>
        <v>FB01-02-Prod</v>
      </c>
      <c r="F101" s="71">
        <f>'VMs - All Data Fields'!I116</f>
        <v>358400</v>
      </c>
      <c r="G101" s="71" t="str">
        <f>'VMs - All Data Fields'!K116</f>
        <v>Default</v>
      </c>
      <c r="H101" s="71" t="str">
        <f>'VMs - All Data Fields'!L116</f>
        <v>FB01-02-Prod</v>
      </c>
      <c r="I101" s="71" t="e">
        <f>'VMs - All Data Fields'!#REF!</f>
        <v>#REF!</v>
      </c>
      <c r="J101" s="71" t="e">
        <f>'VMs - All Data Fields'!#REF!</f>
        <v>#REF!</v>
      </c>
      <c r="K101" s="71" t="e">
        <f>'VMs - All Data Fields'!#REF!</f>
        <v>#REF!</v>
      </c>
      <c r="L101" s="71">
        <f>'VMs - All Data Fields'!N116</f>
        <v>35840</v>
      </c>
      <c r="M101" s="71" t="str">
        <f>'VMs - All Data Fields'!P116</f>
        <v>Default</v>
      </c>
      <c r="N101" s="71" t="str">
        <f>'VMs - All Data Fields'!Q116</f>
        <v>FB01-03-Logs</v>
      </c>
      <c r="O101" s="71">
        <f>'VMs - All Data Fields'!S116</f>
        <v>25600</v>
      </c>
      <c r="P101" s="71">
        <f>'VMs - All Data Fields'!U116</f>
        <v>0</v>
      </c>
      <c r="Q101" s="71">
        <f>'VMs - All Data Fields'!V116</f>
        <v>0</v>
      </c>
      <c r="R101" s="71" t="str">
        <f>'VMs - All Data Fields'!AC116</f>
        <v>Win2016</v>
      </c>
      <c r="S101" s="71" t="str">
        <f>'VMs - All Data Fields'!AD116</f>
        <v>172.17.36.79</v>
      </c>
      <c r="T101" s="71" t="str">
        <f>'VMs - All Data Fields'!AE116</f>
        <v>036-Mselect</v>
      </c>
      <c r="U101" s="71" t="str">
        <f>'VMs - All Data Fields'!AF116</f>
        <v>255.255.254.0</v>
      </c>
      <c r="V101" s="71" t="str">
        <f>'VMs - All Data Fields'!AG116</f>
        <v>172.17.36.1</v>
      </c>
      <c r="W101" s="71">
        <f>'VMs - All Data Fields'!AH116</f>
        <v>0</v>
      </c>
      <c r="X101" s="71">
        <f>'VMs - All Data Fields'!AI116</f>
        <v>0</v>
      </c>
      <c r="Y101" s="71">
        <f>'VMs - All Data Fields'!AJ116</f>
        <v>0</v>
      </c>
      <c r="Z101" s="71" t="e">
        <f>'VMs - All Data Fields'!#REF!</f>
        <v>#REF!</v>
      </c>
      <c r="AA101" s="71">
        <f>'VMs - All Data Fields'!AK116</f>
        <v>0</v>
      </c>
      <c r="AB101" s="71">
        <f>'VMs - All Data Fields'!AL116</f>
        <v>0</v>
      </c>
      <c r="AC101" s="71">
        <f>'VMs - All Data Fields'!AM116</f>
        <v>0</v>
      </c>
      <c r="AD101" s="71" t="e">
        <f>'VMs - All Data Fields'!#REF!</f>
        <v>#REF!</v>
      </c>
      <c r="AE101" s="71">
        <f>'VMs - All Data Fields'!AT116</f>
        <v>9</v>
      </c>
      <c r="AF101" s="71" t="str">
        <f>'VMs - All Data Fields'!AW116</f>
        <v>Commissioning</v>
      </c>
      <c r="AG101" s="71" t="str">
        <f>'VMs - All Data Fields'!AX116</f>
        <v>Active</v>
      </c>
      <c r="AH101" s="71" t="str">
        <f>'VMs - All Data Fields'!AY116</f>
        <v>PrimaryCompute</v>
      </c>
      <c r="AI101" s="71" t="str">
        <f>'VMs - All Data Fields'!BJ116</f>
        <v>Software Access</v>
      </c>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c r="BO101" s="71"/>
      <c r="BP101" s="71"/>
      <c r="BQ101" s="71"/>
      <c r="BR101" s="71"/>
      <c r="BS101" s="71"/>
      <c r="BT101" s="71"/>
      <c r="BU101" s="71"/>
      <c r="BV101" s="71"/>
      <c r="BW101" s="71"/>
      <c r="BX101" s="71"/>
      <c r="BY101" s="71"/>
      <c r="BZ101" s="71"/>
      <c r="CA101" s="71"/>
      <c r="CB101" s="71"/>
      <c r="CC101" s="71"/>
      <c r="CD101" s="71"/>
      <c r="CE101" s="71"/>
      <c r="CF101" s="71"/>
      <c r="CG101" s="71"/>
      <c r="CH101" s="71"/>
    </row>
    <row r="102" spans="1:86">
      <c r="A102" s="71" t="str">
        <f>'VMs - All Data Fields'!A117</f>
        <v>pafw01</v>
      </c>
      <c r="B102" s="71">
        <f>'VMs - All Data Fields'!B117</f>
        <v>2</v>
      </c>
      <c r="C102" s="71">
        <f>'VMs - All Data Fields'!C117</f>
        <v>5632</v>
      </c>
      <c r="D102" s="71">
        <f>'VMs - All Data Fields'!D117</f>
        <v>67155</v>
      </c>
      <c r="E102" s="71" t="str">
        <f>'VMs - All Data Fields'!G117</f>
        <v>FB01-01-IT</v>
      </c>
      <c r="F102" s="71">
        <f>'VMs - All Data Fields'!I117</f>
        <v>0</v>
      </c>
      <c r="G102" s="71">
        <f>'VMs - All Data Fields'!K117</f>
        <v>0</v>
      </c>
      <c r="H102" s="71">
        <f>'VMs - All Data Fields'!L117</f>
        <v>0</v>
      </c>
      <c r="I102" s="71" t="e">
        <f>'VMs - All Data Fields'!#REF!</f>
        <v>#REF!</v>
      </c>
      <c r="J102" s="71" t="e">
        <f>'VMs - All Data Fields'!#REF!</f>
        <v>#REF!</v>
      </c>
      <c r="K102" s="71" t="e">
        <f>'VMs - All Data Fields'!#REF!</f>
        <v>#REF!</v>
      </c>
      <c r="L102" s="71">
        <f>'VMs - All Data Fields'!N117</f>
        <v>0</v>
      </c>
      <c r="M102" s="71">
        <f>'VMs - All Data Fields'!P117</f>
        <v>0</v>
      </c>
      <c r="N102" s="71">
        <f>'VMs - All Data Fields'!Q117</f>
        <v>0</v>
      </c>
      <c r="O102" s="71">
        <f>'VMs - All Data Fields'!S117</f>
        <v>0</v>
      </c>
      <c r="P102" s="71">
        <f>'VMs - All Data Fields'!U117</f>
        <v>0</v>
      </c>
      <c r="Q102" s="71">
        <f>'VMs - All Data Fields'!V117</f>
        <v>0</v>
      </c>
      <c r="R102" s="71" t="str">
        <f>'VMs - All Data Fields'!AC117</f>
        <v>OVA</v>
      </c>
      <c r="S102" s="71" t="str">
        <f>'VMs - All Data Fields'!AD117</f>
        <v>10.166.#.#</v>
      </c>
      <c r="T102" s="71" t="str">
        <f>'VMs - All Data Fields'!AE117</f>
        <v>1244-NETMGMT</v>
      </c>
      <c r="U102" s="71">
        <f>'VMs - All Data Fields'!AF117</f>
        <v>0</v>
      </c>
      <c r="V102" s="71">
        <f>'VMs - All Data Fields'!AG117</f>
        <v>0</v>
      </c>
      <c r="W102" s="71">
        <f>'VMs - All Data Fields'!AH117</f>
        <v>0</v>
      </c>
      <c r="X102" s="71">
        <f>'VMs - All Data Fields'!AI117</f>
        <v>0</v>
      </c>
      <c r="Y102" s="71">
        <f>'VMs - All Data Fields'!AJ117</f>
        <v>0</v>
      </c>
      <c r="Z102" s="71" t="e">
        <f>'VMs - All Data Fields'!#REF!</f>
        <v>#REF!</v>
      </c>
      <c r="AA102" s="71">
        <f>'VMs - All Data Fields'!AK117</f>
        <v>0</v>
      </c>
      <c r="AB102" s="71">
        <f>'VMs - All Data Fields'!AL117</f>
        <v>0</v>
      </c>
      <c r="AC102" s="71">
        <f>'VMs - All Data Fields'!AM117</f>
        <v>0</v>
      </c>
      <c r="AD102" s="71" t="e">
        <f>'VMs - All Data Fields'!#REF!</f>
        <v>#REF!</v>
      </c>
      <c r="AE102" s="71">
        <f>'VMs - All Data Fields'!AT117</f>
        <v>7</v>
      </c>
      <c r="AF102" s="71" t="str">
        <f>'VMs - All Data Fields'!AW117</f>
        <v>Infrastructure</v>
      </c>
      <c r="AG102" s="71" t="str">
        <f>'VMs - All Data Fields'!AX117</f>
        <v>Active</v>
      </c>
      <c r="AH102" s="71" t="str">
        <f>'VMs - All Data Fields'!AY117</f>
        <v>PrimaryCompute</v>
      </c>
      <c r="AI102" s="71">
        <f>'VMs - All Data Fields'!BJ117</f>
        <v>0</v>
      </c>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c r="BO102" s="71"/>
      <c r="BP102" s="71"/>
      <c r="BQ102" s="71"/>
      <c r="BR102" s="71"/>
      <c r="BS102" s="71"/>
      <c r="BT102" s="71"/>
      <c r="BU102" s="71"/>
      <c r="BV102" s="71"/>
      <c r="BW102" s="71"/>
      <c r="BX102" s="71"/>
      <c r="BY102" s="71"/>
      <c r="BZ102" s="71"/>
      <c r="CA102" s="71"/>
      <c r="CB102" s="71"/>
      <c r="CC102" s="71"/>
      <c r="CD102" s="71"/>
      <c r="CE102" s="71"/>
      <c r="CF102" s="71"/>
      <c r="CG102" s="71"/>
      <c r="CH102" s="71"/>
    </row>
    <row r="103" spans="1:86">
      <c r="A103" s="71" t="str">
        <f>'VMs - All Data Fields'!A118</f>
        <v>pafw02</v>
      </c>
      <c r="B103" s="71">
        <f>'VMs - All Data Fields'!B118</f>
        <v>2</v>
      </c>
      <c r="C103" s="71">
        <f>'VMs - All Data Fields'!C118</f>
        <v>5632</v>
      </c>
      <c r="D103" s="71">
        <f>'VMs - All Data Fields'!D118</f>
        <v>67155</v>
      </c>
      <c r="E103" s="71" t="str">
        <f>'VMs - All Data Fields'!G118</f>
        <v>FB01-01-IT</v>
      </c>
      <c r="F103" s="71">
        <f>'VMs - All Data Fields'!I118</f>
        <v>0</v>
      </c>
      <c r="G103" s="71">
        <f>'VMs - All Data Fields'!K118</f>
        <v>0</v>
      </c>
      <c r="H103" s="71">
        <f>'VMs - All Data Fields'!L118</f>
        <v>0</v>
      </c>
      <c r="I103" s="71" t="e">
        <f>'VMs - All Data Fields'!#REF!</f>
        <v>#REF!</v>
      </c>
      <c r="J103" s="71" t="e">
        <f>'VMs - All Data Fields'!#REF!</f>
        <v>#REF!</v>
      </c>
      <c r="K103" s="71" t="e">
        <f>'VMs - All Data Fields'!#REF!</f>
        <v>#REF!</v>
      </c>
      <c r="L103" s="71">
        <f>'VMs - All Data Fields'!N118</f>
        <v>0</v>
      </c>
      <c r="M103" s="71">
        <f>'VMs - All Data Fields'!P118</f>
        <v>0</v>
      </c>
      <c r="N103" s="71">
        <f>'VMs - All Data Fields'!Q118</f>
        <v>0</v>
      </c>
      <c r="O103" s="71">
        <f>'VMs - All Data Fields'!S118</f>
        <v>0</v>
      </c>
      <c r="P103" s="71">
        <f>'VMs - All Data Fields'!U118</f>
        <v>0</v>
      </c>
      <c r="Q103" s="71">
        <f>'VMs - All Data Fields'!V118</f>
        <v>0</v>
      </c>
      <c r="R103" s="71" t="str">
        <f>'VMs - All Data Fields'!AC118</f>
        <v>OVA</v>
      </c>
      <c r="S103" s="71" t="str">
        <f>'VMs - All Data Fields'!AD118</f>
        <v>10.166.#.#</v>
      </c>
      <c r="T103" s="71" t="str">
        <f>'VMs - All Data Fields'!AE118</f>
        <v>1244-NETMGMT</v>
      </c>
      <c r="U103" s="71">
        <f>'VMs - All Data Fields'!AF118</f>
        <v>0</v>
      </c>
      <c r="V103" s="71">
        <f>'VMs - All Data Fields'!AG118</f>
        <v>0</v>
      </c>
      <c r="W103" s="71">
        <f>'VMs - All Data Fields'!AH118</f>
        <v>0</v>
      </c>
      <c r="X103" s="71">
        <f>'VMs - All Data Fields'!AI118</f>
        <v>0</v>
      </c>
      <c r="Y103" s="71">
        <f>'VMs - All Data Fields'!AJ118</f>
        <v>0</v>
      </c>
      <c r="Z103" s="71" t="e">
        <f>'VMs - All Data Fields'!#REF!</f>
        <v>#REF!</v>
      </c>
      <c r="AA103" s="71">
        <f>'VMs - All Data Fields'!AK118</f>
        <v>0</v>
      </c>
      <c r="AB103" s="71">
        <f>'VMs - All Data Fields'!AL118</f>
        <v>0</v>
      </c>
      <c r="AC103" s="71">
        <f>'VMs - All Data Fields'!AM118</f>
        <v>0</v>
      </c>
      <c r="AD103" s="71" t="e">
        <f>'VMs - All Data Fields'!#REF!</f>
        <v>#REF!</v>
      </c>
      <c r="AE103" s="71">
        <f>'VMs - All Data Fields'!AT118</f>
        <v>7</v>
      </c>
      <c r="AF103" s="71" t="str">
        <f>'VMs - All Data Fields'!AW118</f>
        <v>Infrastructure</v>
      </c>
      <c r="AG103" s="71" t="str">
        <f>'VMs - All Data Fields'!AX118</f>
        <v>Active</v>
      </c>
      <c r="AH103" s="71" t="str">
        <f>'VMs - All Data Fields'!AY118</f>
        <v>PrimaryCompute</v>
      </c>
      <c r="AI103" s="71">
        <f>'VMs - All Data Fields'!BJ118</f>
        <v>0</v>
      </c>
      <c r="AJ103" s="71"/>
      <c r="AK103" s="71"/>
      <c r="AL103" s="71"/>
      <c r="AM103" s="71"/>
      <c r="AN103" s="71"/>
      <c r="AO103" s="71"/>
      <c r="AP103" s="71"/>
      <c r="AQ103" s="71"/>
      <c r="AR103" s="71"/>
      <c r="AS103" s="71"/>
      <c r="AT103" s="71"/>
      <c r="AU103" s="71"/>
      <c r="AV103" s="71"/>
      <c r="AW103" s="71"/>
      <c r="AX103" s="71"/>
      <c r="AY103" s="71"/>
      <c r="AZ103" s="71"/>
      <c r="BA103" s="71"/>
      <c r="BB103" s="71"/>
      <c r="BC103" s="71"/>
      <c r="BD103" s="71"/>
      <c r="BE103" s="71"/>
      <c r="BF103" s="71"/>
      <c r="BG103" s="71"/>
      <c r="BH103" s="71"/>
      <c r="BI103" s="71"/>
      <c r="BJ103" s="71"/>
      <c r="BK103" s="71"/>
      <c r="BL103" s="71"/>
      <c r="BM103" s="71"/>
      <c r="BN103" s="71"/>
      <c r="BO103" s="71"/>
      <c r="BP103" s="71"/>
      <c r="BQ103" s="71"/>
      <c r="BR103" s="71"/>
      <c r="BS103" s="71"/>
      <c r="BT103" s="71"/>
      <c r="BU103" s="71"/>
      <c r="BV103" s="71"/>
      <c r="BW103" s="71"/>
      <c r="BX103" s="71"/>
      <c r="BY103" s="71"/>
      <c r="BZ103" s="71"/>
      <c r="CA103" s="71"/>
      <c r="CB103" s="71"/>
      <c r="CC103" s="71"/>
      <c r="CD103" s="71"/>
      <c r="CE103" s="71"/>
      <c r="CF103" s="71"/>
      <c r="CG103" s="71"/>
      <c r="CH103" s="71"/>
    </row>
    <row r="104" spans="1:86">
      <c r="A104" s="71" t="str">
        <f>'VMs - All Data Fields'!A119</f>
        <v>pbp01</v>
      </c>
      <c r="B104" s="71">
        <f>'VMs - All Data Fields'!B119</f>
        <v>8</v>
      </c>
      <c r="C104" s="71">
        <f>'VMs - All Data Fields'!C119</f>
        <v>16384</v>
      </c>
      <c r="D104" s="71">
        <f>'VMs - All Data Fields'!D119</f>
        <v>102400</v>
      </c>
      <c r="E104" s="71" t="str">
        <f>'VMs - All Data Fields'!G119</f>
        <v>FB01-02-Prod</v>
      </c>
      <c r="F104" s="71">
        <f>'VMs - All Data Fields'!I119</f>
        <v>40960</v>
      </c>
      <c r="G104" s="71" t="str">
        <f>'VMs - All Data Fields'!K119</f>
        <v>Default</v>
      </c>
      <c r="H104" s="71" t="str">
        <f>'VMs - All Data Fields'!L119</f>
        <v>FB01-02-Prod</v>
      </c>
      <c r="I104" s="71" t="e">
        <f>'VMs - All Data Fields'!#REF!</f>
        <v>#REF!</v>
      </c>
      <c r="J104" s="71" t="e">
        <f>'VMs - All Data Fields'!#REF!</f>
        <v>#REF!</v>
      </c>
      <c r="K104" s="71" t="e">
        <f>'VMs - All Data Fields'!#REF!</f>
        <v>#REF!</v>
      </c>
      <c r="L104" s="71">
        <f>'VMs - All Data Fields'!N119</f>
        <v>10240</v>
      </c>
      <c r="M104" s="71" t="str">
        <f>'VMs - All Data Fields'!P119</f>
        <v>Default</v>
      </c>
      <c r="N104" s="71" t="str">
        <f>'VMs - All Data Fields'!Q119</f>
        <v>FB01-03-Logs</v>
      </c>
      <c r="O104" s="71">
        <f>'VMs - All Data Fields'!S119</f>
        <v>0</v>
      </c>
      <c r="P104" s="71">
        <f>'VMs - All Data Fields'!U119</f>
        <v>0</v>
      </c>
      <c r="Q104" s="71">
        <f>'VMs - All Data Fields'!V119</f>
        <v>0</v>
      </c>
      <c r="R104" s="71" t="str">
        <f>'VMs - All Data Fields'!AC119</f>
        <v>Win2016</v>
      </c>
      <c r="S104" s="71" t="str">
        <f>'VMs - All Data Fields'!AD119</f>
        <v>172.17.36.111</v>
      </c>
      <c r="T104" s="71" t="str">
        <f>'VMs - All Data Fields'!AE119</f>
        <v>036-Mselect</v>
      </c>
      <c r="U104" s="71" t="str">
        <f>'VMs - All Data Fields'!AF119</f>
        <v>255.255.254.0</v>
      </c>
      <c r="V104" s="71" t="str">
        <f>'VMs - All Data Fields'!AG119</f>
        <v>172.17.36.1</v>
      </c>
      <c r="W104" s="71">
        <f>'VMs - All Data Fields'!AH119</f>
        <v>0</v>
      </c>
      <c r="X104" s="71">
        <f>'VMs - All Data Fields'!AI119</f>
        <v>0</v>
      </c>
      <c r="Y104" s="71">
        <f>'VMs - All Data Fields'!AJ119</f>
        <v>0</v>
      </c>
      <c r="Z104" s="71" t="e">
        <f>'VMs - All Data Fields'!#REF!</f>
        <v>#REF!</v>
      </c>
      <c r="AA104" s="71">
        <f>'VMs - All Data Fields'!AK119</f>
        <v>0</v>
      </c>
      <c r="AB104" s="71">
        <f>'VMs - All Data Fields'!AL119</f>
        <v>0</v>
      </c>
      <c r="AC104" s="71">
        <f>'VMs - All Data Fields'!AM119</f>
        <v>0</v>
      </c>
      <c r="AD104" s="71" t="e">
        <f>'VMs - All Data Fields'!#REF!</f>
        <v>#REF!</v>
      </c>
      <c r="AE104" s="71">
        <f>'VMs - All Data Fields'!AT119</f>
        <v>9</v>
      </c>
      <c r="AF104" s="71" t="str">
        <f>'VMs - All Data Fields'!AW119</f>
        <v>Production</v>
      </c>
      <c r="AG104" s="71" t="str">
        <f>'VMs - All Data Fields'!AX119</f>
        <v>Active</v>
      </c>
      <c r="AH104" s="71" t="str">
        <f>'VMs - All Data Fields'!AY119</f>
        <v>PrimaryCompute</v>
      </c>
      <c r="AI104" s="71" t="str">
        <f>'VMs - All Data Fields'!BJ119</f>
        <v>Software Access</v>
      </c>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1"/>
      <c r="BM104" s="71"/>
      <c r="BN104" s="71"/>
      <c r="BO104" s="71"/>
      <c r="BP104" s="71"/>
      <c r="BQ104" s="71"/>
      <c r="BR104" s="71"/>
      <c r="BS104" s="71"/>
      <c r="BT104" s="71"/>
      <c r="BU104" s="71"/>
      <c r="BV104" s="71"/>
      <c r="BW104" s="71"/>
      <c r="BX104" s="71"/>
      <c r="BY104" s="71"/>
      <c r="BZ104" s="71"/>
      <c r="CA104" s="71"/>
      <c r="CB104" s="71"/>
      <c r="CC104" s="71"/>
      <c r="CD104" s="71"/>
      <c r="CE104" s="71"/>
      <c r="CF104" s="71"/>
      <c r="CG104" s="71"/>
      <c r="CH104" s="71"/>
    </row>
    <row r="105" spans="1:86">
      <c r="A105" s="71" t="str">
        <f>'VMs - All Data Fields'!A120</f>
        <v>pbp02</v>
      </c>
      <c r="B105" s="71">
        <f>'VMs - All Data Fields'!B120</f>
        <v>8</v>
      </c>
      <c r="C105" s="71">
        <f>'VMs - All Data Fields'!C120</f>
        <v>16384</v>
      </c>
      <c r="D105" s="71">
        <f>'VMs - All Data Fields'!D120</f>
        <v>102400</v>
      </c>
      <c r="E105" s="71" t="str">
        <f>'VMs - All Data Fields'!G120</f>
        <v>FB01-02-Prod</v>
      </c>
      <c r="F105" s="71">
        <f>'VMs - All Data Fields'!I120</f>
        <v>40960</v>
      </c>
      <c r="G105" s="71" t="str">
        <f>'VMs - All Data Fields'!K120</f>
        <v>Default</v>
      </c>
      <c r="H105" s="71" t="str">
        <f>'VMs - All Data Fields'!L120</f>
        <v>FB01-02-Prod</v>
      </c>
      <c r="I105" s="71" t="e">
        <f>'VMs - All Data Fields'!#REF!</f>
        <v>#REF!</v>
      </c>
      <c r="J105" s="71" t="e">
        <f>'VMs - All Data Fields'!#REF!</f>
        <v>#REF!</v>
      </c>
      <c r="K105" s="71" t="e">
        <f>'VMs - All Data Fields'!#REF!</f>
        <v>#REF!</v>
      </c>
      <c r="L105" s="71">
        <f>'VMs - All Data Fields'!N120</f>
        <v>10240</v>
      </c>
      <c r="M105" s="71" t="str">
        <f>'VMs - All Data Fields'!P120</f>
        <v>Default</v>
      </c>
      <c r="N105" s="71" t="str">
        <f>'VMs - All Data Fields'!Q120</f>
        <v>FB01-03-Logs</v>
      </c>
      <c r="O105" s="71">
        <f>'VMs - All Data Fields'!S120</f>
        <v>0</v>
      </c>
      <c r="P105" s="71">
        <f>'VMs - All Data Fields'!U120</f>
        <v>0</v>
      </c>
      <c r="Q105" s="71">
        <f>'VMs - All Data Fields'!V120</f>
        <v>0</v>
      </c>
      <c r="R105" s="71" t="str">
        <f>'VMs - All Data Fields'!AC120</f>
        <v>Win2016</v>
      </c>
      <c r="S105" s="71" t="str">
        <f>'VMs - All Data Fields'!AD120</f>
        <v>172.17.36.112</v>
      </c>
      <c r="T105" s="71" t="str">
        <f>'VMs - All Data Fields'!AE120</f>
        <v>036-Mselect</v>
      </c>
      <c r="U105" s="71" t="str">
        <f>'VMs - All Data Fields'!AF120</f>
        <v>255.255.254.0</v>
      </c>
      <c r="V105" s="71" t="str">
        <f>'VMs - All Data Fields'!AG120</f>
        <v>172.17.36.1</v>
      </c>
      <c r="W105" s="71">
        <f>'VMs - All Data Fields'!AH120</f>
        <v>0</v>
      </c>
      <c r="X105" s="71">
        <f>'VMs - All Data Fields'!AI120</f>
        <v>0</v>
      </c>
      <c r="Y105" s="71">
        <f>'VMs - All Data Fields'!AJ120</f>
        <v>0</v>
      </c>
      <c r="Z105" s="71" t="e">
        <f>'VMs - All Data Fields'!#REF!</f>
        <v>#REF!</v>
      </c>
      <c r="AA105" s="71">
        <f>'VMs - All Data Fields'!AK120</f>
        <v>0</v>
      </c>
      <c r="AB105" s="71">
        <f>'VMs - All Data Fields'!AL120</f>
        <v>0</v>
      </c>
      <c r="AC105" s="71">
        <f>'VMs - All Data Fields'!AM120</f>
        <v>0</v>
      </c>
      <c r="AD105" s="71" t="e">
        <f>'VMs - All Data Fields'!#REF!</f>
        <v>#REF!</v>
      </c>
      <c r="AE105" s="71">
        <f>'VMs - All Data Fields'!AT120</f>
        <v>9</v>
      </c>
      <c r="AF105" s="71" t="str">
        <f>'VMs - All Data Fields'!AW120</f>
        <v>Production</v>
      </c>
      <c r="AG105" s="71" t="str">
        <f>'VMs - All Data Fields'!AX120</f>
        <v>Active</v>
      </c>
      <c r="AH105" s="71" t="str">
        <f>'VMs - All Data Fields'!AY120</f>
        <v>PrimaryCompute</v>
      </c>
      <c r="AI105" s="71" t="str">
        <f>'VMs - All Data Fields'!BJ120</f>
        <v>Software Access</v>
      </c>
      <c r="AJ105" s="71"/>
      <c r="AK105" s="71"/>
      <c r="AL105" s="71"/>
      <c r="AM105" s="71"/>
      <c r="AN105" s="71"/>
      <c r="AO105" s="71"/>
      <c r="AP105" s="71"/>
      <c r="AQ105" s="71"/>
      <c r="AR105" s="71"/>
      <c r="AS105" s="71"/>
      <c r="AT105" s="71"/>
      <c r="AU105" s="71"/>
      <c r="AV105" s="71"/>
      <c r="AW105" s="71"/>
      <c r="AX105" s="71"/>
      <c r="AY105" s="71"/>
      <c r="AZ105" s="71"/>
      <c r="BA105" s="71"/>
      <c r="BB105" s="71"/>
      <c r="BC105" s="71"/>
      <c r="BD105" s="71"/>
      <c r="BE105" s="71"/>
      <c r="BF105" s="71"/>
      <c r="BG105" s="71"/>
      <c r="BH105" s="71"/>
      <c r="BI105" s="71"/>
      <c r="BJ105" s="71"/>
      <c r="BK105" s="71"/>
      <c r="BL105" s="71"/>
      <c r="BM105" s="71"/>
      <c r="BN105" s="71"/>
      <c r="BO105" s="71"/>
      <c r="BP105" s="71"/>
      <c r="BQ105" s="71"/>
      <c r="BR105" s="71"/>
      <c r="BS105" s="71"/>
      <c r="BT105" s="71"/>
      <c r="BU105" s="71"/>
      <c r="BV105" s="71"/>
      <c r="BW105" s="71"/>
      <c r="BX105" s="71"/>
      <c r="BY105" s="71"/>
      <c r="BZ105" s="71"/>
      <c r="CA105" s="71"/>
      <c r="CB105" s="71"/>
      <c r="CC105" s="71"/>
      <c r="CD105" s="71"/>
      <c r="CE105" s="71"/>
      <c r="CF105" s="71"/>
      <c r="CG105" s="71"/>
      <c r="CH105" s="71"/>
    </row>
    <row r="106" spans="1:86">
      <c r="A106" s="71" t="str">
        <f>'VMs - All Data Fields'!A121</f>
        <v>pbp03</v>
      </c>
      <c r="B106" s="71">
        <f>'VMs - All Data Fields'!B121</f>
        <v>8</v>
      </c>
      <c r="C106" s="71">
        <f>'VMs - All Data Fields'!C121</f>
        <v>8192</v>
      </c>
      <c r="D106" s="71">
        <f>'VMs - All Data Fields'!D121</f>
        <v>102400</v>
      </c>
      <c r="E106" s="71" t="str">
        <f>'VMs - All Data Fields'!G121</f>
        <v>FB01-02-Prod</v>
      </c>
      <c r="F106" s="71">
        <f>'VMs - All Data Fields'!I121</f>
        <v>40960</v>
      </c>
      <c r="G106" s="71" t="str">
        <f>'VMs - All Data Fields'!K121</f>
        <v>Default</v>
      </c>
      <c r="H106" s="71" t="str">
        <f>'VMs - All Data Fields'!L121</f>
        <v>FB01-02-Prod</v>
      </c>
      <c r="I106" s="71" t="e">
        <f>'VMs - All Data Fields'!#REF!</f>
        <v>#REF!</v>
      </c>
      <c r="J106" s="71" t="e">
        <f>'VMs - All Data Fields'!#REF!</f>
        <v>#REF!</v>
      </c>
      <c r="K106" s="71" t="e">
        <f>'VMs - All Data Fields'!#REF!</f>
        <v>#REF!</v>
      </c>
      <c r="L106" s="71">
        <f>'VMs - All Data Fields'!N121</f>
        <v>10240</v>
      </c>
      <c r="M106" s="71" t="str">
        <f>'VMs - All Data Fields'!P121</f>
        <v>Default</v>
      </c>
      <c r="N106" s="71" t="str">
        <f>'VMs - All Data Fields'!Q121</f>
        <v>FB01-03-Logs</v>
      </c>
      <c r="O106" s="71">
        <f>'VMs - All Data Fields'!S121</f>
        <v>0</v>
      </c>
      <c r="P106" s="71">
        <f>'VMs - All Data Fields'!U121</f>
        <v>0</v>
      </c>
      <c r="Q106" s="71">
        <f>'VMs - All Data Fields'!V121</f>
        <v>0</v>
      </c>
      <c r="R106" s="71" t="str">
        <f>'VMs - All Data Fields'!AC121</f>
        <v>Win2016</v>
      </c>
      <c r="S106" s="71" t="str">
        <f>'VMs - All Data Fields'!AD121</f>
        <v>172.17.36.180</v>
      </c>
      <c r="T106" s="71" t="str">
        <f>'VMs - All Data Fields'!AE121</f>
        <v>036-Mselect</v>
      </c>
      <c r="U106" s="71" t="str">
        <f>'VMs - All Data Fields'!AF121</f>
        <v>255.255.254.0</v>
      </c>
      <c r="V106" s="71" t="str">
        <f>'VMs - All Data Fields'!AG121</f>
        <v>172.17.36.1</v>
      </c>
      <c r="W106" s="71">
        <f>'VMs - All Data Fields'!AH121</f>
        <v>0</v>
      </c>
      <c r="X106" s="71">
        <f>'VMs - All Data Fields'!AI121</f>
        <v>0</v>
      </c>
      <c r="Y106" s="71">
        <f>'VMs - All Data Fields'!AJ121</f>
        <v>0</v>
      </c>
      <c r="Z106" s="71" t="e">
        <f>'VMs - All Data Fields'!#REF!</f>
        <v>#REF!</v>
      </c>
      <c r="AA106" s="71">
        <f>'VMs - All Data Fields'!AK121</f>
        <v>0</v>
      </c>
      <c r="AB106" s="71">
        <f>'VMs - All Data Fields'!AL121</f>
        <v>0</v>
      </c>
      <c r="AC106" s="71">
        <f>'VMs - All Data Fields'!AM121</f>
        <v>0</v>
      </c>
      <c r="AD106" s="71" t="e">
        <f>'VMs - All Data Fields'!#REF!</f>
        <v>#REF!</v>
      </c>
      <c r="AE106" s="71">
        <f>'VMs - All Data Fields'!AT121</f>
        <v>9</v>
      </c>
      <c r="AF106" s="71" t="str">
        <f>'VMs - All Data Fields'!AW121</f>
        <v>Production</v>
      </c>
      <c r="AG106" s="71" t="str">
        <f>'VMs - All Data Fields'!AX121</f>
        <v>Active</v>
      </c>
      <c r="AH106" s="71" t="str">
        <f>'VMs - All Data Fields'!AY121</f>
        <v>PrimaryCompute</v>
      </c>
      <c r="AI106" s="71" t="str">
        <f>'VMs - All Data Fields'!BJ121</f>
        <v>Software Access</v>
      </c>
      <c r="AJ106" s="71"/>
      <c r="AK106" s="71"/>
      <c r="AL106" s="71"/>
      <c r="AM106" s="71"/>
      <c r="AN106" s="71"/>
      <c r="AO106" s="71"/>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1"/>
      <c r="BL106" s="71"/>
      <c r="BM106" s="71"/>
      <c r="BN106" s="71"/>
      <c r="BO106" s="71"/>
      <c r="BP106" s="71"/>
      <c r="BQ106" s="71"/>
      <c r="BR106" s="71"/>
      <c r="BS106" s="71"/>
      <c r="BT106" s="71"/>
      <c r="BU106" s="71"/>
      <c r="BV106" s="71"/>
      <c r="BW106" s="71"/>
      <c r="BX106" s="71"/>
      <c r="BY106" s="71"/>
      <c r="BZ106" s="71"/>
      <c r="CA106" s="71"/>
      <c r="CB106" s="71"/>
      <c r="CC106" s="71"/>
      <c r="CD106" s="71"/>
      <c r="CE106" s="71"/>
      <c r="CF106" s="71"/>
      <c r="CG106" s="71"/>
      <c r="CH106" s="71"/>
    </row>
    <row r="107" spans="1:86">
      <c r="A107" s="71" t="str">
        <f>'VMs - All Data Fields'!A122</f>
        <v>pbp04</v>
      </c>
      <c r="B107" s="71">
        <f>'VMs - All Data Fields'!B122</f>
        <v>8</v>
      </c>
      <c r="C107" s="71">
        <f>'VMs - All Data Fields'!C122</f>
        <v>8192</v>
      </c>
      <c r="D107" s="71">
        <f>'VMs - All Data Fields'!D122</f>
        <v>102400</v>
      </c>
      <c r="E107" s="71" t="str">
        <f>'VMs - All Data Fields'!G122</f>
        <v>FB01-02-Prod</v>
      </c>
      <c r="F107" s="71">
        <f>'VMs - All Data Fields'!I122</f>
        <v>40960</v>
      </c>
      <c r="G107" s="71" t="str">
        <f>'VMs - All Data Fields'!K122</f>
        <v>Default</v>
      </c>
      <c r="H107" s="71" t="str">
        <f>'VMs - All Data Fields'!L122</f>
        <v>FB01-02-Prod</v>
      </c>
      <c r="I107" s="71" t="e">
        <f>'VMs - All Data Fields'!#REF!</f>
        <v>#REF!</v>
      </c>
      <c r="J107" s="71" t="e">
        <f>'VMs - All Data Fields'!#REF!</f>
        <v>#REF!</v>
      </c>
      <c r="K107" s="71" t="e">
        <f>'VMs - All Data Fields'!#REF!</f>
        <v>#REF!</v>
      </c>
      <c r="L107" s="71">
        <f>'VMs - All Data Fields'!N122</f>
        <v>10240</v>
      </c>
      <c r="M107" s="71" t="str">
        <f>'VMs - All Data Fields'!P122</f>
        <v>Default</v>
      </c>
      <c r="N107" s="71" t="str">
        <f>'VMs - All Data Fields'!Q122</f>
        <v>FB01-03-Logs</v>
      </c>
      <c r="O107" s="71">
        <f>'VMs - All Data Fields'!S122</f>
        <v>0</v>
      </c>
      <c r="P107" s="71">
        <f>'VMs - All Data Fields'!U122</f>
        <v>0</v>
      </c>
      <c r="Q107" s="71">
        <f>'VMs - All Data Fields'!V122</f>
        <v>0</v>
      </c>
      <c r="R107" s="71" t="str">
        <f>'VMs - All Data Fields'!AC122</f>
        <v>Win2016</v>
      </c>
      <c r="S107" s="71" t="str">
        <f>'VMs - All Data Fields'!AD122</f>
        <v>172.17.36.181</v>
      </c>
      <c r="T107" s="71" t="str">
        <f>'VMs - All Data Fields'!AE122</f>
        <v>036-Mselect</v>
      </c>
      <c r="U107" s="71" t="str">
        <f>'VMs - All Data Fields'!AF122</f>
        <v>255.255.254.0</v>
      </c>
      <c r="V107" s="71" t="str">
        <f>'VMs - All Data Fields'!AG122</f>
        <v>172.17.36.1</v>
      </c>
      <c r="W107" s="71">
        <f>'VMs - All Data Fields'!AH122</f>
        <v>0</v>
      </c>
      <c r="X107" s="71">
        <f>'VMs - All Data Fields'!AI122</f>
        <v>0</v>
      </c>
      <c r="Y107" s="71">
        <f>'VMs - All Data Fields'!AJ122</f>
        <v>0</v>
      </c>
      <c r="Z107" s="71" t="e">
        <f>'VMs - All Data Fields'!#REF!</f>
        <v>#REF!</v>
      </c>
      <c r="AA107" s="71">
        <f>'VMs - All Data Fields'!AK122</f>
        <v>0</v>
      </c>
      <c r="AB107" s="71">
        <f>'VMs - All Data Fields'!AL122</f>
        <v>0</v>
      </c>
      <c r="AC107" s="71">
        <f>'VMs - All Data Fields'!AM122</f>
        <v>0</v>
      </c>
      <c r="AD107" s="71" t="e">
        <f>'VMs - All Data Fields'!#REF!</f>
        <v>#REF!</v>
      </c>
      <c r="AE107" s="71">
        <f>'VMs - All Data Fields'!AT122</f>
        <v>9</v>
      </c>
      <c r="AF107" s="71" t="str">
        <f>'VMs - All Data Fields'!AW122</f>
        <v>Production</v>
      </c>
      <c r="AG107" s="71" t="str">
        <f>'VMs - All Data Fields'!AX122</f>
        <v>Active</v>
      </c>
      <c r="AH107" s="71" t="str">
        <f>'VMs - All Data Fields'!AY122</f>
        <v>PrimaryCompute</v>
      </c>
      <c r="AI107" s="71" t="str">
        <f>'VMs - All Data Fields'!BJ122</f>
        <v>Software Access</v>
      </c>
      <c r="AJ107" s="71"/>
      <c r="AK107" s="71"/>
      <c r="AL107" s="71"/>
      <c r="AM107" s="71"/>
      <c r="AN107" s="71"/>
      <c r="AO107" s="71"/>
      <c r="AP107" s="71"/>
      <c r="AQ107" s="71"/>
      <c r="AR107" s="71"/>
      <c r="AS107" s="71"/>
      <c r="AT107" s="71"/>
      <c r="AU107" s="71"/>
      <c r="AV107" s="71"/>
      <c r="AW107" s="71"/>
      <c r="AX107" s="71"/>
      <c r="AY107" s="71"/>
      <c r="AZ107" s="71"/>
      <c r="BA107" s="71"/>
      <c r="BB107" s="71"/>
      <c r="BC107" s="71"/>
      <c r="BD107" s="71"/>
      <c r="BE107" s="71"/>
      <c r="BF107" s="71"/>
      <c r="BG107" s="71"/>
      <c r="BH107" s="71"/>
      <c r="BI107" s="71"/>
      <c r="BJ107" s="71"/>
      <c r="BK107" s="71"/>
      <c r="BL107" s="71"/>
      <c r="BM107" s="71"/>
      <c r="BN107" s="71"/>
      <c r="BO107" s="71"/>
      <c r="BP107" s="71"/>
      <c r="BQ107" s="71"/>
      <c r="BR107" s="71"/>
      <c r="BS107" s="71"/>
      <c r="BT107" s="71"/>
      <c r="BU107" s="71"/>
      <c r="BV107" s="71"/>
      <c r="BW107" s="71"/>
      <c r="BX107" s="71"/>
      <c r="BY107" s="71"/>
      <c r="BZ107" s="71"/>
      <c r="CA107" s="71"/>
      <c r="CB107" s="71"/>
      <c r="CC107" s="71"/>
      <c r="CD107" s="71"/>
      <c r="CE107" s="71"/>
      <c r="CF107" s="71"/>
      <c r="CG107" s="71"/>
      <c r="CH107" s="71"/>
    </row>
    <row r="108" spans="1:86">
      <c r="A108" s="71" t="str">
        <f>'VMs - All Data Fields'!A123</f>
        <v>pbp05</v>
      </c>
      <c r="B108" s="71">
        <f>'VMs - All Data Fields'!B123</f>
        <v>8</v>
      </c>
      <c r="C108" s="71">
        <f>'VMs - All Data Fields'!C123</f>
        <v>8192</v>
      </c>
      <c r="D108" s="71">
        <f>'VMs - All Data Fields'!D123</f>
        <v>102400</v>
      </c>
      <c r="E108" s="71" t="str">
        <f>'VMs - All Data Fields'!G123</f>
        <v>FB01-02-Prod</v>
      </c>
      <c r="F108" s="71">
        <f>'VMs - All Data Fields'!I123</f>
        <v>40960</v>
      </c>
      <c r="G108" s="71" t="str">
        <f>'VMs - All Data Fields'!K123</f>
        <v>Default</v>
      </c>
      <c r="H108" s="71" t="str">
        <f>'VMs - All Data Fields'!L123</f>
        <v>FB01-02-Prod</v>
      </c>
      <c r="I108" s="71" t="e">
        <f>'VMs - All Data Fields'!#REF!</f>
        <v>#REF!</v>
      </c>
      <c r="J108" s="71" t="e">
        <f>'VMs - All Data Fields'!#REF!</f>
        <v>#REF!</v>
      </c>
      <c r="K108" s="71" t="e">
        <f>'VMs - All Data Fields'!#REF!</f>
        <v>#REF!</v>
      </c>
      <c r="L108" s="71">
        <f>'VMs - All Data Fields'!N123</f>
        <v>10240</v>
      </c>
      <c r="M108" s="71" t="str">
        <f>'VMs - All Data Fields'!P123</f>
        <v>Default</v>
      </c>
      <c r="N108" s="71" t="str">
        <f>'VMs - All Data Fields'!Q123</f>
        <v>FB01-03-Logs</v>
      </c>
      <c r="O108" s="71">
        <f>'VMs - All Data Fields'!S123</f>
        <v>0</v>
      </c>
      <c r="P108" s="71">
        <f>'VMs - All Data Fields'!U123</f>
        <v>0</v>
      </c>
      <c r="Q108" s="71">
        <f>'VMs - All Data Fields'!V123</f>
        <v>0</v>
      </c>
      <c r="R108" s="71" t="str">
        <f>'VMs - All Data Fields'!AC123</f>
        <v>Win2016</v>
      </c>
      <c r="S108" s="71" t="str">
        <f>'VMs - All Data Fields'!AD123</f>
        <v>172.17.36.182</v>
      </c>
      <c r="T108" s="71" t="str">
        <f>'VMs - All Data Fields'!AE123</f>
        <v>036-Mselect</v>
      </c>
      <c r="U108" s="71" t="str">
        <f>'VMs - All Data Fields'!AF123</f>
        <v>255.255.254.0</v>
      </c>
      <c r="V108" s="71" t="str">
        <f>'VMs - All Data Fields'!AG123</f>
        <v>172.17.36.1</v>
      </c>
      <c r="W108" s="71">
        <f>'VMs - All Data Fields'!AH123</f>
        <v>0</v>
      </c>
      <c r="X108" s="71">
        <f>'VMs - All Data Fields'!AI123</f>
        <v>0</v>
      </c>
      <c r="Y108" s="71">
        <f>'VMs - All Data Fields'!AJ123</f>
        <v>0</v>
      </c>
      <c r="Z108" s="71" t="e">
        <f>'VMs - All Data Fields'!#REF!</f>
        <v>#REF!</v>
      </c>
      <c r="AA108" s="71">
        <f>'VMs - All Data Fields'!AK123</f>
        <v>0</v>
      </c>
      <c r="AB108" s="71">
        <f>'VMs - All Data Fields'!AL123</f>
        <v>0</v>
      </c>
      <c r="AC108" s="71">
        <f>'VMs - All Data Fields'!AM123</f>
        <v>0</v>
      </c>
      <c r="AD108" s="71" t="e">
        <f>'VMs - All Data Fields'!#REF!</f>
        <v>#REF!</v>
      </c>
      <c r="AE108" s="71">
        <f>'VMs - All Data Fields'!AT123</f>
        <v>9</v>
      </c>
      <c r="AF108" s="71" t="str">
        <f>'VMs - All Data Fields'!AW123</f>
        <v>Production</v>
      </c>
      <c r="AG108" s="71" t="str">
        <f>'VMs - All Data Fields'!AX123</f>
        <v>Active</v>
      </c>
      <c r="AH108" s="71" t="str">
        <f>'VMs - All Data Fields'!AY123</f>
        <v>PrimaryCompute</v>
      </c>
      <c r="AI108" s="71" t="str">
        <f>'VMs - All Data Fields'!BJ123</f>
        <v>Software Access</v>
      </c>
      <c r="AJ108" s="71"/>
      <c r="AK108" s="71"/>
      <c r="AL108" s="71"/>
      <c r="AM108" s="71"/>
      <c r="AN108" s="71"/>
      <c r="AO108" s="71"/>
      <c r="AP108" s="71"/>
      <c r="AQ108" s="71"/>
      <c r="AR108" s="71"/>
      <c r="AS108" s="71"/>
      <c r="AT108" s="71"/>
      <c r="AU108" s="71"/>
      <c r="AV108" s="71"/>
      <c r="AW108" s="71"/>
      <c r="AX108" s="71"/>
      <c r="AY108" s="71"/>
      <c r="AZ108" s="71"/>
      <c r="BA108" s="71"/>
      <c r="BB108" s="71"/>
      <c r="BC108" s="71"/>
      <c r="BD108" s="71"/>
      <c r="BE108" s="71"/>
      <c r="BF108" s="71"/>
      <c r="BG108" s="71"/>
      <c r="BH108" s="71"/>
      <c r="BI108" s="71"/>
      <c r="BJ108" s="71"/>
      <c r="BK108" s="71"/>
      <c r="BL108" s="71"/>
      <c r="BM108" s="71"/>
      <c r="BN108" s="71"/>
      <c r="BO108" s="71"/>
      <c r="BP108" s="71"/>
      <c r="BQ108" s="71"/>
      <c r="BR108" s="71"/>
      <c r="BS108" s="71"/>
      <c r="BT108" s="71"/>
      <c r="BU108" s="71"/>
      <c r="BV108" s="71"/>
      <c r="BW108" s="71"/>
      <c r="BX108" s="71"/>
      <c r="BY108" s="71"/>
      <c r="BZ108" s="71"/>
      <c r="CA108" s="71"/>
      <c r="CB108" s="71"/>
      <c r="CC108" s="71"/>
      <c r="CD108" s="71"/>
      <c r="CE108" s="71"/>
      <c r="CF108" s="71"/>
      <c r="CG108" s="71"/>
      <c r="CH108" s="71"/>
    </row>
    <row r="109" spans="1:86">
      <c r="A109" s="71" t="str">
        <f>'VMs - All Data Fields'!A124</f>
        <v>pbp06</v>
      </c>
      <c r="B109" s="71">
        <f>'VMs - All Data Fields'!B124</f>
        <v>8</v>
      </c>
      <c r="C109" s="71">
        <f>'VMs - All Data Fields'!C124</f>
        <v>8192</v>
      </c>
      <c r="D109" s="71">
        <f>'VMs - All Data Fields'!D124</f>
        <v>102400</v>
      </c>
      <c r="E109" s="71" t="str">
        <f>'VMs - All Data Fields'!G124</f>
        <v>FB01-02-Prod</v>
      </c>
      <c r="F109" s="71">
        <f>'VMs - All Data Fields'!I124</f>
        <v>40960</v>
      </c>
      <c r="G109" s="71" t="str">
        <f>'VMs - All Data Fields'!K124</f>
        <v>Default</v>
      </c>
      <c r="H109" s="71" t="str">
        <f>'VMs - All Data Fields'!L124</f>
        <v>FB01-02-Prod</v>
      </c>
      <c r="I109" s="71" t="e">
        <f>'VMs - All Data Fields'!#REF!</f>
        <v>#REF!</v>
      </c>
      <c r="J109" s="71" t="e">
        <f>'VMs - All Data Fields'!#REF!</f>
        <v>#REF!</v>
      </c>
      <c r="K109" s="71" t="e">
        <f>'VMs - All Data Fields'!#REF!</f>
        <v>#REF!</v>
      </c>
      <c r="L109" s="71">
        <f>'VMs - All Data Fields'!N124</f>
        <v>10240</v>
      </c>
      <c r="M109" s="71" t="str">
        <f>'VMs - All Data Fields'!P124</f>
        <v>Default</v>
      </c>
      <c r="N109" s="71" t="str">
        <f>'VMs - All Data Fields'!Q124</f>
        <v>FB01-03-Logs</v>
      </c>
      <c r="O109" s="71">
        <f>'VMs - All Data Fields'!S124</f>
        <v>0</v>
      </c>
      <c r="P109" s="71">
        <f>'VMs - All Data Fields'!U124</f>
        <v>0</v>
      </c>
      <c r="Q109" s="71">
        <f>'VMs - All Data Fields'!V124</f>
        <v>0</v>
      </c>
      <c r="R109" s="71" t="str">
        <f>'VMs - All Data Fields'!AC124</f>
        <v>Win2016</v>
      </c>
      <c r="S109" s="71" t="str">
        <f>'VMs - All Data Fields'!AD124</f>
        <v>172.17.36.183</v>
      </c>
      <c r="T109" s="71" t="str">
        <f>'VMs - All Data Fields'!AE124</f>
        <v>036-Mselect</v>
      </c>
      <c r="U109" s="71" t="str">
        <f>'VMs - All Data Fields'!AF124</f>
        <v>255.255.254.0</v>
      </c>
      <c r="V109" s="71" t="str">
        <f>'VMs - All Data Fields'!AG124</f>
        <v>172.17.36.1</v>
      </c>
      <c r="W109" s="71">
        <f>'VMs - All Data Fields'!AH124</f>
        <v>0</v>
      </c>
      <c r="X109" s="71">
        <f>'VMs - All Data Fields'!AI124</f>
        <v>0</v>
      </c>
      <c r="Y109" s="71">
        <f>'VMs - All Data Fields'!AJ124</f>
        <v>0</v>
      </c>
      <c r="Z109" s="71" t="e">
        <f>'VMs - All Data Fields'!#REF!</f>
        <v>#REF!</v>
      </c>
      <c r="AA109" s="71">
        <f>'VMs - All Data Fields'!AK124</f>
        <v>0</v>
      </c>
      <c r="AB109" s="71">
        <f>'VMs - All Data Fields'!AL124</f>
        <v>0</v>
      </c>
      <c r="AC109" s="71">
        <f>'VMs - All Data Fields'!AM124</f>
        <v>0</v>
      </c>
      <c r="AD109" s="71" t="e">
        <f>'VMs - All Data Fields'!#REF!</f>
        <v>#REF!</v>
      </c>
      <c r="AE109" s="71">
        <f>'VMs - All Data Fields'!AT124</f>
        <v>9</v>
      </c>
      <c r="AF109" s="71" t="str">
        <f>'VMs - All Data Fields'!AW124</f>
        <v>Production</v>
      </c>
      <c r="AG109" s="71" t="str">
        <f>'VMs - All Data Fields'!AX124</f>
        <v>Active</v>
      </c>
      <c r="AH109" s="71" t="str">
        <f>'VMs - All Data Fields'!AY124</f>
        <v>PrimaryCompute</v>
      </c>
      <c r="AI109" s="71" t="str">
        <f>'VMs - All Data Fields'!BJ124</f>
        <v>Software Access</v>
      </c>
      <c r="AJ109" s="71"/>
      <c r="AK109" s="71"/>
      <c r="AL109" s="71"/>
      <c r="AM109" s="71"/>
      <c r="AN109" s="71"/>
      <c r="AO109" s="71"/>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1"/>
      <c r="BL109" s="71"/>
      <c r="BM109" s="71"/>
      <c r="BN109" s="71"/>
      <c r="BO109" s="71"/>
      <c r="BP109" s="71"/>
      <c r="BQ109" s="71"/>
      <c r="BR109" s="71"/>
      <c r="BS109" s="71"/>
      <c r="BT109" s="71"/>
      <c r="BU109" s="71"/>
      <c r="BV109" s="71"/>
      <c r="BW109" s="71"/>
      <c r="BX109" s="71"/>
      <c r="BY109" s="71"/>
      <c r="BZ109" s="71"/>
      <c r="CA109" s="71"/>
      <c r="CB109" s="71"/>
      <c r="CC109" s="71"/>
      <c r="CD109" s="71"/>
      <c r="CE109" s="71"/>
      <c r="CF109" s="71"/>
      <c r="CG109" s="71"/>
      <c r="CH109" s="71"/>
    </row>
    <row r="110" spans="1:86">
      <c r="A110" s="71" t="str">
        <f>'VMs - All Data Fields'!A125</f>
        <v>pbp07</v>
      </c>
      <c r="B110" s="71">
        <f>'VMs - All Data Fields'!B125</f>
        <v>8</v>
      </c>
      <c r="C110" s="71">
        <f>'VMs - All Data Fields'!C125</f>
        <v>8192</v>
      </c>
      <c r="D110" s="71">
        <f>'VMs - All Data Fields'!D125</f>
        <v>102400</v>
      </c>
      <c r="E110" s="71" t="str">
        <f>'VMs - All Data Fields'!G125</f>
        <v>FB01-02-Prod</v>
      </c>
      <c r="F110" s="71">
        <f>'VMs - All Data Fields'!I125</f>
        <v>40960</v>
      </c>
      <c r="G110" s="71" t="str">
        <f>'VMs - All Data Fields'!K125</f>
        <v>Default</v>
      </c>
      <c r="H110" s="71" t="str">
        <f>'VMs - All Data Fields'!L125</f>
        <v>FB01-02-Prod</v>
      </c>
      <c r="I110" s="71" t="e">
        <f>'VMs - All Data Fields'!#REF!</f>
        <v>#REF!</v>
      </c>
      <c r="J110" s="71" t="e">
        <f>'VMs - All Data Fields'!#REF!</f>
        <v>#REF!</v>
      </c>
      <c r="K110" s="71" t="e">
        <f>'VMs - All Data Fields'!#REF!</f>
        <v>#REF!</v>
      </c>
      <c r="L110" s="71">
        <f>'VMs - All Data Fields'!N125</f>
        <v>10240</v>
      </c>
      <c r="M110" s="71" t="str">
        <f>'VMs - All Data Fields'!P125</f>
        <v>Default</v>
      </c>
      <c r="N110" s="71" t="str">
        <f>'VMs - All Data Fields'!Q125</f>
        <v>FB01-03-Logs</v>
      </c>
      <c r="O110" s="71">
        <f>'VMs - All Data Fields'!S125</f>
        <v>0</v>
      </c>
      <c r="P110" s="71">
        <f>'VMs - All Data Fields'!U125</f>
        <v>0</v>
      </c>
      <c r="Q110" s="71">
        <f>'VMs - All Data Fields'!V125</f>
        <v>0</v>
      </c>
      <c r="R110" s="71" t="str">
        <f>'VMs - All Data Fields'!AC125</f>
        <v>Win2016</v>
      </c>
      <c r="S110" s="71" t="str">
        <f>'VMs - All Data Fields'!AD125</f>
        <v>172.17.36.184</v>
      </c>
      <c r="T110" s="71" t="str">
        <f>'VMs - All Data Fields'!AE125</f>
        <v>036-Mselect</v>
      </c>
      <c r="U110" s="71" t="str">
        <f>'VMs - All Data Fields'!AF125</f>
        <v>255.255.254.0</v>
      </c>
      <c r="V110" s="71" t="str">
        <f>'VMs - All Data Fields'!AG125</f>
        <v>172.17.36.1</v>
      </c>
      <c r="W110" s="71">
        <f>'VMs - All Data Fields'!AH125</f>
        <v>0</v>
      </c>
      <c r="X110" s="71">
        <f>'VMs - All Data Fields'!AI125</f>
        <v>0</v>
      </c>
      <c r="Y110" s="71">
        <f>'VMs - All Data Fields'!AJ125</f>
        <v>0</v>
      </c>
      <c r="Z110" s="71" t="e">
        <f>'VMs - All Data Fields'!#REF!</f>
        <v>#REF!</v>
      </c>
      <c r="AA110" s="71">
        <f>'VMs - All Data Fields'!AK125</f>
        <v>0</v>
      </c>
      <c r="AB110" s="71">
        <f>'VMs - All Data Fields'!AL125</f>
        <v>0</v>
      </c>
      <c r="AC110" s="71">
        <f>'VMs - All Data Fields'!AM125</f>
        <v>0</v>
      </c>
      <c r="AD110" s="71" t="e">
        <f>'VMs - All Data Fields'!#REF!</f>
        <v>#REF!</v>
      </c>
      <c r="AE110" s="71">
        <f>'VMs - All Data Fields'!AT125</f>
        <v>9</v>
      </c>
      <c r="AF110" s="71" t="str">
        <f>'VMs - All Data Fields'!AW125</f>
        <v>Production</v>
      </c>
      <c r="AG110" s="71" t="str">
        <f>'VMs - All Data Fields'!AX125</f>
        <v>Active</v>
      </c>
      <c r="AH110" s="71" t="str">
        <f>'VMs - All Data Fields'!AY125</f>
        <v>PrimaryCompute</v>
      </c>
      <c r="AI110" s="71" t="str">
        <f>'VMs - All Data Fields'!BJ125</f>
        <v>Software Access</v>
      </c>
      <c r="AJ110" s="71"/>
      <c r="AK110" s="71"/>
      <c r="AL110" s="71"/>
      <c r="AM110" s="71"/>
      <c r="AN110" s="71"/>
      <c r="AO110" s="71"/>
      <c r="AP110" s="71"/>
      <c r="AQ110" s="71"/>
      <c r="AR110" s="71"/>
      <c r="AS110" s="71"/>
      <c r="AT110" s="71"/>
      <c r="AU110" s="71"/>
      <c r="AV110" s="71"/>
      <c r="AW110" s="71"/>
      <c r="AX110" s="71"/>
      <c r="AY110" s="71"/>
      <c r="AZ110" s="71"/>
      <c r="BA110" s="71"/>
      <c r="BB110" s="71"/>
      <c r="BC110" s="71"/>
      <c r="BD110" s="71"/>
      <c r="BE110" s="71"/>
      <c r="BF110" s="71"/>
      <c r="BG110" s="71"/>
      <c r="BH110" s="71"/>
      <c r="BI110" s="71"/>
      <c r="BJ110" s="71"/>
      <c r="BK110" s="71"/>
      <c r="BL110" s="71"/>
      <c r="BM110" s="71"/>
      <c r="BN110" s="71"/>
      <c r="BO110" s="71"/>
      <c r="BP110" s="71"/>
      <c r="BQ110" s="71"/>
      <c r="BR110" s="71"/>
      <c r="BS110" s="71"/>
      <c r="BT110" s="71"/>
      <c r="BU110" s="71"/>
      <c r="BV110" s="71"/>
      <c r="BW110" s="71"/>
      <c r="BX110" s="71"/>
      <c r="BY110" s="71"/>
      <c r="BZ110" s="71"/>
      <c r="CA110" s="71"/>
      <c r="CB110" s="71"/>
      <c r="CC110" s="71"/>
      <c r="CD110" s="71"/>
      <c r="CE110" s="71"/>
      <c r="CF110" s="71"/>
      <c r="CG110" s="71"/>
      <c r="CH110" s="71"/>
    </row>
    <row r="111" spans="1:86">
      <c r="A111" s="71" t="str">
        <f>'VMs - All Data Fields'!A126</f>
        <v>pbp08</v>
      </c>
      <c r="B111" s="71">
        <f>'VMs - All Data Fields'!B126</f>
        <v>8</v>
      </c>
      <c r="C111" s="71">
        <f>'VMs - All Data Fields'!C126</f>
        <v>8192</v>
      </c>
      <c r="D111" s="71">
        <f>'VMs - All Data Fields'!D126</f>
        <v>102400</v>
      </c>
      <c r="E111" s="71" t="str">
        <f>'VMs - All Data Fields'!G126</f>
        <v>FB01-02-Prod</v>
      </c>
      <c r="F111" s="71">
        <f>'VMs - All Data Fields'!I126</f>
        <v>40960</v>
      </c>
      <c r="G111" s="71" t="str">
        <f>'VMs - All Data Fields'!K126</f>
        <v>Default</v>
      </c>
      <c r="H111" s="71" t="str">
        <f>'VMs - All Data Fields'!L126</f>
        <v>FB01-02-Prod</v>
      </c>
      <c r="I111" s="71" t="e">
        <f>'VMs - All Data Fields'!#REF!</f>
        <v>#REF!</v>
      </c>
      <c r="J111" s="71" t="e">
        <f>'VMs - All Data Fields'!#REF!</f>
        <v>#REF!</v>
      </c>
      <c r="K111" s="71" t="e">
        <f>'VMs - All Data Fields'!#REF!</f>
        <v>#REF!</v>
      </c>
      <c r="L111" s="71">
        <f>'VMs - All Data Fields'!N126</f>
        <v>10240</v>
      </c>
      <c r="M111" s="71" t="str">
        <f>'VMs - All Data Fields'!P126</f>
        <v>Default</v>
      </c>
      <c r="N111" s="71" t="str">
        <f>'VMs - All Data Fields'!Q126</f>
        <v>FB01-03-Logs</v>
      </c>
      <c r="O111" s="71">
        <f>'VMs - All Data Fields'!S126</f>
        <v>0</v>
      </c>
      <c r="P111" s="71">
        <f>'VMs - All Data Fields'!U126</f>
        <v>0</v>
      </c>
      <c r="Q111" s="71">
        <f>'VMs - All Data Fields'!V126</f>
        <v>0</v>
      </c>
      <c r="R111" s="71" t="str">
        <f>'VMs - All Data Fields'!AC126</f>
        <v>Win2016</v>
      </c>
      <c r="S111" s="71" t="str">
        <f>'VMs - All Data Fields'!AD126</f>
        <v>172.17.36.185</v>
      </c>
      <c r="T111" s="71" t="str">
        <f>'VMs - All Data Fields'!AE126</f>
        <v>036-Mselect</v>
      </c>
      <c r="U111" s="71" t="str">
        <f>'VMs - All Data Fields'!AF126</f>
        <v>255.255.254.0</v>
      </c>
      <c r="V111" s="71" t="str">
        <f>'VMs - All Data Fields'!AG126</f>
        <v>172.17.36.1</v>
      </c>
      <c r="W111" s="71">
        <f>'VMs - All Data Fields'!AH126</f>
        <v>0</v>
      </c>
      <c r="X111" s="71">
        <f>'VMs - All Data Fields'!AI126</f>
        <v>0</v>
      </c>
      <c r="Y111" s="71">
        <f>'VMs - All Data Fields'!AJ126</f>
        <v>0</v>
      </c>
      <c r="Z111" s="71" t="e">
        <f>'VMs - All Data Fields'!#REF!</f>
        <v>#REF!</v>
      </c>
      <c r="AA111" s="71">
        <f>'VMs - All Data Fields'!AK126</f>
        <v>0</v>
      </c>
      <c r="AB111" s="71">
        <f>'VMs - All Data Fields'!AL126</f>
        <v>0</v>
      </c>
      <c r="AC111" s="71">
        <f>'VMs - All Data Fields'!AM126</f>
        <v>0</v>
      </c>
      <c r="AD111" s="71" t="e">
        <f>'VMs - All Data Fields'!#REF!</f>
        <v>#REF!</v>
      </c>
      <c r="AE111" s="71">
        <f>'VMs - All Data Fields'!AT126</f>
        <v>9</v>
      </c>
      <c r="AF111" s="71" t="str">
        <f>'VMs - All Data Fields'!AW126</f>
        <v>Production</v>
      </c>
      <c r="AG111" s="71" t="str">
        <f>'VMs - All Data Fields'!AX126</f>
        <v>Active</v>
      </c>
      <c r="AH111" s="71" t="str">
        <f>'VMs - All Data Fields'!AY126</f>
        <v>PrimaryCompute</v>
      </c>
      <c r="AI111" s="71" t="str">
        <f>'VMs - All Data Fields'!BJ126</f>
        <v>Software Access</v>
      </c>
      <c r="AJ111" s="71"/>
      <c r="AK111" s="71"/>
      <c r="AL111" s="71"/>
      <c r="AM111" s="71"/>
      <c r="AN111" s="71"/>
      <c r="AO111" s="71"/>
      <c r="AP111" s="71"/>
      <c r="AQ111" s="71"/>
      <c r="AR111" s="71"/>
      <c r="AS111" s="71"/>
      <c r="AT111" s="71"/>
      <c r="AU111" s="71"/>
      <c r="AV111" s="71"/>
      <c r="AW111" s="71"/>
      <c r="AX111" s="71"/>
      <c r="AY111" s="71"/>
      <c r="AZ111" s="71"/>
      <c r="BA111" s="71"/>
      <c r="BB111" s="71"/>
      <c r="BC111" s="71"/>
      <c r="BD111" s="71"/>
      <c r="BE111" s="71"/>
      <c r="BF111" s="71"/>
      <c r="BG111" s="71"/>
      <c r="BH111" s="71"/>
      <c r="BI111" s="71"/>
      <c r="BJ111" s="71"/>
      <c r="BK111" s="71"/>
      <c r="BL111" s="71"/>
      <c r="BM111" s="71"/>
      <c r="BN111" s="71"/>
      <c r="BO111" s="71"/>
      <c r="BP111" s="71"/>
      <c r="BQ111" s="71"/>
      <c r="BR111" s="71"/>
      <c r="BS111" s="71"/>
      <c r="BT111" s="71"/>
      <c r="BU111" s="71"/>
      <c r="BV111" s="71"/>
      <c r="BW111" s="71"/>
      <c r="BX111" s="71"/>
      <c r="BY111" s="71"/>
      <c r="BZ111" s="71"/>
      <c r="CA111" s="71"/>
      <c r="CB111" s="71"/>
      <c r="CC111" s="71"/>
      <c r="CD111" s="71"/>
      <c r="CE111" s="71"/>
      <c r="CF111" s="71"/>
      <c r="CG111" s="71"/>
      <c r="CH111" s="71"/>
    </row>
    <row r="112" spans="1:86">
      <c r="A112" s="71" t="str">
        <f>'VMs - All Data Fields'!A127</f>
        <v>pickui01</v>
      </c>
      <c r="B112" s="71">
        <f>'VMs - All Data Fields'!B127</f>
        <v>8</v>
      </c>
      <c r="C112" s="71">
        <f>'VMs - All Data Fields'!C127</f>
        <v>65536</v>
      </c>
      <c r="D112" s="71">
        <f>'VMs - All Data Fields'!D127</f>
        <v>102400</v>
      </c>
      <c r="E112" s="71" t="str">
        <f>'VMs - All Data Fields'!G127</f>
        <v>FB01-02-Prod</v>
      </c>
      <c r="F112" s="71">
        <f>'VMs - All Data Fields'!I127</f>
        <v>0</v>
      </c>
      <c r="G112" s="71">
        <f>'VMs - All Data Fields'!K127</f>
        <v>0</v>
      </c>
      <c r="H112" s="71">
        <f>'VMs - All Data Fields'!L127</f>
        <v>0</v>
      </c>
      <c r="I112" s="71" t="e">
        <f>'VMs - All Data Fields'!#REF!</f>
        <v>#REF!</v>
      </c>
      <c r="J112" s="71" t="e">
        <f>'VMs - All Data Fields'!#REF!</f>
        <v>#REF!</v>
      </c>
      <c r="K112" s="71" t="e">
        <f>'VMs - All Data Fields'!#REF!</f>
        <v>#REF!</v>
      </c>
      <c r="L112" s="71">
        <f>'VMs - All Data Fields'!N127</f>
        <v>0</v>
      </c>
      <c r="M112" s="71">
        <f>'VMs - All Data Fields'!P127</f>
        <v>0</v>
      </c>
      <c r="N112" s="71">
        <f>'VMs - All Data Fields'!Q127</f>
        <v>0</v>
      </c>
      <c r="O112" s="71">
        <f>'VMs - All Data Fields'!S127</f>
        <v>0</v>
      </c>
      <c r="P112" s="71">
        <f>'VMs - All Data Fields'!U127</f>
        <v>0</v>
      </c>
      <c r="Q112" s="71">
        <f>'VMs - All Data Fields'!V127</f>
        <v>0</v>
      </c>
      <c r="R112" s="71" t="str">
        <f>'VMs - All Data Fields'!AC127</f>
        <v>Win2016</v>
      </c>
      <c r="S112" s="71" t="str">
        <f>'VMs - All Data Fields'!AD127</f>
        <v>172.17.36.116</v>
      </c>
      <c r="T112" s="71" t="str">
        <f>'VMs - All Data Fields'!AE127</f>
        <v>036-Mselect</v>
      </c>
      <c r="U112" s="71" t="str">
        <f>'VMs - All Data Fields'!AF127</f>
        <v>255.255.254.0</v>
      </c>
      <c r="V112" s="71" t="str">
        <f>'VMs - All Data Fields'!AG127</f>
        <v>172.17.36.1</v>
      </c>
      <c r="W112" s="71">
        <f>'VMs - All Data Fields'!AH127</f>
        <v>0</v>
      </c>
      <c r="X112" s="71">
        <f>'VMs - All Data Fields'!AI127</f>
        <v>0</v>
      </c>
      <c r="Y112" s="71">
        <f>'VMs - All Data Fields'!AJ127</f>
        <v>0</v>
      </c>
      <c r="Z112" s="71" t="e">
        <f>'VMs - All Data Fields'!#REF!</f>
        <v>#REF!</v>
      </c>
      <c r="AA112" s="71">
        <f>'VMs - All Data Fields'!AK127</f>
        <v>0</v>
      </c>
      <c r="AB112" s="71">
        <f>'VMs - All Data Fields'!AL127</f>
        <v>0</v>
      </c>
      <c r="AC112" s="71">
        <f>'VMs - All Data Fields'!AM127</f>
        <v>0</v>
      </c>
      <c r="AD112" s="71" t="e">
        <f>'VMs - All Data Fields'!#REF!</f>
        <v>#REF!</v>
      </c>
      <c r="AE112" s="71">
        <f>'VMs - All Data Fields'!AT127</f>
        <v>6</v>
      </c>
      <c r="AF112" s="71" t="str">
        <f>'VMs - All Data Fields'!AW127</f>
        <v>Production</v>
      </c>
      <c r="AG112" s="71" t="str">
        <f>'VMs - All Data Fields'!AX127</f>
        <v>Active</v>
      </c>
      <c r="AH112" s="71" t="str">
        <f>'VMs - All Data Fields'!AY127</f>
        <v>PrimaryCompute</v>
      </c>
      <c r="AI112" s="71" t="str">
        <f>'VMs - All Data Fields'!BJ127</f>
        <v>Software Access</v>
      </c>
      <c r="AJ112" s="71"/>
      <c r="AK112" s="71"/>
      <c r="AL112" s="71"/>
      <c r="AM112" s="71"/>
      <c r="AN112" s="71"/>
      <c r="AO112" s="71"/>
      <c r="AP112" s="71"/>
      <c r="AQ112" s="71"/>
      <c r="AR112" s="71"/>
      <c r="AS112" s="71"/>
      <c r="AT112" s="71"/>
      <c r="AU112" s="71"/>
      <c r="AV112" s="71"/>
      <c r="AW112" s="71"/>
      <c r="AX112" s="71"/>
      <c r="AY112" s="71"/>
      <c r="AZ112" s="71"/>
      <c r="BA112" s="71"/>
      <c r="BB112" s="71"/>
      <c r="BC112" s="71"/>
      <c r="BD112" s="71"/>
      <c r="BE112" s="71"/>
      <c r="BF112" s="71"/>
      <c r="BG112" s="71"/>
      <c r="BH112" s="71"/>
      <c r="BI112" s="71"/>
      <c r="BJ112" s="71"/>
      <c r="BK112" s="71"/>
      <c r="BL112" s="71"/>
      <c r="BM112" s="71"/>
      <c r="BN112" s="71"/>
      <c r="BO112" s="71"/>
      <c r="BP112" s="71"/>
      <c r="BQ112" s="71"/>
      <c r="BR112" s="71"/>
      <c r="BS112" s="71"/>
      <c r="BT112" s="71"/>
      <c r="BU112" s="71"/>
      <c r="BV112" s="71"/>
      <c r="BW112" s="71"/>
      <c r="BX112" s="71"/>
      <c r="BY112" s="71"/>
      <c r="BZ112" s="71"/>
      <c r="CA112" s="71"/>
      <c r="CB112" s="71"/>
      <c r="CC112" s="71"/>
      <c r="CD112" s="71"/>
      <c r="CE112" s="71"/>
      <c r="CF112" s="71"/>
      <c r="CG112" s="71"/>
      <c r="CH112" s="71"/>
    </row>
    <row r="113" spans="1:86">
      <c r="A113" s="71" t="str">
        <f>'VMs - All Data Fields'!A128</f>
        <v>plc01</v>
      </c>
      <c r="B113" s="71">
        <f>'VMs - All Data Fields'!B128</f>
        <v>4</v>
      </c>
      <c r="C113" s="71">
        <f>'VMs - All Data Fields'!C128</f>
        <v>4096</v>
      </c>
      <c r="D113" s="71">
        <f>'VMs - All Data Fields'!D128</f>
        <v>102400</v>
      </c>
      <c r="E113" s="71" t="str">
        <f>'VMs - All Data Fields'!G128</f>
        <v>FB01-02-Prod</v>
      </c>
      <c r="F113" s="71">
        <f>'VMs - All Data Fields'!I128</f>
        <v>10240</v>
      </c>
      <c r="G113" s="71" t="str">
        <f>'VMs - All Data Fields'!K128</f>
        <v>Default</v>
      </c>
      <c r="H113" s="71" t="str">
        <f>'VMs - All Data Fields'!L128</f>
        <v>FB01-02-Prod</v>
      </c>
      <c r="I113" s="71" t="e">
        <f>'VMs - All Data Fields'!#REF!</f>
        <v>#REF!</v>
      </c>
      <c r="J113" s="71" t="e">
        <f>'VMs - All Data Fields'!#REF!</f>
        <v>#REF!</v>
      </c>
      <c r="K113" s="71" t="e">
        <f>'VMs - All Data Fields'!#REF!</f>
        <v>#REF!</v>
      </c>
      <c r="L113" s="71">
        <f>'VMs - All Data Fields'!N128</f>
        <v>40960</v>
      </c>
      <c r="M113" s="71" t="str">
        <f>'VMs - All Data Fields'!P128</f>
        <v>Default</v>
      </c>
      <c r="N113" s="71" t="str">
        <f>'VMs - All Data Fields'!Q128</f>
        <v>FB01-03-Logs</v>
      </c>
      <c r="O113" s="71">
        <f>'VMs - All Data Fields'!S128</f>
        <v>0</v>
      </c>
      <c r="P113" s="71">
        <f>'VMs - All Data Fields'!U128</f>
        <v>0</v>
      </c>
      <c r="Q113" s="71">
        <f>'VMs - All Data Fields'!V128</f>
        <v>0</v>
      </c>
      <c r="R113" s="71" t="str">
        <f>'VMs - All Data Fields'!AC128</f>
        <v>Win2016</v>
      </c>
      <c r="S113" s="71" t="str">
        <f>'VMs - All Data Fields'!AD128</f>
        <v>172.17.36.109</v>
      </c>
      <c r="T113" s="71" t="str">
        <f>'VMs - All Data Fields'!AE128</f>
        <v>036-Mselect</v>
      </c>
      <c r="U113" s="71" t="str">
        <f>'VMs - All Data Fields'!AF128</f>
        <v>255.255.254.0</v>
      </c>
      <c r="V113" s="71" t="str">
        <f>'VMs - All Data Fields'!AG128</f>
        <v>172.17.36.1</v>
      </c>
      <c r="W113" s="71">
        <f>'VMs - All Data Fields'!AH128</f>
        <v>0</v>
      </c>
      <c r="X113" s="71">
        <f>'VMs - All Data Fields'!AI128</f>
        <v>0</v>
      </c>
      <c r="Y113" s="71">
        <f>'VMs - All Data Fields'!AJ128</f>
        <v>0</v>
      </c>
      <c r="Z113" s="71" t="e">
        <f>'VMs - All Data Fields'!#REF!</f>
        <v>#REF!</v>
      </c>
      <c r="AA113" s="71">
        <f>'VMs - All Data Fields'!AK128</f>
        <v>0</v>
      </c>
      <c r="AB113" s="71">
        <f>'VMs - All Data Fields'!AL128</f>
        <v>0</v>
      </c>
      <c r="AC113" s="71">
        <f>'VMs - All Data Fields'!AM128</f>
        <v>0</v>
      </c>
      <c r="AD113" s="71" t="e">
        <f>'VMs - All Data Fields'!#REF!</f>
        <v>#REF!</v>
      </c>
      <c r="AE113" s="71">
        <f>'VMs - All Data Fields'!AT128</f>
        <v>9</v>
      </c>
      <c r="AF113" s="71" t="str">
        <f>'VMs - All Data Fields'!AW128</f>
        <v>Production</v>
      </c>
      <c r="AG113" s="71" t="str">
        <f>'VMs - All Data Fields'!AX128</f>
        <v>Active</v>
      </c>
      <c r="AH113" s="71" t="str">
        <f>'VMs - All Data Fields'!AY128</f>
        <v>PrimaryCompute</v>
      </c>
      <c r="AI113" s="71">
        <f>'VMs - All Data Fields'!BJ128</f>
        <v>0</v>
      </c>
      <c r="AJ113" s="71"/>
      <c r="AK113" s="71"/>
      <c r="AL113" s="71"/>
      <c r="AM113" s="71"/>
      <c r="AN113" s="71"/>
      <c r="AO113" s="71"/>
      <c r="AP113" s="71"/>
      <c r="AQ113" s="71"/>
      <c r="AR113" s="71"/>
      <c r="AS113" s="71"/>
      <c r="AT113" s="71"/>
      <c r="AU113" s="71"/>
      <c r="AV113" s="71"/>
      <c r="AW113" s="71"/>
      <c r="AX113" s="71"/>
      <c r="AY113" s="71"/>
      <c r="AZ113" s="71"/>
      <c r="BA113" s="71"/>
      <c r="BB113" s="71"/>
      <c r="BC113" s="71"/>
      <c r="BD113" s="71"/>
      <c r="BE113" s="71"/>
      <c r="BF113" s="71"/>
      <c r="BG113" s="71"/>
      <c r="BH113" s="71"/>
      <c r="BI113" s="71"/>
      <c r="BJ113" s="71"/>
      <c r="BK113" s="71"/>
      <c r="BL113" s="71"/>
      <c r="BM113" s="71"/>
      <c r="BN113" s="71"/>
      <c r="BO113" s="71"/>
      <c r="BP113" s="71"/>
      <c r="BQ113" s="71"/>
      <c r="BR113" s="71"/>
      <c r="BS113" s="71"/>
      <c r="BT113" s="71"/>
      <c r="BU113" s="71"/>
      <c r="BV113" s="71"/>
      <c r="BW113" s="71"/>
      <c r="BX113" s="71"/>
      <c r="BY113" s="71"/>
      <c r="BZ113" s="71"/>
      <c r="CA113" s="71"/>
      <c r="CB113" s="71"/>
      <c r="CC113" s="71"/>
      <c r="CD113" s="71"/>
      <c r="CE113" s="71"/>
      <c r="CF113" s="71"/>
      <c r="CG113" s="71"/>
      <c r="CH113" s="71"/>
    </row>
    <row r="114" spans="1:86">
      <c r="A114" s="71" t="str">
        <f>'VMs - All Data Fields'!A129</f>
        <v>plcsupport01</v>
      </c>
      <c r="B114" s="71">
        <f>'VMs - All Data Fields'!B129</f>
        <v>4</v>
      </c>
      <c r="C114" s="71">
        <f>'VMs - All Data Fields'!C129</f>
        <v>16384</v>
      </c>
      <c r="D114" s="71">
        <f>'VMs - All Data Fields'!D129</f>
        <v>102400</v>
      </c>
      <c r="E114" s="71" t="str">
        <f>'VMs - All Data Fields'!G129</f>
        <v>FB01-02-Prod</v>
      </c>
      <c r="F114" s="71">
        <f>'VMs - All Data Fields'!I129</f>
        <v>40960</v>
      </c>
      <c r="G114" s="71" t="str">
        <f>'VMs - All Data Fields'!K129</f>
        <v>Default</v>
      </c>
      <c r="H114" s="71" t="str">
        <f>'VMs - All Data Fields'!L129</f>
        <v>FB01-02-Prod</v>
      </c>
      <c r="I114" s="71" t="e">
        <f>'VMs - All Data Fields'!#REF!</f>
        <v>#REF!</v>
      </c>
      <c r="J114" s="71" t="e">
        <f>'VMs - All Data Fields'!#REF!</f>
        <v>#REF!</v>
      </c>
      <c r="K114" s="71" t="e">
        <f>'VMs - All Data Fields'!#REF!</f>
        <v>#REF!</v>
      </c>
      <c r="L114" s="71">
        <f>'VMs - All Data Fields'!N129</f>
        <v>10240</v>
      </c>
      <c r="M114" s="71" t="str">
        <f>'VMs - All Data Fields'!P129</f>
        <v>Default</v>
      </c>
      <c r="N114" s="71" t="str">
        <f>'VMs - All Data Fields'!Q129</f>
        <v>FB01-03-Logs</v>
      </c>
      <c r="O114" s="71">
        <f>'VMs - All Data Fields'!S129</f>
        <v>0</v>
      </c>
      <c r="P114" s="71">
        <f>'VMs - All Data Fields'!U129</f>
        <v>0</v>
      </c>
      <c r="Q114" s="71">
        <f>'VMs - All Data Fields'!V129</f>
        <v>0</v>
      </c>
      <c r="R114" s="71" t="str">
        <f>'VMs - All Data Fields'!AC129</f>
        <v>Win2016</v>
      </c>
      <c r="S114" s="71" t="str">
        <f>'VMs - All Data Fields'!AD129</f>
        <v>172.17.36.106</v>
      </c>
      <c r="T114" s="71" t="str">
        <f>'VMs - All Data Fields'!AE129</f>
        <v>036-Mselect</v>
      </c>
      <c r="U114" s="71" t="str">
        <f>'VMs - All Data Fields'!AF129</f>
        <v>255.255.254.0</v>
      </c>
      <c r="V114" s="71" t="str">
        <f>'VMs - All Data Fields'!AG129</f>
        <v>172.17.36.1</v>
      </c>
      <c r="W114" s="71">
        <f>'VMs - All Data Fields'!AH129</f>
        <v>0</v>
      </c>
      <c r="X114" s="71">
        <f>'VMs - All Data Fields'!AI129</f>
        <v>0</v>
      </c>
      <c r="Y114" s="71">
        <f>'VMs - All Data Fields'!AJ129</f>
        <v>0</v>
      </c>
      <c r="Z114" s="71" t="e">
        <f>'VMs - All Data Fields'!#REF!</f>
        <v>#REF!</v>
      </c>
      <c r="AA114" s="71">
        <f>'VMs - All Data Fields'!AK129</f>
        <v>0</v>
      </c>
      <c r="AB114" s="71">
        <f>'VMs - All Data Fields'!AL129</f>
        <v>0</v>
      </c>
      <c r="AC114" s="71">
        <f>'VMs - All Data Fields'!AM129</f>
        <v>0</v>
      </c>
      <c r="AD114" s="71" t="e">
        <f>'VMs - All Data Fields'!#REF!</f>
        <v>#REF!</v>
      </c>
      <c r="AE114" s="71">
        <f>'VMs - All Data Fields'!AT129</f>
        <v>9</v>
      </c>
      <c r="AF114" s="71" t="str">
        <f>'VMs - All Data Fields'!AW129</f>
        <v>Cell Gateways</v>
      </c>
      <c r="AG114" s="71" t="str">
        <f>'VMs - All Data Fields'!AX129</f>
        <v>Active</v>
      </c>
      <c r="AH114" s="71" t="str">
        <f>'VMs - All Data Fields'!AY129</f>
        <v>PrimaryCompute</v>
      </c>
      <c r="AI114" s="71">
        <f>'VMs - All Data Fields'!BJ129</f>
        <v>0</v>
      </c>
      <c r="AJ114" s="71"/>
      <c r="AK114" s="71"/>
      <c r="AL114" s="71"/>
      <c r="AM114" s="71"/>
      <c r="AN114" s="71"/>
      <c r="AO114" s="71"/>
      <c r="AP114" s="71"/>
      <c r="AQ114" s="71"/>
      <c r="AR114" s="71"/>
      <c r="AS114" s="71"/>
      <c r="AT114" s="71"/>
      <c r="AU114" s="71"/>
      <c r="AV114" s="71"/>
      <c r="AW114" s="71"/>
      <c r="AX114" s="71"/>
      <c r="AY114" s="71"/>
      <c r="AZ114" s="71"/>
      <c r="BA114" s="71"/>
      <c r="BB114" s="71"/>
      <c r="BC114" s="71"/>
      <c r="BD114" s="71"/>
      <c r="BE114" s="71"/>
      <c r="BF114" s="71"/>
      <c r="BG114" s="71"/>
      <c r="BH114" s="71"/>
      <c r="BI114" s="71"/>
      <c r="BJ114" s="71"/>
      <c r="BK114" s="71"/>
      <c r="BL114" s="71"/>
      <c r="BM114" s="71"/>
      <c r="BN114" s="71"/>
      <c r="BO114" s="71"/>
      <c r="BP114" s="71"/>
      <c r="BQ114" s="71"/>
      <c r="BR114" s="71"/>
      <c r="BS114" s="71"/>
      <c r="BT114" s="71"/>
      <c r="BU114" s="71"/>
      <c r="BV114" s="71"/>
      <c r="BW114" s="71"/>
      <c r="BX114" s="71"/>
      <c r="BY114" s="71"/>
      <c r="BZ114" s="71"/>
      <c r="CA114" s="71"/>
      <c r="CB114" s="71"/>
      <c r="CC114" s="71"/>
      <c r="CD114" s="71"/>
      <c r="CE114" s="71"/>
      <c r="CF114" s="71"/>
      <c r="CG114" s="71"/>
      <c r="CH114" s="71"/>
    </row>
    <row r="115" spans="1:86">
      <c r="A115" s="71" t="str">
        <f>'VMs - All Data Fields'!A130</f>
        <v>plcsupport02</v>
      </c>
      <c r="B115" s="71">
        <f>'VMs - All Data Fields'!B130</f>
        <v>4</v>
      </c>
      <c r="C115" s="71">
        <f>'VMs - All Data Fields'!C130</f>
        <v>16384</v>
      </c>
      <c r="D115" s="71">
        <f>'VMs - All Data Fields'!D130</f>
        <v>102400</v>
      </c>
      <c r="E115" s="71" t="str">
        <f>'VMs - All Data Fields'!G130</f>
        <v>FB01-02-Prod</v>
      </c>
      <c r="F115" s="71">
        <f>'VMs - All Data Fields'!I130</f>
        <v>40960</v>
      </c>
      <c r="G115" s="71" t="str">
        <f>'VMs - All Data Fields'!K130</f>
        <v>Default</v>
      </c>
      <c r="H115" s="71" t="str">
        <f>'VMs - All Data Fields'!L130</f>
        <v>FB01-02-Prod</v>
      </c>
      <c r="I115" s="71" t="e">
        <f>'VMs - All Data Fields'!#REF!</f>
        <v>#REF!</v>
      </c>
      <c r="J115" s="71" t="e">
        <f>'VMs - All Data Fields'!#REF!</f>
        <v>#REF!</v>
      </c>
      <c r="K115" s="71" t="e">
        <f>'VMs - All Data Fields'!#REF!</f>
        <v>#REF!</v>
      </c>
      <c r="L115" s="71">
        <f>'VMs - All Data Fields'!N130</f>
        <v>10240</v>
      </c>
      <c r="M115" s="71" t="str">
        <f>'VMs - All Data Fields'!P130</f>
        <v>Default</v>
      </c>
      <c r="N115" s="71" t="str">
        <f>'VMs - All Data Fields'!Q130</f>
        <v>FB01-03-Logs</v>
      </c>
      <c r="O115" s="71">
        <f>'VMs - All Data Fields'!S130</f>
        <v>0</v>
      </c>
      <c r="P115" s="71">
        <f>'VMs - All Data Fields'!U130</f>
        <v>0</v>
      </c>
      <c r="Q115" s="71">
        <f>'VMs - All Data Fields'!V130</f>
        <v>0</v>
      </c>
      <c r="R115" s="71" t="str">
        <f>'VMs - All Data Fields'!AC130</f>
        <v>Win2016</v>
      </c>
      <c r="S115" s="71" t="str">
        <f>'VMs - All Data Fields'!AD130</f>
        <v>172.17.36.107</v>
      </c>
      <c r="T115" s="71" t="str">
        <f>'VMs - All Data Fields'!AE130</f>
        <v>036-Mselect</v>
      </c>
      <c r="U115" s="71" t="str">
        <f>'VMs - All Data Fields'!AF130</f>
        <v>255.255.254.0</v>
      </c>
      <c r="V115" s="71" t="str">
        <f>'VMs - All Data Fields'!AG130</f>
        <v>172.17.36.1</v>
      </c>
      <c r="W115" s="71">
        <f>'VMs - All Data Fields'!AH130</f>
        <v>0</v>
      </c>
      <c r="X115" s="71">
        <f>'VMs - All Data Fields'!AI130</f>
        <v>0</v>
      </c>
      <c r="Y115" s="71">
        <f>'VMs - All Data Fields'!AJ130</f>
        <v>0</v>
      </c>
      <c r="Z115" s="71" t="e">
        <f>'VMs - All Data Fields'!#REF!</f>
        <v>#REF!</v>
      </c>
      <c r="AA115" s="71">
        <f>'VMs - All Data Fields'!AK130</f>
        <v>0</v>
      </c>
      <c r="AB115" s="71">
        <f>'VMs - All Data Fields'!AL130</f>
        <v>0</v>
      </c>
      <c r="AC115" s="71">
        <f>'VMs - All Data Fields'!AM130</f>
        <v>0</v>
      </c>
      <c r="AD115" s="71" t="e">
        <f>'VMs - All Data Fields'!#REF!</f>
        <v>#REF!</v>
      </c>
      <c r="AE115" s="71">
        <f>'VMs - All Data Fields'!AT130</f>
        <v>9</v>
      </c>
      <c r="AF115" s="71" t="str">
        <f>'VMs - All Data Fields'!AW130</f>
        <v>Cell Gateways</v>
      </c>
      <c r="AG115" s="71" t="str">
        <f>'VMs - All Data Fields'!AX130</f>
        <v>Active</v>
      </c>
      <c r="AH115" s="71" t="str">
        <f>'VMs - All Data Fields'!AY130</f>
        <v>PrimaryCompute</v>
      </c>
      <c r="AI115" s="71">
        <f>'VMs - All Data Fields'!BJ130</f>
        <v>0</v>
      </c>
      <c r="AJ115" s="71"/>
      <c r="AK115" s="71"/>
      <c r="AL115" s="71"/>
      <c r="AM115" s="71"/>
      <c r="AN115" s="71"/>
      <c r="AO115" s="71"/>
      <c r="AP115" s="71"/>
      <c r="AQ115" s="71"/>
      <c r="AR115" s="71"/>
      <c r="AS115" s="71"/>
      <c r="AT115" s="71"/>
      <c r="AU115" s="71"/>
      <c r="AV115" s="71"/>
      <c r="AW115" s="71"/>
      <c r="AX115" s="71"/>
      <c r="AY115" s="71"/>
      <c r="AZ115" s="71"/>
      <c r="BA115" s="71"/>
      <c r="BB115" s="71"/>
      <c r="BC115" s="71"/>
      <c r="BD115" s="71"/>
      <c r="BE115" s="71"/>
      <c r="BF115" s="71"/>
      <c r="BG115" s="71"/>
      <c r="BH115" s="71"/>
      <c r="BI115" s="71"/>
      <c r="BJ115" s="71"/>
      <c r="BK115" s="71"/>
      <c r="BL115" s="71"/>
      <c r="BM115" s="71"/>
      <c r="BN115" s="71"/>
      <c r="BO115" s="71"/>
      <c r="BP115" s="71"/>
      <c r="BQ115" s="71"/>
      <c r="BR115" s="71"/>
      <c r="BS115" s="71"/>
      <c r="BT115" s="71"/>
      <c r="BU115" s="71"/>
      <c r="BV115" s="71"/>
      <c r="BW115" s="71"/>
      <c r="BX115" s="71"/>
      <c r="BY115" s="71"/>
      <c r="BZ115" s="71"/>
      <c r="CA115" s="71"/>
      <c r="CB115" s="71"/>
      <c r="CC115" s="71"/>
      <c r="CD115" s="71"/>
      <c r="CE115" s="71"/>
      <c r="CF115" s="71"/>
      <c r="CG115" s="71"/>
      <c r="CH115" s="71"/>
    </row>
    <row r="116" spans="1:86">
      <c r="A116" s="71" t="str">
        <f>'VMs - All Data Fields'!A131</f>
        <v>plcsupport03</v>
      </c>
      <c r="B116" s="71">
        <f>'VMs - All Data Fields'!B131</f>
        <v>4</v>
      </c>
      <c r="C116" s="71">
        <f>'VMs - All Data Fields'!C131</f>
        <v>16384</v>
      </c>
      <c r="D116" s="71">
        <f>'VMs - All Data Fields'!D131</f>
        <v>102400</v>
      </c>
      <c r="E116" s="71" t="str">
        <f>'VMs - All Data Fields'!G131</f>
        <v>FB01-02-Prod</v>
      </c>
      <c r="F116" s="71">
        <f>'VMs - All Data Fields'!I131</f>
        <v>40960</v>
      </c>
      <c r="G116" s="71" t="str">
        <f>'VMs - All Data Fields'!K131</f>
        <v>Default</v>
      </c>
      <c r="H116" s="71" t="str">
        <f>'VMs - All Data Fields'!L131</f>
        <v>FB01-02-Prod</v>
      </c>
      <c r="I116" s="71" t="e">
        <f>'VMs - All Data Fields'!#REF!</f>
        <v>#REF!</v>
      </c>
      <c r="J116" s="71" t="e">
        <f>'VMs - All Data Fields'!#REF!</f>
        <v>#REF!</v>
      </c>
      <c r="K116" s="71" t="e">
        <f>'VMs - All Data Fields'!#REF!</f>
        <v>#REF!</v>
      </c>
      <c r="L116" s="71">
        <f>'VMs - All Data Fields'!N131</f>
        <v>10240</v>
      </c>
      <c r="M116" s="71" t="str">
        <f>'VMs - All Data Fields'!P131</f>
        <v>Default</v>
      </c>
      <c r="N116" s="71" t="str">
        <f>'VMs - All Data Fields'!Q131</f>
        <v>FB01-03-Logs</v>
      </c>
      <c r="O116" s="71">
        <f>'VMs - All Data Fields'!S131</f>
        <v>0</v>
      </c>
      <c r="P116" s="71">
        <f>'VMs - All Data Fields'!U131</f>
        <v>0</v>
      </c>
      <c r="Q116" s="71">
        <f>'VMs - All Data Fields'!V131</f>
        <v>0</v>
      </c>
      <c r="R116" s="71" t="str">
        <f>'VMs - All Data Fields'!AC131</f>
        <v>Win2016</v>
      </c>
      <c r="S116" s="71" t="str">
        <f>'VMs - All Data Fields'!AD131</f>
        <v>172.17.36.108</v>
      </c>
      <c r="T116" s="71" t="str">
        <f>'VMs - All Data Fields'!AE131</f>
        <v>036-Mselect</v>
      </c>
      <c r="U116" s="71" t="str">
        <f>'VMs - All Data Fields'!AF131</f>
        <v>255.255.254.0</v>
      </c>
      <c r="V116" s="71" t="str">
        <f>'VMs - All Data Fields'!AG131</f>
        <v>172.17.36.1</v>
      </c>
      <c r="W116" s="71">
        <f>'VMs - All Data Fields'!AH131</f>
        <v>0</v>
      </c>
      <c r="X116" s="71">
        <f>'VMs - All Data Fields'!AI131</f>
        <v>0</v>
      </c>
      <c r="Y116" s="71">
        <f>'VMs - All Data Fields'!AJ131</f>
        <v>0</v>
      </c>
      <c r="Z116" s="71" t="e">
        <f>'VMs - All Data Fields'!#REF!</f>
        <v>#REF!</v>
      </c>
      <c r="AA116" s="71">
        <f>'VMs - All Data Fields'!AK131</f>
        <v>0</v>
      </c>
      <c r="AB116" s="71">
        <f>'VMs - All Data Fields'!AL131</f>
        <v>0</v>
      </c>
      <c r="AC116" s="71">
        <f>'VMs - All Data Fields'!AM131</f>
        <v>0</v>
      </c>
      <c r="AD116" s="71" t="e">
        <f>'VMs - All Data Fields'!#REF!</f>
        <v>#REF!</v>
      </c>
      <c r="AE116" s="71">
        <f>'VMs - All Data Fields'!AT131</f>
        <v>9</v>
      </c>
      <c r="AF116" s="71" t="str">
        <f>'VMs - All Data Fields'!AW131</f>
        <v>Cell Gateways</v>
      </c>
      <c r="AG116" s="71" t="str">
        <f>'VMs - All Data Fields'!AX131</f>
        <v>Active</v>
      </c>
      <c r="AH116" s="71" t="str">
        <f>'VMs - All Data Fields'!AY131</f>
        <v>PrimaryCompute</v>
      </c>
      <c r="AI116" s="71">
        <f>'VMs - All Data Fields'!BJ131</f>
        <v>0</v>
      </c>
      <c r="AJ116" s="71"/>
      <c r="AK116" s="71"/>
      <c r="AL116" s="71"/>
      <c r="AM116" s="71"/>
      <c r="AN116" s="71"/>
      <c r="AO116" s="71"/>
      <c r="AP116" s="71"/>
      <c r="AQ116" s="71"/>
      <c r="AR116" s="71"/>
      <c r="AS116" s="71"/>
      <c r="AT116" s="71"/>
      <c r="AU116" s="71"/>
      <c r="AV116" s="71"/>
      <c r="AW116" s="71"/>
      <c r="AX116" s="71"/>
      <c r="AY116" s="71"/>
      <c r="AZ116" s="71"/>
      <c r="BA116" s="71"/>
      <c r="BB116" s="71"/>
      <c r="BC116" s="71"/>
      <c r="BD116" s="71"/>
      <c r="BE116" s="71"/>
      <c r="BF116" s="71"/>
      <c r="BG116" s="71"/>
      <c r="BH116" s="71"/>
      <c r="BI116" s="71"/>
      <c r="BJ116" s="71"/>
      <c r="BK116" s="71"/>
      <c r="BL116" s="71"/>
      <c r="BM116" s="71"/>
      <c r="BN116" s="71"/>
      <c r="BO116" s="71"/>
      <c r="BP116" s="71"/>
      <c r="BQ116" s="71"/>
      <c r="BR116" s="71"/>
      <c r="BS116" s="71"/>
      <c r="BT116" s="71"/>
      <c r="BU116" s="71"/>
      <c r="BV116" s="71"/>
      <c r="BW116" s="71"/>
      <c r="BX116" s="71"/>
      <c r="BY116" s="71"/>
      <c r="BZ116" s="71"/>
      <c r="CA116" s="71"/>
      <c r="CB116" s="71"/>
      <c r="CC116" s="71"/>
      <c r="CD116" s="71"/>
      <c r="CE116" s="71"/>
      <c r="CF116" s="71"/>
      <c r="CG116" s="71"/>
      <c r="CH116" s="71"/>
    </row>
    <row r="117" spans="1:86">
      <c r="A117" s="71" t="str">
        <f>'VMs - All Data Fields'!A132</f>
        <v>proget01</v>
      </c>
      <c r="B117" s="71">
        <f>'VMs - All Data Fields'!B132</f>
        <v>4</v>
      </c>
      <c r="C117" s="71">
        <f>'VMs - All Data Fields'!C132</f>
        <v>8192</v>
      </c>
      <c r="D117" s="71">
        <f>'VMs - All Data Fields'!D132</f>
        <v>102400</v>
      </c>
      <c r="E117" s="71" t="str">
        <f>'VMs - All Data Fields'!G132</f>
        <v>FB01-02-Prod</v>
      </c>
      <c r="F117" s="71">
        <f>'VMs - All Data Fields'!I132</f>
        <v>512000</v>
      </c>
      <c r="G117" s="71" t="str">
        <f>'VMs - All Data Fields'!K132</f>
        <v>Default</v>
      </c>
      <c r="H117" s="71" t="str">
        <f>'VMs - All Data Fields'!L132</f>
        <v>FB01-02-Prod</v>
      </c>
      <c r="I117" s="71" t="e">
        <f>'VMs - All Data Fields'!#REF!</f>
        <v>#REF!</v>
      </c>
      <c r="J117" s="71" t="e">
        <f>'VMs - All Data Fields'!#REF!</f>
        <v>#REF!</v>
      </c>
      <c r="K117" s="71" t="e">
        <f>'VMs - All Data Fields'!#REF!</f>
        <v>#REF!</v>
      </c>
      <c r="L117" s="71">
        <f>'VMs - All Data Fields'!N132</f>
        <v>0</v>
      </c>
      <c r="M117" s="71">
        <f>'VMs - All Data Fields'!P132</f>
        <v>0</v>
      </c>
      <c r="N117" s="71">
        <f>'VMs - All Data Fields'!Q132</f>
        <v>0</v>
      </c>
      <c r="O117" s="71">
        <f>'VMs - All Data Fields'!S132</f>
        <v>0</v>
      </c>
      <c r="P117" s="71">
        <f>'VMs - All Data Fields'!U132</f>
        <v>0</v>
      </c>
      <c r="Q117" s="71">
        <f>'VMs - All Data Fields'!V132</f>
        <v>0</v>
      </c>
      <c r="R117" s="71" t="str">
        <f>'VMs - All Data Fields'!AC132</f>
        <v>Win2016</v>
      </c>
      <c r="S117" s="71" t="str">
        <f>'VMs - All Data Fields'!AD132</f>
        <v>172.17.34.250</v>
      </c>
      <c r="T117" s="71" t="str">
        <f>'VMs - All Data Fields'!AE132</f>
        <v>034-ITSVC</v>
      </c>
      <c r="U117" s="71" t="str">
        <f>'VMs - All Data Fields'!AF132</f>
        <v>255.255.254.0</v>
      </c>
      <c r="V117" s="71" t="str">
        <f>'VMs - All Data Fields'!AG132</f>
        <v>172.17.34.1</v>
      </c>
      <c r="W117" s="71">
        <f>'VMs - All Data Fields'!AH132</f>
        <v>0</v>
      </c>
      <c r="X117" s="71">
        <f>'VMs - All Data Fields'!AI132</f>
        <v>0</v>
      </c>
      <c r="Y117" s="71">
        <f>'VMs - All Data Fields'!AJ132</f>
        <v>0</v>
      </c>
      <c r="Z117" s="71" t="e">
        <f>'VMs - All Data Fields'!#REF!</f>
        <v>#REF!</v>
      </c>
      <c r="AA117" s="71">
        <f>'VMs - All Data Fields'!AK132</f>
        <v>0</v>
      </c>
      <c r="AB117" s="71">
        <f>'VMs - All Data Fields'!AL132</f>
        <v>0</v>
      </c>
      <c r="AC117" s="71">
        <f>'VMs - All Data Fields'!AM132</f>
        <v>0</v>
      </c>
      <c r="AD117" s="71" t="e">
        <f>'VMs - All Data Fields'!#REF!</f>
        <v>#REF!</v>
      </c>
      <c r="AE117" s="71">
        <f>'VMs - All Data Fields'!AT132</f>
        <v>8</v>
      </c>
      <c r="AF117" s="71" t="str">
        <f>'VMs - All Data Fields'!AW132</f>
        <v>Infrastructure</v>
      </c>
      <c r="AG117" s="71" t="str">
        <f>'VMs - All Data Fields'!AX132</f>
        <v>Active</v>
      </c>
      <c r="AH117" s="71" t="str">
        <f>'VMs - All Data Fields'!AY132</f>
        <v>PrimaryCompute</v>
      </c>
      <c r="AI117" s="71" t="str">
        <f>'VMs - All Data Fields'!BJ132</f>
        <v>Software Access</v>
      </c>
      <c r="AJ117" s="71"/>
      <c r="AK117" s="71"/>
      <c r="AL117" s="71"/>
      <c r="AM117" s="71"/>
      <c r="AN117" s="71"/>
      <c r="AO117" s="71"/>
      <c r="AP117" s="71"/>
      <c r="AQ117" s="71"/>
      <c r="AR117" s="71"/>
      <c r="AS117" s="71"/>
      <c r="AT117" s="71"/>
      <c r="AU117" s="71"/>
      <c r="AV117" s="71"/>
      <c r="AW117" s="71"/>
      <c r="AX117" s="71"/>
      <c r="AY117" s="71"/>
      <c r="AZ117" s="71"/>
      <c r="BA117" s="71"/>
      <c r="BB117" s="71"/>
      <c r="BC117" s="71"/>
      <c r="BD117" s="71"/>
      <c r="BE117" s="71"/>
      <c r="BF117" s="71"/>
      <c r="BG117" s="71"/>
      <c r="BH117" s="71"/>
      <c r="BI117" s="71"/>
      <c r="BJ117" s="71"/>
      <c r="BK117" s="71"/>
      <c r="BL117" s="71"/>
      <c r="BM117" s="71"/>
      <c r="BN117" s="71"/>
      <c r="BO117" s="71"/>
      <c r="BP117" s="71"/>
      <c r="BQ117" s="71"/>
      <c r="BR117" s="71"/>
      <c r="BS117" s="71"/>
      <c r="BT117" s="71"/>
      <c r="BU117" s="71"/>
      <c r="BV117" s="71"/>
      <c r="BW117" s="71"/>
      <c r="BX117" s="71"/>
      <c r="BY117" s="71"/>
      <c r="BZ117" s="71"/>
      <c r="CA117" s="71"/>
      <c r="CB117" s="71"/>
      <c r="CC117" s="71"/>
      <c r="CD117" s="71"/>
      <c r="CE117" s="71"/>
      <c r="CF117" s="71"/>
      <c r="CG117" s="71"/>
      <c r="CH117" s="71"/>
    </row>
    <row r="118" spans="1:86">
      <c r="A118" s="71" t="e">
        <f>'VMs - All Data Fields'!#REF!</f>
        <v>#REF!</v>
      </c>
      <c r="B118" s="71" t="e">
        <f>'VMs - All Data Fields'!#REF!</f>
        <v>#REF!</v>
      </c>
      <c r="C118" s="71" t="e">
        <f>'VMs - All Data Fields'!#REF!</f>
        <v>#REF!</v>
      </c>
      <c r="D118" s="71" t="e">
        <f>'VMs - All Data Fields'!#REF!</f>
        <v>#REF!</v>
      </c>
      <c r="E118" s="71" t="e">
        <f>'VMs - All Data Fields'!#REF!</f>
        <v>#REF!</v>
      </c>
      <c r="F118" s="71" t="e">
        <f>'VMs - All Data Fields'!#REF!</f>
        <v>#REF!</v>
      </c>
      <c r="G118" s="71" t="e">
        <f>'VMs - All Data Fields'!#REF!</f>
        <v>#REF!</v>
      </c>
      <c r="H118" s="71" t="e">
        <f>'VMs - All Data Fields'!#REF!</f>
        <v>#REF!</v>
      </c>
      <c r="I118" s="71" t="e">
        <f>'VMs - All Data Fields'!#REF!</f>
        <v>#REF!</v>
      </c>
      <c r="J118" s="71" t="e">
        <f>'VMs - All Data Fields'!#REF!</f>
        <v>#REF!</v>
      </c>
      <c r="K118" s="71" t="e">
        <f>'VMs - All Data Fields'!#REF!</f>
        <v>#REF!</v>
      </c>
      <c r="L118" s="71" t="e">
        <f>'VMs - All Data Fields'!#REF!</f>
        <v>#REF!</v>
      </c>
      <c r="M118" s="71" t="e">
        <f>'VMs - All Data Fields'!#REF!</f>
        <v>#REF!</v>
      </c>
      <c r="N118" s="71" t="e">
        <f>'VMs - All Data Fields'!#REF!</f>
        <v>#REF!</v>
      </c>
      <c r="O118" s="71" t="e">
        <f>'VMs - All Data Fields'!#REF!</f>
        <v>#REF!</v>
      </c>
      <c r="P118" s="71" t="e">
        <f>'VMs - All Data Fields'!#REF!</f>
        <v>#REF!</v>
      </c>
      <c r="Q118" s="71" t="e">
        <f>'VMs - All Data Fields'!#REF!</f>
        <v>#REF!</v>
      </c>
      <c r="R118" s="71" t="e">
        <f>'VMs - All Data Fields'!#REF!</f>
        <v>#REF!</v>
      </c>
      <c r="S118" s="71" t="e">
        <f>'VMs - All Data Fields'!#REF!</f>
        <v>#REF!</v>
      </c>
      <c r="T118" s="71" t="e">
        <f>'VMs - All Data Fields'!#REF!</f>
        <v>#REF!</v>
      </c>
      <c r="U118" s="71" t="e">
        <f>'VMs - All Data Fields'!#REF!</f>
        <v>#REF!</v>
      </c>
      <c r="V118" s="71" t="e">
        <f>'VMs - All Data Fields'!#REF!</f>
        <v>#REF!</v>
      </c>
      <c r="W118" s="71" t="e">
        <f>'VMs - All Data Fields'!#REF!</f>
        <v>#REF!</v>
      </c>
      <c r="X118" s="71" t="e">
        <f>'VMs - All Data Fields'!#REF!</f>
        <v>#REF!</v>
      </c>
      <c r="Y118" s="71" t="e">
        <f>'VMs - All Data Fields'!#REF!</f>
        <v>#REF!</v>
      </c>
      <c r="Z118" s="71" t="e">
        <f>'VMs - All Data Fields'!#REF!</f>
        <v>#REF!</v>
      </c>
      <c r="AA118" s="71" t="e">
        <f>'VMs - All Data Fields'!#REF!</f>
        <v>#REF!</v>
      </c>
      <c r="AB118" s="71" t="e">
        <f>'VMs - All Data Fields'!#REF!</f>
        <v>#REF!</v>
      </c>
      <c r="AC118" s="71" t="e">
        <f>'VMs - All Data Fields'!#REF!</f>
        <v>#REF!</v>
      </c>
      <c r="AD118" s="71" t="e">
        <f>'VMs - All Data Fields'!#REF!</f>
        <v>#REF!</v>
      </c>
      <c r="AE118" s="71" t="e">
        <f>'VMs - All Data Fields'!#REF!</f>
        <v>#REF!</v>
      </c>
      <c r="AF118" s="71" t="e">
        <f>'VMs - All Data Fields'!#REF!</f>
        <v>#REF!</v>
      </c>
      <c r="AG118" s="71" t="e">
        <f>'VMs - All Data Fields'!#REF!</f>
        <v>#REF!</v>
      </c>
      <c r="AH118" s="71" t="e">
        <f>'VMs - All Data Fields'!#REF!</f>
        <v>#REF!</v>
      </c>
      <c r="AI118" s="71" t="e">
        <f>'VMs - All Data Fields'!#REF!</f>
        <v>#REF!</v>
      </c>
      <c r="AJ118" s="71"/>
      <c r="AK118" s="71"/>
      <c r="AL118" s="71"/>
      <c r="AM118" s="71"/>
      <c r="AN118" s="71"/>
      <c r="AO118" s="71"/>
      <c r="AP118" s="71"/>
      <c r="AQ118" s="71"/>
      <c r="AR118" s="71"/>
      <c r="AS118" s="71"/>
      <c r="AT118" s="71"/>
      <c r="AU118" s="71"/>
      <c r="AV118" s="71"/>
      <c r="AW118" s="71"/>
      <c r="AX118" s="71"/>
      <c r="AY118" s="71"/>
      <c r="AZ118" s="71"/>
      <c r="BA118" s="71"/>
      <c r="BB118" s="71"/>
      <c r="BC118" s="71"/>
      <c r="BD118" s="71"/>
      <c r="BE118" s="71"/>
      <c r="BF118" s="71"/>
      <c r="BG118" s="71"/>
      <c r="BH118" s="71"/>
      <c r="BI118" s="71"/>
      <c r="BJ118" s="71"/>
      <c r="BK118" s="71"/>
      <c r="BL118" s="71"/>
      <c r="BM118" s="71"/>
      <c r="BN118" s="71"/>
      <c r="BO118" s="71"/>
      <c r="BP118" s="71"/>
      <c r="BQ118" s="71"/>
      <c r="BR118" s="71"/>
      <c r="BS118" s="71"/>
      <c r="BT118" s="71"/>
      <c r="BU118" s="71"/>
      <c r="BV118" s="71"/>
      <c r="BW118" s="71"/>
      <c r="BX118" s="71"/>
      <c r="BY118" s="71"/>
      <c r="BZ118" s="71"/>
      <c r="CA118" s="71"/>
      <c r="CB118" s="71"/>
      <c r="CC118" s="71"/>
      <c r="CD118" s="71"/>
      <c r="CE118" s="71"/>
      <c r="CF118" s="71"/>
      <c r="CG118" s="71"/>
      <c r="CH118" s="71"/>
    </row>
    <row r="119" spans="1:86">
      <c r="A119" s="71" t="str">
        <f>'VMs - All Data Fields'!A133</f>
        <v>pseq01</v>
      </c>
      <c r="B119" s="71">
        <f>'VMs - All Data Fields'!B133</f>
        <v>4</v>
      </c>
      <c r="C119" s="71">
        <f>'VMs - All Data Fields'!C133</f>
        <v>8192</v>
      </c>
      <c r="D119" s="71">
        <f>'VMs - All Data Fields'!D133</f>
        <v>102400</v>
      </c>
      <c r="E119" s="71" t="str">
        <f>'VMs - All Data Fields'!G133</f>
        <v>FB01-02-Prod</v>
      </c>
      <c r="F119" s="71">
        <f>'VMs - All Data Fields'!I133</f>
        <v>40960</v>
      </c>
      <c r="G119" s="71" t="str">
        <f>'VMs - All Data Fields'!K133</f>
        <v>Default</v>
      </c>
      <c r="H119" s="71" t="str">
        <f>'VMs - All Data Fields'!L133</f>
        <v>FB01-02-Prod</v>
      </c>
      <c r="I119" s="71" t="e">
        <f>'VMs - All Data Fields'!#REF!</f>
        <v>#REF!</v>
      </c>
      <c r="J119" s="71" t="e">
        <f>'VMs - All Data Fields'!#REF!</f>
        <v>#REF!</v>
      </c>
      <c r="K119" s="71" t="e">
        <f>'VMs - All Data Fields'!#REF!</f>
        <v>#REF!</v>
      </c>
      <c r="L119" s="71">
        <f>'VMs - All Data Fields'!N133</f>
        <v>10240</v>
      </c>
      <c r="M119" s="71" t="str">
        <f>'VMs - All Data Fields'!P133</f>
        <v>Default</v>
      </c>
      <c r="N119" s="71" t="str">
        <f>'VMs - All Data Fields'!Q133</f>
        <v>FB01-03-Logs</v>
      </c>
      <c r="O119" s="71">
        <f>'VMs - All Data Fields'!S133</f>
        <v>40960</v>
      </c>
      <c r="P119" s="71">
        <f>'VMs - All Data Fields'!U133</f>
        <v>0</v>
      </c>
      <c r="Q119" s="71">
        <f>'VMs - All Data Fields'!V133</f>
        <v>0</v>
      </c>
      <c r="R119" s="71" t="str">
        <f>'VMs - All Data Fields'!AC133</f>
        <v>Win2016</v>
      </c>
      <c r="S119" s="71" t="str">
        <f>'VMs - All Data Fields'!AD133</f>
        <v>172.17.36.137</v>
      </c>
      <c r="T119" s="71" t="str">
        <f>'VMs - All Data Fields'!AE133</f>
        <v>036-Mselect</v>
      </c>
      <c r="U119" s="71" t="str">
        <f>'VMs - All Data Fields'!AF133</f>
        <v>255.255.254.0</v>
      </c>
      <c r="V119" s="71" t="str">
        <f>'VMs - All Data Fields'!AG133</f>
        <v>172.17.36.1</v>
      </c>
      <c r="W119" s="71">
        <f>'VMs - All Data Fields'!AH133</f>
        <v>0</v>
      </c>
      <c r="X119" s="71">
        <f>'VMs - All Data Fields'!AI133</f>
        <v>0</v>
      </c>
      <c r="Y119" s="71">
        <f>'VMs - All Data Fields'!AJ133</f>
        <v>0</v>
      </c>
      <c r="Z119" s="71" t="e">
        <f>'VMs - All Data Fields'!#REF!</f>
        <v>#REF!</v>
      </c>
      <c r="AA119" s="71">
        <f>'VMs - All Data Fields'!AK133</f>
        <v>0</v>
      </c>
      <c r="AB119" s="71">
        <f>'VMs - All Data Fields'!AL133</f>
        <v>0</v>
      </c>
      <c r="AC119" s="71">
        <f>'VMs - All Data Fields'!AM133</f>
        <v>0</v>
      </c>
      <c r="AD119" s="71" t="e">
        <f>'VMs - All Data Fields'!#REF!</f>
        <v>#REF!</v>
      </c>
      <c r="AE119" s="71">
        <f>'VMs - All Data Fields'!AT133</f>
        <v>9</v>
      </c>
      <c r="AF119" s="71" t="str">
        <f>'VMs - All Data Fields'!AW133</f>
        <v>Production</v>
      </c>
      <c r="AG119" s="71" t="str">
        <f>'VMs - All Data Fields'!AX133</f>
        <v>Active</v>
      </c>
      <c r="AH119" s="71" t="str">
        <f>'VMs - All Data Fields'!AY133</f>
        <v>PrimaryCompute</v>
      </c>
      <c r="AI119" s="71" t="str">
        <f>'VMs - All Data Fields'!BJ133</f>
        <v>Software Access</v>
      </c>
      <c r="AJ119" s="71"/>
      <c r="AK119" s="71"/>
      <c r="AL119" s="71"/>
      <c r="AM119" s="71"/>
      <c r="AN119" s="71"/>
      <c r="AO119" s="71"/>
      <c r="AP119" s="71"/>
      <c r="AQ119" s="71"/>
      <c r="AR119" s="71"/>
      <c r="AS119" s="71"/>
      <c r="AT119" s="71"/>
      <c r="AU119" s="71"/>
      <c r="AV119" s="71"/>
      <c r="AW119" s="71"/>
      <c r="AX119" s="71"/>
      <c r="AY119" s="71"/>
      <c r="AZ119" s="71"/>
      <c r="BA119" s="71"/>
      <c r="BB119" s="71"/>
      <c r="BC119" s="71"/>
      <c r="BD119" s="71"/>
      <c r="BE119" s="71"/>
      <c r="BF119" s="71"/>
      <c r="BG119" s="71"/>
      <c r="BH119" s="71"/>
      <c r="BI119" s="71"/>
      <c r="BJ119" s="71"/>
      <c r="BK119" s="71"/>
      <c r="BL119" s="71"/>
      <c r="BM119" s="71"/>
      <c r="BN119" s="71"/>
      <c r="BO119" s="71"/>
      <c r="BP119" s="71"/>
      <c r="BQ119" s="71"/>
      <c r="BR119" s="71"/>
      <c r="BS119" s="71"/>
      <c r="BT119" s="71"/>
      <c r="BU119" s="71"/>
      <c r="BV119" s="71"/>
      <c r="BW119" s="71"/>
      <c r="BX119" s="71"/>
      <c r="BY119" s="71"/>
      <c r="BZ119" s="71"/>
      <c r="CA119" s="71"/>
      <c r="CB119" s="71"/>
      <c r="CC119" s="71"/>
      <c r="CD119" s="71"/>
      <c r="CE119" s="71"/>
      <c r="CF119" s="71"/>
      <c r="CG119" s="71"/>
      <c r="CH119" s="71"/>
    </row>
    <row r="120" spans="1:86">
      <c r="A120" s="71" t="str">
        <f>'VMs - All Data Fields'!A134</f>
        <v>purevma01</v>
      </c>
      <c r="B120" s="71">
        <f>'VMs - All Data Fields'!B134</f>
        <v>2</v>
      </c>
      <c r="C120" s="71">
        <f>'VMs - All Data Fields'!C134</f>
        <v>2048</v>
      </c>
      <c r="D120" s="71">
        <f>'VMs - All Data Fields'!D134</f>
        <v>43108</v>
      </c>
      <c r="E120" s="71" t="str">
        <f>'VMs - All Data Fields'!G134</f>
        <v>FB01-01-IT</v>
      </c>
      <c r="F120" s="71">
        <f>'VMs - All Data Fields'!I134</f>
        <v>0</v>
      </c>
      <c r="G120" s="71">
        <f>'VMs - All Data Fields'!K134</f>
        <v>0</v>
      </c>
      <c r="H120" s="71">
        <f>'VMs - All Data Fields'!L134</f>
        <v>0</v>
      </c>
      <c r="I120" s="71" t="e">
        <f>'VMs - All Data Fields'!#REF!</f>
        <v>#REF!</v>
      </c>
      <c r="J120" s="71" t="e">
        <f>'VMs - All Data Fields'!#REF!</f>
        <v>#REF!</v>
      </c>
      <c r="K120" s="71" t="e">
        <f>'VMs - All Data Fields'!#REF!</f>
        <v>#REF!</v>
      </c>
      <c r="L120" s="71">
        <f>'VMs - All Data Fields'!N134</f>
        <v>0</v>
      </c>
      <c r="M120" s="71">
        <f>'VMs - All Data Fields'!P134</f>
        <v>0</v>
      </c>
      <c r="N120" s="71">
        <f>'VMs - All Data Fields'!Q134</f>
        <v>0</v>
      </c>
      <c r="O120" s="71">
        <f>'VMs - All Data Fields'!S134</f>
        <v>0</v>
      </c>
      <c r="P120" s="71">
        <f>'VMs - All Data Fields'!U134</f>
        <v>0</v>
      </c>
      <c r="Q120" s="71">
        <f>'VMs - All Data Fields'!V134</f>
        <v>0</v>
      </c>
      <c r="R120" s="71" t="str">
        <f>'VMs - All Data Fields'!AC134</f>
        <v>OVA</v>
      </c>
      <c r="S120" s="71" t="str">
        <f>'VMs - All Data Fields'!AD134</f>
        <v>172.17.34.109</v>
      </c>
      <c r="T120" s="71" t="str">
        <f>'VMs - All Data Fields'!AE134</f>
        <v>034-ITSVC</v>
      </c>
      <c r="U120" s="71" t="str">
        <f>'VMs - All Data Fields'!AF134</f>
        <v>255.255.254.0</v>
      </c>
      <c r="V120" s="71" t="str">
        <f>'VMs - All Data Fields'!AG134</f>
        <v>172.17.34.1</v>
      </c>
      <c r="W120" s="71">
        <f>'VMs - All Data Fields'!AH134</f>
        <v>0</v>
      </c>
      <c r="X120" s="71">
        <f>'VMs - All Data Fields'!AI134</f>
        <v>0</v>
      </c>
      <c r="Y120" s="71">
        <f>'VMs - All Data Fields'!AJ134</f>
        <v>0</v>
      </c>
      <c r="Z120" s="71" t="e">
        <f>'VMs - All Data Fields'!#REF!</f>
        <v>#REF!</v>
      </c>
      <c r="AA120" s="71">
        <f>'VMs - All Data Fields'!AK134</f>
        <v>0</v>
      </c>
      <c r="AB120" s="71">
        <f>'VMs - All Data Fields'!AL134</f>
        <v>0</v>
      </c>
      <c r="AC120" s="71">
        <f>'VMs - All Data Fields'!AM134</f>
        <v>0</v>
      </c>
      <c r="AD120" s="71" t="e">
        <f>'VMs - All Data Fields'!#REF!</f>
        <v>#REF!</v>
      </c>
      <c r="AE120" s="71">
        <f>'VMs - All Data Fields'!AT134</f>
        <v>5</v>
      </c>
      <c r="AF120" s="71" t="str">
        <f>'VMs - All Data Fields'!AW134</f>
        <v>Infrastructure</v>
      </c>
      <c r="AG120" s="71" t="str">
        <f>'VMs - All Data Fields'!AX134</f>
        <v>Active</v>
      </c>
      <c r="AH120" s="71" t="str">
        <f>'VMs - All Data Fields'!AY134</f>
        <v>PrimaryCompute</v>
      </c>
      <c r="AI120" s="71">
        <f>'VMs - All Data Fields'!BJ134</f>
        <v>0</v>
      </c>
      <c r="AJ120" s="71"/>
      <c r="AK120" s="71"/>
      <c r="AL120" s="71"/>
      <c r="AM120" s="71"/>
      <c r="AN120" s="71"/>
      <c r="AO120" s="71"/>
      <c r="AP120" s="71"/>
      <c r="AQ120" s="71"/>
      <c r="AR120" s="71"/>
      <c r="AS120" s="71"/>
      <c r="AT120" s="71"/>
      <c r="AU120" s="71"/>
      <c r="AV120" s="71"/>
      <c r="AW120" s="71"/>
      <c r="AX120" s="71"/>
      <c r="AY120" s="71"/>
      <c r="AZ120" s="71"/>
      <c r="BA120" s="71"/>
      <c r="BB120" s="71"/>
      <c r="BC120" s="71"/>
      <c r="BD120" s="71"/>
      <c r="BE120" s="71"/>
      <c r="BF120" s="71"/>
      <c r="BG120" s="71"/>
      <c r="BH120" s="71"/>
      <c r="BI120" s="71"/>
      <c r="BJ120" s="71"/>
      <c r="BK120" s="71"/>
      <c r="BL120" s="71"/>
      <c r="BM120" s="71"/>
      <c r="BN120" s="71"/>
      <c r="BO120" s="71"/>
      <c r="BP120" s="71"/>
      <c r="BQ120" s="71"/>
      <c r="BR120" s="71"/>
      <c r="BS120" s="71"/>
      <c r="BT120" s="71"/>
      <c r="BU120" s="71"/>
      <c r="BV120" s="71"/>
      <c r="BW120" s="71"/>
      <c r="BX120" s="71"/>
      <c r="BY120" s="71"/>
      <c r="BZ120" s="71"/>
      <c r="CA120" s="71"/>
      <c r="CB120" s="71"/>
      <c r="CC120" s="71"/>
      <c r="CD120" s="71"/>
      <c r="CE120" s="71"/>
      <c r="CF120" s="71"/>
      <c r="CG120" s="71"/>
      <c r="CH120" s="71"/>
    </row>
    <row r="121" spans="1:86">
      <c r="A121" s="71" t="str">
        <f>'VMs - All Data Fields'!A135</f>
        <v>qualys01</v>
      </c>
      <c r="B121" s="71">
        <f>'VMs - All Data Fields'!B135</f>
        <v>1</v>
      </c>
      <c r="C121" s="71">
        <f>'VMs - All Data Fields'!C135</f>
        <v>2048</v>
      </c>
      <c r="D121" s="71">
        <f>'VMs - All Data Fields'!D135</f>
        <v>56320</v>
      </c>
      <c r="E121" s="71" t="str">
        <f>'VMs - All Data Fields'!G135</f>
        <v>FB01-01-IT</v>
      </c>
      <c r="F121" s="71">
        <f>'VMs - All Data Fields'!I135</f>
        <v>0</v>
      </c>
      <c r="G121" s="71">
        <f>'VMs - All Data Fields'!K135</f>
        <v>0</v>
      </c>
      <c r="H121" s="71">
        <f>'VMs - All Data Fields'!L135</f>
        <v>0</v>
      </c>
      <c r="I121" s="71" t="e">
        <f>'VMs - All Data Fields'!#REF!</f>
        <v>#REF!</v>
      </c>
      <c r="J121" s="71" t="e">
        <f>'VMs - All Data Fields'!#REF!</f>
        <v>#REF!</v>
      </c>
      <c r="K121" s="71" t="e">
        <f>'VMs - All Data Fields'!#REF!</f>
        <v>#REF!</v>
      </c>
      <c r="L121" s="71">
        <f>'VMs - All Data Fields'!N135</f>
        <v>0</v>
      </c>
      <c r="M121" s="71">
        <f>'VMs - All Data Fields'!P135</f>
        <v>0</v>
      </c>
      <c r="N121" s="71">
        <f>'VMs - All Data Fields'!Q135</f>
        <v>0</v>
      </c>
      <c r="O121" s="71">
        <f>'VMs - All Data Fields'!S135</f>
        <v>0</v>
      </c>
      <c r="P121" s="71">
        <f>'VMs - All Data Fields'!U135</f>
        <v>0</v>
      </c>
      <c r="Q121" s="71">
        <f>'VMs - All Data Fields'!V135</f>
        <v>0</v>
      </c>
      <c r="R121" s="71" t="str">
        <f>'VMs - All Data Fields'!AC135</f>
        <v>OVA</v>
      </c>
      <c r="S121" s="71" t="str">
        <f>'VMs - All Data Fields'!AD135</f>
        <v>172.17.34.61</v>
      </c>
      <c r="T121" s="71" t="str">
        <f>'VMs - All Data Fields'!AE135</f>
        <v>034-ITSVC</v>
      </c>
      <c r="U121" s="71" t="str">
        <f>'VMs - All Data Fields'!AF135</f>
        <v>255.255.254.0</v>
      </c>
      <c r="V121" s="71" t="str">
        <f>'VMs - All Data Fields'!AG135</f>
        <v>172.17.34.1</v>
      </c>
      <c r="W121" s="71">
        <f>'VMs - All Data Fields'!AH135</f>
        <v>0</v>
      </c>
      <c r="X121" s="71">
        <f>'VMs - All Data Fields'!AI135</f>
        <v>0</v>
      </c>
      <c r="Y121" s="71">
        <f>'VMs - All Data Fields'!AJ135</f>
        <v>0</v>
      </c>
      <c r="Z121" s="71" t="e">
        <f>'VMs - All Data Fields'!#REF!</f>
        <v>#REF!</v>
      </c>
      <c r="AA121" s="71">
        <f>'VMs - All Data Fields'!AK135</f>
        <v>0</v>
      </c>
      <c r="AB121" s="71">
        <f>'VMs - All Data Fields'!AL135</f>
        <v>0</v>
      </c>
      <c r="AC121" s="71">
        <f>'VMs - All Data Fields'!AM135</f>
        <v>0</v>
      </c>
      <c r="AD121" s="71" t="e">
        <f>'VMs - All Data Fields'!#REF!</f>
        <v>#REF!</v>
      </c>
      <c r="AE121" s="71">
        <f>'VMs - All Data Fields'!AT135</f>
        <v>3</v>
      </c>
      <c r="AF121" s="71" t="str">
        <f>'VMs - All Data Fields'!AW135</f>
        <v>Infrastructure</v>
      </c>
      <c r="AG121" s="71" t="str">
        <f>'VMs - All Data Fields'!AX135</f>
        <v>Active</v>
      </c>
      <c r="AH121" s="71" t="str">
        <f>'VMs - All Data Fields'!AY135</f>
        <v>PrimaryCompute</v>
      </c>
      <c r="AI121" s="71">
        <f>'VMs - All Data Fields'!BJ135</f>
        <v>0</v>
      </c>
      <c r="AJ121" s="71"/>
      <c r="AK121" s="71"/>
      <c r="AL121" s="71"/>
      <c r="AM121" s="71"/>
      <c r="AN121" s="71"/>
      <c r="AO121" s="71"/>
      <c r="AP121" s="71"/>
      <c r="AQ121" s="71"/>
      <c r="AR121" s="71"/>
      <c r="AS121" s="71"/>
      <c r="AT121" s="71"/>
      <c r="AU121" s="71"/>
      <c r="AV121" s="71"/>
      <c r="AW121" s="71"/>
      <c r="AX121" s="71"/>
      <c r="AY121" s="71"/>
      <c r="AZ121" s="71"/>
      <c r="BA121" s="71"/>
      <c r="BB121" s="71"/>
      <c r="BC121" s="71"/>
      <c r="BD121" s="71"/>
      <c r="BE121" s="71"/>
      <c r="BF121" s="71"/>
      <c r="BG121" s="71"/>
      <c r="BH121" s="71"/>
      <c r="BI121" s="71"/>
      <c r="BJ121" s="71"/>
      <c r="BK121" s="71"/>
      <c r="BL121" s="71"/>
      <c r="BM121" s="71"/>
      <c r="BN121" s="71"/>
      <c r="BO121" s="71"/>
      <c r="BP121" s="71"/>
      <c r="BQ121" s="71"/>
      <c r="BR121" s="71"/>
      <c r="BS121" s="71"/>
      <c r="BT121" s="71"/>
      <c r="BU121" s="71"/>
      <c r="BV121" s="71"/>
      <c r="BW121" s="71"/>
      <c r="BX121" s="71"/>
      <c r="BY121" s="71"/>
      <c r="BZ121" s="71"/>
      <c r="CA121" s="71"/>
      <c r="CB121" s="71"/>
      <c r="CC121" s="71"/>
      <c r="CD121" s="71"/>
      <c r="CE121" s="71"/>
      <c r="CF121" s="71"/>
      <c r="CG121" s="71"/>
      <c r="CH121" s="71"/>
    </row>
    <row r="122" spans="1:86">
      <c r="A122" s="71" t="str">
        <f>'VMs - All Data Fields'!A136</f>
        <v>simbasim01</v>
      </c>
      <c r="B122" s="71">
        <f>'VMs - All Data Fields'!B136</f>
        <v>4</v>
      </c>
      <c r="C122" s="71">
        <f>'VMs - All Data Fields'!C136</f>
        <v>8192</v>
      </c>
      <c r="D122" s="71">
        <f>'VMs - All Data Fields'!D136</f>
        <v>102400</v>
      </c>
      <c r="E122" s="71" t="str">
        <f>'VMs - All Data Fields'!G136</f>
        <v>FB01-02-Prod</v>
      </c>
      <c r="F122" s="71">
        <f>'VMs - All Data Fields'!I136</f>
        <v>0</v>
      </c>
      <c r="G122" s="71">
        <f>'VMs - All Data Fields'!K136</f>
        <v>0</v>
      </c>
      <c r="H122" s="71">
        <f>'VMs - All Data Fields'!L136</f>
        <v>0</v>
      </c>
      <c r="I122" s="71" t="e">
        <f>'VMs - All Data Fields'!#REF!</f>
        <v>#REF!</v>
      </c>
      <c r="J122" s="71" t="e">
        <f>'VMs - All Data Fields'!#REF!</f>
        <v>#REF!</v>
      </c>
      <c r="K122" s="71" t="e">
        <f>'VMs - All Data Fields'!#REF!</f>
        <v>#REF!</v>
      </c>
      <c r="L122" s="71">
        <f>'VMs - All Data Fields'!N136</f>
        <v>0</v>
      </c>
      <c r="M122" s="71">
        <f>'VMs - All Data Fields'!P136</f>
        <v>0</v>
      </c>
      <c r="N122" s="71">
        <f>'VMs - All Data Fields'!Q136</f>
        <v>0</v>
      </c>
      <c r="O122" s="71">
        <f>'VMs - All Data Fields'!S136</f>
        <v>0</v>
      </c>
      <c r="P122" s="71">
        <f>'VMs - All Data Fields'!U136</f>
        <v>0</v>
      </c>
      <c r="Q122" s="71">
        <f>'VMs - All Data Fields'!V136</f>
        <v>0</v>
      </c>
      <c r="R122" s="71" t="str">
        <f>'VMs - All Data Fields'!AC136</f>
        <v>CentOS7</v>
      </c>
      <c r="S122" s="71" t="str">
        <f>'VMs - All Data Fields'!AD136</f>
        <v>172.17.34.66</v>
      </c>
      <c r="T122" s="71" t="str">
        <f>'VMs - All Data Fields'!AE136</f>
        <v>034-ITSVC</v>
      </c>
      <c r="U122" s="71" t="str">
        <f>'VMs - All Data Fields'!AF136</f>
        <v>255.255.254.0</v>
      </c>
      <c r="V122" s="71" t="str">
        <f>'VMs - All Data Fields'!AG136</f>
        <v>172.17.34.1</v>
      </c>
      <c r="W122" s="71">
        <f>'VMs - All Data Fields'!AH136</f>
        <v>0</v>
      </c>
      <c r="X122" s="71">
        <f>'VMs - All Data Fields'!AI136</f>
        <v>0</v>
      </c>
      <c r="Y122" s="71">
        <f>'VMs - All Data Fields'!AJ136</f>
        <v>0</v>
      </c>
      <c r="Z122" s="71" t="e">
        <f>'VMs - All Data Fields'!#REF!</f>
        <v>#REF!</v>
      </c>
      <c r="AA122" s="71">
        <f>'VMs - All Data Fields'!AK136</f>
        <v>0</v>
      </c>
      <c r="AB122" s="71">
        <f>'VMs - All Data Fields'!AL136</f>
        <v>0</v>
      </c>
      <c r="AC122" s="71">
        <f>'VMs - All Data Fields'!AM136</f>
        <v>0</v>
      </c>
      <c r="AD122" s="71" t="e">
        <f>'VMs - All Data Fields'!#REF!</f>
        <v>#REF!</v>
      </c>
      <c r="AE122" s="71">
        <f>'VMs - All Data Fields'!AT136</f>
        <v>10</v>
      </c>
      <c r="AF122" s="71" t="str">
        <f>'VMs - All Data Fields'!AW136</f>
        <v>Commissioning</v>
      </c>
      <c r="AG122" s="71" t="str">
        <f>'VMs - All Data Fields'!AX136</f>
        <v>Active</v>
      </c>
      <c r="AH122" s="71" t="str">
        <f>'VMs - All Data Fields'!AY136</f>
        <v>PrimaryCompute</v>
      </c>
      <c r="AI122" s="71">
        <f>'VMs - All Data Fields'!BJ136</f>
        <v>0</v>
      </c>
      <c r="AJ122" s="71"/>
      <c r="AK122" s="71"/>
      <c r="AL122" s="71"/>
      <c r="AM122" s="71"/>
      <c r="AN122" s="71"/>
      <c r="AO122" s="71"/>
      <c r="AP122" s="71"/>
      <c r="AQ122" s="71"/>
      <c r="AR122" s="71"/>
      <c r="AS122" s="71"/>
      <c r="AT122" s="71"/>
      <c r="AU122" s="71"/>
      <c r="AV122" s="71"/>
      <c r="AW122" s="71"/>
      <c r="AX122" s="71"/>
      <c r="AY122" s="71"/>
      <c r="AZ122" s="71"/>
      <c r="BA122" s="71"/>
      <c r="BB122" s="71"/>
      <c r="BC122" s="71"/>
      <c r="BD122" s="71"/>
      <c r="BE122" s="71"/>
      <c r="BF122" s="71"/>
      <c r="BG122" s="71"/>
      <c r="BH122" s="71"/>
      <c r="BI122" s="71"/>
      <c r="BJ122" s="71"/>
      <c r="BK122" s="71"/>
      <c r="BL122" s="71"/>
      <c r="BM122" s="71"/>
      <c r="BN122" s="71"/>
      <c r="BO122" s="71"/>
      <c r="BP122" s="71"/>
      <c r="BQ122" s="71"/>
      <c r="BR122" s="71"/>
      <c r="BS122" s="71"/>
      <c r="BT122" s="71"/>
      <c r="BU122" s="71"/>
      <c r="BV122" s="71"/>
      <c r="BW122" s="71"/>
      <c r="BX122" s="71"/>
      <c r="BY122" s="71"/>
      <c r="BZ122" s="71"/>
      <c r="CA122" s="71"/>
      <c r="CB122" s="71"/>
      <c r="CC122" s="71"/>
      <c r="CD122" s="71"/>
      <c r="CE122" s="71"/>
      <c r="CF122" s="71"/>
      <c r="CG122" s="71"/>
      <c r="CH122" s="71"/>
    </row>
    <row r="123" spans="1:86">
      <c r="A123" s="71" t="str">
        <f>'VMs - All Data Fields'!A137</f>
        <v>sm01</v>
      </c>
      <c r="B123" s="71">
        <f>'VMs - All Data Fields'!B137</f>
        <v>4</v>
      </c>
      <c r="C123" s="71">
        <f>'VMs - All Data Fields'!C137</f>
        <v>16384</v>
      </c>
      <c r="D123" s="71">
        <f>'VMs - All Data Fields'!D137</f>
        <v>102400</v>
      </c>
      <c r="E123" s="71" t="str">
        <f>'VMs - All Data Fields'!G137</f>
        <v>FB01-02-Prod</v>
      </c>
      <c r="F123" s="71">
        <f>'VMs - All Data Fields'!I137</f>
        <v>10240</v>
      </c>
      <c r="G123" s="71" t="str">
        <f>'VMs - All Data Fields'!K137</f>
        <v>Default</v>
      </c>
      <c r="H123" s="71" t="str">
        <f>'VMs - All Data Fields'!L137</f>
        <v>FB01-02-Prod</v>
      </c>
      <c r="I123" s="71" t="e">
        <f>'VMs - All Data Fields'!#REF!</f>
        <v>#REF!</v>
      </c>
      <c r="J123" s="71" t="e">
        <f>'VMs - All Data Fields'!#REF!</f>
        <v>#REF!</v>
      </c>
      <c r="K123" s="71" t="e">
        <f>'VMs - All Data Fields'!#REF!</f>
        <v>#REF!</v>
      </c>
      <c r="L123" s="71">
        <f>'VMs - All Data Fields'!N137</f>
        <v>204800</v>
      </c>
      <c r="M123" s="71" t="str">
        <f>'VMs - All Data Fields'!P137</f>
        <v>Default</v>
      </c>
      <c r="N123" s="71" t="str">
        <f>'VMs - All Data Fields'!Q137</f>
        <v>FB01-03-Logs</v>
      </c>
      <c r="O123" s="71">
        <f>'VMs - All Data Fields'!S137</f>
        <v>0</v>
      </c>
      <c r="P123" s="71">
        <f>'VMs - All Data Fields'!U137</f>
        <v>0</v>
      </c>
      <c r="Q123" s="71">
        <f>'VMs - All Data Fields'!V137</f>
        <v>0</v>
      </c>
      <c r="R123" s="71" t="str">
        <f>'VMs - All Data Fields'!AC137</f>
        <v>Win2016</v>
      </c>
      <c r="S123" s="71" t="str">
        <f>'VMs - All Data Fields'!AD137</f>
        <v>172.17.36.193</v>
      </c>
      <c r="T123" s="71" t="str">
        <f>'VMs - All Data Fields'!AE137</f>
        <v>036-Mselect</v>
      </c>
      <c r="U123" s="71" t="str">
        <f>'VMs - All Data Fields'!AF137</f>
        <v>255.255.254.0</v>
      </c>
      <c r="V123" s="71" t="str">
        <f>'VMs - All Data Fields'!AG137</f>
        <v>172.17.36.1</v>
      </c>
      <c r="W123" s="71">
        <f>'VMs - All Data Fields'!AH137</f>
        <v>0</v>
      </c>
      <c r="X123" s="71">
        <f>'VMs - All Data Fields'!AI137</f>
        <v>0</v>
      </c>
      <c r="Y123" s="71">
        <f>'VMs - All Data Fields'!AJ137</f>
        <v>0</v>
      </c>
      <c r="Z123" s="71" t="e">
        <f>'VMs - All Data Fields'!#REF!</f>
        <v>#REF!</v>
      </c>
      <c r="AA123" s="71">
        <f>'VMs - All Data Fields'!AK137</f>
        <v>0</v>
      </c>
      <c r="AB123" s="71">
        <f>'VMs - All Data Fields'!AL137</f>
        <v>0</v>
      </c>
      <c r="AC123" s="71">
        <f>'VMs - All Data Fields'!AM137</f>
        <v>0</v>
      </c>
      <c r="AD123" s="71" t="e">
        <f>'VMs - All Data Fields'!#REF!</f>
        <v>#REF!</v>
      </c>
      <c r="AE123" s="71">
        <f>'VMs - All Data Fields'!AT137</f>
        <v>9</v>
      </c>
      <c r="AF123" s="71" t="str">
        <f>'VMs - All Data Fields'!AW137</f>
        <v>Production</v>
      </c>
      <c r="AG123" s="71" t="str">
        <f>'VMs - All Data Fields'!AX137</f>
        <v>Active</v>
      </c>
      <c r="AH123" s="71" t="str">
        <f>'VMs - All Data Fields'!AY137</f>
        <v>SecondaryCompute</v>
      </c>
      <c r="AI123" s="71" t="str">
        <f>'VMs - All Data Fields'!BJ137</f>
        <v>Software Access</v>
      </c>
      <c r="AJ123" s="71"/>
      <c r="AK123" s="71"/>
      <c r="AL123" s="71"/>
      <c r="AM123" s="71"/>
      <c r="AN123" s="71"/>
      <c r="AO123" s="71"/>
      <c r="AP123" s="71"/>
      <c r="AQ123" s="71"/>
      <c r="AR123" s="71"/>
      <c r="AS123" s="71"/>
      <c r="AT123" s="71"/>
      <c r="AU123" s="71"/>
      <c r="AV123" s="71"/>
      <c r="AW123" s="71"/>
      <c r="AX123" s="71"/>
      <c r="AY123" s="71"/>
      <c r="AZ123" s="71"/>
      <c r="BA123" s="71"/>
      <c r="BB123" s="71"/>
      <c r="BC123" s="71"/>
      <c r="BD123" s="71"/>
      <c r="BE123" s="71"/>
      <c r="BF123" s="71"/>
      <c r="BG123" s="71"/>
      <c r="BH123" s="71"/>
      <c r="BI123" s="71"/>
      <c r="BJ123" s="71"/>
      <c r="BK123" s="71"/>
      <c r="BL123" s="71"/>
      <c r="BM123" s="71"/>
      <c r="BN123" s="71"/>
      <c r="BO123" s="71"/>
      <c r="BP123" s="71"/>
      <c r="BQ123" s="71"/>
      <c r="BR123" s="71"/>
      <c r="BS123" s="71"/>
      <c r="BT123" s="71"/>
      <c r="BU123" s="71"/>
      <c r="BV123" s="71"/>
      <c r="BW123" s="71"/>
      <c r="BX123" s="71"/>
      <c r="BY123" s="71"/>
      <c r="BZ123" s="71"/>
      <c r="CA123" s="71"/>
      <c r="CB123" s="71"/>
      <c r="CC123" s="71"/>
      <c r="CD123" s="71"/>
      <c r="CE123" s="71"/>
      <c r="CF123" s="71"/>
      <c r="CG123" s="71"/>
      <c r="CH123" s="71"/>
    </row>
    <row r="124" spans="1:86">
      <c r="A124" s="71" t="e">
        <f>'VMs - All Data Fields'!#REF!</f>
        <v>#REF!</v>
      </c>
      <c r="B124" s="71" t="e">
        <f>'VMs - All Data Fields'!#REF!</f>
        <v>#REF!</v>
      </c>
      <c r="C124" s="71" t="e">
        <f>'VMs - All Data Fields'!#REF!</f>
        <v>#REF!</v>
      </c>
      <c r="D124" s="71" t="e">
        <f>'VMs - All Data Fields'!#REF!</f>
        <v>#REF!</v>
      </c>
      <c r="E124" s="71" t="e">
        <f>'VMs - All Data Fields'!#REF!</f>
        <v>#REF!</v>
      </c>
      <c r="F124" s="71" t="e">
        <f>'VMs - All Data Fields'!#REF!</f>
        <v>#REF!</v>
      </c>
      <c r="G124" s="71" t="e">
        <f>'VMs - All Data Fields'!#REF!</f>
        <v>#REF!</v>
      </c>
      <c r="H124" s="71" t="e">
        <f>'VMs - All Data Fields'!#REF!</f>
        <v>#REF!</v>
      </c>
      <c r="I124" s="71" t="e">
        <f>'VMs - All Data Fields'!#REF!</f>
        <v>#REF!</v>
      </c>
      <c r="J124" s="71" t="e">
        <f>'VMs - All Data Fields'!#REF!</f>
        <v>#REF!</v>
      </c>
      <c r="K124" s="71" t="e">
        <f>'VMs - All Data Fields'!#REF!</f>
        <v>#REF!</v>
      </c>
      <c r="L124" s="71" t="e">
        <f>'VMs - All Data Fields'!#REF!</f>
        <v>#REF!</v>
      </c>
      <c r="M124" s="71" t="e">
        <f>'VMs - All Data Fields'!#REF!</f>
        <v>#REF!</v>
      </c>
      <c r="N124" s="71" t="e">
        <f>'VMs - All Data Fields'!#REF!</f>
        <v>#REF!</v>
      </c>
      <c r="O124" s="71" t="e">
        <f>'VMs - All Data Fields'!#REF!</f>
        <v>#REF!</v>
      </c>
      <c r="P124" s="71" t="e">
        <f>'VMs - All Data Fields'!#REF!</f>
        <v>#REF!</v>
      </c>
      <c r="Q124" s="71" t="e">
        <f>'VMs - All Data Fields'!#REF!</f>
        <v>#REF!</v>
      </c>
      <c r="R124" s="71" t="e">
        <f>'VMs - All Data Fields'!#REF!</f>
        <v>#REF!</v>
      </c>
      <c r="S124" s="71" t="e">
        <f>'VMs - All Data Fields'!#REF!</f>
        <v>#REF!</v>
      </c>
      <c r="T124" s="71" t="e">
        <f>'VMs - All Data Fields'!#REF!</f>
        <v>#REF!</v>
      </c>
      <c r="U124" s="71" t="e">
        <f>'VMs - All Data Fields'!#REF!</f>
        <v>#REF!</v>
      </c>
      <c r="V124" s="71" t="e">
        <f>'VMs - All Data Fields'!#REF!</f>
        <v>#REF!</v>
      </c>
      <c r="W124" s="71" t="e">
        <f>'VMs - All Data Fields'!#REF!</f>
        <v>#REF!</v>
      </c>
      <c r="X124" s="71" t="e">
        <f>'VMs - All Data Fields'!#REF!</f>
        <v>#REF!</v>
      </c>
      <c r="Y124" s="71" t="e">
        <f>'VMs - All Data Fields'!#REF!</f>
        <v>#REF!</v>
      </c>
      <c r="Z124" s="71" t="e">
        <f>'VMs - All Data Fields'!#REF!</f>
        <v>#REF!</v>
      </c>
      <c r="AA124" s="71" t="e">
        <f>'VMs - All Data Fields'!#REF!</f>
        <v>#REF!</v>
      </c>
      <c r="AB124" s="71" t="e">
        <f>'VMs - All Data Fields'!#REF!</f>
        <v>#REF!</v>
      </c>
      <c r="AC124" s="71" t="e">
        <f>'VMs - All Data Fields'!#REF!</f>
        <v>#REF!</v>
      </c>
      <c r="AD124" s="71" t="e">
        <f>'VMs - All Data Fields'!#REF!</f>
        <v>#REF!</v>
      </c>
      <c r="AE124" s="71" t="e">
        <f>'VMs - All Data Fields'!#REF!</f>
        <v>#REF!</v>
      </c>
      <c r="AF124" s="71" t="e">
        <f>'VMs - All Data Fields'!#REF!</f>
        <v>#REF!</v>
      </c>
      <c r="AG124" s="71" t="e">
        <f>'VMs - All Data Fields'!#REF!</f>
        <v>#REF!</v>
      </c>
      <c r="AH124" s="71" t="e">
        <f>'VMs - All Data Fields'!#REF!</f>
        <v>#REF!</v>
      </c>
      <c r="AI124" s="71" t="e">
        <f>'VMs - All Data Fields'!#REF!</f>
        <v>#REF!</v>
      </c>
      <c r="AJ124" s="71"/>
      <c r="AK124" s="71"/>
      <c r="AL124" s="71"/>
      <c r="AM124" s="71"/>
      <c r="AN124" s="71"/>
      <c r="AO124" s="71"/>
      <c r="AP124" s="71"/>
      <c r="AQ124" s="71"/>
      <c r="AR124" s="71"/>
      <c r="AS124" s="71"/>
      <c r="AT124" s="71"/>
      <c r="AU124" s="71"/>
      <c r="AV124" s="71"/>
      <c r="AW124" s="71"/>
      <c r="AX124" s="71"/>
      <c r="AY124" s="71"/>
      <c r="AZ124" s="71"/>
      <c r="BA124" s="71"/>
      <c r="BB124" s="71"/>
      <c r="BC124" s="71"/>
      <c r="BD124" s="71"/>
      <c r="BE124" s="71"/>
      <c r="BF124" s="71"/>
      <c r="BG124" s="71"/>
      <c r="BH124" s="71"/>
      <c r="BI124" s="71"/>
      <c r="BJ124" s="71"/>
      <c r="BK124" s="71"/>
      <c r="BL124" s="71"/>
      <c r="BM124" s="71"/>
      <c r="BN124" s="71"/>
      <c r="BO124" s="71"/>
      <c r="BP124" s="71"/>
      <c r="BQ124" s="71"/>
      <c r="BR124" s="71"/>
      <c r="BS124" s="71"/>
      <c r="BT124" s="71"/>
      <c r="BU124" s="71"/>
      <c r="BV124" s="71"/>
      <c r="BW124" s="71"/>
      <c r="BX124" s="71"/>
      <c r="BY124" s="71"/>
      <c r="BZ124" s="71"/>
      <c r="CA124" s="71"/>
      <c r="CB124" s="71"/>
      <c r="CC124" s="71"/>
      <c r="CD124" s="71"/>
      <c r="CE124" s="71"/>
      <c r="CF124" s="71"/>
      <c r="CG124" s="71"/>
      <c r="CH124" s="71"/>
    </row>
    <row r="125" spans="1:86">
      <c r="A125" s="71" t="str">
        <f>'VMs - All Data Fields'!A138</f>
        <v>sre01</v>
      </c>
      <c r="B125" s="71">
        <f>'VMs - All Data Fields'!B138</f>
        <v>24</v>
      </c>
      <c r="C125" s="71">
        <f>'VMs - All Data Fields'!C138</f>
        <v>98304</v>
      </c>
      <c r="D125" s="71">
        <f>'VMs - All Data Fields'!D138</f>
        <v>102400</v>
      </c>
      <c r="E125" s="71" t="str">
        <f>'VMs - All Data Fields'!G138</f>
        <v>FB01-02-Prod</v>
      </c>
      <c r="F125" s="71">
        <f>'VMs - All Data Fields'!I138</f>
        <v>10240</v>
      </c>
      <c r="G125" s="71" t="str">
        <f>'VMs - All Data Fields'!K138</f>
        <v>Default</v>
      </c>
      <c r="H125" s="71" t="str">
        <f>'VMs - All Data Fields'!L138</f>
        <v>FB01-02-Prod</v>
      </c>
      <c r="I125" s="71" t="e">
        <f>'VMs - All Data Fields'!#REF!</f>
        <v>#REF!</v>
      </c>
      <c r="J125" s="71" t="e">
        <f>'VMs - All Data Fields'!#REF!</f>
        <v>#REF!</v>
      </c>
      <c r="K125" s="71" t="e">
        <f>'VMs - All Data Fields'!#REF!</f>
        <v>#REF!</v>
      </c>
      <c r="L125" s="71">
        <f>'VMs - All Data Fields'!N138</f>
        <v>3145728</v>
      </c>
      <c r="M125" s="71" t="str">
        <f>'VMs - All Data Fields'!P138</f>
        <v>Default</v>
      </c>
      <c r="N125" s="71" t="str">
        <f>'VMs - All Data Fields'!Q138</f>
        <v>FB01-03-Logs</v>
      </c>
      <c r="O125" s="71">
        <f>'VMs - All Data Fields'!S138</f>
        <v>0</v>
      </c>
      <c r="P125" s="71">
        <f>'VMs - All Data Fields'!U138</f>
        <v>0</v>
      </c>
      <c r="Q125" s="71">
        <f>'VMs - All Data Fields'!V138</f>
        <v>0</v>
      </c>
      <c r="R125" s="71" t="str">
        <f>'VMs - All Data Fields'!AC138</f>
        <v>Win2016</v>
      </c>
      <c r="S125" s="71" t="str">
        <f>'VMs - All Data Fields'!AD138</f>
        <v>172.17.36.194</v>
      </c>
      <c r="T125" s="71" t="str">
        <f>'VMs - All Data Fields'!AE138</f>
        <v>036-Mselect</v>
      </c>
      <c r="U125" s="71" t="str">
        <f>'VMs - All Data Fields'!AF138</f>
        <v>255.255.254.0</v>
      </c>
      <c r="V125" s="71" t="str">
        <f>'VMs - All Data Fields'!AG138</f>
        <v>172.17.36.1</v>
      </c>
      <c r="W125" s="71">
        <f>'VMs - All Data Fields'!AH138</f>
        <v>0</v>
      </c>
      <c r="X125" s="71">
        <f>'VMs - All Data Fields'!AI138</f>
        <v>0</v>
      </c>
      <c r="Y125" s="71">
        <f>'VMs - All Data Fields'!AJ138</f>
        <v>0</v>
      </c>
      <c r="Z125" s="71" t="e">
        <f>'VMs - All Data Fields'!#REF!</f>
        <v>#REF!</v>
      </c>
      <c r="AA125" s="71">
        <f>'VMs - All Data Fields'!AK138</f>
        <v>0</v>
      </c>
      <c r="AB125" s="71">
        <f>'VMs - All Data Fields'!AL138</f>
        <v>0</v>
      </c>
      <c r="AC125" s="71">
        <f>'VMs - All Data Fields'!AM138</f>
        <v>0</v>
      </c>
      <c r="AD125" s="71" t="e">
        <f>'VMs - All Data Fields'!#REF!</f>
        <v>#REF!</v>
      </c>
      <c r="AE125" s="71">
        <f>'VMs - All Data Fields'!AT138</f>
        <v>9</v>
      </c>
      <c r="AF125" s="71" t="str">
        <f>'VMs - All Data Fields'!AW138</f>
        <v>Production</v>
      </c>
      <c r="AG125" s="71" t="str">
        <f>'VMs - All Data Fields'!AX138</f>
        <v>Active</v>
      </c>
      <c r="AH125" s="71" t="str">
        <f>'VMs - All Data Fields'!AY138</f>
        <v>SecondaryCompute</v>
      </c>
      <c r="AI125" s="71" t="str">
        <f>'VMs - All Data Fields'!BJ138</f>
        <v>Software Access</v>
      </c>
      <c r="AJ125" s="71"/>
      <c r="AK125" s="71"/>
      <c r="AL125" s="71"/>
      <c r="AM125" s="71"/>
      <c r="AN125" s="71"/>
      <c r="AO125" s="71"/>
      <c r="AP125" s="71"/>
      <c r="AQ125" s="71"/>
      <c r="AR125" s="71"/>
      <c r="AS125" s="71"/>
      <c r="AT125" s="71"/>
      <c r="AU125" s="71"/>
      <c r="AV125" s="71"/>
      <c r="AW125" s="71"/>
      <c r="AX125" s="71"/>
      <c r="AY125" s="71"/>
      <c r="AZ125" s="71"/>
      <c r="BA125" s="71"/>
      <c r="BB125" s="71"/>
      <c r="BC125" s="71"/>
      <c r="BD125" s="71"/>
      <c r="BE125" s="71"/>
      <c r="BF125" s="71"/>
      <c r="BG125" s="71"/>
      <c r="BH125" s="71"/>
      <c r="BI125" s="71"/>
      <c r="BJ125" s="71"/>
      <c r="BK125" s="71"/>
      <c r="BL125" s="71"/>
      <c r="BM125" s="71"/>
      <c r="BN125" s="71"/>
      <c r="BO125" s="71"/>
      <c r="BP125" s="71"/>
      <c r="BQ125" s="71"/>
      <c r="BR125" s="71"/>
      <c r="BS125" s="71"/>
      <c r="BT125" s="71"/>
      <c r="BU125" s="71"/>
      <c r="BV125" s="71"/>
      <c r="BW125" s="71"/>
      <c r="BX125" s="71"/>
      <c r="BY125" s="71"/>
      <c r="BZ125" s="71"/>
      <c r="CA125" s="71"/>
      <c r="CB125" s="71"/>
      <c r="CC125" s="71"/>
      <c r="CD125" s="71"/>
      <c r="CE125" s="71"/>
      <c r="CF125" s="71"/>
      <c r="CG125" s="71"/>
      <c r="CH125" s="71"/>
    </row>
    <row r="126" spans="1:86">
      <c r="A126" s="71" t="str">
        <f>'VMs - All Data Fields'!A139</f>
        <v>symmobile01</v>
      </c>
      <c r="B126" s="71">
        <f>'VMs - All Data Fields'!B139</f>
        <v>4</v>
      </c>
      <c r="C126" s="71">
        <f>'VMs - All Data Fields'!C139</f>
        <v>8192</v>
      </c>
      <c r="D126" s="71">
        <f>'VMs - All Data Fields'!D139</f>
        <v>102400</v>
      </c>
      <c r="E126" s="71" t="str">
        <f>'VMs - All Data Fields'!G139</f>
        <v>FB01-02-Prod</v>
      </c>
      <c r="F126" s="71">
        <f>'VMs - All Data Fields'!I139</f>
        <v>0</v>
      </c>
      <c r="G126" s="71">
        <f>'VMs - All Data Fields'!K139</f>
        <v>0</v>
      </c>
      <c r="H126" s="71">
        <f>'VMs - All Data Fields'!L139</f>
        <v>0</v>
      </c>
      <c r="I126" s="71" t="e">
        <f>'VMs - All Data Fields'!#REF!</f>
        <v>#REF!</v>
      </c>
      <c r="J126" s="71" t="e">
        <f>'VMs - All Data Fields'!#REF!</f>
        <v>#REF!</v>
      </c>
      <c r="K126" s="71" t="e">
        <f>'VMs - All Data Fields'!#REF!</f>
        <v>#REF!</v>
      </c>
      <c r="L126" s="71">
        <f>'VMs - All Data Fields'!N139</f>
        <v>0</v>
      </c>
      <c r="M126" s="71">
        <f>'VMs - All Data Fields'!P139</f>
        <v>0</v>
      </c>
      <c r="N126" s="71">
        <f>'VMs - All Data Fields'!Q139</f>
        <v>0</v>
      </c>
      <c r="O126" s="71">
        <f>'VMs - All Data Fields'!S139</f>
        <v>0</v>
      </c>
      <c r="P126" s="71">
        <f>'VMs - All Data Fields'!U139</f>
        <v>0</v>
      </c>
      <c r="Q126" s="71">
        <f>'VMs - All Data Fields'!V139</f>
        <v>0</v>
      </c>
      <c r="R126" s="71" t="str">
        <f>'VMs - All Data Fields'!AC139</f>
        <v>Win2016</v>
      </c>
      <c r="S126" s="71" t="str">
        <f>'VMs - All Data Fields'!AD139</f>
        <v>172.17.34.67</v>
      </c>
      <c r="T126" s="71" t="str">
        <f>'VMs - All Data Fields'!AE139</f>
        <v>034-ITSVC</v>
      </c>
      <c r="U126" s="71" t="str">
        <f>'VMs - All Data Fields'!AF139</f>
        <v>255.255.254.0</v>
      </c>
      <c r="V126" s="71" t="str">
        <f>'VMs - All Data Fields'!AG139</f>
        <v>172.17.34.1</v>
      </c>
      <c r="W126" s="71">
        <f>'VMs - All Data Fields'!AH139</f>
        <v>0</v>
      </c>
      <c r="X126" s="71">
        <f>'VMs - All Data Fields'!AI139</f>
        <v>0</v>
      </c>
      <c r="Y126" s="71">
        <f>'VMs - All Data Fields'!AJ139</f>
        <v>0</v>
      </c>
      <c r="Z126" s="71" t="e">
        <f>'VMs - All Data Fields'!#REF!</f>
        <v>#REF!</v>
      </c>
      <c r="AA126" s="71">
        <f>'VMs - All Data Fields'!AK139</f>
        <v>0</v>
      </c>
      <c r="AB126" s="71">
        <f>'VMs - All Data Fields'!AL139</f>
        <v>0</v>
      </c>
      <c r="AC126" s="71">
        <f>'VMs - All Data Fields'!AM139</f>
        <v>0</v>
      </c>
      <c r="AD126" s="71" t="e">
        <f>'VMs - All Data Fields'!#REF!</f>
        <v>#REF!</v>
      </c>
      <c r="AE126" s="71">
        <f>'VMs - All Data Fields'!AT139</f>
        <v>4</v>
      </c>
      <c r="AF126" s="71" t="str">
        <f>'VMs - All Data Fields'!AW139</f>
        <v>Production</v>
      </c>
      <c r="AG126" s="71" t="str">
        <f>'VMs - All Data Fields'!AX139</f>
        <v>Active</v>
      </c>
      <c r="AH126" s="71" t="str">
        <f>'VMs - All Data Fields'!AY139</f>
        <v>PrimaryCompute</v>
      </c>
      <c r="AI126" s="71" t="str">
        <f>'VMs - All Data Fields'!BJ139</f>
        <v>Software Access</v>
      </c>
      <c r="AJ126" s="71"/>
      <c r="AK126" s="71"/>
      <c r="AL126" s="71"/>
      <c r="AM126" s="71"/>
      <c r="AN126" s="71"/>
      <c r="AO126" s="71"/>
      <c r="AP126" s="71"/>
      <c r="AQ126" s="71"/>
      <c r="AR126" s="71"/>
      <c r="AS126" s="71"/>
      <c r="AT126" s="71"/>
      <c r="AU126" s="71"/>
      <c r="AV126" s="71"/>
      <c r="AW126" s="71"/>
      <c r="AX126" s="71"/>
      <c r="AY126" s="71"/>
      <c r="AZ126" s="71"/>
      <c r="BA126" s="71"/>
      <c r="BB126" s="71"/>
      <c r="BC126" s="71"/>
      <c r="BD126" s="71"/>
      <c r="BE126" s="71"/>
      <c r="BF126" s="71"/>
      <c r="BG126" s="71"/>
      <c r="BH126" s="71"/>
      <c r="BI126" s="71"/>
      <c r="BJ126" s="71"/>
      <c r="BK126" s="71"/>
      <c r="BL126" s="71"/>
      <c r="BM126" s="71"/>
      <c r="BN126" s="71"/>
      <c r="BO126" s="71"/>
      <c r="BP126" s="71"/>
      <c r="BQ126" s="71"/>
      <c r="BR126" s="71"/>
      <c r="BS126" s="71"/>
      <c r="BT126" s="71"/>
      <c r="BU126" s="71"/>
      <c r="BV126" s="71"/>
      <c r="BW126" s="71"/>
      <c r="BX126" s="71"/>
      <c r="BY126" s="71"/>
      <c r="BZ126" s="71"/>
      <c r="CA126" s="71"/>
      <c r="CB126" s="71"/>
      <c r="CC126" s="71"/>
      <c r="CD126" s="71"/>
      <c r="CE126" s="71"/>
      <c r="CF126" s="71"/>
      <c r="CG126" s="71"/>
      <c r="CH126" s="71"/>
    </row>
    <row r="127" spans="1:86">
      <c r="A127" s="71" t="str">
        <f>'VMs - All Data Fields'!A140</f>
        <v>symw01</v>
      </c>
      <c r="B127" s="71">
        <f>'VMs - All Data Fields'!B140</f>
        <v>4</v>
      </c>
      <c r="C127" s="71">
        <f>'VMs - All Data Fields'!C140</f>
        <v>8192</v>
      </c>
      <c r="D127" s="71">
        <f>'VMs - All Data Fields'!D140</f>
        <v>102400</v>
      </c>
      <c r="E127" s="71" t="str">
        <f>'VMs - All Data Fields'!G140</f>
        <v>FB01-02-Prod</v>
      </c>
      <c r="F127" s="71">
        <f>'VMs - All Data Fields'!I140</f>
        <v>0</v>
      </c>
      <c r="G127" s="71">
        <f>'VMs - All Data Fields'!K140</f>
        <v>0</v>
      </c>
      <c r="H127" s="71">
        <f>'VMs - All Data Fields'!L140</f>
        <v>0</v>
      </c>
      <c r="I127" s="71" t="e">
        <f>'VMs - All Data Fields'!#REF!</f>
        <v>#REF!</v>
      </c>
      <c r="J127" s="71" t="e">
        <f>'VMs - All Data Fields'!#REF!</f>
        <v>#REF!</v>
      </c>
      <c r="K127" s="71" t="e">
        <f>'VMs - All Data Fields'!#REF!</f>
        <v>#REF!</v>
      </c>
      <c r="L127" s="71">
        <f>'VMs - All Data Fields'!N140</f>
        <v>0</v>
      </c>
      <c r="M127" s="71">
        <f>'VMs - All Data Fields'!P140</f>
        <v>0</v>
      </c>
      <c r="N127" s="71">
        <f>'VMs - All Data Fields'!Q140</f>
        <v>0</v>
      </c>
      <c r="O127" s="71">
        <f>'VMs - All Data Fields'!S140</f>
        <v>0</v>
      </c>
      <c r="P127" s="71">
        <f>'VMs - All Data Fields'!U140</f>
        <v>0</v>
      </c>
      <c r="Q127" s="71">
        <f>'VMs - All Data Fields'!V140</f>
        <v>0</v>
      </c>
      <c r="R127" s="71" t="str">
        <f>'VMs - All Data Fields'!AC140</f>
        <v>CentOS7</v>
      </c>
      <c r="S127" s="71" t="str">
        <f>'VMs - All Data Fields'!AD140</f>
        <v>172.17.34.29</v>
      </c>
      <c r="T127" s="71" t="str">
        <f>'VMs - All Data Fields'!AE140</f>
        <v>034-ITSVC</v>
      </c>
      <c r="U127" s="71" t="str">
        <f>'VMs - All Data Fields'!AF140</f>
        <v>255.255.254.0</v>
      </c>
      <c r="V127" s="71" t="str">
        <f>'VMs - All Data Fields'!AG140</f>
        <v>172.17.34.1</v>
      </c>
      <c r="W127" s="71">
        <f>'VMs - All Data Fields'!AH140</f>
        <v>0</v>
      </c>
      <c r="X127" s="71">
        <f>'VMs - All Data Fields'!AI140</f>
        <v>0</v>
      </c>
      <c r="Y127" s="71">
        <f>'VMs - All Data Fields'!AJ140</f>
        <v>0</v>
      </c>
      <c r="Z127" s="71" t="e">
        <f>'VMs - All Data Fields'!#REF!</f>
        <v>#REF!</v>
      </c>
      <c r="AA127" s="71">
        <f>'VMs - All Data Fields'!AK140</f>
        <v>0</v>
      </c>
      <c r="AB127" s="71">
        <f>'VMs - All Data Fields'!AL140</f>
        <v>0</v>
      </c>
      <c r="AC127" s="71">
        <f>'VMs - All Data Fields'!AM140</f>
        <v>0</v>
      </c>
      <c r="AD127" s="71" t="e">
        <f>'VMs - All Data Fields'!#REF!</f>
        <v>#REF!</v>
      </c>
      <c r="AE127" s="71">
        <f>'VMs - All Data Fields'!AT140</f>
        <v>10</v>
      </c>
      <c r="AF127" s="71" t="str">
        <f>'VMs - All Data Fields'!AW140</f>
        <v>Infrastructure</v>
      </c>
      <c r="AG127" s="71" t="str">
        <f>'VMs - All Data Fields'!AX140</f>
        <v>Active</v>
      </c>
      <c r="AH127" s="71" t="str">
        <f>'VMs - All Data Fields'!AY140</f>
        <v>PrimaryCompute</v>
      </c>
      <c r="AI127" s="71">
        <f>'VMs - All Data Fields'!BJ140</f>
        <v>0</v>
      </c>
      <c r="AJ127" s="71"/>
      <c r="AK127" s="71"/>
      <c r="AL127" s="71"/>
      <c r="AM127" s="71"/>
      <c r="AN127" s="71"/>
      <c r="AO127" s="71"/>
      <c r="AP127" s="71"/>
      <c r="AQ127" s="71"/>
      <c r="AR127" s="71"/>
      <c r="AS127" s="71"/>
      <c r="AT127" s="71"/>
      <c r="AU127" s="71"/>
      <c r="AV127" s="71"/>
      <c r="AW127" s="71"/>
      <c r="AX127" s="71"/>
      <c r="AY127" s="71"/>
      <c r="AZ127" s="71"/>
      <c r="BA127" s="71"/>
      <c r="BB127" s="71"/>
      <c r="BC127" s="71"/>
      <c r="BD127" s="71"/>
      <c r="BE127" s="71"/>
      <c r="BF127" s="71"/>
      <c r="BG127" s="71"/>
      <c r="BH127" s="71"/>
      <c r="BI127" s="71"/>
      <c r="BJ127" s="71"/>
      <c r="BK127" s="71"/>
      <c r="BL127" s="71"/>
      <c r="BM127" s="71"/>
      <c r="BN127" s="71"/>
      <c r="BO127" s="71"/>
      <c r="BP127" s="71"/>
      <c r="BQ127" s="71"/>
      <c r="BR127" s="71"/>
      <c r="BS127" s="71"/>
      <c r="BT127" s="71"/>
      <c r="BU127" s="71"/>
      <c r="BV127" s="71"/>
      <c r="BW127" s="71"/>
      <c r="BX127" s="71"/>
      <c r="BY127" s="71"/>
      <c r="BZ127" s="71"/>
      <c r="CA127" s="71"/>
      <c r="CB127" s="71"/>
      <c r="CC127" s="71"/>
      <c r="CD127" s="71"/>
      <c r="CE127" s="71"/>
      <c r="CF127" s="71"/>
      <c r="CG127" s="71"/>
      <c r="CH127" s="71"/>
    </row>
    <row r="128" spans="1:86">
      <c r="A128" s="71" t="str">
        <f>'VMs - All Data Fields'!A141</f>
        <v>syslog01</v>
      </c>
      <c r="B128" s="71">
        <f>'VMs - All Data Fields'!B141</f>
        <v>4</v>
      </c>
      <c r="C128" s="71">
        <f>'VMs - All Data Fields'!C141</f>
        <v>8192</v>
      </c>
      <c r="D128" s="71">
        <f>'VMs - All Data Fields'!D141</f>
        <v>102400</v>
      </c>
      <c r="E128" s="71" t="str">
        <f>'VMs - All Data Fields'!G141</f>
        <v>FB01-04-Syslog</v>
      </c>
      <c r="F128" s="71">
        <f>'VMs - All Data Fields'!I141</f>
        <v>4194304</v>
      </c>
      <c r="G128" s="71" t="str">
        <f>'VMs - All Data Fields'!K141</f>
        <v>Default</v>
      </c>
      <c r="H128" s="71" t="str">
        <f>'VMs - All Data Fields'!L141</f>
        <v>FB01-04-Syslog</v>
      </c>
      <c r="I128" s="71" t="e">
        <f>'VMs - All Data Fields'!#REF!</f>
        <v>#REF!</v>
      </c>
      <c r="J128" s="71" t="e">
        <f>'VMs - All Data Fields'!#REF!</f>
        <v>#REF!</v>
      </c>
      <c r="K128" s="71" t="e">
        <f>'VMs - All Data Fields'!#REF!</f>
        <v>#REF!</v>
      </c>
      <c r="L128" s="71">
        <f>'VMs - All Data Fields'!N141</f>
        <v>0</v>
      </c>
      <c r="M128" s="71">
        <f>'VMs - All Data Fields'!P141</f>
        <v>0</v>
      </c>
      <c r="N128" s="71">
        <f>'VMs - All Data Fields'!Q141</f>
        <v>0</v>
      </c>
      <c r="O128" s="71">
        <f>'VMs - All Data Fields'!S141</f>
        <v>0</v>
      </c>
      <c r="P128" s="71">
        <f>'VMs - All Data Fields'!U141</f>
        <v>0</v>
      </c>
      <c r="Q128" s="71">
        <f>'VMs - All Data Fields'!V141</f>
        <v>0</v>
      </c>
      <c r="R128" s="71" t="str">
        <f>'VMs - All Data Fields'!AC141</f>
        <v>CentOS7</v>
      </c>
      <c r="S128" s="71" t="str">
        <f>'VMs - All Data Fields'!AD141</f>
        <v>172.17.34.50</v>
      </c>
      <c r="T128" s="71" t="str">
        <f>'VMs - All Data Fields'!AE141</f>
        <v>034-ITSVC</v>
      </c>
      <c r="U128" s="71" t="str">
        <f>'VMs - All Data Fields'!AF141</f>
        <v>255.255.254.0</v>
      </c>
      <c r="V128" s="71" t="str">
        <f>'VMs - All Data Fields'!AG141</f>
        <v>172.17.34.1</v>
      </c>
      <c r="W128" s="71">
        <f>'VMs - All Data Fields'!AH141</f>
        <v>0</v>
      </c>
      <c r="X128" s="71">
        <f>'VMs - All Data Fields'!AI141</f>
        <v>0</v>
      </c>
      <c r="Y128" s="71">
        <f>'VMs - All Data Fields'!AJ141</f>
        <v>0</v>
      </c>
      <c r="Z128" s="71" t="e">
        <f>'VMs - All Data Fields'!#REF!</f>
        <v>#REF!</v>
      </c>
      <c r="AA128" s="71">
        <f>'VMs - All Data Fields'!AK141</f>
        <v>0</v>
      </c>
      <c r="AB128" s="71">
        <f>'VMs - All Data Fields'!AL141</f>
        <v>0</v>
      </c>
      <c r="AC128" s="71">
        <f>'VMs - All Data Fields'!AM141</f>
        <v>0</v>
      </c>
      <c r="AD128" s="71" t="e">
        <f>'VMs - All Data Fields'!#REF!</f>
        <v>#REF!</v>
      </c>
      <c r="AE128" s="71">
        <f>'VMs - All Data Fields'!AT141</f>
        <v>5</v>
      </c>
      <c r="AF128" s="71" t="str">
        <f>'VMs - All Data Fields'!AW141</f>
        <v>Infrastructure</v>
      </c>
      <c r="AG128" s="71" t="str">
        <f>'VMs - All Data Fields'!AX141</f>
        <v>Active</v>
      </c>
      <c r="AH128" s="71" t="str">
        <f>'VMs - All Data Fields'!AY141</f>
        <v>PrimaryCompute</v>
      </c>
      <c r="AI128" s="71">
        <f>'VMs - All Data Fields'!BJ141</f>
        <v>0</v>
      </c>
      <c r="AJ128" s="71"/>
      <c r="AK128" s="71"/>
      <c r="AL128" s="71"/>
      <c r="AM128" s="71"/>
      <c r="AN128" s="71"/>
      <c r="AO128" s="71"/>
      <c r="AP128" s="71"/>
      <c r="AQ128" s="71"/>
      <c r="AR128" s="71"/>
      <c r="AS128" s="71"/>
      <c r="AT128" s="71"/>
      <c r="AU128" s="71"/>
      <c r="AV128" s="71"/>
      <c r="AW128" s="71"/>
      <c r="AX128" s="71"/>
      <c r="AY128" s="71"/>
      <c r="AZ128" s="71"/>
      <c r="BA128" s="71"/>
      <c r="BB128" s="71"/>
      <c r="BC128" s="71"/>
      <c r="BD128" s="71"/>
      <c r="BE128" s="71"/>
      <c r="BF128" s="71"/>
      <c r="BG128" s="71"/>
      <c r="BH128" s="71"/>
      <c r="BI128" s="71"/>
      <c r="BJ128" s="71"/>
      <c r="BK128" s="71"/>
      <c r="BL128" s="71"/>
      <c r="BM128" s="71"/>
      <c r="BN128" s="71"/>
      <c r="BO128" s="71"/>
      <c r="BP128" s="71"/>
      <c r="BQ128" s="71"/>
      <c r="BR128" s="71"/>
      <c r="BS128" s="71"/>
      <c r="BT128" s="71"/>
      <c r="BU128" s="71"/>
      <c r="BV128" s="71"/>
      <c r="BW128" s="71"/>
      <c r="BX128" s="71"/>
      <c r="BY128" s="71"/>
      <c r="BZ128" s="71"/>
      <c r="CA128" s="71"/>
      <c r="CB128" s="71"/>
      <c r="CC128" s="71"/>
      <c r="CD128" s="71"/>
      <c r="CE128" s="71"/>
      <c r="CF128" s="71"/>
      <c r="CG128" s="71"/>
      <c r="CH128" s="71"/>
    </row>
    <row r="129" spans="1:86">
      <c r="A129" s="71" t="str">
        <f>'VMs - All Data Fields'!A142</f>
        <v>Syssupport01</v>
      </c>
      <c r="B129" s="71">
        <f>'VMs - All Data Fields'!B142</f>
        <v>6</v>
      </c>
      <c r="C129" s="71">
        <f>'VMs - All Data Fields'!C142</f>
        <v>8192</v>
      </c>
      <c r="D129" s="71">
        <f>'VMs - All Data Fields'!D142</f>
        <v>102400</v>
      </c>
      <c r="E129" s="71" t="str">
        <f>'VMs - All Data Fields'!G142</f>
        <v>FB01-05-Syssup</v>
      </c>
      <c r="F129" s="71">
        <f>'VMs - All Data Fields'!I142</f>
        <v>4194304</v>
      </c>
      <c r="G129" s="71" t="str">
        <f>'VMs - All Data Fields'!K142</f>
        <v>Default</v>
      </c>
      <c r="H129" s="71" t="str">
        <f>'VMs - All Data Fields'!L142</f>
        <v>FB01-05-Syssup</v>
      </c>
      <c r="I129" s="71" t="e">
        <f>'VMs - All Data Fields'!#REF!</f>
        <v>#REF!</v>
      </c>
      <c r="J129" s="71" t="e">
        <f>'VMs - All Data Fields'!#REF!</f>
        <v>#REF!</v>
      </c>
      <c r="K129" s="71" t="e">
        <f>'VMs - All Data Fields'!#REF!</f>
        <v>#REF!</v>
      </c>
      <c r="L129" s="71">
        <f>'VMs - All Data Fields'!N142</f>
        <v>0</v>
      </c>
      <c r="M129" s="71">
        <f>'VMs - All Data Fields'!P142</f>
        <v>0</v>
      </c>
      <c r="N129" s="71">
        <f>'VMs - All Data Fields'!Q142</f>
        <v>0</v>
      </c>
      <c r="O129" s="71">
        <f>'VMs - All Data Fields'!S142</f>
        <v>0</v>
      </c>
      <c r="P129" s="71">
        <f>'VMs - All Data Fields'!U142</f>
        <v>0</v>
      </c>
      <c r="Q129" s="71">
        <f>'VMs - All Data Fields'!V142</f>
        <v>0</v>
      </c>
      <c r="R129" s="71" t="str">
        <f>'VMs - All Data Fields'!AC142</f>
        <v>CentOS7</v>
      </c>
      <c r="S129" s="71" t="str">
        <f>'VMs - All Data Fields'!AD142</f>
        <v>172.17.16.15</v>
      </c>
      <c r="T129" s="71" t="str">
        <f>'VMs - All Data Fields'!AE142</f>
        <v>016-BotWireless</v>
      </c>
      <c r="U129" s="71" t="str">
        <f>'VMs - All Data Fields'!AF142</f>
        <v>255.255.254.0</v>
      </c>
      <c r="V129" s="71" t="str">
        <f>'VMs - All Data Fields'!AG142</f>
        <v>172.17.16.1</v>
      </c>
      <c r="W129" s="71">
        <f>'VMs - All Data Fields'!AH142</f>
        <v>0</v>
      </c>
      <c r="X129" s="71">
        <f>'VMs - All Data Fields'!AI142</f>
        <v>0</v>
      </c>
      <c r="Y129" s="71">
        <f>'VMs - All Data Fields'!AJ142</f>
        <v>0</v>
      </c>
      <c r="Z129" s="71" t="e">
        <f>'VMs - All Data Fields'!#REF!</f>
        <v>#REF!</v>
      </c>
      <c r="AA129" s="71">
        <f>'VMs - All Data Fields'!AK142</f>
        <v>0</v>
      </c>
      <c r="AB129" s="71">
        <f>'VMs - All Data Fields'!AL142</f>
        <v>0</v>
      </c>
      <c r="AC129" s="71">
        <f>'VMs - All Data Fields'!AM142</f>
        <v>0</v>
      </c>
      <c r="AD129" s="71" t="e">
        <f>'VMs - All Data Fields'!#REF!</f>
        <v>#REF!</v>
      </c>
      <c r="AE129" s="71">
        <f>'VMs - All Data Fields'!AT142</f>
        <v>8</v>
      </c>
      <c r="AF129" s="71" t="str">
        <f>'VMs - All Data Fields'!AW142</f>
        <v>Infrastructure</v>
      </c>
      <c r="AG129" s="71" t="str">
        <f>'VMs - All Data Fields'!AX142</f>
        <v>Active</v>
      </c>
      <c r="AH129" s="71" t="str">
        <f>'VMs - All Data Fields'!AY142</f>
        <v>PrimaryCompute</v>
      </c>
      <c r="AI129" s="71">
        <f>'VMs - All Data Fields'!BJ142</f>
        <v>0</v>
      </c>
      <c r="AJ129" s="71"/>
      <c r="AK129" s="71"/>
      <c r="AL129" s="71"/>
      <c r="AM129" s="71"/>
      <c r="AN129" s="71"/>
      <c r="AO129" s="71"/>
      <c r="AP129" s="71"/>
      <c r="AQ129" s="71"/>
      <c r="AR129" s="71"/>
      <c r="AS129" s="71"/>
      <c r="AT129" s="71"/>
      <c r="AU129" s="71"/>
      <c r="AV129" s="71"/>
      <c r="AW129" s="71"/>
      <c r="AX129" s="71"/>
      <c r="AY129" s="71"/>
      <c r="AZ129" s="71"/>
      <c r="BA129" s="71"/>
      <c r="BB129" s="71"/>
      <c r="BC129" s="71"/>
      <c r="BD129" s="71"/>
      <c r="BE129" s="71"/>
      <c r="BF129" s="71"/>
      <c r="BG129" s="71"/>
      <c r="BH129" s="71"/>
      <c r="BI129" s="71"/>
      <c r="BJ129" s="71"/>
      <c r="BK129" s="71"/>
      <c r="BL129" s="71"/>
      <c r="BM129" s="71"/>
      <c r="BN129" s="71"/>
      <c r="BO129" s="71"/>
      <c r="BP129" s="71"/>
      <c r="BQ129" s="71"/>
      <c r="BR129" s="71"/>
      <c r="BS129" s="71"/>
      <c r="BT129" s="71"/>
      <c r="BU129" s="71"/>
      <c r="BV129" s="71"/>
      <c r="BW129" s="71"/>
      <c r="BX129" s="71"/>
      <c r="BY129" s="71"/>
      <c r="BZ129" s="71"/>
      <c r="CA129" s="71"/>
      <c r="CB129" s="71"/>
      <c r="CC129" s="71"/>
      <c r="CD129" s="71"/>
      <c r="CE129" s="71"/>
      <c r="CF129" s="71"/>
      <c r="CG129" s="71"/>
      <c r="CH129" s="71"/>
    </row>
    <row r="130" spans="1:86">
      <c r="A130" s="71" t="e">
        <f>'VMs - All Data Fields'!#REF!</f>
        <v>#REF!</v>
      </c>
      <c r="B130" s="71" t="e">
        <f>'VMs - All Data Fields'!#REF!</f>
        <v>#REF!</v>
      </c>
      <c r="C130" s="71" t="e">
        <f>'VMs - All Data Fields'!#REF!</f>
        <v>#REF!</v>
      </c>
      <c r="D130" s="71" t="e">
        <f>'VMs - All Data Fields'!#REF!</f>
        <v>#REF!</v>
      </c>
      <c r="E130" s="71" t="e">
        <f>'VMs - All Data Fields'!#REF!</f>
        <v>#REF!</v>
      </c>
      <c r="F130" s="71" t="e">
        <f>'VMs - All Data Fields'!#REF!</f>
        <v>#REF!</v>
      </c>
      <c r="G130" s="71" t="e">
        <f>'VMs - All Data Fields'!#REF!</f>
        <v>#REF!</v>
      </c>
      <c r="H130" s="71" t="e">
        <f>'VMs - All Data Fields'!#REF!</f>
        <v>#REF!</v>
      </c>
      <c r="I130" s="71" t="e">
        <f>'VMs - All Data Fields'!#REF!</f>
        <v>#REF!</v>
      </c>
      <c r="J130" s="71" t="e">
        <f>'VMs - All Data Fields'!#REF!</f>
        <v>#REF!</v>
      </c>
      <c r="K130" s="71" t="e">
        <f>'VMs - All Data Fields'!#REF!</f>
        <v>#REF!</v>
      </c>
      <c r="L130" s="71" t="e">
        <f>'VMs - All Data Fields'!#REF!</f>
        <v>#REF!</v>
      </c>
      <c r="M130" s="71" t="e">
        <f>'VMs - All Data Fields'!#REF!</f>
        <v>#REF!</v>
      </c>
      <c r="N130" s="71" t="e">
        <f>'VMs - All Data Fields'!#REF!</f>
        <v>#REF!</v>
      </c>
      <c r="O130" s="71" t="e">
        <f>'VMs - All Data Fields'!#REF!</f>
        <v>#REF!</v>
      </c>
      <c r="P130" s="71" t="e">
        <f>'VMs - All Data Fields'!#REF!</f>
        <v>#REF!</v>
      </c>
      <c r="Q130" s="71" t="e">
        <f>'VMs - All Data Fields'!#REF!</f>
        <v>#REF!</v>
      </c>
      <c r="R130" s="71" t="e">
        <f>'VMs - All Data Fields'!#REF!</f>
        <v>#REF!</v>
      </c>
      <c r="S130" s="71" t="e">
        <f>'VMs - All Data Fields'!#REF!</f>
        <v>#REF!</v>
      </c>
      <c r="T130" s="71" t="e">
        <f>'VMs - All Data Fields'!#REF!</f>
        <v>#REF!</v>
      </c>
      <c r="U130" s="71" t="e">
        <f>'VMs - All Data Fields'!#REF!</f>
        <v>#REF!</v>
      </c>
      <c r="V130" s="71" t="e">
        <f>'VMs - All Data Fields'!#REF!</f>
        <v>#REF!</v>
      </c>
      <c r="W130" s="71" t="e">
        <f>'VMs - All Data Fields'!#REF!</f>
        <v>#REF!</v>
      </c>
      <c r="X130" s="71" t="e">
        <f>'VMs - All Data Fields'!#REF!</f>
        <v>#REF!</v>
      </c>
      <c r="Y130" s="71" t="e">
        <f>'VMs - All Data Fields'!#REF!</f>
        <v>#REF!</v>
      </c>
      <c r="Z130" s="71" t="e">
        <f>'VMs - All Data Fields'!#REF!</f>
        <v>#REF!</v>
      </c>
      <c r="AA130" s="71" t="e">
        <f>'VMs - All Data Fields'!#REF!</f>
        <v>#REF!</v>
      </c>
      <c r="AB130" s="71" t="e">
        <f>'VMs - All Data Fields'!#REF!</f>
        <v>#REF!</v>
      </c>
      <c r="AC130" s="71" t="e">
        <f>'VMs - All Data Fields'!#REF!</f>
        <v>#REF!</v>
      </c>
      <c r="AD130" s="71" t="e">
        <f>'VMs - All Data Fields'!#REF!</f>
        <v>#REF!</v>
      </c>
      <c r="AE130" s="71" t="e">
        <f>'VMs - All Data Fields'!#REF!</f>
        <v>#REF!</v>
      </c>
      <c r="AF130" s="71" t="e">
        <f>'VMs - All Data Fields'!#REF!</f>
        <v>#REF!</v>
      </c>
      <c r="AG130" s="71" t="e">
        <f>'VMs - All Data Fields'!#REF!</f>
        <v>#REF!</v>
      </c>
      <c r="AH130" s="71" t="e">
        <f>'VMs - All Data Fields'!#REF!</f>
        <v>#REF!</v>
      </c>
      <c r="AI130" s="71" t="e">
        <f>'VMs - All Data Fields'!#REF!</f>
        <v>#REF!</v>
      </c>
      <c r="AJ130" s="71"/>
      <c r="AK130" s="71"/>
      <c r="AL130" s="71"/>
      <c r="AM130" s="71"/>
      <c r="AN130" s="71"/>
      <c r="AO130" s="71"/>
      <c r="AP130" s="71"/>
      <c r="AQ130" s="71"/>
      <c r="AR130" s="71"/>
      <c r="AS130" s="71"/>
      <c r="AT130" s="71"/>
      <c r="AU130" s="71"/>
      <c r="AV130" s="71"/>
      <c r="AW130" s="71"/>
      <c r="AX130" s="71"/>
      <c r="AY130" s="71"/>
      <c r="AZ130" s="71"/>
      <c r="BA130" s="71"/>
      <c r="BB130" s="71"/>
      <c r="BC130" s="71"/>
      <c r="BD130" s="71"/>
      <c r="BE130" s="71"/>
      <c r="BF130" s="71"/>
      <c r="BG130" s="71"/>
      <c r="BH130" s="71"/>
      <c r="BI130" s="71"/>
      <c r="BJ130" s="71"/>
      <c r="BK130" s="71"/>
      <c r="BL130" s="71"/>
      <c r="BM130" s="71"/>
      <c r="BN130" s="71"/>
      <c r="BO130" s="71"/>
      <c r="BP130" s="71"/>
      <c r="BQ130" s="71"/>
      <c r="BR130" s="71"/>
      <c r="BS130" s="71"/>
      <c r="BT130" s="71"/>
      <c r="BU130" s="71"/>
      <c r="BV130" s="71"/>
      <c r="BW130" s="71"/>
      <c r="BX130" s="71"/>
      <c r="BY130" s="71"/>
      <c r="BZ130" s="71"/>
      <c r="CA130" s="71"/>
      <c r="CB130" s="71"/>
      <c r="CC130" s="71"/>
      <c r="CD130" s="71"/>
      <c r="CE130" s="71"/>
      <c r="CF130" s="71"/>
      <c r="CG130" s="71"/>
      <c r="CH130" s="71"/>
    </row>
    <row r="131" spans="1:86">
      <c r="A131" s="71" t="e">
        <f>'VMs - All Data Fields'!#REF!</f>
        <v>#REF!</v>
      </c>
      <c r="B131" s="71" t="e">
        <f>'VMs - All Data Fields'!#REF!</f>
        <v>#REF!</v>
      </c>
      <c r="C131" s="71" t="e">
        <f>'VMs - All Data Fields'!#REF!</f>
        <v>#REF!</v>
      </c>
      <c r="D131" s="71" t="e">
        <f>'VMs - All Data Fields'!#REF!</f>
        <v>#REF!</v>
      </c>
      <c r="E131" s="71" t="e">
        <f>'VMs - All Data Fields'!#REF!</f>
        <v>#REF!</v>
      </c>
      <c r="F131" s="71" t="e">
        <f>'VMs - All Data Fields'!#REF!</f>
        <v>#REF!</v>
      </c>
      <c r="G131" s="71" t="e">
        <f>'VMs - All Data Fields'!#REF!</f>
        <v>#REF!</v>
      </c>
      <c r="H131" s="71" t="e">
        <f>'VMs - All Data Fields'!#REF!</f>
        <v>#REF!</v>
      </c>
      <c r="I131" s="71" t="e">
        <f>'VMs - All Data Fields'!#REF!</f>
        <v>#REF!</v>
      </c>
      <c r="J131" s="71" t="e">
        <f>'VMs - All Data Fields'!#REF!</f>
        <v>#REF!</v>
      </c>
      <c r="K131" s="71" t="e">
        <f>'VMs - All Data Fields'!#REF!</f>
        <v>#REF!</v>
      </c>
      <c r="L131" s="71" t="e">
        <f>'VMs - All Data Fields'!#REF!</f>
        <v>#REF!</v>
      </c>
      <c r="M131" s="71" t="e">
        <f>'VMs - All Data Fields'!#REF!</f>
        <v>#REF!</v>
      </c>
      <c r="N131" s="71" t="e">
        <f>'VMs - All Data Fields'!#REF!</f>
        <v>#REF!</v>
      </c>
      <c r="O131" s="71" t="e">
        <f>'VMs - All Data Fields'!#REF!</f>
        <v>#REF!</v>
      </c>
      <c r="P131" s="71" t="e">
        <f>'VMs - All Data Fields'!#REF!</f>
        <v>#REF!</v>
      </c>
      <c r="Q131" s="71" t="e">
        <f>'VMs - All Data Fields'!#REF!</f>
        <v>#REF!</v>
      </c>
      <c r="R131" s="71" t="e">
        <f>'VMs - All Data Fields'!#REF!</f>
        <v>#REF!</v>
      </c>
      <c r="S131" s="71" t="e">
        <f>'VMs - All Data Fields'!#REF!</f>
        <v>#REF!</v>
      </c>
      <c r="T131" s="71" t="e">
        <f>'VMs - All Data Fields'!#REF!</f>
        <v>#REF!</v>
      </c>
      <c r="U131" s="71" t="e">
        <f>'VMs - All Data Fields'!#REF!</f>
        <v>#REF!</v>
      </c>
      <c r="V131" s="71" t="e">
        <f>'VMs - All Data Fields'!#REF!</f>
        <v>#REF!</v>
      </c>
      <c r="W131" s="71" t="e">
        <f>'VMs - All Data Fields'!#REF!</f>
        <v>#REF!</v>
      </c>
      <c r="X131" s="71" t="e">
        <f>'VMs - All Data Fields'!#REF!</f>
        <v>#REF!</v>
      </c>
      <c r="Y131" s="71" t="e">
        <f>'VMs - All Data Fields'!#REF!</f>
        <v>#REF!</v>
      </c>
      <c r="Z131" s="71" t="e">
        <f>'VMs - All Data Fields'!#REF!</f>
        <v>#REF!</v>
      </c>
      <c r="AA131" s="71" t="e">
        <f>'VMs - All Data Fields'!#REF!</f>
        <v>#REF!</v>
      </c>
      <c r="AB131" s="71" t="e">
        <f>'VMs - All Data Fields'!#REF!</f>
        <v>#REF!</v>
      </c>
      <c r="AC131" s="71" t="e">
        <f>'VMs - All Data Fields'!#REF!</f>
        <v>#REF!</v>
      </c>
      <c r="AD131" s="71" t="e">
        <f>'VMs - All Data Fields'!#REF!</f>
        <v>#REF!</v>
      </c>
      <c r="AE131" s="71" t="e">
        <f>'VMs - All Data Fields'!#REF!</f>
        <v>#REF!</v>
      </c>
      <c r="AF131" s="71" t="e">
        <f>'VMs - All Data Fields'!#REF!</f>
        <v>#REF!</v>
      </c>
      <c r="AG131" s="71" t="e">
        <f>'VMs - All Data Fields'!#REF!</f>
        <v>#REF!</v>
      </c>
      <c r="AH131" s="71" t="e">
        <f>'VMs - All Data Fields'!#REF!</f>
        <v>#REF!</v>
      </c>
      <c r="AI131" s="71" t="e">
        <f>'VMs - All Data Fields'!#REF!</f>
        <v>#REF!</v>
      </c>
      <c r="AJ131" s="71"/>
      <c r="AK131" s="71"/>
      <c r="AL131" s="71"/>
      <c r="AM131" s="71"/>
      <c r="AN131" s="71"/>
      <c r="AO131" s="71"/>
      <c r="AP131" s="71"/>
      <c r="AQ131" s="71"/>
      <c r="AR131" s="71"/>
      <c r="AS131" s="71"/>
      <c r="AT131" s="71"/>
      <c r="AU131" s="71"/>
      <c r="AV131" s="71"/>
      <c r="AW131" s="71"/>
      <c r="AX131" s="71"/>
      <c r="AY131" s="71"/>
      <c r="AZ131" s="71"/>
      <c r="BA131" s="71"/>
      <c r="BB131" s="71"/>
      <c r="BC131" s="71"/>
      <c r="BD131" s="71"/>
      <c r="BE131" s="71"/>
      <c r="BF131" s="71"/>
      <c r="BG131" s="71"/>
      <c r="BH131" s="71"/>
      <c r="BI131" s="71"/>
      <c r="BJ131" s="71"/>
      <c r="BK131" s="71"/>
      <c r="BL131" s="71"/>
      <c r="BM131" s="71"/>
      <c r="BN131" s="71"/>
      <c r="BO131" s="71"/>
      <c r="BP131" s="71"/>
      <c r="BQ131" s="71"/>
      <c r="BR131" s="71"/>
      <c r="BS131" s="71"/>
      <c r="BT131" s="71"/>
      <c r="BU131" s="71"/>
      <c r="BV131" s="71"/>
      <c r="BW131" s="71"/>
      <c r="BX131" s="71"/>
      <c r="BY131" s="71"/>
      <c r="BZ131" s="71"/>
      <c r="CA131" s="71"/>
      <c r="CB131" s="71"/>
      <c r="CC131" s="71"/>
      <c r="CD131" s="71"/>
      <c r="CE131" s="71"/>
      <c r="CF131" s="71"/>
      <c r="CG131" s="71"/>
      <c r="CH131" s="71"/>
    </row>
    <row r="132" spans="1:86">
      <c r="A132" s="71" t="e">
        <f>'VMs - All Data Fields'!#REF!</f>
        <v>#REF!</v>
      </c>
      <c r="B132" s="71" t="e">
        <f>'VMs - All Data Fields'!#REF!</f>
        <v>#REF!</v>
      </c>
      <c r="C132" s="71" t="e">
        <f>'VMs - All Data Fields'!#REF!</f>
        <v>#REF!</v>
      </c>
      <c r="D132" s="71" t="e">
        <f>'VMs - All Data Fields'!#REF!</f>
        <v>#REF!</v>
      </c>
      <c r="E132" s="71" t="e">
        <f>'VMs - All Data Fields'!#REF!</f>
        <v>#REF!</v>
      </c>
      <c r="F132" s="71" t="e">
        <f>'VMs - All Data Fields'!#REF!</f>
        <v>#REF!</v>
      </c>
      <c r="G132" s="71" t="e">
        <f>'VMs - All Data Fields'!#REF!</f>
        <v>#REF!</v>
      </c>
      <c r="H132" s="71" t="e">
        <f>'VMs - All Data Fields'!#REF!</f>
        <v>#REF!</v>
      </c>
      <c r="I132" s="71" t="e">
        <f>'VMs - All Data Fields'!#REF!</f>
        <v>#REF!</v>
      </c>
      <c r="J132" s="71" t="e">
        <f>'VMs - All Data Fields'!#REF!</f>
        <v>#REF!</v>
      </c>
      <c r="K132" s="71" t="e">
        <f>'VMs - All Data Fields'!#REF!</f>
        <v>#REF!</v>
      </c>
      <c r="L132" s="71" t="e">
        <f>'VMs - All Data Fields'!#REF!</f>
        <v>#REF!</v>
      </c>
      <c r="M132" s="71" t="e">
        <f>'VMs - All Data Fields'!#REF!</f>
        <v>#REF!</v>
      </c>
      <c r="N132" s="71" t="e">
        <f>'VMs - All Data Fields'!#REF!</f>
        <v>#REF!</v>
      </c>
      <c r="O132" s="71" t="e">
        <f>'VMs - All Data Fields'!#REF!</f>
        <v>#REF!</v>
      </c>
      <c r="P132" s="71" t="e">
        <f>'VMs - All Data Fields'!#REF!</f>
        <v>#REF!</v>
      </c>
      <c r="Q132" s="71" t="e">
        <f>'VMs - All Data Fields'!#REF!</f>
        <v>#REF!</v>
      </c>
      <c r="R132" s="71" t="e">
        <f>'VMs - All Data Fields'!#REF!</f>
        <v>#REF!</v>
      </c>
      <c r="S132" s="71" t="e">
        <f>'VMs - All Data Fields'!#REF!</f>
        <v>#REF!</v>
      </c>
      <c r="T132" s="71" t="e">
        <f>'VMs - All Data Fields'!#REF!</f>
        <v>#REF!</v>
      </c>
      <c r="U132" s="71" t="e">
        <f>'VMs - All Data Fields'!#REF!</f>
        <v>#REF!</v>
      </c>
      <c r="V132" s="71" t="e">
        <f>'VMs - All Data Fields'!#REF!</f>
        <v>#REF!</v>
      </c>
      <c r="W132" s="71" t="e">
        <f>'VMs - All Data Fields'!#REF!</f>
        <v>#REF!</v>
      </c>
      <c r="X132" s="71" t="e">
        <f>'VMs - All Data Fields'!#REF!</f>
        <v>#REF!</v>
      </c>
      <c r="Y132" s="71" t="e">
        <f>'VMs - All Data Fields'!#REF!</f>
        <v>#REF!</v>
      </c>
      <c r="Z132" s="71" t="e">
        <f>'VMs - All Data Fields'!#REF!</f>
        <v>#REF!</v>
      </c>
      <c r="AA132" s="71" t="e">
        <f>'VMs - All Data Fields'!#REF!</f>
        <v>#REF!</v>
      </c>
      <c r="AB132" s="71" t="e">
        <f>'VMs - All Data Fields'!#REF!</f>
        <v>#REF!</v>
      </c>
      <c r="AC132" s="71" t="e">
        <f>'VMs - All Data Fields'!#REF!</f>
        <v>#REF!</v>
      </c>
      <c r="AD132" s="71" t="e">
        <f>'VMs - All Data Fields'!#REF!</f>
        <v>#REF!</v>
      </c>
      <c r="AE132" s="71" t="e">
        <f>'VMs - All Data Fields'!#REF!</f>
        <v>#REF!</v>
      </c>
      <c r="AF132" s="71" t="e">
        <f>'VMs - All Data Fields'!#REF!</f>
        <v>#REF!</v>
      </c>
      <c r="AG132" s="71" t="e">
        <f>'VMs - All Data Fields'!#REF!</f>
        <v>#REF!</v>
      </c>
      <c r="AH132" s="71" t="e">
        <f>'VMs - All Data Fields'!#REF!</f>
        <v>#REF!</v>
      </c>
      <c r="AI132" s="71" t="e">
        <f>'VMs - All Data Fields'!#REF!</f>
        <v>#REF!</v>
      </c>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c r="BL132" s="71"/>
      <c r="BM132" s="71"/>
      <c r="BN132" s="71"/>
      <c r="BO132" s="71"/>
      <c r="BP132" s="71"/>
      <c r="BQ132" s="71"/>
      <c r="BR132" s="71"/>
      <c r="BS132" s="71"/>
      <c r="BT132" s="71"/>
      <c r="BU132" s="71"/>
      <c r="BV132" s="71"/>
      <c r="BW132" s="71"/>
      <c r="BX132" s="71"/>
      <c r="BY132" s="71"/>
      <c r="BZ132" s="71"/>
      <c r="CA132" s="71"/>
      <c r="CB132" s="71"/>
      <c r="CC132" s="71"/>
      <c r="CD132" s="71"/>
      <c r="CE132" s="71"/>
      <c r="CF132" s="71"/>
      <c r="CG132" s="71"/>
      <c r="CH132" s="71"/>
    </row>
    <row r="133" spans="1:86">
      <c r="A133" s="71" t="str">
        <f>'VMs - All Data Fields'!A143</f>
        <v>thinmgr01</v>
      </c>
      <c r="B133" s="71">
        <f>'VMs - All Data Fields'!B143</f>
        <v>2</v>
      </c>
      <c r="C133" s="71">
        <f>'VMs - All Data Fields'!C143</f>
        <v>8192</v>
      </c>
      <c r="D133" s="71">
        <f>'VMs - All Data Fields'!D143</f>
        <v>102400</v>
      </c>
      <c r="E133" s="71" t="str">
        <f>'VMs - All Data Fields'!G143</f>
        <v>FB01-02-Prod</v>
      </c>
      <c r="F133" s="71">
        <f>'VMs - All Data Fields'!I143</f>
        <v>10240</v>
      </c>
      <c r="G133" s="71" t="str">
        <f>'VMs - All Data Fields'!K143</f>
        <v>Default</v>
      </c>
      <c r="H133" s="71" t="str">
        <f>'VMs - All Data Fields'!L143</f>
        <v>FB01-02-Prod</v>
      </c>
      <c r="I133" s="71" t="e">
        <f>'VMs - All Data Fields'!#REF!</f>
        <v>#REF!</v>
      </c>
      <c r="J133" s="71" t="e">
        <f>'VMs - All Data Fields'!#REF!</f>
        <v>#REF!</v>
      </c>
      <c r="K133" s="71" t="e">
        <f>'VMs - All Data Fields'!#REF!</f>
        <v>#REF!</v>
      </c>
      <c r="L133" s="71">
        <f>'VMs - All Data Fields'!N143</f>
        <v>10240</v>
      </c>
      <c r="M133" s="71" t="str">
        <f>'VMs - All Data Fields'!P143</f>
        <v>Default</v>
      </c>
      <c r="N133" s="71" t="str">
        <f>'VMs - All Data Fields'!Q143</f>
        <v>FB01-03-Logs</v>
      </c>
      <c r="O133" s="71">
        <f>'VMs - All Data Fields'!S143</f>
        <v>0</v>
      </c>
      <c r="P133" s="71">
        <f>'VMs - All Data Fields'!U143</f>
        <v>0</v>
      </c>
      <c r="Q133" s="71">
        <f>'VMs - All Data Fields'!V143</f>
        <v>0</v>
      </c>
      <c r="R133" s="71" t="str">
        <f>'VMs - All Data Fields'!AC143</f>
        <v>Win2016</v>
      </c>
      <c r="S133" s="71" t="str">
        <f>'VMs - All Data Fields'!AD143</f>
        <v>172.17.36.110</v>
      </c>
      <c r="T133" s="71" t="str">
        <f>'VMs - All Data Fields'!AE143</f>
        <v>036-Mselect</v>
      </c>
      <c r="U133" s="71" t="str">
        <f>'VMs - All Data Fields'!AF143</f>
        <v>255.255.254.0</v>
      </c>
      <c r="V133" s="71" t="str">
        <f>'VMs - All Data Fields'!AG143</f>
        <v>172.17.36.1</v>
      </c>
      <c r="W133" s="71">
        <f>'VMs - All Data Fields'!AH143</f>
        <v>0</v>
      </c>
      <c r="X133" s="71">
        <f>'VMs - All Data Fields'!AI143</f>
        <v>0</v>
      </c>
      <c r="Y133" s="71">
        <f>'VMs - All Data Fields'!AJ143</f>
        <v>0</v>
      </c>
      <c r="Z133" s="71" t="e">
        <f>'VMs - All Data Fields'!#REF!</f>
        <v>#REF!</v>
      </c>
      <c r="AA133" s="71">
        <f>'VMs - All Data Fields'!AK143</f>
        <v>0</v>
      </c>
      <c r="AB133" s="71">
        <f>'VMs - All Data Fields'!AL143</f>
        <v>0</v>
      </c>
      <c r="AC133" s="71">
        <f>'VMs - All Data Fields'!AM143</f>
        <v>0</v>
      </c>
      <c r="AD133" s="71" t="e">
        <f>'VMs - All Data Fields'!#REF!</f>
        <v>#REF!</v>
      </c>
      <c r="AE133" s="71">
        <f>'VMs - All Data Fields'!AT143</f>
        <v>8</v>
      </c>
      <c r="AF133" s="71" t="str">
        <f>'VMs - All Data Fields'!AW143</f>
        <v>Production</v>
      </c>
      <c r="AG133" s="71" t="str">
        <f>'VMs - All Data Fields'!AX143</f>
        <v>Active</v>
      </c>
      <c r="AH133" s="71" t="str">
        <f>'VMs - All Data Fields'!AY143</f>
        <v>PrimaryCompute</v>
      </c>
      <c r="AI133" s="71" t="str">
        <f>'VMs - All Data Fields'!BJ143</f>
        <v>Software Access</v>
      </c>
      <c r="AJ133" s="71"/>
      <c r="AK133" s="71"/>
      <c r="AL133" s="71"/>
      <c r="AM133" s="71"/>
      <c r="AN133" s="71"/>
      <c r="AO133" s="71"/>
      <c r="AP133" s="71"/>
      <c r="AQ133" s="71"/>
      <c r="AR133" s="71"/>
      <c r="AS133" s="71"/>
      <c r="AT133" s="71"/>
      <c r="AU133" s="71"/>
      <c r="AV133" s="71"/>
      <c r="AW133" s="71"/>
      <c r="AX133" s="71"/>
      <c r="AY133" s="71"/>
      <c r="AZ133" s="71"/>
      <c r="BA133" s="71"/>
      <c r="BB133" s="71"/>
      <c r="BC133" s="71"/>
      <c r="BD133" s="71"/>
      <c r="BE133" s="71"/>
      <c r="BF133" s="71"/>
      <c r="BG133" s="71"/>
      <c r="BH133" s="71"/>
      <c r="BI133" s="71"/>
      <c r="BJ133" s="71"/>
      <c r="BK133" s="71"/>
      <c r="BL133" s="71"/>
      <c r="BM133" s="71"/>
      <c r="BN133" s="71"/>
      <c r="BO133" s="71"/>
      <c r="BP133" s="71"/>
      <c r="BQ133" s="71"/>
      <c r="BR133" s="71"/>
      <c r="BS133" s="71"/>
      <c r="BT133" s="71"/>
      <c r="BU133" s="71"/>
      <c r="BV133" s="71"/>
      <c r="BW133" s="71"/>
      <c r="BX133" s="71"/>
      <c r="BY133" s="71"/>
      <c r="BZ133" s="71"/>
      <c r="CA133" s="71"/>
      <c r="CB133" s="71"/>
      <c r="CC133" s="71"/>
      <c r="CD133" s="71"/>
      <c r="CE133" s="71"/>
      <c r="CF133" s="71"/>
      <c r="CG133" s="71"/>
      <c r="CH133" s="71"/>
    </row>
    <row r="134" spans="1:86">
      <c r="A134" s="71" t="str">
        <f>'VMs - All Data Fields'!A144</f>
        <v>toaster01</v>
      </c>
      <c r="B134" s="71">
        <f>'VMs - All Data Fields'!B144</f>
        <v>8</v>
      </c>
      <c r="C134" s="71">
        <f>'VMs - All Data Fields'!C144</f>
        <v>32768</v>
      </c>
      <c r="D134" s="71">
        <f>'VMs - All Data Fields'!D144</f>
        <v>102400</v>
      </c>
      <c r="E134" s="71" t="str">
        <f>'VMs - All Data Fields'!G144</f>
        <v>FB01-02-Prod</v>
      </c>
      <c r="F134" s="71">
        <f>'VMs - All Data Fields'!I144</f>
        <v>10240</v>
      </c>
      <c r="G134" s="71" t="str">
        <f>'VMs - All Data Fields'!K144</f>
        <v>Default</v>
      </c>
      <c r="H134" s="71" t="str">
        <f>'VMs - All Data Fields'!L144</f>
        <v>FB01-02-Prod</v>
      </c>
      <c r="I134" s="71" t="e">
        <f>'VMs - All Data Fields'!#REF!</f>
        <v>#REF!</v>
      </c>
      <c r="J134" s="71" t="e">
        <f>'VMs - All Data Fields'!#REF!</f>
        <v>#REF!</v>
      </c>
      <c r="K134" s="71" t="e">
        <f>'VMs - All Data Fields'!#REF!</f>
        <v>#REF!</v>
      </c>
      <c r="L134" s="71">
        <f>'VMs - All Data Fields'!N144</f>
        <v>153600</v>
      </c>
      <c r="M134" s="71" t="str">
        <f>'VMs - All Data Fields'!P144</f>
        <v>Default</v>
      </c>
      <c r="N134" s="71" t="str">
        <f>'VMs - All Data Fields'!Q144</f>
        <v>FB01-03-Logs</v>
      </c>
      <c r="O134" s="71">
        <f>'VMs - All Data Fields'!S144</f>
        <v>0</v>
      </c>
      <c r="P134" s="71">
        <f>'VMs - All Data Fields'!U144</f>
        <v>0</v>
      </c>
      <c r="Q134" s="71">
        <f>'VMs - All Data Fields'!V144</f>
        <v>0</v>
      </c>
      <c r="R134" s="71" t="str">
        <f>'VMs - All Data Fields'!AC144</f>
        <v>Win2016</v>
      </c>
      <c r="S134" s="71" t="str">
        <f>'VMs - All Data Fields'!AD144</f>
        <v>172.17.36.195</v>
      </c>
      <c r="T134" s="71" t="str">
        <f>'VMs - All Data Fields'!AE144</f>
        <v>036-Mselect</v>
      </c>
      <c r="U134" s="71" t="str">
        <f>'VMs - All Data Fields'!AF144</f>
        <v>255.255.254.0</v>
      </c>
      <c r="V134" s="71" t="str">
        <f>'VMs - All Data Fields'!AG144</f>
        <v>172.17.36.1</v>
      </c>
      <c r="W134" s="71">
        <f>'VMs - All Data Fields'!AH144</f>
        <v>0</v>
      </c>
      <c r="X134" s="71">
        <f>'VMs - All Data Fields'!AI144</f>
        <v>0</v>
      </c>
      <c r="Y134" s="71">
        <f>'VMs - All Data Fields'!AJ144</f>
        <v>0</v>
      </c>
      <c r="Z134" s="71" t="e">
        <f>'VMs - All Data Fields'!#REF!</f>
        <v>#REF!</v>
      </c>
      <c r="AA134" s="71">
        <f>'VMs - All Data Fields'!AK144</f>
        <v>0</v>
      </c>
      <c r="AB134" s="71">
        <f>'VMs - All Data Fields'!AL144</f>
        <v>0</v>
      </c>
      <c r="AC134" s="71">
        <f>'VMs - All Data Fields'!AM144</f>
        <v>0</v>
      </c>
      <c r="AD134" s="71" t="e">
        <f>'VMs - All Data Fields'!#REF!</f>
        <v>#REF!</v>
      </c>
      <c r="AE134" s="71">
        <f>'VMs - All Data Fields'!AT144</f>
        <v>9</v>
      </c>
      <c r="AF134" s="71" t="str">
        <f>'VMs - All Data Fields'!AW144</f>
        <v>Production</v>
      </c>
      <c r="AG134" s="71" t="str">
        <f>'VMs - All Data Fields'!AX144</f>
        <v>Active</v>
      </c>
      <c r="AH134" s="71" t="str">
        <f>'VMs - All Data Fields'!AY144</f>
        <v>PrimaryCompute</v>
      </c>
      <c r="AI134" s="71" t="str">
        <f>'VMs - All Data Fields'!BJ144</f>
        <v>Software Access</v>
      </c>
      <c r="AJ134" s="71"/>
      <c r="AK134" s="71"/>
      <c r="AL134" s="71"/>
      <c r="AM134" s="71"/>
      <c r="AN134" s="71"/>
      <c r="AO134" s="71"/>
      <c r="AP134" s="71"/>
      <c r="AQ134" s="71"/>
      <c r="AR134" s="71"/>
      <c r="AS134" s="71"/>
      <c r="AT134" s="71"/>
      <c r="AU134" s="71"/>
      <c r="AV134" s="71"/>
      <c r="AW134" s="71"/>
      <c r="AX134" s="71"/>
      <c r="AY134" s="71"/>
      <c r="AZ134" s="71"/>
      <c r="BA134" s="71"/>
      <c r="BB134" s="71"/>
      <c r="BC134" s="71"/>
      <c r="BD134" s="71"/>
      <c r="BE134" s="71"/>
      <c r="BF134" s="71"/>
      <c r="BG134" s="71"/>
      <c r="BH134" s="71"/>
      <c r="BI134" s="71"/>
      <c r="BJ134" s="71"/>
      <c r="BK134" s="71"/>
      <c r="BL134" s="71"/>
      <c r="BM134" s="71"/>
      <c r="BN134" s="71"/>
      <c r="BO134" s="71"/>
      <c r="BP134" s="71"/>
      <c r="BQ134" s="71"/>
      <c r="BR134" s="71"/>
      <c r="BS134" s="71"/>
      <c r="BT134" s="71"/>
      <c r="BU134" s="71"/>
      <c r="BV134" s="71"/>
      <c r="BW134" s="71"/>
      <c r="BX134" s="71"/>
      <c r="BY134" s="71"/>
      <c r="BZ134" s="71"/>
      <c r="CA134" s="71"/>
      <c r="CB134" s="71"/>
      <c r="CC134" s="71"/>
      <c r="CD134" s="71"/>
      <c r="CE134" s="71"/>
      <c r="CF134" s="71"/>
      <c r="CG134" s="71"/>
      <c r="CH134" s="71"/>
    </row>
    <row r="135" spans="1:86">
      <c r="A135" s="71" t="str">
        <f>'VMs - All Data Fields'!A145</f>
        <v>vcenter01</v>
      </c>
      <c r="B135" s="71">
        <f>'VMs - All Data Fields'!B145</f>
        <v>4</v>
      </c>
      <c r="C135" s="71">
        <f>'VMs - All Data Fields'!C145</f>
        <v>19456</v>
      </c>
      <c r="D135" s="71">
        <f>'VMs - All Data Fields'!D145</f>
        <v>531072</v>
      </c>
      <c r="E135" s="71" t="str">
        <f>'VMs - All Data Fields'!G145</f>
        <v>FB01-01-IT</v>
      </c>
      <c r="F135" s="71">
        <f>'VMs - All Data Fields'!I145</f>
        <v>0</v>
      </c>
      <c r="G135" s="71">
        <f>'VMs - All Data Fields'!K145</f>
        <v>0</v>
      </c>
      <c r="H135" s="71">
        <f>'VMs - All Data Fields'!L145</f>
        <v>0</v>
      </c>
      <c r="I135" s="71" t="e">
        <f>'VMs - All Data Fields'!#REF!</f>
        <v>#REF!</v>
      </c>
      <c r="J135" s="71" t="e">
        <f>'VMs - All Data Fields'!#REF!</f>
        <v>#REF!</v>
      </c>
      <c r="K135" s="71" t="e">
        <f>'VMs - All Data Fields'!#REF!</f>
        <v>#REF!</v>
      </c>
      <c r="L135" s="71">
        <f>'VMs - All Data Fields'!N145</f>
        <v>0</v>
      </c>
      <c r="M135" s="71">
        <f>'VMs - All Data Fields'!P145</f>
        <v>0</v>
      </c>
      <c r="N135" s="71">
        <f>'VMs - All Data Fields'!Q145</f>
        <v>0</v>
      </c>
      <c r="O135" s="71">
        <f>'VMs - All Data Fields'!S145</f>
        <v>0</v>
      </c>
      <c r="P135" s="71">
        <f>'VMs - All Data Fields'!U145</f>
        <v>0</v>
      </c>
      <c r="Q135" s="71">
        <f>'VMs - All Data Fields'!V145</f>
        <v>0</v>
      </c>
      <c r="R135" s="71" t="str">
        <f>'VMs - All Data Fields'!AC145</f>
        <v>OVA</v>
      </c>
      <c r="S135" s="71" t="str">
        <f>'VMs - All Data Fields'!AD145</f>
        <v>172.17.34.112</v>
      </c>
      <c r="T135" s="71" t="str">
        <f>'VMs - All Data Fields'!AE145</f>
        <v>034-ITSVC</v>
      </c>
      <c r="U135" s="71" t="str">
        <f>'VMs - All Data Fields'!AF145</f>
        <v>255.255.254.0</v>
      </c>
      <c r="V135" s="71" t="str">
        <f>'VMs - All Data Fields'!AG145</f>
        <v>172.17.34.1</v>
      </c>
      <c r="W135" s="71">
        <f>'VMs - All Data Fields'!AH145</f>
        <v>0</v>
      </c>
      <c r="X135" s="71">
        <f>'VMs - All Data Fields'!AI145</f>
        <v>0</v>
      </c>
      <c r="Y135" s="71">
        <f>'VMs - All Data Fields'!AJ145</f>
        <v>0</v>
      </c>
      <c r="Z135" s="71" t="e">
        <f>'VMs - All Data Fields'!#REF!</f>
        <v>#REF!</v>
      </c>
      <c r="AA135" s="71">
        <f>'VMs - All Data Fields'!AK145</f>
        <v>0</v>
      </c>
      <c r="AB135" s="71">
        <f>'VMs - All Data Fields'!AL145</f>
        <v>0</v>
      </c>
      <c r="AC135" s="71">
        <f>'VMs - All Data Fields'!AM145</f>
        <v>0</v>
      </c>
      <c r="AD135" s="71" t="e">
        <f>'VMs - All Data Fields'!#REF!</f>
        <v>#REF!</v>
      </c>
      <c r="AE135" s="71">
        <f>'VMs - All Data Fields'!AT145</f>
        <v>2</v>
      </c>
      <c r="AF135" s="71" t="str">
        <f>'VMs - All Data Fields'!AW145</f>
        <v>Infrastructure</v>
      </c>
      <c r="AG135" s="71" t="str">
        <f>'VMs - All Data Fields'!AX145</f>
        <v>Active</v>
      </c>
      <c r="AH135" s="71" t="str">
        <f>'VMs - All Data Fields'!AY145</f>
        <v>PrimaryCompute</v>
      </c>
      <c r="AI135" s="71">
        <f>'VMs - All Data Fields'!BJ145</f>
        <v>0</v>
      </c>
      <c r="AJ135" s="71"/>
      <c r="AK135" s="71"/>
      <c r="AL135" s="71"/>
      <c r="AM135" s="71"/>
      <c r="AN135" s="71"/>
      <c r="AO135" s="71"/>
      <c r="AP135" s="71"/>
      <c r="AQ135" s="71"/>
      <c r="AR135" s="71"/>
      <c r="AS135" s="71"/>
      <c r="AT135" s="71"/>
      <c r="AU135" s="71"/>
      <c r="AV135" s="71"/>
      <c r="AW135" s="71"/>
      <c r="AX135" s="71"/>
      <c r="AY135" s="71"/>
      <c r="AZ135" s="71"/>
      <c r="BA135" s="71"/>
      <c r="BB135" s="71"/>
      <c r="BC135" s="71"/>
      <c r="BD135" s="71"/>
      <c r="BE135" s="71"/>
      <c r="BF135" s="71"/>
      <c r="BG135" s="71"/>
      <c r="BH135" s="71"/>
      <c r="BI135" s="71"/>
      <c r="BJ135" s="71"/>
      <c r="BK135" s="71"/>
      <c r="BL135" s="71"/>
      <c r="BM135" s="71"/>
      <c r="BN135" s="71"/>
      <c r="BO135" s="71"/>
      <c r="BP135" s="71"/>
      <c r="BQ135" s="71"/>
      <c r="BR135" s="71"/>
      <c r="BS135" s="71"/>
      <c r="BT135" s="71"/>
      <c r="BU135" s="71"/>
      <c r="BV135" s="71"/>
      <c r="BW135" s="71"/>
      <c r="BX135" s="71"/>
      <c r="BY135" s="71"/>
      <c r="BZ135" s="71"/>
      <c r="CA135" s="71"/>
      <c r="CB135" s="71"/>
      <c r="CC135" s="71"/>
      <c r="CD135" s="71"/>
      <c r="CE135" s="71"/>
      <c r="CF135" s="71"/>
      <c r="CG135" s="71"/>
      <c r="CH135" s="71"/>
    </row>
    <row r="136" spans="1:86">
      <c r="A136" s="71" t="str">
        <f>'VMs - All Data Fields'!A146</f>
        <v>web01</v>
      </c>
      <c r="B136" s="71">
        <f>'VMs - All Data Fields'!B146</f>
        <v>2</v>
      </c>
      <c r="C136" s="71">
        <f>'VMs - All Data Fields'!C146</f>
        <v>8192</v>
      </c>
      <c r="D136" s="71">
        <f>'VMs - All Data Fields'!D146</f>
        <v>102400</v>
      </c>
      <c r="E136" s="71" t="str">
        <f>'VMs - All Data Fields'!G146</f>
        <v>FB01-02-Prod</v>
      </c>
      <c r="F136" s="71">
        <f>'VMs - All Data Fields'!I146</f>
        <v>10240</v>
      </c>
      <c r="G136" s="71" t="str">
        <f>'VMs - All Data Fields'!K146</f>
        <v>Default</v>
      </c>
      <c r="H136" s="71" t="str">
        <f>'VMs - All Data Fields'!L146</f>
        <v>FB01-02-Prod</v>
      </c>
      <c r="I136" s="71" t="e">
        <f>'VMs - All Data Fields'!#REF!</f>
        <v>#REF!</v>
      </c>
      <c r="J136" s="71" t="e">
        <f>'VMs - All Data Fields'!#REF!</f>
        <v>#REF!</v>
      </c>
      <c r="K136" s="71" t="e">
        <f>'VMs - All Data Fields'!#REF!</f>
        <v>#REF!</v>
      </c>
      <c r="L136" s="71">
        <f>'VMs - All Data Fields'!N146</f>
        <v>10240</v>
      </c>
      <c r="M136" s="71" t="str">
        <f>'VMs - All Data Fields'!P146</f>
        <v>Default</v>
      </c>
      <c r="N136" s="71" t="str">
        <f>'VMs - All Data Fields'!Q146</f>
        <v>FB01-03-Logs</v>
      </c>
      <c r="O136" s="71">
        <f>'VMs - All Data Fields'!S146</f>
        <v>0</v>
      </c>
      <c r="P136" s="71">
        <f>'VMs - All Data Fields'!U146</f>
        <v>0</v>
      </c>
      <c r="Q136" s="71">
        <f>'VMs - All Data Fields'!V146</f>
        <v>0</v>
      </c>
      <c r="R136" s="71" t="str">
        <f>'VMs - All Data Fields'!AC146</f>
        <v>Win2016</v>
      </c>
      <c r="S136" s="71" t="str">
        <f>'VMs - All Data Fields'!AD146</f>
        <v>172.17.36.196</v>
      </c>
      <c r="T136" s="71" t="str">
        <f>'VMs - All Data Fields'!AE146</f>
        <v>036-Mselect</v>
      </c>
      <c r="U136" s="71" t="str">
        <f>'VMs - All Data Fields'!AF146</f>
        <v>255.255.254.0</v>
      </c>
      <c r="V136" s="71" t="str">
        <f>'VMs - All Data Fields'!AG146</f>
        <v>172.17.36.1</v>
      </c>
      <c r="W136" s="71">
        <f>'VMs - All Data Fields'!AH146</f>
        <v>0</v>
      </c>
      <c r="X136" s="71">
        <f>'VMs - All Data Fields'!AI146</f>
        <v>0</v>
      </c>
      <c r="Y136" s="71">
        <f>'VMs - All Data Fields'!AJ146</f>
        <v>0</v>
      </c>
      <c r="Z136" s="71" t="e">
        <f>'VMs - All Data Fields'!#REF!</f>
        <v>#REF!</v>
      </c>
      <c r="AA136" s="71">
        <f>'VMs - All Data Fields'!AK146</f>
        <v>0</v>
      </c>
      <c r="AB136" s="71">
        <f>'VMs - All Data Fields'!AL146</f>
        <v>0</v>
      </c>
      <c r="AC136" s="71">
        <f>'VMs - All Data Fields'!AM146</f>
        <v>0</v>
      </c>
      <c r="AD136" s="71" t="e">
        <f>'VMs - All Data Fields'!#REF!</f>
        <v>#REF!</v>
      </c>
      <c r="AE136" s="71">
        <f>'VMs - All Data Fields'!AT146</f>
        <v>9</v>
      </c>
      <c r="AF136" s="71" t="str">
        <f>'VMs - All Data Fields'!AW146</f>
        <v>Production</v>
      </c>
      <c r="AG136" s="71" t="str">
        <f>'VMs - All Data Fields'!AX146</f>
        <v>Active</v>
      </c>
      <c r="AH136" s="71" t="str">
        <f>'VMs - All Data Fields'!AY146</f>
        <v>PrimaryCompute</v>
      </c>
      <c r="AI136" s="71" t="str">
        <f>'VMs - All Data Fields'!BJ146</f>
        <v>Software Access</v>
      </c>
      <c r="AJ136" s="71"/>
      <c r="AK136" s="71"/>
      <c r="AL136" s="71"/>
      <c r="AM136" s="71"/>
      <c r="AN136" s="71"/>
      <c r="AO136" s="71"/>
      <c r="AP136" s="71"/>
      <c r="AQ136" s="71"/>
      <c r="AR136" s="71"/>
      <c r="AS136" s="71"/>
      <c r="AT136" s="71"/>
      <c r="AU136" s="71"/>
      <c r="AV136" s="71"/>
      <c r="AW136" s="71"/>
      <c r="AX136" s="71"/>
      <c r="AY136" s="71"/>
      <c r="AZ136" s="71"/>
      <c r="BA136" s="71"/>
      <c r="BB136" s="71"/>
      <c r="BC136" s="71"/>
      <c r="BD136" s="71"/>
      <c r="BE136" s="71"/>
      <c r="BF136" s="71"/>
      <c r="BG136" s="71"/>
      <c r="BH136" s="71"/>
      <c r="BI136" s="71"/>
      <c r="BJ136" s="71"/>
      <c r="BK136" s="71"/>
      <c r="BL136" s="71"/>
      <c r="BM136" s="71"/>
      <c r="BN136" s="71"/>
      <c r="BO136" s="71"/>
      <c r="BP136" s="71"/>
      <c r="BQ136" s="71"/>
      <c r="BR136" s="71"/>
      <c r="BS136" s="71"/>
      <c r="BT136" s="71"/>
      <c r="BU136" s="71"/>
      <c r="BV136" s="71"/>
      <c r="BW136" s="71"/>
      <c r="BX136" s="71"/>
      <c r="BY136" s="71"/>
      <c r="BZ136" s="71"/>
      <c r="CA136" s="71"/>
      <c r="CB136" s="71"/>
      <c r="CC136" s="71"/>
      <c r="CD136" s="71"/>
      <c r="CE136" s="71"/>
      <c r="CF136" s="71"/>
      <c r="CG136" s="71"/>
      <c r="CH136" s="71"/>
    </row>
    <row r="137" spans="1:86">
      <c r="A137" s="71" t="str">
        <f>'VMs - All Data Fields'!A147</f>
        <v>winbottest01</v>
      </c>
      <c r="B137" s="71">
        <f>'VMs - All Data Fields'!B147</f>
        <v>4</v>
      </c>
      <c r="C137" s="71">
        <f>'VMs - All Data Fields'!C147</f>
        <v>8192</v>
      </c>
      <c r="D137" s="71">
        <f>'VMs - All Data Fields'!D147</f>
        <v>102400</v>
      </c>
      <c r="E137" s="71" t="str">
        <f>'VMs - All Data Fields'!G147</f>
        <v>FB01-02-Prod</v>
      </c>
      <c r="F137" s="71">
        <f>'VMs - All Data Fields'!I147</f>
        <v>0</v>
      </c>
      <c r="G137" s="71">
        <f>'VMs - All Data Fields'!K147</f>
        <v>0</v>
      </c>
      <c r="H137" s="71">
        <f>'VMs - All Data Fields'!L147</f>
        <v>0</v>
      </c>
      <c r="I137" s="71" t="e">
        <f>'VMs - All Data Fields'!#REF!</f>
        <v>#REF!</v>
      </c>
      <c r="J137" s="71" t="e">
        <f>'VMs - All Data Fields'!#REF!</f>
        <v>#REF!</v>
      </c>
      <c r="K137" s="71" t="e">
        <f>'VMs - All Data Fields'!#REF!</f>
        <v>#REF!</v>
      </c>
      <c r="L137" s="71">
        <f>'VMs - All Data Fields'!N147</f>
        <v>0</v>
      </c>
      <c r="M137" s="71">
        <f>'VMs - All Data Fields'!P147</f>
        <v>0</v>
      </c>
      <c r="N137" s="71">
        <f>'VMs - All Data Fields'!Q147</f>
        <v>0</v>
      </c>
      <c r="O137" s="71">
        <f>'VMs - All Data Fields'!S147</f>
        <v>0</v>
      </c>
      <c r="P137" s="71">
        <f>'VMs - All Data Fields'!U147</f>
        <v>0</v>
      </c>
      <c r="Q137" s="71">
        <f>'VMs - All Data Fields'!V147</f>
        <v>0</v>
      </c>
      <c r="R137" s="71" t="str">
        <f>'VMs - All Data Fields'!AC147</f>
        <v>Win2016</v>
      </c>
      <c r="S137" s="71" t="str">
        <f>'VMs - All Data Fields'!AD147</f>
        <v>172.17.34.220</v>
      </c>
      <c r="T137" s="71" t="str">
        <f>'VMs - All Data Fields'!AE147</f>
        <v>034-ITSVC</v>
      </c>
      <c r="U137" s="71" t="str">
        <f>'VMs - All Data Fields'!AF147</f>
        <v>255.255.254.0</v>
      </c>
      <c r="V137" s="71" t="str">
        <f>'VMs - All Data Fields'!AG147</f>
        <v>172.17.34.1</v>
      </c>
      <c r="W137" s="71">
        <f>'VMs - All Data Fields'!AH147</f>
        <v>0</v>
      </c>
      <c r="X137" s="71">
        <f>'VMs - All Data Fields'!AI147</f>
        <v>0</v>
      </c>
      <c r="Y137" s="71">
        <f>'VMs - All Data Fields'!AJ147</f>
        <v>0</v>
      </c>
      <c r="Z137" s="71" t="e">
        <f>'VMs - All Data Fields'!#REF!</f>
        <v>#REF!</v>
      </c>
      <c r="AA137" s="71">
        <f>'VMs - All Data Fields'!AK147</f>
        <v>0</v>
      </c>
      <c r="AB137" s="71">
        <f>'VMs - All Data Fields'!AL147</f>
        <v>0</v>
      </c>
      <c r="AC137" s="71">
        <f>'VMs - All Data Fields'!AM147</f>
        <v>0</v>
      </c>
      <c r="AD137" s="71" t="e">
        <f>'VMs - All Data Fields'!#REF!</f>
        <v>#REF!</v>
      </c>
      <c r="AE137" s="71">
        <f>'VMs - All Data Fields'!AT147</f>
        <v>10</v>
      </c>
      <c r="AF137" s="71" t="str">
        <f>'VMs - All Data Fields'!AW147</f>
        <v>Commissioning</v>
      </c>
      <c r="AG137" s="71" t="str">
        <f>'VMs - All Data Fields'!AX147</f>
        <v>Active</v>
      </c>
      <c r="AH137" s="71" t="str">
        <f>'VMs - All Data Fields'!AY147</f>
        <v>PrimaryCompute</v>
      </c>
      <c r="AI137" s="71">
        <f>'VMs - All Data Fields'!BJ147</f>
        <v>0</v>
      </c>
      <c r="AJ137" s="71"/>
      <c r="AK137" s="71"/>
      <c r="AL137" s="71"/>
      <c r="AM137" s="71"/>
      <c r="AN137" s="71"/>
      <c r="AO137" s="71"/>
      <c r="AP137" s="71"/>
      <c r="AQ137" s="71"/>
      <c r="AR137" s="71"/>
      <c r="AS137" s="71"/>
      <c r="AT137" s="71"/>
      <c r="AU137" s="71"/>
      <c r="AV137" s="71"/>
      <c r="AW137" s="71"/>
      <c r="AX137" s="71"/>
      <c r="AY137" s="71"/>
      <c r="AZ137" s="71"/>
      <c r="BA137" s="71"/>
      <c r="BB137" s="71"/>
      <c r="BC137" s="71"/>
      <c r="BD137" s="71"/>
      <c r="BE137" s="71"/>
      <c r="BF137" s="71"/>
      <c r="BG137" s="71"/>
      <c r="BH137" s="71"/>
      <c r="BI137" s="71"/>
      <c r="BJ137" s="71"/>
      <c r="BK137" s="71"/>
      <c r="BL137" s="71"/>
      <c r="BM137" s="71"/>
      <c r="BN137" s="71"/>
      <c r="BO137" s="71"/>
      <c r="BP137" s="71"/>
      <c r="BQ137" s="71"/>
      <c r="BR137" s="71"/>
      <c r="BS137" s="71"/>
      <c r="BT137" s="71"/>
      <c r="BU137" s="71"/>
      <c r="BV137" s="71"/>
      <c r="BW137" s="71"/>
      <c r="BX137" s="71"/>
      <c r="BY137" s="71"/>
      <c r="BZ137" s="71"/>
      <c r="CA137" s="71"/>
      <c r="CB137" s="71"/>
      <c r="CC137" s="71"/>
      <c r="CD137" s="71"/>
      <c r="CE137" s="71"/>
      <c r="CF137" s="71"/>
      <c r="CG137" s="71"/>
      <c r="CH137" s="71"/>
    </row>
    <row r="138" spans="1:86">
      <c r="A138" s="71" t="str">
        <f>'VMs - All Data Fields'!A148</f>
        <v>wmtprox01</v>
      </c>
      <c r="B138" s="71">
        <f>'VMs - All Data Fields'!B148</f>
        <v>2</v>
      </c>
      <c r="C138" s="71">
        <f>'VMs - All Data Fields'!C148</f>
        <v>8192</v>
      </c>
      <c r="D138" s="71">
        <f>'VMs - All Data Fields'!D148</f>
        <v>102400</v>
      </c>
      <c r="E138" s="71" t="str">
        <f>'VMs - All Data Fields'!G148</f>
        <v>FB01-02-Prod</v>
      </c>
      <c r="F138" s="71">
        <f>'VMs - All Data Fields'!I148</f>
        <v>0</v>
      </c>
      <c r="G138" s="71">
        <f>'VMs - All Data Fields'!K148</f>
        <v>0</v>
      </c>
      <c r="H138" s="71">
        <f>'VMs - All Data Fields'!L148</f>
        <v>0</v>
      </c>
      <c r="I138" s="71" t="e">
        <f>'VMs - All Data Fields'!#REF!</f>
        <v>#REF!</v>
      </c>
      <c r="J138" s="71" t="e">
        <f>'VMs - All Data Fields'!#REF!</f>
        <v>#REF!</v>
      </c>
      <c r="K138" s="71" t="e">
        <f>'VMs - All Data Fields'!#REF!</f>
        <v>#REF!</v>
      </c>
      <c r="L138" s="71">
        <f>'VMs - All Data Fields'!N148</f>
        <v>0</v>
      </c>
      <c r="M138" s="71">
        <f>'VMs - All Data Fields'!P148</f>
        <v>0</v>
      </c>
      <c r="N138" s="71">
        <f>'VMs - All Data Fields'!Q148</f>
        <v>0</v>
      </c>
      <c r="O138" s="71">
        <f>'VMs - All Data Fields'!S148</f>
        <v>0</v>
      </c>
      <c r="P138" s="71">
        <f>'VMs - All Data Fields'!U148</f>
        <v>0</v>
      </c>
      <c r="Q138" s="71">
        <f>'VMs - All Data Fields'!V148</f>
        <v>0</v>
      </c>
      <c r="R138" s="71" t="str">
        <f>'VMs - All Data Fields'!AC148</f>
        <v>CentOS7</v>
      </c>
      <c r="S138" s="71" t="str">
        <f>'VMs - All Data Fields'!AD148</f>
        <v>172.17.34.254</v>
      </c>
      <c r="T138" s="71" t="str">
        <f>'VMs - All Data Fields'!AE148</f>
        <v>034-ITSVC</v>
      </c>
      <c r="U138" s="71" t="str">
        <f>'VMs - All Data Fields'!AF148</f>
        <v>255.255.254.0</v>
      </c>
      <c r="V138" s="71" t="str">
        <f>'VMs - All Data Fields'!AG148</f>
        <v>172.17.34.1</v>
      </c>
      <c r="W138" s="71">
        <f>'VMs - All Data Fields'!AH148</f>
        <v>0</v>
      </c>
      <c r="X138" s="71">
        <f>'VMs - All Data Fields'!AI148</f>
        <v>0</v>
      </c>
      <c r="Y138" s="71">
        <f>'VMs - All Data Fields'!AJ148</f>
        <v>0</v>
      </c>
      <c r="Z138" s="71" t="e">
        <f>'VMs - All Data Fields'!#REF!</f>
        <v>#REF!</v>
      </c>
      <c r="AA138" s="71">
        <f>'VMs - All Data Fields'!AK148</f>
        <v>0</v>
      </c>
      <c r="AB138" s="71">
        <f>'VMs - All Data Fields'!AL148</f>
        <v>0</v>
      </c>
      <c r="AC138" s="71">
        <f>'VMs - All Data Fields'!AM148</f>
        <v>0</v>
      </c>
      <c r="AD138" s="71" t="e">
        <f>'VMs - All Data Fields'!#REF!</f>
        <v>#REF!</v>
      </c>
      <c r="AE138" s="71">
        <f>'VMs - All Data Fields'!AT148</f>
        <v>10</v>
      </c>
      <c r="AF138" s="71" t="str">
        <f>'VMs - All Data Fields'!AW148</f>
        <v>Infrastructure</v>
      </c>
      <c r="AG138" s="71" t="str">
        <f>'VMs - All Data Fields'!AX148</f>
        <v>Active</v>
      </c>
      <c r="AH138" s="71" t="str">
        <f>'VMs - All Data Fields'!AY148</f>
        <v>PrimaryCompute</v>
      </c>
      <c r="AI138" s="71">
        <f>'VMs - All Data Fields'!BJ148</f>
        <v>0</v>
      </c>
      <c r="AJ138" s="71"/>
      <c r="AK138" s="71"/>
      <c r="AL138" s="71"/>
      <c r="AM138" s="71"/>
      <c r="AN138" s="71"/>
      <c r="AO138" s="71"/>
      <c r="AP138" s="71"/>
      <c r="AQ138" s="71"/>
      <c r="AR138" s="71"/>
      <c r="AS138" s="71"/>
      <c r="AT138" s="71"/>
      <c r="AU138" s="71"/>
      <c r="AV138" s="71"/>
      <c r="AW138" s="71"/>
      <c r="AX138" s="71"/>
      <c r="AY138" s="71"/>
      <c r="AZ138" s="71"/>
      <c r="BA138" s="71"/>
      <c r="BB138" s="71"/>
      <c r="BC138" s="71"/>
      <c r="BD138" s="71"/>
      <c r="BE138" s="71"/>
      <c r="BF138" s="71"/>
      <c r="BG138" s="71"/>
      <c r="BH138" s="71"/>
      <c r="BI138" s="71"/>
      <c r="BJ138" s="71"/>
      <c r="BK138" s="71"/>
      <c r="BL138" s="71"/>
      <c r="BM138" s="71"/>
      <c r="BN138" s="71"/>
      <c r="BO138" s="71"/>
      <c r="BP138" s="71"/>
      <c r="BQ138" s="71"/>
      <c r="BR138" s="71"/>
      <c r="BS138" s="71"/>
      <c r="BT138" s="71"/>
      <c r="BU138" s="71"/>
      <c r="BV138" s="71"/>
      <c r="BW138" s="71"/>
      <c r="BX138" s="71"/>
      <c r="BY138" s="71"/>
      <c r="BZ138" s="71"/>
      <c r="CA138" s="71"/>
      <c r="CB138" s="71"/>
      <c r="CC138" s="71"/>
      <c r="CD138" s="71"/>
      <c r="CE138" s="71"/>
      <c r="CF138" s="71"/>
      <c r="CG138" s="71"/>
      <c r="CH138" s="71"/>
    </row>
    <row r="139" spans="1:86">
      <c r="A139" s="71" t="str">
        <f>'VMs - All Data Fields'!A149</f>
        <v>xfer01</v>
      </c>
      <c r="B139" s="71">
        <f>'VMs - All Data Fields'!B149</f>
        <v>2</v>
      </c>
      <c r="C139" s="71">
        <f>'VMs - All Data Fields'!C149</f>
        <v>4096</v>
      </c>
      <c r="D139" s="71">
        <f>'VMs - All Data Fields'!D149</f>
        <v>102400</v>
      </c>
      <c r="E139" s="71" t="str">
        <f>'VMs - All Data Fields'!G149</f>
        <v>FB01-02-Prod</v>
      </c>
      <c r="F139" s="71">
        <f>'VMs - All Data Fields'!I149</f>
        <v>0</v>
      </c>
      <c r="G139" s="71">
        <f>'VMs - All Data Fields'!K149</f>
        <v>0</v>
      </c>
      <c r="H139" s="71">
        <f>'VMs - All Data Fields'!L149</f>
        <v>0</v>
      </c>
      <c r="I139" s="71" t="e">
        <f>'VMs - All Data Fields'!#REF!</f>
        <v>#REF!</v>
      </c>
      <c r="J139" s="71" t="e">
        <f>'VMs - All Data Fields'!#REF!</f>
        <v>#REF!</v>
      </c>
      <c r="K139" s="71" t="e">
        <f>'VMs - All Data Fields'!#REF!</f>
        <v>#REF!</v>
      </c>
      <c r="L139" s="71">
        <f>'VMs - All Data Fields'!N149</f>
        <v>0</v>
      </c>
      <c r="M139" s="71">
        <f>'VMs - All Data Fields'!P149</f>
        <v>0</v>
      </c>
      <c r="N139" s="71">
        <f>'VMs - All Data Fields'!Q149</f>
        <v>0</v>
      </c>
      <c r="O139" s="71">
        <f>'VMs - All Data Fields'!S149</f>
        <v>0</v>
      </c>
      <c r="P139" s="71">
        <f>'VMs - All Data Fields'!U149</f>
        <v>0</v>
      </c>
      <c r="Q139" s="71">
        <f>'VMs - All Data Fields'!V149</f>
        <v>0</v>
      </c>
      <c r="R139" s="71" t="str">
        <f>'VMs - All Data Fields'!AC149</f>
        <v>CentOS7</v>
      </c>
      <c r="S139" s="71" t="str">
        <f>'VMs - All Data Fields'!AD149</f>
        <v>172.17.34.65</v>
      </c>
      <c r="T139" s="71" t="str">
        <f>'VMs - All Data Fields'!AE149</f>
        <v>034-ITSVC</v>
      </c>
      <c r="U139" s="71" t="str">
        <f>'VMs - All Data Fields'!AF149</f>
        <v>255.255.254.0</v>
      </c>
      <c r="V139" s="71" t="str">
        <f>'VMs - All Data Fields'!AG149</f>
        <v>172.17.34.1</v>
      </c>
      <c r="W139" s="71">
        <f>'VMs - All Data Fields'!AH149</f>
        <v>0</v>
      </c>
      <c r="X139" s="71">
        <f>'VMs - All Data Fields'!AI149</f>
        <v>0</v>
      </c>
      <c r="Y139" s="71">
        <f>'VMs - All Data Fields'!AJ149</f>
        <v>0</v>
      </c>
      <c r="Z139" s="71" t="e">
        <f>'VMs - All Data Fields'!#REF!</f>
        <v>#REF!</v>
      </c>
      <c r="AA139" s="71">
        <f>'VMs - All Data Fields'!AK149</f>
        <v>0</v>
      </c>
      <c r="AB139" s="71">
        <f>'VMs - All Data Fields'!AL149</f>
        <v>0</v>
      </c>
      <c r="AC139" s="71">
        <f>'VMs - All Data Fields'!AM149</f>
        <v>0</v>
      </c>
      <c r="AD139" s="71" t="e">
        <f>'VMs - All Data Fields'!#REF!</f>
        <v>#REF!</v>
      </c>
      <c r="AE139" s="71">
        <f>'VMs - All Data Fields'!AT149</f>
        <v>8</v>
      </c>
      <c r="AF139" s="71" t="str">
        <f>'VMs - All Data Fields'!AW149</f>
        <v>Infrastructure</v>
      </c>
      <c r="AG139" s="71" t="str">
        <f>'VMs - All Data Fields'!AX149</f>
        <v>Active</v>
      </c>
      <c r="AH139" s="71" t="str">
        <f>'VMs - All Data Fields'!AY149</f>
        <v>PrimaryCompute</v>
      </c>
      <c r="AI139" s="71">
        <f>'VMs - All Data Fields'!BJ149</f>
        <v>0</v>
      </c>
      <c r="AJ139" s="71"/>
      <c r="AK139" s="71"/>
      <c r="AL139" s="71"/>
      <c r="AM139" s="71"/>
      <c r="AN139" s="71"/>
      <c r="AO139" s="71"/>
      <c r="AP139" s="71"/>
      <c r="AQ139" s="71"/>
      <c r="AR139" s="71"/>
      <c r="AS139" s="71"/>
      <c r="AT139" s="71"/>
      <c r="AU139" s="71"/>
      <c r="AV139" s="71"/>
      <c r="AW139" s="71"/>
      <c r="AX139" s="71"/>
      <c r="AY139" s="71"/>
      <c r="AZ139" s="71"/>
      <c r="BA139" s="71"/>
      <c r="BB139" s="71"/>
      <c r="BC139" s="71"/>
      <c r="BD139" s="71"/>
      <c r="BE139" s="71"/>
      <c r="BF139" s="71"/>
      <c r="BG139" s="71"/>
      <c r="BH139" s="71"/>
      <c r="BI139" s="71"/>
      <c r="BJ139" s="71"/>
      <c r="BK139" s="71"/>
      <c r="BL139" s="71"/>
      <c r="BM139" s="71"/>
      <c r="BN139" s="71"/>
      <c r="BO139" s="71"/>
      <c r="BP139" s="71"/>
      <c r="BQ139" s="71"/>
      <c r="BR139" s="71"/>
      <c r="BS139" s="71"/>
      <c r="BT139" s="71"/>
      <c r="BU139" s="71"/>
      <c r="BV139" s="71"/>
      <c r="BW139" s="71"/>
      <c r="BX139" s="71"/>
      <c r="BY139" s="71"/>
      <c r="BZ139" s="71"/>
      <c r="CA139" s="71"/>
      <c r="CB139" s="71"/>
      <c r="CC139" s="71"/>
      <c r="CD139" s="71"/>
      <c r="CE139" s="71"/>
      <c r="CF139" s="71"/>
      <c r="CG139" s="71"/>
      <c r="CH139" s="71"/>
    </row>
    <row r="140" spans="1:86">
      <c r="A140" s="71">
        <f>'VMs - All Data Fields'!A150</f>
        <v>0</v>
      </c>
      <c r="B140" s="71">
        <f>'VMs - All Data Fields'!B150</f>
        <v>0</v>
      </c>
      <c r="C140" s="71">
        <f>'VMs - All Data Fields'!C150</f>
        <v>0</v>
      </c>
      <c r="D140" s="71">
        <f>'VMs - All Data Fields'!D150</f>
        <v>0</v>
      </c>
      <c r="E140" s="71">
        <f>'VMs - All Data Fields'!G150</f>
        <v>0</v>
      </c>
      <c r="F140" s="71">
        <f>'VMs - All Data Fields'!I150</f>
        <v>0</v>
      </c>
      <c r="G140" s="71">
        <f>'VMs - All Data Fields'!K150</f>
        <v>0</v>
      </c>
      <c r="H140" s="71">
        <f>'VMs - All Data Fields'!L150</f>
        <v>0</v>
      </c>
      <c r="I140" s="71" t="e">
        <f>'VMs - All Data Fields'!#REF!</f>
        <v>#REF!</v>
      </c>
      <c r="J140" s="71" t="e">
        <f>'VMs - All Data Fields'!#REF!</f>
        <v>#REF!</v>
      </c>
      <c r="K140" s="71" t="e">
        <f>'VMs - All Data Fields'!#REF!</f>
        <v>#REF!</v>
      </c>
      <c r="L140" s="71">
        <f>'VMs - All Data Fields'!N150</f>
        <v>0</v>
      </c>
      <c r="M140" s="71">
        <f>'VMs - All Data Fields'!P150</f>
        <v>0</v>
      </c>
      <c r="N140" s="71">
        <f>'VMs - All Data Fields'!Q150</f>
        <v>0</v>
      </c>
      <c r="O140" s="71">
        <f>'VMs - All Data Fields'!S150</f>
        <v>0</v>
      </c>
      <c r="P140" s="71">
        <f>'VMs - All Data Fields'!U150</f>
        <v>0</v>
      </c>
      <c r="Q140" s="71">
        <f>'VMs - All Data Fields'!V150</f>
        <v>0</v>
      </c>
      <c r="R140" s="71">
        <f>'VMs - All Data Fields'!AC150</f>
        <v>0</v>
      </c>
      <c r="S140" s="71">
        <f>'VMs - All Data Fields'!AD150</f>
        <v>0</v>
      </c>
      <c r="T140" s="71">
        <f>'VMs - All Data Fields'!AE150</f>
        <v>0</v>
      </c>
      <c r="U140" s="71" t="str">
        <f>'VMs - All Data Fields'!AF150</f>
        <v/>
      </c>
      <c r="V140" s="71" t="str">
        <f>'VMs - All Data Fields'!AG150</f>
        <v/>
      </c>
      <c r="W140" s="71">
        <f>'VMs - All Data Fields'!AH150</f>
        <v>0</v>
      </c>
      <c r="X140" s="71">
        <f>'VMs - All Data Fields'!AI150</f>
        <v>0</v>
      </c>
      <c r="Y140" s="71">
        <f>'VMs - All Data Fields'!AJ150</f>
        <v>0</v>
      </c>
      <c r="Z140" s="71" t="e">
        <f>'VMs - All Data Fields'!#REF!</f>
        <v>#REF!</v>
      </c>
      <c r="AA140" s="71">
        <f>'VMs - All Data Fields'!AK150</f>
        <v>0</v>
      </c>
      <c r="AB140" s="71">
        <f>'VMs - All Data Fields'!AL150</f>
        <v>0</v>
      </c>
      <c r="AC140" s="71">
        <f>'VMs - All Data Fields'!AM150</f>
        <v>0</v>
      </c>
      <c r="AD140" s="71" t="e">
        <f>'VMs - All Data Fields'!#REF!</f>
        <v>#REF!</v>
      </c>
      <c r="AE140" s="71">
        <f>'VMs - All Data Fields'!AT150</f>
        <v>0</v>
      </c>
      <c r="AF140" s="71">
        <f>'VMs - All Data Fields'!AW150</f>
        <v>0</v>
      </c>
      <c r="AG140" s="71">
        <f>'VMs - All Data Fields'!AX150</f>
        <v>0</v>
      </c>
      <c r="AH140" s="71">
        <f>'VMs - All Data Fields'!AY150</f>
        <v>0</v>
      </c>
      <c r="AI140" s="71">
        <f>'VMs - All Data Fields'!BJ150</f>
        <v>0</v>
      </c>
      <c r="AJ140" s="71"/>
      <c r="AK140" s="71"/>
      <c r="AL140" s="71"/>
      <c r="AM140" s="71"/>
      <c r="AN140" s="71"/>
      <c r="AO140" s="71"/>
      <c r="AP140" s="71"/>
      <c r="AQ140" s="71"/>
      <c r="AR140" s="71"/>
      <c r="AS140" s="71"/>
      <c r="AT140" s="71"/>
      <c r="AU140" s="71"/>
      <c r="AV140" s="71"/>
      <c r="AW140" s="71"/>
      <c r="AX140" s="71"/>
      <c r="AY140" s="71"/>
      <c r="AZ140" s="71"/>
      <c r="BA140" s="71"/>
      <c r="BB140" s="71"/>
      <c r="BC140" s="71"/>
      <c r="BD140" s="71"/>
      <c r="BE140" s="71"/>
      <c r="BF140" s="71"/>
      <c r="BG140" s="71"/>
      <c r="BH140" s="71"/>
      <c r="BI140" s="71"/>
      <c r="BJ140" s="71"/>
      <c r="BK140" s="71"/>
      <c r="BL140" s="71"/>
      <c r="BM140" s="71"/>
      <c r="BN140" s="71"/>
      <c r="BO140" s="71"/>
      <c r="BP140" s="71"/>
      <c r="BQ140" s="71"/>
      <c r="BR140" s="71"/>
      <c r="BS140" s="71"/>
      <c r="BT140" s="71"/>
      <c r="BU140" s="71"/>
      <c r="BV140" s="71"/>
      <c r="BW140" s="71"/>
      <c r="BX140" s="71"/>
      <c r="BY140" s="71"/>
      <c r="BZ140" s="71"/>
      <c r="CA140" s="71"/>
      <c r="CB140" s="71"/>
      <c r="CC140" s="71"/>
      <c r="CD140" s="71"/>
      <c r="CE140" s="71"/>
      <c r="CF140" s="71"/>
      <c r="CG140" s="71"/>
      <c r="CH140" s="71"/>
    </row>
    <row r="141" spans="1:86">
      <c r="A141" s="71">
        <f>'VMs - All Data Fields'!A151</f>
        <v>0</v>
      </c>
      <c r="B141" s="71">
        <f>'VMs - All Data Fields'!B151</f>
        <v>0</v>
      </c>
      <c r="C141" s="71">
        <f>'VMs - All Data Fields'!C151</f>
        <v>0</v>
      </c>
      <c r="D141" s="71">
        <f>'VMs - All Data Fields'!D151</f>
        <v>0</v>
      </c>
      <c r="E141" s="71">
        <f>'VMs - All Data Fields'!G151</f>
        <v>0</v>
      </c>
      <c r="F141" s="71">
        <f>'VMs - All Data Fields'!I151</f>
        <v>0</v>
      </c>
      <c r="G141" s="71">
        <f>'VMs - All Data Fields'!K151</f>
        <v>0</v>
      </c>
      <c r="H141" s="71">
        <f>'VMs - All Data Fields'!L151</f>
        <v>0</v>
      </c>
      <c r="I141" s="71" t="e">
        <f>'VMs - All Data Fields'!#REF!</f>
        <v>#REF!</v>
      </c>
      <c r="J141" s="71" t="e">
        <f>'VMs - All Data Fields'!#REF!</f>
        <v>#REF!</v>
      </c>
      <c r="K141" s="71" t="e">
        <f>'VMs - All Data Fields'!#REF!</f>
        <v>#REF!</v>
      </c>
      <c r="L141" s="71">
        <f>'VMs - All Data Fields'!N151</f>
        <v>0</v>
      </c>
      <c r="M141" s="71">
        <f>'VMs - All Data Fields'!P151</f>
        <v>0</v>
      </c>
      <c r="N141" s="71">
        <f>'VMs - All Data Fields'!Q151</f>
        <v>0</v>
      </c>
      <c r="O141" s="71">
        <f>'VMs - All Data Fields'!S151</f>
        <v>0</v>
      </c>
      <c r="P141" s="71">
        <f>'VMs - All Data Fields'!U151</f>
        <v>0</v>
      </c>
      <c r="Q141" s="71">
        <f>'VMs - All Data Fields'!V151</f>
        <v>0</v>
      </c>
      <c r="R141" s="71">
        <f>'VMs - All Data Fields'!AC151</f>
        <v>0</v>
      </c>
      <c r="S141" s="71">
        <f>'VMs - All Data Fields'!AD151</f>
        <v>0</v>
      </c>
      <c r="T141" s="71">
        <f>'VMs - All Data Fields'!AE151</f>
        <v>0</v>
      </c>
      <c r="U141" s="71" t="str">
        <f>'VMs - All Data Fields'!AF151</f>
        <v/>
      </c>
      <c r="V141" s="71" t="str">
        <f>'VMs - All Data Fields'!AG151</f>
        <v/>
      </c>
      <c r="W141" s="71">
        <f>'VMs - All Data Fields'!AH151</f>
        <v>0</v>
      </c>
      <c r="X141" s="71">
        <f>'VMs - All Data Fields'!AI151</f>
        <v>0</v>
      </c>
      <c r="Y141" s="71">
        <f>'VMs - All Data Fields'!AJ151</f>
        <v>0</v>
      </c>
      <c r="Z141" s="71" t="e">
        <f>'VMs - All Data Fields'!#REF!</f>
        <v>#REF!</v>
      </c>
      <c r="AA141" s="71">
        <f>'VMs - All Data Fields'!AK151</f>
        <v>0</v>
      </c>
      <c r="AB141" s="71">
        <f>'VMs - All Data Fields'!AL151</f>
        <v>0</v>
      </c>
      <c r="AC141" s="71">
        <f>'VMs - All Data Fields'!AM151</f>
        <v>0</v>
      </c>
      <c r="AD141" s="71" t="e">
        <f>'VMs - All Data Fields'!#REF!</f>
        <v>#REF!</v>
      </c>
      <c r="AE141" s="71">
        <f>'VMs - All Data Fields'!AT151</f>
        <v>0</v>
      </c>
      <c r="AF141" s="71">
        <f>'VMs - All Data Fields'!AW151</f>
        <v>0</v>
      </c>
      <c r="AG141" s="71">
        <f>'VMs - All Data Fields'!AX151</f>
        <v>0</v>
      </c>
      <c r="AH141" s="71">
        <f>'VMs - All Data Fields'!AY151</f>
        <v>0</v>
      </c>
      <c r="AI141" s="71">
        <f>'VMs - All Data Fields'!BJ151</f>
        <v>0</v>
      </c>
      <c r="AJ141" s="71"/>
      <c r="AK141" s="71"/>
      <c r="AL141" s="71"/>
      <c r="AM141" s="71"/>
      <c r="AN141" s="71"/>
      <c r="AO141" s="71"/>
      <c r="AP141" s="71"/>
      <c r="AQ141" s="71"/>
      <c r="AR141" s="71"/>
      <c r="AS141" s="71"/>
      <c r="AT141" s="71"/>
      <c r="AU141" s="71"/>
      <c r="AV141" s="71"/>
      <c r="AW141" s="71"/>
      <c r="AX141" s="71"/>
      <c r="AY141" s="71"/>
      <c r="AZ141" s="71"/>
      <c r="BA141" s="71"/>
      <c r="BB141" s="71"/>
      <c r="BC141" s="71"/>
      <c r="BD141" s="71"/>
      <c r="BE141" s="71"/>
      <c r="BF141" s="71"/>
      <c r="BG141" s="71"/>
      <c r="BH141" s="71"/>
      <c r="BI141" s="71"/>
      <c r="BJ141" s="71"/>
      <c r="BK141" s="71"/>
      <c r="BL141" s="71"/>
      <c r="BM141" s="71"/>
      <c r="BN141" s="71"/>
      <c r="BO141" s="71"/>
      <c r="BP141" s="71"/>
      <c r="BQ141" s="71"/>
      <c r="BR141" s="71"/>
      <c r="BS141" s="71"/>
      <c r="BT141" s="71"/>
      <c r="BU141" s="71"/>
      <c r="BV141" s="71"/>
      <c r="BW141" s="71"/>
      <c r="BX141" s="71"/>
      <c r="BY141" s="71"/>
      <c r="BZ141" s="71"/>
      <c r="CA141" s="71"/>
      <c r="CB141" s="71"/>
      <c r="CC141" s="71"/>
      <c r="CD141" s="71"/>
      <c r="CE141" s="71"/>
      <c r="CF141" s="71"/>
      <c r="CG141" s="71"/>
      <c r="CH141" s="71"/>
    </row>
    <row r="142" spans="1:86">
      <c r="A142" s="71">
        <f>'VMs - All Data Fields'!A152</f>
        <v>0</v>
      </c>
      <c r="B142" s="71">
        <f>'VMs - All Data Fields'!B152</f>
        <v>0</v>
      </c>
      <c r="C142" s="71">
        <f>'VMs - All Data Fields'!C152</f>
        <v>0</v>
      </c>
      <c r="D142" s="71">
        <f>'VMs - All Data Fields'!D152</f>
        <v>0</v>
      </c>
      <c r="E142" s="71">
        <f>'VMs - All Data Fields'!G152</f>
        <v>0</v>
      </c>
      <c r="F142" s="71">
        <f>'VMs - All Data Fields'!I152</f>
        <v>0</v>
      </c>
      <c r="G142" s="71">
        <f>'VMs - All Data Fields'!K152</f>
        <v>0</v>
      </c>
      <c r="H142" s="71">
        <f>'VMs - All Data Fields'!L152</f>
        <v>0</v>
      </c>
      <c r="I142" s="71" t="e">
        <f>'VMs - All Data Fields'!#REF!</f>
        <v>#REF!</v>
      </c>
      <c r="J142" s="71" t="e">
        <f>'VMs - All Data Fields'!#REF!</f>
        <v>#REF!</v>
      </c>
      <c r="K142" s="71" t="e">
        <f>'VMs - All Data Fields'!#REF!</f>
        <v>#REF!</v>
      </c>
      <c r="L142" s="71">
        <f>'VMs - All Data Fields'!N152</f>
        <v>0</v>
      </c>
      <c r="M142" s="71">
        <f>'VMs - All Data Fields'!P152</f>
        <v>0</v>
      </c>
      <c r="N142" s="71">
        <f>'VMs - All Data Fields'!Q152</f>
        <v>0</v>
      </c>
      <c r="O142" s="71">
        <f>'VMs - All Data Fields'!S152</f>
        <v>0</v>
      </c>
      <c r="P142" s="71">
        <f>'VMs - All Data Fields'!U152</f>
        <v>0</v>
      </c>
      <c r="Q142" s="71">
        <f>'VMs - All Data Fields'!V152</f>
        <v>0</v>
      </c>
      <c r="R142" s="71">
        <f>'VMs - All Data Fields'!AC152</f>
        <v>0</v>
      </c>
      <c r="S142" s="71">
        <f>'VMs - All Data Fields'!AD152</f>
        <v>0</v>
      </c>
      <c r="T142" s="71">
        <f>'VMs - All Data Fields'!AE152</f>
        <v>0</v>
      </c>
      <c r="U142" s="71" t="str">
        <f>'VMs - All Data Fields'!AF152</f>
        <v/>
      </c>
      <c r="V142" s="71" t="str">
        <f>'VMs - All Data Fields'!AG152</f>
        <v/>
      </c>
      <c r="W142" s="71">
        <f>'VMs - All Data Fields'!AH152</f>
        <v>0</v>
      </c>
      <c r="X142" s="71">
        <f>'VMs - All Data Fields'!AI152</f>
        <v>0</v>
      </c>
      <c r="Y142" s="71">
        <f>'VMs - All Data Fields'!AJ152</f>
        <v>0</v>
      </c>
      <c r="Z142" s="71" t="e">
        <f>'VMs - All Data Fields'!#REF!</f>
        <v>#REF!</v>
      </c>
      <c r="AA142" s="71">
        <f>'VMs - All Data Fields'!AK152</f>
        <v>0</v>
      </c>
      <c r="AB142" s="71">
        <f>'VMs - All Data Fields'!AL152</f>
        <v>0</v>
      </c>
      <c r="AC142" s="71">
        <f>'VMs - All Data Fields'!AM152</f>
        <v>0</v>
      </c>
      <c r="AD142" s="71" t="e">
        <f>'VMs - All Data Fields'!#REF!</f>
        <v>#REF!</v>
      </c>
      <c r="AE142" s="71">
        <f>'VMs - All Data Fields'!AT152</f>
        <v>0</v>
      </c>
      <c r="AF142" s="71">
        <f>'VMs - All Data Fields'!AW152</f>
        <v>0</v>
      </c>
      <c r="AG142" s="71">
        <f>'VMs - All Data Fields'!AX152</f>
        <v>0</v>
      </c>
      <c r="AH142" s="71">
        <f>'VMs - All Data Fields'!AY152</f>
        <v>0</v>
      </c>
      <c r="AI142" s="71">
        <f>'VMs - All Data Fields'!BJ152</f>
        <v>0</v>
      </c>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1"/>
      <c r="BL142" s="71"/>
      <c r="BM142" s="71"/>
      <c r="BN142" s="71"/>
      <c r="BO142" s="71"/>
      <c r="BP142" s="71"/>
      <c r="BQ142" s="71"/>
      <c r="BR142" s="71"/>
      <c r="BS142" s="71"/>
      <c r="BT142" s="71"/>
      <c r="BU142" s="71"/>
      <c r="BV142" s="71"/>
      <c r="BW142" s="71"/>
      <c r="BX142" s="71"/>
      <c r="BY142" s="71"/>
      <c r="BZ142" s="71"/>
      <c r="CA142" s="71"/>
      <c r="CB142" s="71"/>
      <c r="CC142" s="71"/>
      <c r="CD142" s="71"/>
      <c r="CE142" s="71"/>
      <c r="CF142" s="71"/>
      <c r="CG142" s="71"/>
      <c r="CH142" s="71"/>
    </row>
    <row r="143" spans="1:86">
      <c r="A143" s="71">
        <f>'VMs - All Data Fields'!A153</f>
        <v>0</v>
      </c>
      <c r="B143" s="71">
        <f>'VMs - All Data Fields'!B153</f>
        <v>0</v>
      </c>
      <c r="C143" s="71">
        <f>'VMs - All Data Fields'!C153</f>
        <v>0</v>
      </c>
      <c r="D143" s="71">
        <f>'VMs - All Data Fields'!D153</f>
        <v>0</v>
      </c>
      <c r="E143" s="71">
        <f>'VMs - All Data Fields'!G153</f>
        <v>0</v>
      </c>
      <c r="F143" s="71">
        <f>'VMs - All Data Fields'!I153</f>
        <v>0</v>
      </c>
      <c r="G143" s="71">
        <f>'VMs - All Data Fields'!K153</f>
        <v>0</v>
      </c>
      <c r="H143" s="71">
        <f>'VMs - All Data Fields'!L153</f>
        <v>0</v>
      </c>
      <c r="I143" s="71" t="e">
        <f>'VMs - All Data Fields'!#REF!</f>
        <v>#REF!</v>
      </c>
      <c r="J143" s="71" t="e">
        <f>'VMs - All Data Fields'!#REF!</f>
        <v>#REF!</v>
      </c>
      <c r="K143" s="71" t="e">
        <f>'VMs - All Data Fields'!#REF!</f>
        <v>#REF!</v>
      </c>
      <c r="L143" s="71">
        <f>'VMs - All Data Fields'!N153</f>
        <v>0</v>
      </c>
      <c r="M143" s="71">
        <f>'VMs - All Data Fields'!P153</f>
        <v>0</v>
      </c>
      <c r="N143" s="71">
        <f>'VMs - All Data Fields'!Q153</f>
        <v>0</v>
      </c>
      <c r="O143" s="71">
        <f>'VMs - All Data Fields'!S153</f>
        <v>0</v>
      </c>
      <c r="P143" s="71">
        <f>'VMs - All Data Fields'!U153</f>
        <v>0</v>
      </c>
      <c r="Q143" s="71">
        <f>'VMs - All Data Fields'!V153</f>
        <v>0</v>
      </c>
      <c r="R143" s="71">
        <f>'VMs - All Data Fields'!AC153</f>
        <v>0</v>
      </c>
      <c r="S143" s="71">
        <f>'VMs - All Data Fields'!AD153</f>
        <v>0</v>
      </c>
      <c r="T143" s="71">
        <f>'VMs - All Data Fields'!AE153</f>
        <v>0</v>
      </c>
      <c r="U143" s="71" t="str">
        <f>'VMs - All Data Fields'!AF153</f>
        <v/>
      </c>
      <c r="V143" s="71" t="str">
        <f>'VMs - All Data Fields'!AG153</f>
        <v/>
      </c>
      <c r="W143" s="71">
        <f>'VMs - All Data Fields'!AH153</f>
        <v>0</v>
      </c>
      <c r="X143" s="71">
        <f>'VMs - All Data Fields'!AI153</f>
        <v>0</v>
      </c>
      <c r="Y143" s="71">
        <f>'VMs - All Data Fields'!AJ153</f>
        <v>0</v>
      </c>
      <c r="Z143" s="71" t="e">
        <f>'VMs - All Data Fields'!#REF!</f>
        <v>#REF!</v>
      </c>
      <c r="AA143" s="71">
        <f>'VMs - All Data Fields'!AK153</f>
        <v>0</v>
      </c>
      <c r="AB143" s="71">
        <f>'VMs - All Data Fields'!AL153</f>
        <v>0</v>
      </c>
      <c r="AC143" s="71">
        <f>'VMs - All Data Fields'!AM153</f>
        <v>0</v>
      </c>
      <c r="AD143" s="71" t="e">
        <f>'VMs - All Data Fields'!#REF!</f>
        <v>#REF!</v>
      </c>
      <c r="AE143" s="71">
        <f>'VMs - All Data Fields'!AT153</f>
        <v>0</v>
      </c>
      <c r="AF143" s="71">
        <f>'VMs - All Data Fields'!AW153</f>
        <v>0</v>
      </c>
      <c r="AG143" s="71">
        <f>'VMs - All Data Fields'!AX153</f>
        <v>0</v>
      </c>
      <c r="AH143" s="71">
        <f>'VMs - All Data Fields'!AY153</f>
        <v>0</v>
      </c>
      <c r="AI143" s="71">
        <f>'VMs - All Data Fields'!BJ153</f>
        <v>0</v>
      </c>
      <c r="AJ143" s="71"/>
      <c r="AK143" s="71"/>
      <c r="AL143" s="71"/>
      <c r="AM143" s="71"/>
      <c r="AN143" s="71"/>
      <c r="AO143" s="71"/>
      <c r="AP143" s="71"/>
      <c r="AQ143" s="71"/>
      <c r="AR143" s="71"/>
      <c r="AS143" s="71"/>
      <c r="AT143" s="71"/>
      <c r="AU143" s="71"/>
      <c r="AV143" s="71"/>
      <c r="AW143" s="71"/>
      <c r="AX143" s="71"/>
      <c r="AY143" s="71"/>
      <c r="AZ143" s="71"/>
      <c r="BA143" s="71"/>
      <c r="BB143" s="71"/>
      <c r="BC143" s="71"/>
      <c r="BD143" s="71"/>
      <c r="BE143" s="71"/>
      <c r="BF143" s="71"/>
      <c r="BG143" s="71"/>
      <c r="BH143" s="71"/>
      <c r="BI143" s="71"/>
      <c r="BJ143" s="71"/>
      <c r="BK143" s="71"/>
      <c r="BL143" s="71"/>
      <c r="BM143" s="71"/>
      <c r="BN143" s="71"/>
      <c r="BO143" s="71"/>
      <c r="BP143" s="71"/>
      <c r="BQ143" s="71"/>
      <c r="BR143" s="71"/>
      <c r="BS143" s="71"/>
      <c r="BT143" s="71"/>
      <c r="BU143" s="71"/>
      <c r="BV143" s="71"/>
      <c r="BW143" s="71"/>
      <c r="BX143" s="71"/>
      <c r="BY143" s="71"/>
      <c r="BZ143" s="71"/>
      <c r="CA143" s="71"/>
      <c r="CB143" s="71"/>
      <c r="CC143" s="71"/>
      <c r="CD143" s="71"/>
      <c r="CE143" s="71"/>
      <c r="CF143" s="71"/>
      <c r="CG143" s="71"/>
      <c r="CH143" s="71"/>
    </row>
    <row r="144" spans="1:86">
      <c r="A144" s="71">
        <f>'VMs - All Data Fields'!A154</f>
        <v>0</v>
      </c>
      <c r="B144" s="71">
        <f>'VMs - All Data Fields'!B154</f>
        <v>0</v>
      </c>
      <c r="C144" s="71">
        <f>'VMs - All Data Fields'!C154</f>
        <v>0</v>
      </c>
      <c r="D144" s="71">
        <f>'VMs - All Data Fields'!D154</f>
        <v>0</v>
      </c>
      <c r="E144" s="71">
        <f>'VMs - All Data Fields'!G154</f>
        <v>0</v>
      </c>
      <c r="F144" s="71">
        <f>'VMs - All Data Fields'!I154</f>
        <v>0</v>
      </c>
      <c r="G144" s="71">
        <f>'VMs - All Data Fields'!K154</f>
        <v>0</v>
      </c>
      <c r="H144" s="71">
        <f>'VMs - All Data Fields'!L154</f>
        <v>0</v>
      </c>
      <c r="I144" s="71" t="e">
        <f>'VMs - All Data Fields'!#REF!</f>
        <v>#REF!</v>
      </c>
      <c r="J144" s="71" t="e">
        <f>'VMs - All Data Fields'!#REF!</f>
        <v>#REF!</v>
      </c>
      <c r="K144" s="71" t="e">
        <f>'VMs - All Data Fields'!#REF!</f>
        <v>#REF!</v>
      </c>
      <c r="L144" s="71">
        <f>'VMs - All Data Fields'!N154</f>
        <v>0</v>
      </c>
      <c r="M144" s="71">
        <f>'VMs - All Data Fields'!P154</f>
        <v>0</v>
      </c>
      <c r="N144" s="71">
        <f>'VMs - All Data Fields'!Q154</f>
        <v>0</v>
      </c>
      <c r="O144" s="71">
        <f>'VMs - All Data Fields'!S154</f>
        <v>0</v>
      </c>
      <c r="P144" s="71">
        <f>'VMs - All Data Fields'!U154</f>
        <v>0</v>
      </c>
      <c r="Q144" s="71">
        <f>'VMs - All Data Fields'!V154</f>
        <v>0</v>
      </c>
      <c r="R144" s="71">
        <f>'VMs - All Data Fields'!AC154</f>
        <v>0</v>
      </c>
      <c r="S144" s="71">
        <f>'VMs - All Data Fields'!AD154</f>
        <v>0</v>
      </c>
      <c r="T144" s="71">
        <f>'VMs - All Data Fields'!AE154</f>
        <v>0</v>
      </c>
      <c r="U144" s="71" t="str">
        <f>'VMs - All Data Fields'!AF154</f>
        <v/>
      </c>
      <c r="V144" s="71" t="str">
        <f>'VMs - All Data Fields'!AG154</f>
        <v/>
      </c>
      <c r="W144" s="71">
        <f>'VMs - All Data Fields'!AH154</f>
        <v>0</v>
      </c>
      <c r="X144" s="71">
        <f>'VMs - All Data Fields'!AI154</f>
        <v>0</v>
      </c>
      <c r="Y144" s="71">
        <f>'VMs - All Data Fields'!AJ154</f>
        <v>0</v>
      </c>
      <c r="Z144" s="71" t="e">
        <f>'VMs - All Data Fields'!#REF!</f>
        <v>#REF!</v>
      </c>
      <c r="AA144" s="71">
        <f>'VMs - All Data Fields'!AK154</f>
        <v>0</v>
      </c>
      <c r="AB144" s="71">
        <f>'VMs - All Data Fields'!AL154</f>
        <v>0</v>
      </c>
      <c r="AC144" s="71">
        <f>'VMs - All Data Fields'!AM154</f>
        <v>0</v>
      </c>
      <c r="AD144" s="71" t="e">
        <f>'VMs - All Data Fields'!#REF!</f>
        <v>#REF!</v>
      </c>
      <c r="AE144" s="71">
        <f>'VMs - All Data Fields'!AT154</f>
        <v>0</v>
      </c>
      <c r="AF144" s="71">
        <f>'VMs - All Data Fields'!AW154</f>
        <v>0</v>
      </c>
      <c r="AG144" s="71">
        <f>'VMs - All Data Fields'!AX154</f>
        <v>0</v>
      </c>
      <c r="AH144" s="71">
        <f>'VMs - All Data Fields'!AY154</f>
        <v>0</v>
      </c>
      <c r="AI144" s="71">
        <f>'VMs - All Data Fields'!BJ154</f>
        <v>0</v>
      </c>
      <c r="AJ144" s="71"/>
      <c r="AK144" s="71"/>
      <c r="AL144" s="71"/>
      <c r="AM144" s="71"/>
      <c r="AN144" s="71"/>
      <c r="AO144" s="71"/>
      <c r="AP144" s="71"/>
      <c r="AQ144" s="71"/>
      <c r="AR144" s="71"/>
      <c r="AS144" s="71"/>
      <c r="AT144" s="71"/>
      <c r="AU144" s="71"/>
      <c r="AV144" s="71"/>
      <c r="AW144" s="71"/>
      <c r="AX144" s="71"/>
      <c r="AY144" s="71"/>
      <c r="AZ144" s="71"/>
      <c r="BA144" s="71"/>
      <c r="BB144" s="71"/>
      <c r="BC144" s="71"/>
      <c r="BD144" s="71"/>
      <c r="BE144" s="71"/>
      <c r="BF144" s="71"/>
      <c r="BG144" s="71"/>
      <c r="BH144" s="71"/>
      <c r="BI144" s="71"/>
      <c r="BJ144" s="71"/>
      <c r="BK144" s="71"/>
      <c r="BL144" s="71"/>
      <c r="BM144" s="71"/>
      <c r="BN144" s="71"/>
      <c r="BO144" s="71"/>
      <c r="BP144" s="71"/>
      <c r="BQ144" s="71"/>
      <c r="BR144" s="71"/>
      <c r="BS144" s="71"/>
      <c r="BT144" s="71"/>
      <c r="BU144" s="71"/>
      <c r="BV144" s="71"/>
      <c r="BW144" s="71"/>
      <c r="BX144" s="71"/>
      <c r="BY144" s="71"/>
      <c r="BZ144" s="71"/>
      <c r="CA144" s="71"/>
      <c r="CB144" s="71"/>
      <c r="CC144" s="71"/>
      <c r="CD144" s="71"/>
      <c r="CE144" s="71"/>
      <c r="CF144" s="71"/>
      <c r="CG144" s="71"/>
      <c r="CH144" s="71"/>
    </row>
    <row r="145" spans="1:86">
      <c r="A145" s="71">
        <f>'VMs - All Data Fields'!A155</f>
        <v>0</v>
      </c>
      <c r="B145" s="71">
        <f>'VMs - All Data Fields'!B155</f>
        <v>0</v>
      </c>
      <c r="C145" s="71">
        <f>'VMs - All Data Fields'!C155</f>
        <v>0</v>
      </c>
      <c r="D145" s="71">
        <f>'VMs - All Data Fields'!D155</f>
        <v>0</v>
      </c>
      <c r="E145" s="71">
        <f>'VMs - All Data Fields'!G155</f>
        <v>0</v>
      </c>
      <c r="F145" s="71">
        <f>'VMs - All Data Fields'!I155</f>
        <v>0</v>
      </c>
      <c r="G145" s="71">
        <f>'VMs - All Data Fields'!K155</f>
        <v>0</v>
      </c>
      <c r="H145" s="71">
        <f>'VMs - All Data Fields'!L155</f>
        <v>0</v>
      </c>
      <c r="I145" s="71" t="e">
        <f>'VMs - All Data Fields'!#REF!</f>
        <v>#REF!</v>
      </c>
      <c r="J145" s="71" t="e">
        <f>'VMs - All Data Fields'!#REF!</f>
        <v>#REF!</v>
      </c>
      <c r="K145" s="71" t="e">
        <f>'VMs - All Data Fields'!#REF!</f>
        <v>#REF!</v>
      </c>
      <c r="L145" s="71">
        <f>'VMs - All Data Fields'!N155</f>
        <v>0</v>
      </c>
      <c r="M145" s="71">
        <f>'VMs - All Data Fields'!P155</f>
        <v>0</v>
      </c>
      <c r="N145" s="71">
        <f>'VMs - All Data Fields'!Q155</f>
        <v>0</v>
      </c>
      <c r="O145" s="71">
        <f>'VMs - All Data Fields'!S155</f>
        <v>0</v>
      </c>
      <c r="P145" s="71">
        <f>'VMs - All Data Fields'!U155</f>
        <v>0</v>
      </c>
      <c r="Q145" s="71">
        <f>'VMs - All Data Fields'!V155</f>
        <v>0</v>
      </c>
      <c r="R145" s="71">
        <f>'VMs - All Data Fields'!AC155</f>
        <v>0</v>
      </c>
      <c r="S145" s="71">
        <f>'VMs - All Data Fields'!AD155</f>
        <v>0</v>
      </c>
      <c r="T145" s="71">
        <f>'VMs - All Data Fields'!AE155</f>
        <v>0</v>
      </c>
      <c r="U145" s="71" t="str">
        <f>'VMs - All Data Fields'!AF155</f>
        <v/>
      </c>
      <c r="V145" s="71" t="str">
        <f>'VMs - All Data Fields'!AG155</f>
        <v/>
      </c>
      <c r="W145" s="71">
        <f>'VMs - All Data Fields'!AH155</f>
        <v>0</v>
      </c>
      <c r="X145" s="71">
        <f>'VMs - All Data Fields'!AI155</f>
        <v>0</v>
      </c>
      <c r="Y145" s="71">
        <f>'VMs - All Data Fields'!AJ155</f>
        <v>0</v>
      </c>
      <c r="Z145" s="71" t="e">
        <f>'VMs - All Data Fields'!#REF!</f>
        <v>#REF!</v>
      </c>
      <c r="AA145" s="71">
        <f>'VMs - All Data Fields'!AK155</f>
        <v>0</v>
      </c>
      <c r="AB145" s="71">
        <f>'VMs - All Data Fields'!AL155</f>
        <v>0</v>
      </c>
      <c r="AC145" s="71">
        <f>'VMs - All Data Fields'!AM155</f>
        <v>0</v>
      </c>
      <c r="AD145" s="71" t="e">
        <f>'VMs - All Data Fields'!#REF!</f>
        <v>#REF!</v>
      </c>
      <c r="AE145" s="71">
        <f>'VMs - All Data Fields'!AT155</f>
        <v>0</v>
      </c>
      <c r="AF145" s="71">
        <f>'VMs - All Data Fields'!AW155</f>
        <v>0</v>
      </c>
      <c r="AG145" s="71">
        <f>'VMs - All Data Fields'!AX155</f>
        <v>0</v>
      </c>
      <c r="AH145" s="71">
        <f>'VMs - All Data Fields'!AY155</f>
        <v>0</v>
      </c>
      <c r="AI145" s="71">
        <f>'VMs - All Data Fields'!BJ155</f>
        <v>0</v>
      </c>
      <c r="AJ145" s="71"/>
      <c r="AK145" s="71"/>
      <c r="AL145" s="71"/>
      <c r="AM145" s="71"/>
      <c r="AN145" s="71"/>
      <c r="AO145" s="71"/>
      <c r="AP145" s="71"/>
      <c r="AQ145" s="71"/>
      <c r="AR145" s="71"/>
      <c r="AS145" s="71"/>
      <c r="AT145" s="71"/>
      <c r="AU145" s="71"/>
      <c r="AV145" s="71"/>
      <c r="AW145" s="71"/>
      <c r="AX145" s="71"/>
      <c r="AY145" s="71"/>
      <c r="AZ145" s="71"/>
      <c r="BA145" s="71"/>
      <c r="BB145" s="71"/>
      <c r="BC145" s="71"/>
      <c r="BD145" s="71"/>
      <c r="BE145" s="71"/>
      <c r="BF145" s="71"/>
      <c r="BG145" s="71"/>
      <c r="BH145" s="71"/>
      <c r="BI145" s="71"/>
      <c r="BJ145" s="71"/>
      <c r="BK145" s="71"/>
      <c r="BL145" s="71"/>
      <c r="BM145" s="71"/>
      <c r="BN145" s="71"/>
      <c r="BO145" s="71"/>
      <c r="BP145" s="71"/>
      <c r="BQ145" s="71"/>
      <c r="BR145" s="71"/>
      <c r="BS145" s="71"/>
      <c r="BT145" s="71"/>
      <c r="BU145" s="71"/>
      <c r="BV145" s="71"/>
      <c r="BW145" s="71"/>
      <c r="BX145" s="71"/>
      <c r="BY145" s="71"/>
      <c r="BZ145" s="71"/>
      <c r="CA145" s="71"/>
      <c r="CB145" s="71"/>
      <c r="CC145" s="71"/>
      <c r="CD145" s="71"/>
      <c r="CE145" s="71"/>
      <c r="CF145" s="71"/>
      <c r="CG145" s="71"/>
      <c r="CH145" s="71"/>
    </row>
    <row r="146" spans="1:86">
      <c r="A146" s="71">
        <f>'VMs - All Data Fields'!A156</f>
        <v>0</v>
      </c>
      <c r="B146" s="71">
        <f>'VMs - All Data Fields'!B156</f>
        <v>0</v>
      </c>
      <c r="C146" s="71">
        <f>'VMs - All Data Fields'!C156</f>
        <v>0</v>
      </c>
      <c r="D146" s="71">
        <f>'VMs - All Data Fields'!D156</f>
        <v>0</v>
      </c>
      <c r="E146" s="71">
        <f>'VMs - All Data Fields'!G156</f>
        <v>0</v>
      </c>
      <c r="F146" s="71">
        <f>'VMs - All Data Fields'!I156</f>
        <v>0</v>
      </c>
      <c r="G146" s="71">
        <f>'VMs - All Data Fields'!K156</f>
        <v>0</v>
      </c>
      <c r="H146" s="71">
        <f>'VMs - All Data Fields'!L156</f>
        <v>0</v>
      </c>
      <c r="I146" s="71" t="e">
        <f>'VMs - All Data Fields'!#REF!</f>
        <v>#REF!</v>
      </c>
      <c r="J146" s="71" t="e">
        <f>'VMs - All Data Fields'!#REF!</f>
        <v>#REF!</v>
      </c>
      <c r="K146" s="71" t="e">
        <f>'VMs - All Data Fields'!#REF!</f>
        <v>#REF!</v>
      </c>
      <c r="L146" s="71">
        <f>'VMs - All Data Fields'!N156</f>
        <v>0</v>
      </c>
      <c r="M146" s="71">
        <f>'VMs - All Data Fields'!P156</f>
        <v>0</v>
      </c>
      <c r="N146" s="71">
        <f>'VMs - All Data Fields'!Q156</f>
        <v>0</v>
      </c>
      <c r="O146" s="71">
        <f>'VMs - All Data Fields'!S156</f>
        <v>0</v>
      </c>
      <c r="P146" s="71">
        <f>'VMs - All Data Fields'!U156</f>
        <v>0</v>
      </c>
      <c r="Q146" s="71">
        <f>'VMs - All Data Fields'!V156</f>
        <v>0</v>
      </c>
      <c r="R146" s="71">
        <f>'VMs - All Data Fields'!AC156</f>
        <v>0</v>
      </c>
      <c r="S146" s="71">
        <f>'VMs - All Data Fields'!AD156</f>
        <v>0</v>
      </c>
      <c r="T146" s="71">
        <f>'VMs - All Data Fields'!AE156</f>
        <v>0</v>
      </c>
      <c r="U146" s="71" t="str">
        <f>'VMs - All Data Fields'!AF156</f>
        <v/>
      </c>
      <c r="V146" s="71" t="str">
        <f>'VMs - All Data Fields'!AG156</f>
        <v/>
      </c>
      <c r="W146" s="71">
        <f>'VMs - All Data Fields'!AH156</f>
        <v>0</v>
      </c>
      <c r="X146" s="71">
        <f>'VMs - All Data Fields'!AI156</f>
        <v>0</v>
      </c>
      <c r="Y146" s="71">
        <f>'VMs - All Data Fields'!AJ156</f>
        <v>0</v>
      </c>
      <c r="Z146" s="71" t="e">
        <f>'VMs - All Data Fields'!#REF!</f>
        <v>#REF!</v>
      </c>
      <c r="AA146" s="71">
        <f>'VMs - All Data Fields'!AK156</f>
        <v>0</v>
      </c>
      <c r="AB146" s="71">
        <f>'VMs - All Data Fields'!AL156</f>
        <v>0</v>
      </c>
      <c r="AC146" s="71">
        <f>'VMs - All Data Fields'!AM156</f>
        <v>0</v>
      </c>
      <c r="AD146" s="71" t="e">
        <f>'VMs - All Data Fields'!#REF!</f>
        <v>#REF!</v>
      </c>
      <c r="AE146" s="71">
        <f>'VMs - All Data Fields'!AT156</f>
        <v>0</v>
      </c>
      <c r="AF146" s="71">
        <f>'VMs - All Data Fields'!AW156</f>
        <v>0</v>
      </c>
      <c r="AG146" s="71">
        <f>'VMs - All Data Fields'!AX156</f>
        <v>0</v>
      </c>
      <c r="AH146" s="71">
        <f>'VMs - All Data Fields'!AY156</f>
        <v>0</v>
      </c>
      <c r="AI146" s="71">
        <f>'VMs - All Data Fields'!BJ156</f>
        <v>0</v>
      </c>
      <c r="AJ146" s="71"/>
      <c r="AK146" s="71"/>
      <c r="AL146" s="71"/>
      <c r="AM146" s="71"/>
      <c r="AN146" s="71"/>
      <c r="AO146" s="71"/>
      <c r="AP146" s="71"/>
      <c r="AQ146" s="71"/>
      <c r="AR146" s="71"/>
      <c r="AS146" s="71"/>
      <c r="AT146" s="71"/>
      <c r="AU146" s="71"/>
      <c r="AV146" s="71"/>
      <c r="AW146" s="71"/>
      <c r="AX146" s="71"/>
      <c r="AY146" s="71"/>
      <c r="AZ146" s="71"/>
      <c r="BA146" s="71"/>
      <c r="BB146" s="71"/>
      <c r="BC146" s="71"/>
      <c r="BD146" s="71"/>
      <c r="BE146" s="71"/>
      <c r="BF146" s="71"/>
      <c r="BG146" s="71"/>
      <c r="BH146" s="71"/>
      <c r="BI146" s="71"/>
      <c r="BJ146" s="71"/>
      <c r="BK146" s="71"/>
      <c r="BL146" s="71"/>
      <c r="BM146" s="71"/>
      <c r="BN146" s="71"/>
      <c r="BO146" s="71"/>
      <c r="BP146" s="71"/>
      <c r="BQ146" s="71"/>
      <c r="BR146" s="71"/>
      <c r="BS146" s="71"/>
      <c r="BT146" s="71"/>
      <c r="BU146" s="71"/>
      <c r="BV146" s="71"/>
      <c r="BW146" s="71"/>
      <c r="BX146" s="71"/>
      <c r="BY146" s="71"/>
      <c r="BZ146" s="71"/>
      <c r="CA146" s="71"/>
      <c r="CB146" s="71"/>
      <c r="CC146" s="71"/>
      <c r="CD146" s="71"/>
      <c r="CE146" s="71"/>
      <c r="CF146" s="71"/>
      <c r="CG146" s="71"/>
      <c r="CH146" s="71"/>
    </row>
    <row r="147" spans="1:86">
      <c r="A147" s="71">
        <f>'VMs - All Data Fields'!A157</f>
        <v>0</v>
      </c>
      <c r="B147" s="71">
        <f>'VMs - All Data Fields'!B157</f>
        <v>0</v>
      </c>
      <c r="C147" s="71">
        <f>'VMs - All Data Fields'!C157</f>
        <v>0</v>
      </c>
      <c r="D147" s="71">
        <f>'VMs - All Data Fields'!D157</f>
        <v>0</v>
      </c>
      <c r="E147" s="71">
        <f>'VMs - All Data Fields'!G157</f>
        <v>0</v>
      </c>
      <c r="F147" s="71">
        <f>'VMs - All Data Fields'!I157</f>
        <v>0</v>
      </c>
      <c r="G147" s="71">
        <f>'VMs - All Data Fields'!K157</f>
        <v>0</v>
      </c>
      <c r="H147" s="71">
        <f>'VMs - All Data Fields'!L157</f>
        <v>0</v>
      </c>
      <c r="I147" s="71" t="e">
        <f>'VMs - All Data Fields'!#REF!</f>
        <v>#REF!</v>
      </c>
      <c r="J147" s="71" t="e">
        <f>'VMs - All Data Fields'!#REF!</f>
        <v>#REF!</v>
      </c>
      <c r="K147" s="71" t="e">
        <f>'VMs - All Data Fields'!#REF!</f>
        <v>#REF!</v>
      </c>
      <c r="L147" s="71">
        <f>'VMs - All Data Fields'!N157</f>
        <v>0</v>
      </c>
      <c r="M147" s="71">
        <f>'VMs - All Data Fields'!P157</f>
        <v>0</v>
      </c>
      <c r="N147" s="71">
        <f>'VMs - All Data Fields'!Q157</f>
        <v>0</v>
      </c>
      <c r="O147" s="71">
        <f>'VMs - All Data Fields'!S157</f>
        <v>0</v>
      </c>
      <c r="P147" s="71">
        <f>'VMs - All Data Fields'!U157</f>
        <v>0</v>
      </c>
      <c r="Q147" s="71">
        <f>'VMs - All Data Fields'!V157</f>
        <v>0</v>
      </c>
      <c r="R147" s="71">
        <f>'VMs - All Data Fields'!AC157</f>
        <v>0</v>
      </c>
      <c r="S147" s="71">
        <f>'VMs - All Data Fields'!AD157</f>
        <v>0</v>
      </c>
      <c r="T147" s="71">
        <f>'VMs - All Data Fields'!AE157</f>
        <v>0</v>
      </c>
      <c r="U147" s="71" t="str">
        <f>'VMs - All Data Fields'!AF157</f>
        <v/>
      </c>
      <c r="V147" s="71" t="str">
        <f>'VMs - All Data Fields'!AG157</f>
        <v/>
      </c>
      <c r="W147" s="71">
        <f>'VMs - All Data Fields'!AH157</f>
        <v>0</v>
      </c>
      <c r="X147" s="71">
        <f>'VMs - All Data Fields'!AI157</f>
        <v>0</v>
      </c>
      <c r="Y147" s="71">
        <f>'VMs - All Data Fields'!AJ157</f>
        <v>0</v>
      </c>
      <c r="Z147" s="71" t="e">
        <f>'VMs - All Data Fields'!#REF!</f>
        <v>#REF!</v>
      </c>
      <c r="AA147" s="71">
        <f>'VMs - All Data Fields'!AK157</f>
        <v>0</v>
      </c>
      <c r="AB147" s="71">
        <f>'VMs - All Data Fields'!AL157</f>
        <v>0</v>
      </c>
      <c r="AC147" s="71">
        <f>'VMs - All Data Fields'!AM157</f>
        <v>0</v>
      </c>
      <c r="AD147" s="71" t="e">
        <f>'VMs - All Data Fields'!#REF!</f>
        <v>#REF!</v>
      </c>
      <c r="AE147" s="71">
        <f>'VMs - All Data Fields'!AT157</f>
        <v>0</v>
      </c>
      <c r="AF147" s="71">
        <f>'VMs - All Data Fields'!AW157</f>
        <v>0</v>
      </c>
      <c r="AG147" s="71">
        <f>'VMs - All Data Fields'!AX157</f>
        <v>0</v>
      </c>
      <c r="AH147" s="71">
        <f>'VMs - All Data Fields'!AY157</f>
        <v>0</v>
      </c>
      <c r="AI147" s="71">
        <f>'VMs - All Data Fields'!BJ157</f>
        <v>0</v>
      </c>
      <c r="AJ147" s="71"/>
      <c r="AK147" s="71"/>
      <c r="AL147" s="71"/>
      <c r="AM147" s="71"/>
      <c r="AN147" s="71"/>
      <c r="AO147" s="71"/>
      <c r="AP147" s="71"/>
      <c r="AQ147" s="71"/>
      <c r="AR147" s="71"/>
      <c r="AS147" s="71"/>
      <c r="AT147" s="71"/>
      <c r="AU147" s="71"/>
      <c r="AV147" s="71"/>
      <c r="AW147" s="71"/>
      <c r="AX147" s="71"/>
      <c r="AY147" s="71"/>
      <c r="AZ147" s="71"/>
      <c r="BA147" s="71"/>
      <c r="BB147" s="71"/>
      <c r="BC147" s="71"/>
      <c r="BD147" s="71"/>
      <c r="BE147" s="71"/>
      <c r="BF147" s="71"/>
      <c r="BG147" s="71"/>
      <c r="BH147" s="71"/>
      <c r="BI147" s="71"/>
      <c r="BJ147" s="71"/>
      <c r="BK147" s="71"/>
      <c r="BL147" s="71"/>
      <c r="BM147" s="71"/>
      <c r="BN147" s="71"/>
      <c r="BO147" s="71"/>
      <c r="BP147" s="71"/>
      <c r="BQ147" s="71"/>
      <c r="BR147" s="71"/>
      <c r="BS147" s="71"/>
      <c r="BT147" s="71"/>
      <c r="BU147" s="71"/>
      <c r="BV147" s="71"/>
      <c r="BW147" s="71"/>
      <c r="BX147" s="71"/>
      <c r="BY147" s="71"/>
      <c r="BZ147" s="71"/>
      <c r="CA147" s="71"/>
      <c r="CB147" s="71"/>
      <c r="CC147" s="71"/>
      <c r="CD147" s="71"/>
      <c r="CE147" s="71"/>
      <c r="CF147" s="71"/>
      <c r="CG147" s="71"/>
      <c r="CH147" s="71"/>
    </row>
    <row r="148" spans="1:86">
      <c r="A148" s="71">
        <f>'VMs - All Data Fields'!A158</f>
        <v>0</v>
      </c>
      <c r="B148" s="71">
        <f>'VMs - All Data Fields'!B158</f>
        <v>0</v>
      </c>
      <c r="C148" s="71">
        <f>'VMs - All Data Fields'!C158</f>
        <v>0</v>
      </c>
      <c r="D148" s="71">
        <f>'VMs - All Data Fields'!D158</f>
        <v>0</v>
      </c>
      <c r="E148" s="71">
        <f>'VMs - All Data Fields'!G158</f>
        <v>0</v>
      </c>
      <c r="F148" s="71">
        <f>'VMs - All Data Fields'!I158</f>
        <v>0</v>
      </c>
      <c r="G148" s="71">
        <f>'VMs - All Data Fields'!K158</f>
        <v>0</v>
      </c>
      <c r="H148" s="71">
        <f>'VMs - All Data Fields'!L158</f>
        <v>0</v>
      </c>
      <c r="I148" s="71" t="e">
        <f>'VMs - All Data Fields'!#REF!</f>
        <v>#REF!</v>
      </c>
      <c r="J148" s="71" t="e">
        <f>'VMs - All Data Fields'!#REF!</f>
        <v>#REF!</v>
      </c>
      <c r="K148" s="71" t="e">
        <f>'VMs - All Data Fields'!#REF!</f>
        <v>#REF!</v>
      </c>
      <c r="L148" s="71">
        <f>'VMs - All Data Fields'!N158</f>
        <v>0</v>
      </c>
      <c r="M148" s="71">
        <f>'VMs - All Data Fields'!P158</f>
        <v>0</v>
      </c>
      <c r="N148" s="71">
        <f>'VMs - All Data Fields'!Q158</f>
        <v>0</v>
      </c>
      <c r="O148" s="71">
        <f>'VMs - All Data Fields'!S158</f>
        <v>0</v>
      </c>
      <c r="P148" s="71">
        <f>'VMs - All Data Fields'!U158</f>
        <v>0</v>
      </c>
      <c r="Q148" s="71">
        <f>'VMs - All Data Fields'!V158</f>
        <v>0</v>
      </c>
      <c r="R148" s="71">
        <f>'VMs - All Data Fields'!AC158</f>
        <v>0</v>
      </c>
      <c r="S148" s="71">
        <f>'VMs - All Data Fields'!AD158</f>
        <v>0</v>
      </c>
      <c r="T148" s="71">
        <f>'VMs - All Data Fields'!AE158</f>
        <v>0</v>
      </c>
      <c r="U148" s="71" t="str">
        <f>'VMs - All Data Fields'!AF158</f>
        <v/>
      </c>
      <c r="V148" s="71" t="str">
        <f>'VMs - All Data Fields'!AG158</f>
        <v/>
      </c>
      <c r="W148" s="71">
        <f>'VMs - All Data Fields'!AH158</f>
        <v>0</v>
      </c>
      <c r="X148" s="71">
        <f>'VMs - All Data Fields'!AI158</f>
        <v>0</v>
      </c>
      <c r="Y148" s="71">
        <f>'VMs - All Data Fields'!AJ158</f>
        <v>0</v>
      </c>
      <c r="Z148" s="71" t="e">
        <f>'VMs - All Data Fields'!#REF!</f>
        <v>#REF!</v>
      </c>
      <c r="AA148" s="71">
        <f>'VMs - All Data Fields'!AK158</f>
        <v>0</v>
      </c>
      <c r="AB148" s="71">
        <f>'VMs - All Data Fields'!AL158</f>
        <v>0</v>
      </c>
      <c r="AC148" s="71">
        <f>'VMs - All Data Fields'!AM158</f>
        <v>0</v>
      </c>
      <c r="AD148" s="71" t="e">
        <f>'VMs - All Data Fields'!#REF!</f>
        <v>#REF!</v>
      </c>
      <c r="AE148" s="71">
        <f>'VMs - All Data Fields'!AT158</f>
        <v>0</v>
      </c>
      <c r="AF148" s="71">
        <f>'VMs - All Data Fields'!AW158</f>
        <v>0</v>
      </c>
      <c r="AG148" s="71">
        <f>'VMs - All Data Fields'!AX158</f>
        <v>0</v>
      </c>
      <c r="AH148" s="71">
        <f>'VMs - All Data Fields'!AY158</f>
        <v>0</v>
      </c>
      <c r="AI148" s="71">
        <f>'VMs - All Data Fields'!BJ158</f>
        <v>0</v>
      </c>
      <c r="AJ148" s="71"/>
      <c r="AK148" s="71"/>
      <c r="AL148" s="71"/>
      <c r="AM148" s="71"/>
      <c r="AN148" s="71"/>
      <c r="AO148" s="71"/>
      <c r="AP148" s="71"/>
      <c r="AQ148" s="71"/>
      <c r="AR148" s="71"/>
      <c r="AS148" s="71"/>
      <c r="AT148" s="71"/>
      <c r="AU148" s="71"/>
      <c r="AV148" s="71"/>
      <c r="AW148" s="71"/>
      <c r="AX148" s="71"/>
      <c r="AY148" s="71"/>
      <c r="AZ148" s="71"/>
      <c r="BA148" s="71"/>
      <c r="BB148" s="71"/>
      <c r="BC148" s="71"/>
      <c r="BD148" s="71"/>
      <c r="BE148" s="71"/>
      <c r="BF148" s="71"/>
      <c r="BG148" s="71"/>
      <c r="BH148" s="71"/>
      <c r="BI148" s="71"/>
      <c r="BJ148" s="71"/>
      <c r="BK148" s="71"/>
      <c r="BL148" s="71"/>
      <c r="BM148" s="71"/>
      <c r="BN148" s="71"/>
      <c r="BO148" s="71"/>
      <c r="BP148" s="71"/>
      <c r="BQ148" s="71"/>
      <c r="BR148" s="71"/>
      <c r="BS148" s="71"/>
      <c r="BT148" s="71"/>
      <c r="BU148" s="71"/>
      <c r="BV148" s="71"/>
      <c r="BW148" s="71"/>
      <c r="BX148" s="71"/>
      <c r="BY148" s="71"/>
      <c r="BZ148" s="71"/>
      <c r="CA148" s="71"/>
      <c r="CB148" s="71"/>
      <c r="CC148" s="71"/>
      <c r="CD148" s="71"/>
      <c r="CE148" s="71"/>
      <c r="CF148" s="71"/>
      <c r="CG148" s="71"/>
      <c r="CH148" s="71"/>
    </row>
    <row r="149" spans="1:86">
      <c r="A149" s="71">
        <f>'VMs - All Data Fields'!A159</f>
        <v>0</v>
      </c>
      <c r="B149" s="71">
        <f>'VMs - All Data Fields'!B159</f>
        <v>0</v>
      </c>
      <c r="C149" s="71">
        <f>'VMs - All Data Fields'!C159</f>
        <v>0</v>
      </c>
      <c r="D149" s="71">
        <f>'VMs - All Data Fields'!D159</f>
        <v>0</v>
      </c>
      <c r="E149" s="71">
        <f>'VMs - All Data Fields'!G159</f>
        <v>0</v>
      </c>
      <c r="F149" s="71">
        <f>'VMs - All Data Fields'!I159</f>
        <v>0</v>
      </c>
      <c r="G149" s="71">
        <f>'VMs - All Data Fields'!K159</f>
        <v>0</v>
      </c>
      <c r="H149" s="71">
        <f>'VMs - All Data Fields'!L159</f>
        <v>0</v>
      </c>
      <c r="I149" s="71" t="e">
        <f>'VMs - All Data Fields'!#REF!</f>
        <v>#REF!</v>
      </c>
      <c r="J149" s="71" t="e">
        <f>'VMs - All Data Fields'!#REF!</f>
        <v>#REF!</v>
      </c>
      <c r="K149" s="71" t="e">
        <f>'VMs - All Data Fields'!#REF!</f>
        <v>#REF!</v>
      </c>
      <c r="L149" s="71">
        <f>'VMs - All Data Fields'!N159</f>
        <v>0</v>
      </c>
      <c r="M149" s="71">
        <f>'VMs - All Data Fields'!P159</f>
        <v>0</v>
      </c>
      <c r="N149" s="71">
        <f>'VMs - All Data Fields'!Q159</f>
        <v>0</v>
      </c>
      <c r="O149" s="71">
        <f>'VMs - All Data Fields'!S159</f>
        <v>0</v>
      </c>
      <c r="P149" s="71">
        <f>'VMs - All Data Fields'!U159</f>
        <v>0</v>
      </c>
      <c r="Q149" s="71">
        <f>'VMs - All Data Fields'!V159</f>
        <v>0</v>
      </c>
      <c r="R149" s="71">
        <f>'VMs - All Data Fields'!AC159</f>
        <v>0</v>
      </c>
      <c r="S149" s="71">
        <f>'VMs - All Data Fields'!AD159</f>
        <v>0</v>
      </c>
      <c r="T149" s="71">
        <f>'VMs - All Data Fields'!AE159</f>
        <v>0</v>
      </c>
      <c r="U149" s="71" t="str">
        <f>'VMs - All Data Fields'!AF159</f>
        <v/>
      </c>
      <c r="V149" s="71" t="str">
        <f>'VMs - All Data Fields'!AG159</f>
        <v/>
      </c>
      <c r="W149" s="71">
        <f>'VMs - All Data Fields'!AH159</f>
        <v>0</v>
      </c>
      <c r="X149" s="71">
        <f>'VMs - All Data Fields'!AI159</f>
        <v>0</v>
      </c>
      <c r="Y149" s="71">
        <f>'VMs - All Data Fields'!AJ159</f>
        <v>0</v>
      </c>
      <c r="Z149" s="71" t="e">
        <f>'VMs - All Data Fields'!#REF!</f>
        <v>#REF!</v>
      </c>
      <c r="AA149" s="71">
        <f>'VMs - All Data Fields'!AK159</f>
        <v>0</v>
      </c>
      <c r="AB149" s="71">
        <f>'VMs - All Data Fields'!AL159</f>
        <v>0</v>
      </c>
      <c r="AC149" s="71">
        <f>'VMs - All Data Fields'!AM159</f>
        <v>0</v>
      </c>
      <c r="AD149" s="71" t="e">
        <f>'VMs - All Data Fields'!#REF!</f>
        <v>#REF!</v>
      </c>
      <c r="AE149" s="71">
        <f>'VMs - All Data Fields'!AT159</f>
        <v>0</v>
      </c>
      <c r="AF149" s="71">
        <f>'VMs - All Data Fields'!AW159</f>
        <v>0</v>
      </c>
      <c r="AG149" s="71">
        <f>'VMs - All Data Fields'!AX159</f>
        <v>0</v>
      </c>
      <c r="AH149" s="71">
        <f>'VMs - All Data Fields'!AY159</f>
        <v>0</v>
      </c>
      <c r="AI149" s="71">
        <f>'VMs - All Data Fields'!BJ159</f>
        <v>0</v>
      </c>
      <c r="AJ149" s="71"/>
      <c r="AK149" s="71"/>
      <c r="AL149" s="71"/>
      <c r="AM149" s="71"/>
      <c r="AN149" s="71"/>
      <c r="AO149" s="71"/>
      <c r="AP149" s="71"/>
      <c r="AQ149" s="71"/>
      <c r="AR149" s="71"/>
      <c r="AS149" s="71"/>
      <c r="AT149" s="71"/>
      <c r="AU149" s="71"/>
      <c r="AV149" s="71"/>
      <c r="AW149" s="71"/>
      <c r="AX149" s="71"/>
      <c r="AY149" s="71"/>
      <c r="AZ149" s="71"/>
      <c r="BA149" s="71"/>
      <c r="BB149" s="71"/>
      <c r="BC149" s="71"/>
      <c r="BD149" s="71"/>
      <c r="BE149" s="71"/>
      <c r="BF149" s="71"/>
      <c r="BG149" s="71"/>
      <c r="BH149" s="71"/>
      <c r="BI149" s="71"/>
      <c r="BJ149" s="71"/>
      <c r="BK149" s="71"/>
      <c r="BL149" s="71"/>
      <c r="BM149" s="71"/>
      <c r="BN149" s="71"/>
      <c r="BO149" s="71"/>
      <c r="BP149" s="71"/>
      <c r="BQ149" s="71"/>
      <c r="BR149" s="71"/>
      <c r="BS149" s="71"/>
      <c r="BT149" s="71"/>
      <c r="BU149" s="71"/>
      <c r="BV149" s="71"/>
      <c r="BW149" s="71"/>
      <c r="BX149" s="71"/>
      <c r="BY149" s="71"/>
      <c r="BZ149" s="71"/>
      <c r="CA149" s="71"/>
      <c r="CB149" s="71"/>
      <c r="CC149" s="71"/>
      <c r="CD149" s="71"/>
      <c r="CE149" s="71"/>
      <c r="CF149" s="71"/>
      <c r="CG149" s="71"/>
      <c r="CH149" s="71"/>
    </row>
    <row r="150" spans="1:86">
      <c r="A150" s="71">
        <f>'VMs - All Data Fields'!A160</f>
        <v>0</v>
      </c>
      <c r="B150" s="71">
        <f>'VMs - All Data Fields'!B160</f>
        <v>0</v>
      </c>
      <c r="C150" s="71">
        <f>'VMs - All Data Fields'!C160</f>
        <v>0</v>
      </c>
      <c r="D150" s="71">
        <f>'VMs - All Data Fields'!D160</f>
        <v>0</v>
      </c>
      <c r="E150" s="71">
        <f>'VMs - All Data Fields'!G160</f>
        <v>0</v>
      </c>
      <c r="F150" s="71">
        <f>'VMs - All Data Fields'!I160</f>
        <v>0</v>
      </c>
      <c r="G150" s="71">
        <f>'VMs - All Data Fields'!K160</f>
        <v>0</v>
      </c>
      <c r="H150" s="71">
        <f>'VMs - All Data Fields'!L160</f>
        <v>0</v>
      </c>
      <c r="I150" s="71" t="e">
        <f>'VMs - All Data Fields'!#REF!</f>
        <v>#REF!</v>
      </c>
      <c r="J150" s="71" t="e">
        <f>'VMs - All Data Fields'!#REF!</f>
        <v>#REF!</v>
      </c>
      <c r="K150" s="71" t="e">
        <f>'VMs - All Data Fields'!#REF!</f>
        <v>#REF!</v>
      </c>
      <c r="L150" s="71">
        <f>'VMs - All Data Fields'!N160</f>
        <v>0</v>
      </c>
      <c r="M150" s="71">
        <f>'VMs - All Data Fields'!P160</f>
        <v>0</v>
      </c>
      <c r="N150" s="71">
        <f>'VMs - All Data Fields'!Q160</f>
        <v>0</v>
      </c>
      <c r="O150" s="71">
        <f>'VMs - All Data Fields'!S160</f>
        <v>0</v>
      </c>
      <c r="P150" s="71">
        <f>'VMs - All Data Fields'!U160</f>
        <v>0</v>
      </c>
      <c r="Q150" s="71">
        <f>'VMs - All Data Fields'!V160</f>
        <v>0</v>
      </c>
      <c r="R150" s="71">
        <f>'VMs - All Data Fields'!AC160</f>
        <v>0</v>
      </c>
      <c r="S150" s="71">
        <f>'VMs - All Data Fields'!AD160</f>
        <v>0</v>
      </c>
      <c r="T150" s="71">
        <f>'VMs - All Data Fields'!AE160</f>
        <v>0</v>
      </c>
      <c r="U150" s="71" t="str">
        <f>'VMs - All Data Fields'!AF160</f>
        <v/>
      </c>
      <c r="V150" s="71" t="str">
        <f>'VMs - All Data Fields'!AG160</f>
        <v/>
      </c>
      <c r="W150" s="71">
        <f>'VMs - All Data Fields'!AH160</f>
        <v>0</v>
      </c>
      <c r="X150" s="71">
        <f>'VMs - All Data Fields'!AI160</f>
        <v>0</v>
      </c>
      <c r="Y150" s="71">
        <f>'VMs - All Data Fields'!AJ160</f>
        <v>0</v>
      </c>
      <c r="Z150" s="71" t="e">
        <f>'VMs - All Data Fields'!#REF!</f>
        <v>#REF!</v>
      </c>
      <c r="AA150" s="71">
        <f>'VMs - All Data Fields'!AK160</f>
        <v>0</v>
      </c>
      <c r="AB150" s="71">
        <f>'VMs - All Data Fields'!AL160</f>
        <v>0</v>
      </c>
      <c r="AC150" s="71">
        <f>'VMs - All Data Fields'!AM160</f>
        <v>0</v>
      </c>
      <c r="AD150" s="71" t="e">
        <f>'VMs - All Data Fields'!#REF!</f>
        <v>#REF!</v>
      </c>
      <c r="AE150" s="71">
        <f>'VMs - All Data Fields'!AT160</f>
        <v>0</v>
      </c>
      <c r="AF150" s="71">
        <f>'VMs - All Data Fields'!AW160</f>
        <v>0</v>
      </c>
      <c r="AG150" s="71">
        <f>'VMs - All Data Fields'!AX160</f>
        <v>0</v>
      </c>
      <c r="AH150" s="71">
        <f>'VMs - All Data Fields'!AY160</f>
        <v>0</v>
      </c>
      <c r="AI150" s="71">
        <f>'VMs - All Data Fields'!BJ160</f>
        <v>0</v>
      </c>
      <c r="AJ150" s="71"/>
      <c r="AK150" s="71"/>
      <c r="AL150" s="71"/>
      <c r="AM150" s="71"/>
      <c r="AN150" s="71"/>
      <c r="AO150" s="71"/>
      <c r="AP150" s="71"/>
      <c r="AQ150" s="71"/>
      <c r="AR150" s="71"/>
      <c r="AS150" s="71"/>
      <c r="AT150" s="71"/>
      <c r="AU150" s="71"/>
      <c r="AV150" s="71"/>
      <c r="AW150" s="71"/>
      <c r="AX150" s="71"/>
      <c r="AY150" s="71"/>
      <c r="AZ150" s="71"/>
      <c r="BA150" s="71"/>
      <c r="BB150" s="71"/>
      <c r="BC150" s="71"/>
      <c r="BD150" s="71"/>
      <c r="BE150" s="71"/>
      <c r="BF150" s="71"/>
      <c r="BG150" s="71"/>
      <c r="BH150" s="71"/>
      <c r="BI150" s="71"/>
      <c r="BJ150" s="71"/>
      <c r="BK150" s="71"/>
      <c r="BL150" s="71"/>
      <c r="BM150" s="71"/>
      <c r="BN150" s="71"/>
      <c r="BO150" s="71"/>
      <c r="BP150" s="71"/>
      <c r="BQ150" s="71"/>
      <c r="BR150" s="71"/>
      <c r="BS150" s="71"/>
      <c r="BT150" s="71"/>
      <c r="BU150" s="71"/>
      <c r="BV150" s="71"/>
      <c r="BW150" s="71"/>
      <c r="BX150" s="71"/>
      <c r="BY150" s="71"/>
      <c r="BZ150" s="71"/>
      <c r="CA150" s="71"/>
      <c r="CB150" s="71"/>
      <c r="CC150" s="71"/>
      <c r="CD150" s="71"/>
      <c r="CE150" s="71"/>
      <c r="CF150" s="71"/>
      <c r="CG150" s="71"/>
      <c r="CH150" s="71"/>
    </row>
    <row r="151" spans="1:86">
      <c r="A151" s="71">
        <f>'VMs - All Data Fields'!A161</f>
        <v>0</v>
      </c>
      <c r="B151" s="71">
        <f>'VMs - All Data Fields'!B161</f>
        <v>0</v>
      </c>
      <c r="C151" s="71">
        <f>'VMs - All Data Fields'!C161</f>
        <v>0</v>
      </c>
      <c r="D151" s="71">
        <f>'VMs - All Data Fields'!D161</f>
        <v>0</v>
      </c>
      <c r="E151" s="71">
        <f>'VMs - All Data Fields'!G161</f>
        <v>0</v>
      </c>
      <c r="F151" s="71">
        <f>'VMs - All Data Fields'!I161</f>
        <v>0</v>
      </c>
      <c r="G151" s="71">
        <f>'VMs - All Data Fields'!K161</f>
        <v>0</v>
      </c>
      <c r="H151" s="71">
        <f>'VMs - All Data Fields'!L161</f>
        <v>0</v>
      </c>
      <c r="I151" s="71" t="e">
        <f>'VMs - All Data Fields'!#REF!</f>
        <v>#REF!</v>
      </c>
      <c r="J151" s="71" t="e">
        <f>'VMs - All Data Fields'!#REF!</f>
        <v>#REF!</v>
      </c>
      <c r="K151" s="71" t="e">
        <f>'VMs - All Data Fields'!#REF!</f>
        <v>#REF!</v>
      </c>
      <c r="L151" s="71">
        <f>'VMs - All Data Fields'!N161</f>
        <v>0</v>
      </c>
      <c r="M151" s="71">
        <f>'VMs - All Data Fields'!P161</f>
        <v>0</v>
      </c>
      <c r="N151" s="71">
        <f>'VMs - All Data Fields'!Q161</f>
        <v>0</v>
      </c>
      <c r="O151" s="71">
        <f>'VMs - All Data Fields'!S161</f>
        <v>0</v>
      </c>
      <c r="P151" s="71">
        <f>'VMs - All Data Fields'!U161</f>
        <v>0</v>
      </c>
      <c r="Q151" s="71">
        <f>'VMs - All Data Fields'!V161</f>
        <v>0</v>
      </c>
      <c r="R151" s="71">
        <f>'VMs - All Data Fields'!AC161</f>
        <v>0</v>
      </c>
      <c r="S151" s="71">
        <f>'VMs - All Data Fields'!AD161</f>
        <v>0</v>
      </c>
      <c r="T151" s="71">
        <f>'VMs - All Data Fields'!AE161</f>
        <v>0</v>
      </c>
      <c r="U151" s="71" t="str">
        <f>'VMs - All Data Fields'!AF161</f>
        <v/>
      </c>
      <c r="V151" s="71" t="str">
        <f>'VMs - All Data Fields'!AG161</f>
        <v/>
      </c>
      <c r="W151" s="71">
        <f>'VMs - All Data Fields'!AH161</f>
        <v>0</v>
      </c>
      <c r="X151" s="71">
        <f>'VMs - All Data Fields'!AI161</f>
        <v>0</v>
      </c>
      <c r="Y151" s="71">
        <f>'VMs - All Data Fields'!AJ161</f>
        <v>0</v>
      </c>
      <c r="Z151" s="71" t="e">
        <f>'VMs - All Data Fields'!#REF!</f>
        <v>#REF!</v>
      </c>
      <c r="AA151" s="71">
        <f>'VMs - All Data Fields'!AK161</f>
        <v>0</v>
      </c>
      <c r="AB151" s="71">
        <f>'VMs - All Data Fields'!AL161</f>
        <v>0</v>
      </c>
      <c r="AC151" s="71">
        <f>'VMs - All Data Fields'!AM161</f>
        <v>0</v>
      </c>
      <c r="AD151" s="71" t="e">
        <f>'VMs - All Data Fields'!#REF!</f>
        <v>#REF!</v>
      </c>
      <c r="AE151" s="71">
        <f>'VMs - All Data Fields'!AT161</f>
        <v>0</v>
      </c>
      <c r="AF151" s="71">
        <f>'VMs - All Data Fields'!AW161</f>
        <v>0</v>
      </c>
      <c r="AG151" s="71">
        <f>'VMs - All Data Fields'!AX161</f>
        <v>0</v>
      </c>
      <c r="AH151" s="71">
        <f>'VMs - All Data Fields'!AY161</f>
        <v>0</v>
      </c>
      <c r="AI151" s="71">
        <f>'VMs - All Data Fields'!BJ161</f>
        <v>0</v>
      </c>
      <c r="AJ151" s="71"/>
      <c r="AK151" s="71"/>
      <c r="AL151" s="71"/>
      <c r="AM151" s="71"/>
      <c r="AN151" s="71"/>
      <c r="AO151" s="71"/>
      <c r="AP151" s="71"/>
      <c r="AQ151" s="71"/>
      <c r="AR151" s="71"/>
      <c r="AS151" s="71"/>
      <c r="AT151" s="71"/>
      <c r="AU151" s="71"/>
      <c r="AV151" s="71"/>
      <c r="AW151" s="71"/>
      <c r="AX151" s="71"/>
      <c r="AY151" s="71"/>
      <c r="AZ151" s="71"/>
      <c r="BA151" s="71"/>
      <c r="BB151" s="71"/>
      <c r="BC151" s="71"/>
      <c r="BD151" s="71"/>
      <c r="BE151" s="71"/>
      <c r="BF151" s="71"/>
      <c r="BG151" s="71"/>
      <c r="BH151" s="71"/>
      <c r="BI151" s="71"/>
      <c r="BJ151" s="71"/>
      <c r="BK151" s="71"/>
      <c r="BL151" s="71"/>
      <c r="BM151" s="71"/>
      <c r="BN151" s="71"/>
      <c r="BO151" s="71"/>
      <c r="BP151" s="71"/>
      <c r="BQ151" s="71"/>
      <c r="BR151" s="71"/>
      <c r="BS151" s="71"/>
      <c r="BT151" s="71"/>
      <c r="BU151" s="71"/>
      <c r="BV151" s="71"/>
      <c r="BW151" s="71"/>
      <c r="BX151" s="71"/>
      <c r="BY151" s="71"/>
      <c r="BZ151" s="71"/>
      <c r="CA151" s="71"/>
      <c r="CB151" s="71"/>
      <c r="CC151" s="71"/>
      <c r="CD151" s="71"/>
      <c r="CE151" s="71"/>
      <c r="CF151" s="71"/>
      <c r="CG151" s="71"/>
      <c r="CH151" s="71"/>
    </row>
    <row r="152" spans="1:86">
      <c r="A152" s="71">
        <f>'VMs - All Data Fields'!A162</f>
        <v>0</v>
      </c>
      <c r="B152" s="71">
        <f>'VMs - All Data Fields'!B162</f>
        <v>0</v>
      </c>
      <c r="C152" s="71">
        <f>'VMs - All Data Fields'!C162</f>
        <v>0</v>
      </c>
      <c r="D152" s="71">
        <f>'VMs - All Data Fields'!D162</f>
        <v>0</v>
      </c>
      <c r="E152" s="71">
        <f>'VMs - All Data Fields'!G162</f>
        <v>0</v>
      </c>
      <c r="F152" s="71">
        <f>'VMs - All Data Fields'!I162</f>
        <v>0</v>
      </c>
      <c r="G152" s="71">
        <f>'VMs - All Data Fields'!K162</f>
        <v>0</v>
      </c>
      <c r="H152" s="71">
        <f>'VMs - All Data Fields'!L162</f>
        <v>0</v>
      </c>
      <c r="I152" s="71" t="e">
        <f>'VMs - All Data Fields'!#REF!</f>
        <v>#REF!</v>
      </c>
      <c r="J152" s="71" t="e">
        <f>'VMs - All Data Fields'!#REF!</f>
        <v>#REF!</v>
      </c>
      <c r="K152" s="71" t="e">
        <f>'VMs - All Data Fields'!#REF!</f>
        <v>#REF!</v>
      </c>
      <c r="L152" s="71">
        <f>'VMs - All Data Fields'!N162</f>
        <v>0</v>
      </c>
      <c r="M152" s="71">
        <f>'VMs - All Data Fields'!P162</f>
        <v>0</v>
      </c>
      <c r="N152" s="71">
        <f>'VMs - All Data Fields'!Q162</f>
        <v>0</v>
      </c>
      <c r="O152" s="71">
        <f>'VMs - All Data Fields'!S162</f>
        <v>0</v>
      </c>
      <c r="P152" s="71">
        <f>'VMs - All Data Fields'!U162</f>
        <v>0</v>
      </c>
      <c r="Q152" s="71">
        <f>'VMs - All Data Fields'!V162</f>
        <v>0</v>
      </c>
      <c r="R152" s="71">
        <f>'VMs - All Data Fields'!AC162</f>
        <v>0</v>
      </c>
      <c r="S152" s="71">
        <f>'VMs - All Data Fields'!AD162</f>
        <v>0</v>
      </c>
      <c r="T152" s="71">
        <f>'VMs - All Data Fields'!AE162</f>
        <v>0</v>
      </c>
      <c r="U152" s="71" t="str">
        <f>'VMs - All Data Fields'!AF162</f>
        <v/>
      </c>
      <c r="V152" s="71" t="str">
        <f>'VMs - All Data Fields'!AG162</f>
        <v/>
      </c>
      <c r="W152" s="71">
        <f>'VMs - All Data Fields'!AH162</f>
        <v>0</v>
      </c>
      <c r="X152" s="71">
        <f>'VMs - All Data Fields'!AI162</f>
        <v>0</v>
      </c>
      <c r="Y152" s="71">
        <f>'VMs - All Data Fields'!AJ162</f>
        <v>0</v>
      </c>
      <c r="Z152" s="71" t="e">
        <f>'VMs - All Data Fields'!#REF!</f>
        <v>#REF!</v>
      </c>
      <c r="AA152" s="71">
        <f>'VMs - All Data Fields'!AK162</f>
        <v>0</v>
      </c>
      <c r="AB152" s="71">
        <f>'VMs - All Data Fields'!AL162</f>
        <v>0</v>
      </c>
      <c r="AC152" s="71">
        <f>'VMs - All Data Fields'!AM162</f>
        <v>0</v>
      </c>
      <c r="AD152" s="71" t="e">
        <f>'VMs - All Data Fields'!#REF!</f>
        <v>#REF!</v>
      </c>
      <c r="AE152" s="71">
        <f>'VMs - All Data Fields'!AT162</f>
        <v>0</v>
      </c>
      <c r="AF152" s="71">
        <f>'VMs - All Data Fields'!AW162</f>
        <v>0</v>
      </c>
      <c r="AG152" s="71">
        <f>'VMs - All Data Fields'!AX162</f>
        <v>0</v>
      </c>
      <c r="AH152" s="71">
        <f>'VMs - All Data Fields'!AY162</f>
        <v>0</v>
      </c>
      <c r="AI152" s="71">
        <f>'VMs - All Data Fields'!BJ162</f>
        <v>0</v>
      </c>
      <c r="AJ152" s="71"/>
      <c r="AK152" s="71"/>
      <c r="AL152" s="71"/>
      <c r="AM152" s="71"/>
      <c r="AN152" s="71"/>
      <c r="AO152" s="71"/>
      <c r="AP152" s="71"/>
      <c r="AQ152" s="71"/>
      <c r="AR152" s="71"/>
      <c r="AS152" s="71"/>
      <c r="AT152" s="71"/>
      <c r="AU152" s="71"/>
      <c r="AV152" s="71"/>
      <c r="AW152" s="71"/>
      <c r="AX152" s="71"/>
      <c r="AY152" s="71"/>
      <c r="AZ152" s="71"/>
      <c r="BA152" s="71"/>
      <c r="BB152" s="71"/>
      <c r="BC152" s="71"/>
      <c r="BD152" s="71"/>
      <c r="BE152" s="71"/>
      <c r="BF152" s="71"/>
      <c r="BG152" s="71"/>
      <c r="BH152" s="71"/>
      <c r="BI152" s="71"/>
      <c r="BJ152" s="71"/>
      <c r="BK152" s="71"/>
      <c r="BL152" s="71"/>
      <c r="BM152" s="71"/>
      <c r="BN152" s="71"/>
      <c r="BO152" s="71"/>
      <c r="BP152" s="71"/>
      <c r="BQ152" s="71"/>
      <c r="BR152" s="71"/>
      <c r="BS152" s="71"/>
      <c r="BT152" s="71"/>
      <c r="BU152" s="71"/>
      <c r="BV152" s="71"/>
      <c r="BW152" s="71"/>
      <c r="BX152" s="71"/>
      <c r="BY152" s="71"/>
      <c r="BZ152" s="71"/>
      <c r="CA152" s="71"/>
      <c r="CB152" s="71"/>
      <c r="CC152" s="71"/>
      <c r="CD152" s="71"/>
      <c r="CE152" s="71"/>
      <c r="CF152" s="71"/>
      <c r="CG152" s="71"/>
      <c r="CH152" s="71"/>
    </row>
    <row r="153" spans="1:86">
      <c r="A153" s="71">
        <f>'VMs - All Data Fields'!A163</f>
        <v>0</v>
      </c>
      <c r="B153" s="71">
        <f>'VMs - All Data Fields'!B163</f>
        <v>0</v>
      </c>
      <c r="C153" s="71">
        <f>'VMs - All Data Fields'!C163</f>
        <v>0</v>
      </c>
      <c r="D153" s="71">
        <f>'VMs - All Data Fields'!D163</f>
        <v>0</v>
      </c>
      <c r="E153" s="71">
        <f>'VMs - All Data Fields'!G163</f>
        <v>0</v>
      </c>
      <c r="F153" s="71">
        <f>'VMs - All Data Fields'!I163</f>
        <v>0</v>
      </c>
      <c r="G153" s="71">
        <f>'VMs - All Data Fields'!K163</f>
        <v>0</v>
      </c>
      <c r="H153" s="71">
        <f>'VMs - All Data Fields'!L163</f>
        <v>0</v>
      </c>
      <c r="I153" s="71" t="e">
        <f>'VMs - All Data Fields'!#REF!</f>
        <v>#REF!</v>
      </c>
      <c r="J153" s="71" t="e">
        <f>'VMs - All Data Fields'!#REF!</f>
        <v>#REF!</v>
      </c>
      <c r="K153" s="71" t="e">
        <f>'VMs - All Data Fields'!#REF!</f>
        <v>#REF!</v>
      </c>
      <c r="L153" s="71">
        <f>'VMs - All Data Fields'!N163</f>
        <v>0</v>
      </c>
      <c r="M153" s="71">
        <f>'VMs - All Data Fields'!P163</f>
        <v>0</v>
      </c>
      <c r="N153" s="71">
        <f>'VMs - All Data Fields'!Q163</f>
        <v>0</v>
      </c>
      <c r="O153" s="71">
        <f>'VMs - All Data Fields'!S163</f>
        <v>0</v>
      </c>
      <c r="P153" s="71">
        <f>'VMs - All Data Fields'!U163</f>
        <v>0</v>
      </c>
      <c r="Q153" s="71">
        <f>'VMs - All Data Fields'!V163</f>
        <v>0</v>
      </c>
      <c r="R153" s="71">
        <f>'VMs - All Data Fields'!AC163</f>
        <v>0</v>
      </c>
      <c r="S153" s="71">
        <f>'VMs - All Data Fields'!AD163</f>
        <v>0</v>
      </c>
      <c r="T153" s="71">
        <f>'VMs - All Data Fields'!AE163</f>
        <v>0</v>
      </c>
      <c r="U153" s="71" t="str">
        <f>'VMs - All Data Fields'!AF163</f>
        <v/>
      </c>
      <c r="V153" s="71" t="str">
        <f>'VMs - All Data Fields'!AG163</f>
        <v/>
      </c>
      <c r="W153" s="71">
        <f>'VMs - All Data Fields'!AH163</f>
        <v>0</v>
      </c>
      <c r="X153" s="71">
        <f>'VMs - All Data Fields'!AI163</f>
        <v>0</v>
      </c>
      <c r="Y153" s="71">
        <f>'VMs - All Data Fields'!AJ163</f>
        <v>0</v>
      </c>
      <c r="Z153" s="71" t="e">
        <f>'VMs - All Data Fields'!#REF!</f>
        <v>#REF!</v>
      </c>
      <c r="AA153" s="71">
        <f>'VMs - All Data Fields'!AK163</f>
        <v>0</v>
      </c>
      <c r="AB153" s="71">
        <f>'VMs - All Data Fields'!AL163</f>
        <v>0</v>
      </c>
      <c r="AC153" s="71">
        <f>'VMs - All Data Fields'!AM163</f>
        <v>0</v>
      </c>
      <c r="AD153" s="71" t="e">
        <f>'VMs - All Data Fields'!#REF!</f>
        <v>#REF!</v>
      </c>
      <c r="AE153" s="71">
        <f>'VMs - All Data Fields'!AT163</f>
        <v>0</v>
      </c>
      <c r="AF153" s="71">
        <f>'VMs - All Data Fields'!AW163</f>
        <v>0</v>
      </c>
      <c r="AG153" s="71">
        <f>'VMs - All Data Fields'!AX163</f>
        <v>0</v>
      </c>
      <c r="AH153" s="71">
        <f>'VMs - All Data Fields'!AY163</f>
        <v>0</v>
      </c>
      <c r="AI153" s="71">
        <f>'VMs - All Data Fields'!BJ163</f>
        <v>0</v>
      </c>
      <c r="AJ153" s="71"/>
      <c r="AK153" s="71"/>
      <c r="AL153" s="71"/>
      <c r="AM153" s="71"/>
      <c r="AN153" s="71"/>
      <c r="AO153" s="71"/>
      <c r="AP153" s="71"/>
      <c r="AQ153" s="71"/>
      <c r="AR153" s="71"/>
      <c r="AS153" s="71"/>
      <c r="AT153" s="71"/>
      <c r="AU153" s="71"/>
      <c r="AV153" s="71"/>
      <c r="AW153" s="71"/>
      <c r="AX153" s="71"/>
      <c r="AY153" s="71"/>
      <c r="AZ153" s="71"/>
      <c r="BA153" s="71"/>
      <c r="BB153" s="71"/>
      <c r="BC153" s="71"/>
      <c r="BD153" s="71"/>
      <c r="BE153" s="71"/>
      <c r="BF153" s="71"/>
      <c r="BG153" s="71"/>
      <c r="BH153" s="71"/>
      <c r="BI153" s="71"/>
      <c r="BJ153" s="71"/>
      <c r="BK153" s="71"/>
      <c r="BL153" s="71"/>
      <c r="BM153" s="71"/>
      <c r="BN153" s="71"/>
      <c r="BO153" s="71"/>
      <c r="BP153" s="71"/>
      <c r="BQ153" s="71"/>
      <c r="BR153" s="71"/>
      <c r="BS153" s="71"/>
      <c r="BT153" s="71"/>
      <c r="BU153" s="71"/>
      <c r="BV153" s="71"/>
      <c r="BW153" s="71"/>
      <c r="BX153" s="71"/>
      <c r="BY153" s="71"/>
      <c r="BZ153" s="71"/>
      <c r="CA153" s="71"/>
      <c r="CB153" s="71"/>
      <c r="CC153" s="71"/>
      <c r="CD153" s="71"/>
      <c r="CE153" s="71"/>
      <c r="CF153" s="71"/>
      <c r="CG153" s="71"/>
      <c r="CH153" s="71"/>
    </row>
    <row r="154" spans="1:86">
      <c r="A154" s="71">
        <f>'VMs - All Data Fields'!A164</f>
        <v>0</v>
      </c>
      <c r="B154" s="71">
        <f>'VMs - All Data Fields'!B164</f>
        <v>0</v>
      </c>
      <c r="C154" s="71">
        <f>'VMs - All Data Fields'!C164</f>
        <v>0</v>
      </c>
      <c r="D154" s="71">
        <f>'VMs - All Data Fields'!D164</f>
        <v>0</v>
      </c>
      <c r="E154" s="71">
        <f>'VMs - All Data Fields'!G164</f>
        <v>0</v>
      </c>
      <c r="F154" s="71">
        <f>'VMs - All Data Fields'!I164</f>
        <v>0</v>
      </c>
      <c r="G154" s="71">
        <f>'VMs - All Data Fields'!K164</f>
        <v>0</v>
      </c>
      <c r="H154" s="71">
        <f>'VMs - All Data Fields'!L164</f>
        <v>0</v>
      </c>
      <c r="I154" s="71" t="e">
        <f>'VMs - All Data Fields'!#REF!</f>
        <v>#REF!</v>
      </c>
      <c r="J154" s="71" t="e">
        <f>'VMs - All Data Fields'!#REF!</f>
        <v>#REF!</v>
      </c>
      <c r="K154" s="71" t="e">
        <f>'VMs - All Data Fields'!#REF!</f>
        <v>#REF!</v>
      </c>
      <c r="L154" s="71">
        <f>'VMs - All Data Fields'!N164</f>
        <v>0</v>
      </c>
      <c r="M154" s="71">
        <f>'VMs - All Data Fields'!P164</f>
        <v>0</v>
      </c>
      <c r="N154" s="71">
        <f>'VMs - All Data Fields'!Q164</f>
        <v>0</v>
      </c>
      <c r="O154" s="71">
        <f>'VMs - All Data Fields'!S164</f>
        <v>0</v>
      </c>
      <c r="P154" s="71">
        <f>'VMs - All Data Fields'!U164</f>
        <v>0</v>
      </c>
      <c r="Q154" s="71">
        <f>'VMs - All Data Fields'!V164</f>
        <v>0</v>
      </c>
      <c r="R154" s="71">
        <f>'VMs - All Data Fields'!AC164</f>
        <v>0</v>
      </c>
      <c r="S154" s="71">
        <f>'VMs - All Data Fields'!AD164</f>
        <v>0</v>
      </c>
      <c r="T154" s="71">
        <f>'VMs - All Data Fields'!AE164</f>
        <v>0</v>
      </c>
      <c r="U154" s="71" t="str">
        <f>'VMs - All Data Fields'!AF164</f>
        <v/>
      </c>
      <c r="V154" s="71" t="str">
        <f>'VMs - All Data Fields'!AG164</f>
        <v/>
      </c>
      <c r="W154" s="71">
        <f>'VMs - All Data Fields'!AH164</f>
        <v>0</v>
      </c>
      <c r="X154" s="71">
        <f>'VMs - All Data Fields'!AI164</f>
        <v>0</v>
      </c>
      <c r="Y154" s="71">
        <f>'VMs - All Data Fields'!AJ164</f>
        <v>0</v>
      </c>
      <c r="Z154" s="71" t="e">
        <f>'VMs - All Data Fields'!#REF!</f>
        <v>#REF!</v>
      </c>
      <c r="AA154" s="71">
        <f>'VMs - All Data Fields'!AK164</f>
        <v>0</v>
      </c>
      <c r="AB154" s="71">
        <f>'VMs - All Data Fields'!AL164</f>
        <v>0</v>
      </c>
      <c r="AC154" s="71">
        <f>'VMs - All Data Fields'!AM164</f>
        <v>0</v>
      </c>
      <c r="AD154" s="71" t="e">
        <f>'VMs - All Data Fields'!#REF!</f>
        <v>#REF!</v>
      </c>
      <c r="AE154" s="71">
        <f>'VMs - All Data Fields'!AT164</f>
        <v>0</v>
      </c>
      <c r="AF154" s="71">
        <f>'VMs - All Data Fields'!AW164</f>
        <v>0</v>
      </c>
      <c r="AG154" s="71">
        <f>'VMs - All Data Fields'!AX164</f>
        <v>0</v>
      </c>
      <c r="AH154" s="71">
        <f>'VMs - All Data Fields'!AY164</f>
        <v>0</v>
      </c>
      <c r="AI154" s="71">
        <f>'VMs - All Data Fields'!BJ164</f>
        <v>0</v>
      </c>
      <c r="AJ154" s="71"/>
      <c r="AK154" s="71"/>
      <c r="AL154" s="71"/>
      <c r="AM154" s="71"/>
      <c r="AN154" s="71"/>
      <c r="AO154" s="71"/>
      <c r="AP154" s="71"/>
      <c r="AQ154" s="71"/>
      <c r="AR154" s="71"/>
      <c r="AS154" s="71"/>
      <c r="AT154" s="71"/>
      <c r="AU154" s="71"/>
      <c r="AV154" s="71"/>
      <c r="AW154" s="71"/>
      <c r="AX154" s="71"/>
      <c r="AY154" s="71"/>
      <c r="AZ154" s="71"/>
      <c r="BA154" s="71"/>
      <c r="BB154" s="71"/>
      <c r="BC154" s="71"/>
      <c r="BD154" s="71"/>
      <c r="BE154" s="71"/>
      <c r="BF154" s="71"/>
      <c r="BG154" s="71"/>
      <c r="BH154" s="71"/>
      <c r="BI154" s="71"/>
      <c r="BJ154" s="71"/>
      <c r="BK154" s="71"/>
      <c r="BL154" s="71"/>
      <c r="BM154" s="71"/>
      <c r="BN154" s="71"/>
      <c r="BO154" s="71"/>
      <c r="BP154" s="71"/>
      <c r="BQ154" s="71"/>
      <c r="BR154" s="71"/>
      <c r="BS154" s="71"/>
      <c r="BT154" s="71"/>
      <c r="BU154" s="71"/>
      <c r="BV154" s="71"/>
      <c r="BW154" s="71"/>
      <c r="BX154" s="71"/>
      <c r="BY154" s="71"/>
      <c r="BZ154" s="71"/>
      <c r="CA154" s="71"/>
      <c r="CB154" s="71"/>
      <c r="CC154" s="71"/>
      <c r="CD154" s="71"/>
      <c r="CE154" s="71"/>
      <c r="CF154" s="71"/>
      <c r="CG154" s="71"/>
      <c r="CH154" s="71"/>
    </row>
    <row r="155" spans="1:86">
      <c r="A155" s="71">
        <f>'VMs - All Data Fields'!A165</f>
        <v>0</v>
      </c>
      <c r="B155" s="71">
        <f>'VMs - All Data Fields'!B165</f>
        <v>0</v>
      </c>
      <c r="C155" s="71">
        <f>'VMs - All Data Fields'!C165</f>
        <v>0</v>
      </c>
      <c r="D155" s="71">
        <f>'VMs - All Data Fields'!D165</f>
        <v>0</v>
      </c>
      <c r="E155" s="71">
        <f>'VMs - All Data Fields'!G165</f>
        <v>0</v>
      </c>
      <c r="F155" s="71">
        <f>'VMs - All Data Fields'!I165</f>
        <v>0</v>
      </c>
      <c r="G155" s="71">
        <f>'VMs - All Data Fields'!K165</f>
        <v>0</v>
      </c>
      <c r="H155" s="71">
        <f>'VMs - All Data Fields'!L165</f>
        <v>0</v>
      </c>
      <c r="I155" s="71" t="e">
        <f>'VMs - All Data Fields'!#REF!</f>
        <v>#REF!</v>
      </c>
      <c r="J155" s="71" t="e">
        <f>'VMs - All Data Fields'!#REF!</f>
        <v>#REF!</v>
      </c>
      <c r="K155" s="71" t="e">
        <f>'VMs - All Data Fields'!#REF!</f>
        <v>#REF!</v>
      </c>
      <c r="L155" s="71">
        <f>'VMs - All Data Fields'!N165</f>
        <v>0</v>
      </c>
      <c r="M155" s="71">
        <f>'VMs - All Data Fields'!P165</f>
        <v>0</v>
      </c>
      <c r="N155" s="71">
        <f>'VMs - All Data Fields'!Q165</f>
        <v>0</v>
      </c>
      <c r="O155" s="71">
        <f>'VMs - All Data Fields'!S165</f>
        <v>0</v>
      </c>
      <c r="P155" s="71">
        <f>'VMs - All Data Fields'!U165</f>
        <v>0</v>
      </c>
      <c r="Q155" s="71">
        <f>'VMs - All Data Fields'!V165</f>
        <v>0</v>
      </c>
      <c r="R155" s="71">
        <f>'VMs - All Data Fields'!AC165</f>
        <v>0</v>
      </c>
      <c r="S155" s="71">
        <f>'VMs - All Data Fields'!AD165</f>
        <v>0</v>
      </c>
      <c r="T155" s="71">
        <f>'VMs - All Data Fields'!AE165</f>
        <v>0</v>
      </c>
      <c r="U155" s="71" t="str">
        <f>'VMs - All Data Fields'!AF165</f>
        <v/>
      </c>
      <c r="V155" s="71" t="str">
        <f>'VMs - All Data Fields'!AG165</f>
        <v/>
      </c>
      <c r="W155" s="71">
        <f>'VMs - All Data Fields'!AH165</f>
        <v>0</v>
      </c>
      <c r="X155" s="71">
        <f>'VMs - All Data Fields'!AI165</f>
        <v>0</v>
      </c>
      <c r="Y155" s="71">
        <f>'VMs - All Data Fields'!AJ165</f>
        <v>0</v>
      </c>
      <c r="Z155" s="71" t="e">
        <f>'VMs - All Data Fields'!#REF!</f>
        <v>#REF!</v>
      </c>
      <c r="AA155" s="71">
        <f>'VMs - All Data Fields'!AK165</f>
        <v>0</v>
      </c>
      <c r="AB155" s="71">
        <f>'VMs - All Data Fields'!AL165</f>
        <v>0</v>
      </c>
      <c r="AC155" s="71">
        <f>'VMs - All Data Fields'!AM165</f>
        <v>0</v>
      </c>
      <c r="AD155" s="71" t="e">
        <f>'VMs - All Data Fields'!#REF!</f>
        <v>#REF!</v>
      </c>
      <c r="AE155" s="71">
        <f>'VMs - All Data Fields'!AT165</f>
        <v>0</v>
      </c>
      <c r="AF155" s="71">
        <f>'VMs - All Data Fields'!AW165</f>
        <v>0</v>
      </c>
      <c r="AG155" s="71">
        <f>'VMs - All Data Fields'!AX165</f>
        <v>0</v>
      </c>
      <c r="AH155" s="71">
        <f>'VMs - All Data Fields'!AY165</f>
        <v>0</v>
      </c>
      <c r="AI155" s="71">
        <f>'VMs - All Data Fields'!BJ165</f>
        <v>0</v>
      </c>
      <c r="AJ155" s="71"/>
      <c r="AK155" s="71"/>
      <c r="AL155" s="71"/>
      <c r="AM155" s="71"/>
      <c r="AN155" s="71"/>
      <c r="AO155" s="71"/>
      <c r="AP155" s="71"/>
      <c r="AQ155" s="71"/>
      <c r="AR155" s="71"/>
      <c r="AS155" s="71"/>
      <c r="AT155" s="71"/>
      <c r="AU155" s="71"/>
      <c r="AV155" s="71"/>
      <c r="AW155" s="71"/>
      <c r="AX155" s="71"/>
      <c r="AY155" s="71"/>
      <c r="AZ155" s="71"/>
      <c r="BA155" s="71"/>
      <c r="BB155" s="71"/>
      <c r="BC155" s="71"/>
      <c r="BD155" s="71"/>
      <c r="BE155" s="71"/>
      <c r="BF155" s="71"/>
      <c r="BG155" s="71"/>
      <c r="BH155" s="71"/>
      <c r="BI155" s="71"/>
      <c r="BJ155" s="71"/>
      <c r="BK155" s="71"/>
      <c r="BL155" s="71"/>
      <c r="BM155" s="71"/>
      <c r="BN155" s="71"/>
      <c r="BO155" s="71"/>
      <c r="BP155" s="71"/>
      <c r="BQ155" s="71"/>
      <c r="BR155" s="71"/>
      <c r="BS155" s="71"/>
      <c r="BT155" s="71"/>
      <c r="BU155" s="71"/>
      <c r="BV155" s="71"/>
      <c r="BW155" s="71"/>
      <c r="BX155" s="71"/>
      <c r="BY155" s="71"/>
      <c r="BZ155" s="71"/>
      <c r="CA155" s="71"/>
      <c r="CB155" s="71"/>
      <c r="CC155" s="71"/>
      <c r="CD155" s="71"/>
      <c r="CE155" s="71"/>
      <c r="CF155" s="71"/>
      <c r="CG155" s="71"/>
      <c r="CH155" s="71"/>
    </row>
    <row r="156" spans="1:86">
      <c r="A156" s="71">
        <f>'VMs - All Data Fields'!A166</f>
        <v>0</v>
      </c>
      <c r="B156" s="71">
        <f>'VMs - All Data Fields'!B166</f>
        <v>0</v>
      </c>
      <c r="C156" s="71">
        <f>'VMs - All Data Fields'!C166</f>
        <v>0</v>
      </c>
      <c r="D156" s="71">
        <f>'VMs - All Data Fields'!D166</f>
        <v>0</v>
      </c>
      <c r="E156" s="71">
        <f>'VMs - All Data Fields'!G166</f>
        <v>0</v>
      </c>
      <c r="F156" s="71">
        <f>'VMs - All Data Fields'!I166</f>
        <v>0</v>
      </c>
      <c r="G156" s="71">
        <f>'VMs - All Data Fields'!K166</f>
        <v>0</v>
      </c>
      <c r="H156" s="71">
        <f>'VMs - All Data Fields'!L166</f>
        <v>0</v>
      </c>
      <c r="I156" s="71" t="e">
        <f>'VMs - All Data Fields'!#REF!</f>
        <v>#REF!</v>
      </c>
      <c r="J156" s="71" t="e">
        <f>'VMs - All Data Fields'!#REF!</f>
        <v>#REF!</v>
      </c>
      <c r="K156" s="71" t="e">
        <f>'VMs - All Data Fields'!#REF!</f>
        <v>#REF!</v>
      </c>
      <c r="L156" s="71">
        <f>'VMs - All Data Fields'!N166</f>
        <v>0</v>
      </c>
      <c r="M156" s="71">
        <f>'VMs - All Data Fields'!P166</f>
        <v>0</v>
      </c>
      <c r="N156" s="71">
        <f>'VMs - All Data Fields'!Q166</f>
        <v>0</v>
      </c>
      <c r="O156" s="71">
        <f>'VMs - All Data Fields'!S166</f>
        <v>0</v>
      </c>
      <c r="P156" s="71">
        <f>'VMs - All Data Fields'!U166</f>
        <v>0</v>
      </c>
      <c r="Q156" s="71">
        <f>'VMs - All Data Fields'!V166</f>
        <v>0</v>
      </c>
      <c r="R156" s="71">
        <f>'VMs - All Data Fields'!AC166</f>
        <v>0</v>
      </c>
      <c r="S156" s="71">
        <f>'VMs - All Data Fields'!AD166</f>
        <v>0</v>
      </c>
      <c r="T156" s="71">
        <f>'VMs - All Data Fields'!AE166</f>
        <v>0</v>
      </c>
      <c r="U156" s="71" t="str">
        <f>'VMs - All Data Fields'!AF166</f>
        <v/>
      </c>
      <c r="V156" s="71" t="str">
        <f>'VMs - All Data Fields'!AG166</f>
        <v/>
      </c>
      <c r="W156" s="71">
        <f>'VMs - All Data Fields'!AH166</f>
        <v>0</v>
      </c>
      <c r="X156" s="71">
        <f>'VMs - All Data Fields'!AI166</f>
        <v>0</v>
      </c>
      <c r="Y156" s="71">
        <f>'VMs - All Data Fields'!AJ166</f>
        <v>0</v>
      </c>
      <c r="Z156" s="71" t="e">
        <f>'VMs - All Data Fields'!#REF!</f>
        <v>#REF!</v>
      </c>
      <c r="AA156" s="71">
        <f>'VMs - All Data Fields'!AK166</f>
        <v>0</v>
      </c>
      <c r="AB156" s="71">
        <f>'VMs - All Data Fields'!AL166</f>
        <v>0</v>
      </c>
      <c r="AC156" s="71">
        <f>'VMs - All Data Fields'!AM166</f>
        <v>0</v>
      </c>
      <c r="AD156" s="71" t="e">
        <f>'VMs - All Data Fields'!#REF!</f>
        <v>#REF!</v>
      </c>
      <c r="AE156" s="71">
        <f>'VMs - All Data Fields'!AT166</f>
        <v>0</v>
      </c>
      <c r="AF156" s="71">
        <f>'VMs - All Data Fields'!AW166</f>
        <v>0</v>
      </c>
      <c r="AG156" s="71">
        <f>'VMs - All Data Fields'!AX166</f>
        <v>0</v>
      </c>
      <c r="AH156" s="71">
        <f>'VMs - All Data Fields'!AY166</f>
        <v>0</v>
      </c>
      <c r="AI156" s="71">
        <f>'VMs - All Data Fields'!BJ166</f>
        <v>0</v>
      </c>
      <c r="AJ156" s="71"/>
      <c r="AK156" s="71"/>
      <c r="AL156" s="71"/>
      <c r="AM156" s="71"/>
      <c r="AN156" s="71"/>
      <c r="AO156" s="71"/>
      <c r="AP156" s="71"/>
      <c r="AQ156" s="71"/>
      <c r="AR156" s="71"/>
      <c r="AS156" s="71"/>
      <c r="AT156" s="71"/>
      <c r="AU156" s="71"/>
      <c r="AV156" s="71"/>
      <c r="AW156" s="71"/>
      <c r="AX156" s="71"/>
      <c r="AY156" s="71"/>
      <c r="AZ156" s="71"/>
      <c r="BA156" s="71"/>
      <c r="BB156" s="71"/>
      <c r="BC156" s="71"/>
      <c r="BD156" s="71"/>
      <c r="BE156" s="71"/>
      <c r="BF156" s="71"/>
      <c r="BG156" s="71"/>
      <c r="BH156" s="71"/>
      <c r="BI156" s="71"/>
      <c r="BJ156" s="71"/>
      <c r="BK156" s="71"/>
      <c r="BL156" s="71"/>
      <c r="BM156" s="71"/>
      <c r="BN156" s="71"/>
      <c r="BO156" s="71"/>
      <c r="BP156" s="71"/>
      <c r="BQ156" s="71"/>
      <c r="BR156" s="71"/>
      <c r="BS156" s="71"/>
      <c r="BT156" s="71"/>
      <c r="BU156" s="71"/>
      <c r="BV156" s="71"/>
      <c r="BW156" s="71"/>
      <c r="BX156" s="71"/>
      <c r="BY156" s="71"/>
      <c r="BZ156" s="71"/>
      <c r="CA156" s="71"/>
      <c r="CB156" s="71"/>
      <c r="CC156" s="71"/>
      <c r="CD156" s="71"/>
      <c r="CE156" s="71"/>
      <c r="CF156" s="71"/>
      <c r="CG156" s="71"/>
      <c r="CH156" s="71"/>
    </row>
    <row r="157" spans="1:86">
      <c r="A157" s="71">
        <f>'VMs - All Data Fields'!A167</f>
        <v>0</v>
      </c>
      <c r="B157" s="71">
        <f>'VMs - All Data Fields'!B167</f>
        <v>0</v>
      </c>
      <c r="C157" s="71">
        <f>'VMs - All Data Fields'!C167</f>
        <v>0</v>
      </c>
      <c r="D157" s="71">
        <f>'VMs - All Data Fields'!D167</f>
        <v>0</v>
      </c>
      <c r="E157" s="71">
        <f>'VMs - All Data Fields'!G167</f>
        <v>0</v>
      </c>
      <c r="F157" s="71">
        <f>'VMs - All Data Fields'!I167</f>
        <v>0</v>
      </c>
      <c r="G157" s="71">
        <f>'VMs - All Data Fields'!K167</f>
        <v>0</v>
      </c>
      <c r="H157" s="71">
        <f>'VMs - All Data Fields'!L167</f>
        <v>0</v>
      </c>
      <c r="I157" s="71" t="e">
        <f>'VMs - All Data Fields'!#REF!</f>
        <v>#REF!</v>
      </c>
      <c r="J157" s="71" t="e">
        <f>'VMs - All Data Fields'!#REF!</f>
        <v>#REF!</v>
      </c>
      <c r="K157" s="71" t="e">
        <f>'VMs - All Data Fields'!#REF!</f>
        <v>#REF!</v>
      </c>
      <c r="L157" s="71">
        <f>'VMs - All Data Fields'!N167</f>
        <v>0</v>
      </c>
      <c r="M157" s="71">
        <f>'VMs - All Data Fields'!P167</f>
        <v>0</v>
      </c>
      <c r="N157" s="71">
        <f>'VMs - All Data Fields'!Q167</f>
        <v>0</v>
      </c>
      <c r="O157" s="71">
        <f>'VMs - All Data Fields'!S167</f>
        <v>0</v>
      </c>
      <c r="P157" s="71">
        <f>'VMs - All Data Fields'!U167</f>
        <v>0</v>
      </c>
      <c r="Q157" s="71">
        <f>'VMs - All Data Fields'!V167</f>
        <v>0</v>
      </c>
      <c r="R157" s="71">
        <f>'VMs - All Data Fields'!AC167</f>
        <v>0</v>
      </c>
      <c r="S157" s="71">
        <f>'VMs - All Data Fields'!AD167</f>
        <v>0</v>
      </c>
      <c r="T157" s="71">
        <f>'VMs - All Data Fields'!AE167</f>
        <v>0</v>
      </c>
      <c r="U157" s="71" t="str">
        <f>'VMs - All Data Fields'!AF167</f>
        <v/>
      </c>
      <c r="V157" s="71" t="str">
        <f>'VMs - All Data Fields'!AG167</f>
        <v/>
      </c>
      <c r="W157" s="71">
        <f>'VMs - All Data Fields'!AH167</f>
        <v>0</v>
      </c>
      <c r="X157" s="71">
        <f>'VMs - All Data Fields'!AI167</f>
        <v>0</v>
      </c>
      <c r="Y157" s="71">
        <f>'VMs - All Data Fields'!AJ167</f>
        <v>0</v>
      </c>
      <c r="Z157" s="71" t="e">
        <f>'VMs - All Data Fields'!#REF!</f>
        <v>#REF!</v>
      </c>
      <c r="AA157" s="71">
        <f>'VMs - All Data Fields'!AK167</f>
        <v>0</v>
      </c>
      <c r="AB157" s="71">
        <f>'VMs - All Data Fields'!AL167</f>
        <v>0</v>
      </c>
      <c r="AC157" s="71">
        <f>'VMs - All Data Fields'!AM167</f>
        <v>0</v>
      </c>
      <c r="AD157" s="71" t="e">
        <f>'VMs - All Data Fields'!#REF!</f>
        <v>#REF!</v>
      </c>
      <c r="AE157" s="71">
        <f>'VMs - All Data Fields'!AT167</f>
        <v>0</v>
      </c>
      <c r="AF157" s="71">
        <f>'VMs - All Data Fields'!AW167</f>
        <v>0</v>
      </c>
      <c r="AG157" s="71">
        <f>'VMs - All Data Fields'!AX167</f>
        <v>0</v>
      </c>
      <c r="AH157" s="71">
        <f>'VMs - All Data Fields'!AY167</f>
        <v>0</v>
      </c>
      <c r="AI157" s="71">
        <f>'VMs - All Data Fields'!BJ167</f>
        <v>0</v>
      </c>
      <c r="AJ157" s="71"/>
      <c r="AK157" s="71"/>
      <c r="AL157" s="71"/>
      <c r="AM157" s="71"/>
      <c r="AN157" s="71"/>
      <c r="AO157" s="71"/>
      <c r="AP157" s="71"/>
      <c r="AQ157" s="71"/>
      <c r="AR157" s="71"/>
      <c r="AS157" s="71"/>
      <c r="AT157" s="71"/>
      <c r="AU157" s="71"/>
      <c r="AV157" s="71"/>
      <c r="AW157" s="71"/>
      <c r="AX157" s="71"/>
      <c r="AY157" s="71"/>
      <c r="AZ157" s="71"/>
      <c r="BA157" s="71"/>
      <c r="BB157" s="71"/>
      <c r="BC157" s="71"/>
      <c r="BD157" s="71"/>
      <c r="BE157" s="71"/>
      <c r="BF157" s="71"/>
      <c r="BG157" s="71"/>
      <c r="BH157" s="71"/>
      <c r="BI157" s="71"/>
      <c r="BJ157" s="71"/>
      <c r="BK157" s="71"/>
      <c r="BL157" s="71"/>
      <c r="BM157" s="71"/>
      <c r="BN157" s="71"/>
      <c r="BO157" s="71"/>
      <c r="BP157" s="71"/>
      <c r="BQ157" s="71"/>
      <c r="BR157" s="71"/>
      <c r="BS157" s="71"/>
      <c r="BT157" s="71"/>
      <c r="BU157" s="71"/>
      <c r="BV157" s="71"/>
      <c r="BW157" s="71"/>
      <c r="BX157" s="71"/>
      <c r="BY157" s="71"/>
      <c r="BZ157" s="71"/>
      <c r="CA157" s="71"/>
      <c r="CB157" s="71"/>
      <c r="CC157" s="71"/>
      <c r="CD157" s="71"/>
      <c r="CE157" s="71"/>
      <c r="CF157" s="71"/>
      <c r="CG157" s="71"/>
      <c r="CH157" s="71"/>
    </row>
    <row r="158" spans="1:86">
      <c r="A158" s="71">
        <f>'VMs - All Data Fields'!A168</f>
        <v>0</v>
      </c>
      <c r="B158" s="71">
        <f>'VMs - All Data Fields'!B168</f>
        <v>0</v>
      </c>
      <c r="C158" s="71">
        <f>'VMs - All Data Fields'!C168</f>
        <v>0</v>
      </c>
      <c r="D158" s="71">
        <f>'VMs - All Data Fields'!D168</f>
        <v>0</v>
      </c>
      <c r="E158" s="71">
        <f>'VMs - All Data Fields'!G168</f>
        <v>0</v>
      </c>
      <c r="F158" s="71">
        <f>'VMs - All Data Fields'!I168</f>
        <v>0</v>
      </c>
      <c r="G158" s="71">
        <f>'VMs - All Data Fields'!K168</f>
        <v>0</v>
      </c>
      <c r="H158" s="71">
        <f>'VMs - All Data Fields'!L168</f>
        <v>0</v>
      </c>
      <c r="I158" s="71" t="e">
        <f>'VMs - All Data Fields'!#REF!</f>
        <v>#REF!</v>
      </c>
      <c r="J158" s="71" t="e">
        <f>'VMs - All Data Fields'!#REF!</f>
        <v>#REF!</v>
      </c>
      <c r="K158" s="71" t="e">
        <f>'VMs - All Data Fields'!#REF!</f>
        <v>#REF!</v>
      </c>
      <c r="L158" s="71">
        <f>'VMs - All Data Fields'!N168</f>
        <v>0</v>
      </c>
      <c r="M158" s="71">
        <f>'VMs - All Data Fields'!P168</f>
        <v>0</v>
      </c>
      <c r="N158" s="71">
        <f>'VMs - All Data Fields'!Q168</f>
        <v>0</v>
      </c>
      <c r="O158" s="71">
        <f>'VMs - All Data Fields'!S168</f>
        <v>0</v>
      </c>
      <c r="P158" s="71">
        <f>'VMs - All Data Fields'!U168</f>
        <v>0</v>
      </c>
      <c r="Q158" s="71">
        <f>'VMs - All Data Fields'!V168</f>
        <v>0</v>
      </c>
      <c r="R158" s="71">
        <f>'VMs - All Data Fields'!AC168</f>
        <v>0</v>
      </c>
      <c r="S158" s="71">
        <f>'VMs - All Data Fields'!AD168</f>
        <v>0</v>
      </c>
      <c r="T158" s="71">
        <f>'VMs - All Data Fields'!AE168</f>
        <v>0</v>
      </c>
      <c r="U158" s="71" t="str">
        <f>'VMs - All Data Fields'!AF168</f>
        <v/>
      </c>
      <c r="V158" s="71" t="str">
        <f>'VMs - All Data Fields'!AG168</f>
        <v/>
      </c>
      <c r="W158" s="71">
        <f>'VMs - All Data Fields'!AH168</f>
        <v>0</v>
      </c>
      <c r="X158" s="71">
        <f>'VMs - All Data Fields'!AI168</f>
        <v>0</v>
      </c>
      <c r="Y158" s="71">
        <f>'VMs - All Data Fields'!AJ168</f>
        <v>0</v>
      </c>
      <c r="Z158" s="71" t="e">
        <f>'VMs - All Data Fields'!#REF!</f>
        <v>#REF!</v>
      </c>
      <c r="AA158" s="71">
        <f>'VMs - All Data Fields'!AK168</f>
        <v>0</v>
      </c>
      <c r="AB158" s="71">
        <f>'VMs - All Data Fields'!AL168</f>
        <v>0</v>
      </c>
      <c r="AC158" s="71">
        <f>'VMs - All Data Fields'!AM168</f>
        <v>0</v>
      </c>
      <c r="AD158" s="71" t="e">
        <f>'VMs - All Data Fields'!#REF!</f>
        <v>#REF!</v>
      </c>
      <c r="AE158" s="71">
        <f>'VMs - All Data Fields'!AT168</f>
        <v>0</v>
      </c>
      <c r="AF158" s="71">
        <f>'VMs - All Data Fields'!AW168</f>
        <v>0</v>
      </c>
      <c r="AG158" s="71">
        <f>'VMs - All Data Fields'!AX168</f>
        <v>0</v>
      </c>
      <c r="AH158" s="71">
        <f>'VMs - All Data Fields'!AY168</f>
        <v>0</v>
      </c>
      <c r="AI158" s="71">
        <f>'VMs - All Data Fields'!BJ168</f>
        <v>0</v>
      </c>
      <c r="AJ158" s="71"/>
      <c r="AK158" s="71"/>
      <c r="AL158" s="71"/>
      <c r="AM158" s="71"/>
      <c r="AN158" s="71"/>
      <c r="AO158" s="71"/>
      <c r="AP158" s="71"/>
      <c r="AQ158" s="71"/>
      <c r="AR158" s="71"/>
      <c r="AS158" s="71"/>
      <c r="AT158" s="71"/>
      <c r="AU158" s="71"/>
      <c r="AV158" s="71"/>
      <c r="AW158" s="71"/>
      <c r="AX158" s="71"/>
      <c r="AY158" s="71"/>
      <c r="AZ158" s="71"/>
      <c r="BA158" s="71"/>
      <c r="BB158" s="71"/>
      <c r="BC158" s="71"/>
      <c r="BD158" s="71"/>
      <c r="BE158" s="71"/>
      <c r="BF158" s="71"/>
      <c r="BG158" s="71"/>
      <c r="BH158" s="71"/>
      <c r="BI158" s="71"/>
      <c r="BJ158" s="71"/>
      <c r="BK158" s="71"/>
      <c r="BL158" s="71"/>
      <c r="BM158" s="71"/>
      <c r="BN158" s="71"/>
      <c r="BO158" s="71"/>
      <c r="BP158" s="71"/>
      <c r="BQ158" s="71"/>
      <c r="BR158" s="71"/>
      <c r="BS158" s="71"/>
      <c r="BT158" s="71"/>
      <c r="BU158" s="71"/>
      <c r="BV158" s="71"/>
      <c r="BW158" s="71"/>
      <c r="BX158" s="71"/>
      <c r="BY158" s="71"/>
      <c r="BZ158" s="71"/>
      <c r="CA158" s="71"/>
      <c r="CB158" s="71"/>
      <c r="CC158" s="71"/>
      <c r="CD158" s="71"/>
      <c r="CE158" s="71"/>
      <c r="CF158" s="71"/>
      <c r="CG158" s="71"/>
      <c r="CH158" s="71"/>
    </row>
    <row r="159" spans="1:86">
      <c r="A159" s="71">
        <f>'VMs - All Data Fields'!A169</f>
        <v>0</v>
      </c>
      <c r="B159" s="71">
        <f>'VMs - All Data Fields'!B169</f>
        <v>0</v>
      </c>
      <c r="C159" s="71">
        <f>'VMs - All Data Fields'!C169</f>
        <v>0</v>
      </c>
      <c r="D159" s="71">
        <f>'VMs - All Data Fields'!D169</f>
        <v>0</v>
      </c>
      <c r="E159" s="71">
        <f>'VMs - All Data Fields'!G169</f>
        <v>0</v>
      </c>
      <c r="F159" s="71">
        <f>'VMs - All Data Fields'!I169</f>
        <v>0</v>
      </c>
      <c r="G159" s="71">
        <f>'VMs - All Data Fields'!K169</f>
        <v>0</v>
      </c>
      <c r="H159" s="71">
        <f>'VMs - All Data Fields'!L169</f>
        <v>0</v>
      </c>
      <c r="I159" s="71" t="e">
        <f>'VMs - All Data Fields'!#REF!</f>
        <v>#REF!</v>
      </c>
      <c r="J159" s="71" t="e">
        <f>'VMs - All Data Fields'!#REF!</f>
        <v>#REF!</v>
      </c>
      <c r="K159" s="71" t="e">
        <f>'VMs - All Data Fields'!#REF!</f>
        <v>#REF!</v>
      </c>
      <c r="L159" s="71">
        <f>'VMs - All Data Fields'!N169</f>
        <v>0</v>
      </c>
      <c r="M159" s="71">
        <f>'VMs - All Data Fields'!P169</f>
        <v>0</v>
      </c>
      <c r="N159" s="71">
        <f>'VMs - All Data Fields'!Q169</f>
        <v>0</v>
      </c>
      <c r="O159" s="71">
        <f>'VMs - All Data Fields'!S169</f>
        <v>0</v>
      </c>
      <c r="P159" s="71">
        <f>'VMs - All Data Fields'!U169</f>
        <v>0</v>
      </c>
      <c r="Q159" s="71">
        <f>'VMs - All Data Fields'!V169</f>
        <v>0</v>
      </c>
      <c r="R159" s="71">
        <f>'VMs - All Data Fields'!AC169</f>
        <v>0</v>
      </c>
      <c r="S159" s="71">
        <f>'VMs - All Data Fields'!AD169</f>
        <v>0</v>
      </c>
      <c r="T159" s="71">
        <f>'VMs - All Data Fields'!AE169</f>
        <v>0</v>
      </c>
      <c r="U159" s="71" t="str">
        <f>'VMs - All Data Fields'!AF169</f>
        <v/>
      </c>
      <c r="V159" s="71" t="str">
        <f>'VMs - All Data Fields'!AG169</f>
        <v/>
      </c>
      <c r="W159" s="71">
        <f>'VMs - All Data Fields'!AH169</f>
        <v>0</v>
      </c>
      <c r="X159" s="71">
        <f>'VMs - All Data Fields'!AI169</f>
        <v>0</v>
      </c>
      <c r="Y159" s="71">
        <f>'VMs - All Data Fields'!AJ169</f>
        <v>0</v>
      </c>
      <c r="Z159" s="71" t="e">
        <f>'VMs - All Data Fields'!#REF!</f>
        <v>#REF!</v>
      </c>
      <c r="AA159" s="71">
        <f>'VMs - All Data Fields'!AK169</f>
        <v>0</v>
      </c>
      <c r="AB159" s="71">
        <f>'VMs - All Data Fields'!AL169</f>
        <v>0</v>
      </c>
      <c r="AC159" s="71">
        <f>'VMs - All Data Fields'!AM169</f>
        <v>0</v>
      </c>
      <c r="AD159" s="71" t="e">
        <f>'VMs - All Data Fields'!#REF!</f>
        <v>#REF!</v>
      </c>
      <c r="AE159" s="71">
        <f>'VMs - All Data Fields'!AT169</f>
        <v>0</v>
      </c>
      <c r="AF159" s="71">
        <f>'VMs - All Data Fields'!AW169</f>
        <v>0</v>
      </c>
      <c r="AG159" s="71">
        <f>'VMs - All Data Fields'!AX169</f>
        <v>0</v>
      </c>
      <c r="AH159" s="71">
        <f>'VMs - All Data Fields'!AY169</f>
        <v>0</v>
      </c>
      <c r="AI159" s="71">
        <f>'VMs - All Data Fields'!BJ169</f>
        <v>0</v>
      </c>
      <c r="AJ159" s="71"/>
      <c r="AK159" s="71"/>
      <c r="AL159" s="71"/>
      <c r="AM159" s="71"/>
      <c r="AN159" s="71"/>
      <c r="AO159" s="71"/>
      <c r="AP159" s="71"/>
      <c r="AQ159" s="71"/>
      <c r="AR159" s="71"/>
      <c r="AS159" s="71"/>
      <c r="AT159" s="71"/>
      <c r="AU159" s="71"/>
      <c r="AV159" s="71"/>
      <c r="AW159" s="71"/>
      <c r="AX159" s="71"/>
      <c r="AY159" s="71"/>
      <c r="AZ159" s="71"/>
      <c r="BA159" s="71"/>
      <c r="BB159" s="71"/>
      <c r="BC159" s="71"/>
      <c r="BD159" s="71"/>
      <c r="BE159" s="71"/>
      <c r="BF159" s="71"/>
      <c r="BG159" s="71"/>
      <c r="BH159" s="71"/>
      <c r="BI159" s="71"/>
      <c r="BJ159" s="71"/>
      <c r="BK159" s="71"/>
      <c r="BL159" s="71"/>
      <c r="BM159" s="71"/>
      <c r="BN159" s="71"/>
      <c r="BO159" s="71"/>
      <c r="BP159" s="71"/>
      <c r="BQ159" s="71"/>
      <c r="BR159" s="71"/>
      <c r="BS159" s="71"/>
      <c r="BT159" s="71"/>
      <c r="BU159" s="71"/>
      <c r="BV159" s="71"/>
      <c r="BW159" s="71"/>
      <c r="BX159" s="71"/>
      <c r="BY159" s="71"/>
      <c r="BZ159" s="71"/>
      <c r="CA159" s="71"/>
      <c r="CB159" s="71"/>
      <c r="CC159" s="71"/>
      <c r="CD159" s="71"/>
      <c r="CE159" s="71"/>
      <c r="CF159" s="71"/>
      <c r="CG159" s="71"/>
      <c r="CH159" s="71"/>
    </row>
    <row r="160" spans="1:86">
      <c r="A160" s="71">
        <f>'VMs - All Data Fields'!A170</f>
        <v>0</v>
      </c>
      <c r="B160" s="71">
        <f>'VMs - All Data Fields'!B170</f>
        <v>0</v>
      </c>
      <c r="C160" s="71">
        <f>'VMs - All Data Fields'!C170</f>
        <v>0</v>
      </c>
      <c r="D160" s="71">
        <f>'VMs - All Data Fields'!D170</f>
        <v>0</v>
      </c>
      <c r="E160" s="71">
        <f>'VMs - All Data Fields'!G170</f>
        <v>0</v>
      </c>
      <c r="F160" s="71">
        <f>'VMs - All Data Fields'!I170</f>
        <v>0</v>
      </c>
      <c r="G160" s="71">
        <f>'VMs - All Data Fields'!K170</f>
        <v>0</v>
      </c>
      <c r="H160" s="71">
        <f>'VMs - All Data Fields'!L170</f>
        <v>0</v>
      </c>
      <c r="I160" s="71" t="e">
        <f>'VMs - All Data Fields'!#REF!</f>
        <v>#REF!</v>
      </c>
      <c r="J160" s="71" t="e">
        <f>'VMs - All Data Fields'!#REF!</f>
        <v>#REF!</v>
      </c>
      <c r="K160" s="71" t="e">
        <f>'VMs - All Data Fields'!#REF!</f>
        <v>#REF!</v>
      </c>
      <c r="L160" s="71">
        <f>'VMs - All Data Fields'!N170</f>
        <v>0</v>
      </c>
      <c r="M160" s="71">
        <f>'VMs - All Data Fields'!P170</f>
        <v>0</v>
      </c>
      <c r="N160" s="71">
        <f>'VMs - All Data Fields'!Q170</f>
        <v>0</v>
      </c>
      <c r="O160" s="71">
        <f>'VMs - All Data Fields'!S170</f>
        <v>0</v>
      </c>
      <c r="P160" s="71">
        <f>'VMs - All Data Fields'!U170</f>
        <v>0</v>
      </c>
      <c r="Q160" s="71">
        <f>'VMs - All Data Fields'!V170</f>
        <v>0</v>
      </c>
      <c r="R160" s="71">
        <f>'VMs - All Data Fields'!AC170</f>
        <v>0</v>
      </c>
      <c r="S160" s="71">
        <f>'VMs - All Data Fields'!AD170</f>
        <v>0</v>
      </c>
      <c r="T160" s="71">
        <f>'VMs - All Data Fields'!AE170</f>
        <v>0</v>
      </c>
      <c r="U160" s="71" t="str">
        <f>'VMs - All Data Fields'!AF170</f>
        <v/>
      </c>
      <c r="V160" s="71" t="str">
        <f>'VMs - All Data Fields'!AG170</f>
        <v/>
      </c>
      <c r="W160" s="71">
        <f>'VMs - All Data Fields'!AH170</f>
        <v>0</v>
      </c>
      <c r="X160" s="71">
        <f>'VMs - All Data Fields'!AI170</f>
        <v>0</v>
      </c>
      <c r="Y160" s="71">
        <f>'VMs - All Data Fields'!AJ170</f>
        <v>0</v>
      </c>
      <c r="Z160" s="71" t="e">
        <f>'VMs - All Data Fields'!#REF!</f>
        <v>#REF!</v>
      </c>
      <c r="AA160" s="71">
        <f>'VMs - All Data Fields'!AK170</f>
        <v>0</v>
      </c>
      <c r="AB160" s="71">
        <f>'VMs - All Data Fields'!AL170</f>
        <v>0</v>
      </c>
      <c r="AC160" s="71">
        <f>'VMs - All Data Fields'!AM170</f>
        <v>0</v>
      </c>
      <c r="AD160" s="71" t="e">
        <f>'VMs - All Data Fields'!#REF!</f>
        <v>#REF!</v>
      </c>
      <c r="AE160" s="71">
        <f>'VMs - All Data Fields'!AT170</f>
        <v>0</v>
      </c>
      <c r="AF160" s="71">
        <f>'VMs - All Data Fields'!AW170</f>
        <v>0</v>
      </c>
      <c r="AG160" s="71">
        <f>'VMs - All Data Fields'!AX170</f>
        <v>0</v>
      </c>
      <c r="AH160" s="71">
        <f>'VMs - All Data Fields'!AY170</f>
        <v>0</v>
      </c>
      <c r="AI160" s="71">
        <f>'VMs - All Data Fields'!BJ170</f>
        <v>0</v>
      </c>
      <c r="AJ160" s="71"/>
      <c r="AK160" s="71"/>
      <c r="AL160" s="71"/>
      <c r="AM160" s="71"/>
      <c r="AN160" s="71"/>
      <c r="AO160" s="71"/>
      <c r="AP160" s="71"/>
      <c r="AQ160" s="71"/>
      <c r="AR160" s="71"/>
      <c r="AS160" s="71"/>
      <c r="AT160" s="71"/>
      <c r="AU160" s="71"/>
      <c r="AV160" s="71"/>
      <c r="AW160" s="71"/>
      <c r="AX160" s="71"/>
      <c r="AY160" s="71"/>
      <c r="AZ160" s="71"/>
      <c r="BA160" s="71"/>
      <c r="BB160" s="71"/>
      <c r="BC160" s="71"/>
      <c r="BD160" s="71"/>
      <c r="BE160" s="71"/>
      <c r="BF160" s="71"/>
      <c r="BG160" s="71"/>
      <c r="BH160" s="71"/>
      <c r="BI160" s="71"/>
      <c r="BJ160" s="71"/>
      <c r="BK160" s="71"/>
      <c r="BL160" s="71"/>
      <c r="BM160" s="71"/>
      <c r="BN160" s="71"/>
      <c r="BO160" s="71"/>
      <c r="BP160" s="71"/>
      <c r="BQ160" s="71"/>
      <c r="BR160" s="71"/>
      <c r="BS160" s="71"/>
      <c r="BT160" s="71"/>
      <c r="BU160" s="71"/>
      <c r="BV160" s="71"/>
      <c r="BW160" s="71"/>
      <c r="BX160" s="71"/>
      <c r="BY160" s="71"/>
      <c r="BZ160" s="71"/>
      <c r="CA160" s="71"/>
      <c r="CB160" s="71"/>
      <c r="CC160" s="71"/>
      <c r="CD160" s="71"/>
      <c r="CE160" s="71"/>
      <c r="CF160" s="71"/>
      <c r="CG160" s="71"/>
      <c r="CH160" s="71"/>
    </row>
    <row r="161" spans="1:86">
      <c r="A161" s="71">
        <f>'VMs - All Data Fields'!A171</f>
        <v>0</v>
      </c>
      <c r="B161" s="71">
        <f>'VMs - All Data Fields'!B171</f>
        <v>0</v>
      </c>
      <c r="C161" s="71">
        <f>'VMs - All Data Fields'!C171</f>
        <v>0</v>
      </c>
      <c r="D161" s="71">
        <f>'VMs - All Data Fields'!D171</f>
        <v>0</v>
      </c>
      <c r="E161" s="71">
        <f>'VMs - All Data Fields'!G171</f>
        <v>0</v>
      </c>
      <c r="F161" s="71">
        <f>'VMs - All Data Fields'!I171</f>
        <v>0</v>
      </c>
      <c r="G161" s="71">
        <f>'VMs - All Data Fields'!K171</f>
        <v>0</v>
      </c>
      <c r="H161" s="71">
        <f>'VMs - All Data Fields'!L171</f>
        <v>0</v>
      </c>
      <c r="I161" s="71" t="e">
        <f>'VMs - All Data Fields'!#REF!</f>
        <v>#REF!</v>
      </c>
      <c r="J161" s="71" t="e">
        <f>'VMs - All Data Fields'!#REF!</f>
        <v>#REF!</v>
      </c>
      <c r="K161" s="71" t="e">
        <f>'VMs - All Data Fields'!#REF!</f>
        <v>#REF!</v>
      </c>
      <c r="L161" s="71">
        <f>'VMs - All Data Fields'!N171</f>
        <v>0</v>
      </c>
      <c r="M161" s="71">
        <f>'VMs - All Data Fields'!P171</f>
        <v>0</v>
      </c>
      <c r="N161" s="71">
        <f>'VMs - All Data Fields'!Q171</f>
        <v>0</v>
      </c>
      <c r="O161" s="71">
        <f>'VMs - All Data Fields'!S171</f>
        <v>0</v>
      </c>
      <c r="P161" s="71">
        <f>'VMs - All Data Fields'!U171</f>
        <v>0</v>
      </c>
      <c r="Q161" s="71">
        <f>'VMs - All Data Fields'!V171</f>
        <v>0</v>
      </c>
      <c r="R161" s="71">
        <f>'VMs - All Data Fields'!AC171</f>
        <v>0</v>
      </c>
      <c r="S161" s="71">
        <f>'VMs - All Data Fields'!AD171</f>
        <v>0</v>
      </c>
      <c r="T161" s="71">
        <f>'VMs - All Data Fields'!AE171</f>
        <v>0</v>
      </c>
      <c r="U161" s="71" t="str">
        <f>'VMs - All Data Fields'!AF171</f>
        <v/>
      </c>
      <c r="V161" s="71" t="str">
        <f>'VMs - All Data Fields'!AG171</f>
        <v/>
      </c>
      <c r="W161" s="71">
        <f>'VMs - All Data Fields'!AH171</f>
        <v>0</v>
      </c>
      <c r="X161" s="71">
        <f>'VMs - All Data Fields'!AI171</f>
        <v>0</v>
      </c>
      <c r="Y161" s="71">
        <f>'VMs - All Data Fields'!AJ171</f>
        <v>0</v>
      </c>
      <c r="Z161" s="71" t="e">
        <f>'VMs - All Data Fields'!#REF!</f>
        <v>#REF!</v>
      </c>
      <c r="AA161" s="71">
        <f>'VMs - All Data Fields'!AK171</f>
        <v>0</v>
      </c>
      <c r="AB161" s="71">
        <f>'VMs - All Data Fields'!AL171</f>
        <v>0</v>
      </c>
      <c r="AC161" s="71">
        <f>'VMs - All Data Fields'!AM171</f>
        <v>0</v>
      </c>
      <c r="AD161" s="71" t="e">
        <f>'VMs - All Data Fields'!#REF!</f>
        <v>#REF!</v>
      </c>
      <c r="AE161" s="71">
        <f>'VMs - All Data Fields'!AT171</f>
        <v>0</v>
      </c>
      <c r="AF161" s="71">
        <f>'VMs - All Data Fields'!AW171</f>
        <v>0</v>
      </c>
      <c r="AG161" s="71">
        <f>'VMs - All Data Fields'!AX171</f>
        <v>0</v>
      </c>
      <c r="AH161" s="71">
        <f>'VMs - All Data Fields'!AY171</f>
        <v>0</v>
      </c>
      <c r="AI161" s="71">
        <f>'VMs - All Data Fields'!BJ171</f>
        <v>0</v>
      </c>
      <c r="AJ161" s="71"/>
      <c r="AK161" s="71"/>
      <c r="AL161" s="71"/>
      <c r="AM161" s="71"/>
      <c r="AN161" s="71"/>
      <c r="AO161" s="71"/>
      <c r="AP161" s="71"/>
      <c r="AQ161" s="71"/>
      <c r="AR161" s="71"/>
      <c r="AS161" s="71"/>
      <c r="AT161" s="71"/>
      <c r="AU161" s="71"/>
      <c r="AV161" s="71"/>
      <c r="AW161" s="71"/>
      <c r="AX161" s="71"/>
      <c r="AY161" s="71"/>
      <c r="AZ161" s="71"/>
      <c r="BA161" s="71"/>
      <c r="BB161" s="71"/>
      <c r="BC161" s="71"/>
      <c r="BD161" s="71"/>
      <c r="BE161" s="71"/>
      <c r="BF161" s="71"/>
      <c r="BG161" s="71"/>
      <c r="BH161" s="71"/>
      <c r="BI161" s="71"/>
      <c r="BJ161" s="71"/>
      <c r="BK161" s="71"/>
      <c r="BL161" s="71"/>
      <c r="BM161" s="71"/>
      <c r="BN161" s="71"/>
      <c r="BO161" s="71"/>
      <c r="BP161" s="71"/>
      <c r="BQ161" s="71"/>
      <c r="BR161" s="71"/>
      <c r="BS161" s="71"/>
      <c r="BT161" s="71"/>
      <c r="BU161" s="71"/>
      <c r="BV161" s="71"/>
      <c r="BW161" s="71"/>
      <c r="BX161" s="71"/>
      <c r="BY161" s="71"/>
      <c r="BZ161" s="71"/>
      <c r="CA161" s="71"/>
      <c r="CB161" s="71"/>
      <c r="CC161" s="71"/>
      <c r="CD161" s="71"/>
      <c r="CE161" s="71"/>
      <c r="CF161" s="71"/>
      <c r="CG161" s="71"/>
      <c r="CH161" s="71"/>
    </row>
    <row r="162" spans="1:86">
      <c r="A162" s="71">
        <f>'VMs - All Data Fields'!A172</f>
        <v>0</v>
      </c>
      <c r="B162" s="71">
        <f>'VMs - All Data Fields'!B172</f>
        <v>0</v>
      </c>
      <c r="C162" s="71">
        <f>'VMs - All Data Fields'!C172</f>
        <v>0</v>
      </c>
      <c r="D162" s="71">
        <f>'VMs - All Data Fields'!D172</f>
        <v>0</v>
      </c>
      <c r="E162" s="71">
        <f>'VMs - All Data Fields'!G172</f>
        <v>0</v>
      </c>
      <c r="F162" s="71">
        <f>'VMs - All Data Fields'!I172</f>
        <v>0</v>
      </c>
      <c r="G162" s="71">
        <f>'VMs - All Data Fields'!K172</f>
        <v>0</v>
      </c>
      <c r="H162" s="71">
        <f>'VMs - All Data Fields'!L172</f>
        <v>0</v>
      </c>
      <c r="I162" s="71" t="e">
        <f>'VMs - All Data Fields'!#REF!</f>
        <v>#REF!</v>
      </c>
      <c r="J162" s="71" t="e">
        <f>'VMs - All Data Fields'!#REF!</f>
        <v>#REF!</v>
      </c>
      <c r="K162" s="71" t="e">
        <f>'VMs - All Data Fields'!#REF!</f>
        <v>#REF!</v>
      </c>
      <c r="L162" s="71">
        <f>'VMs - All Data Fields'!N172</f>
        <v>0</v>
      </c>
      <c r="M162" s="71">
        <f>'VMs - All Data Fields'!P172</f>
        <v>0</v>
      </c>
      <c r="N162" s="71">
        <f>'VMs - All Data Fields'!Q172</f>
        <v>0</v>
      </c>
      <c r="O162" s="71">
        <f>'VMs - All Data Fields'!S172</f>
        <v>0</v>
      </c>
      <c r="P162" s="71">
        <f>'VMs - All Data Fields'!U172</f>
        <v>0</v>
      </c>
      <c r="Q162" s="71">
        <f>'VMs - All Data Fields'!V172</f>
        <v>0</v>
      </c>
      <c r="R162" s="71">
        <f>'VMs - All Data Fields'!AC172</f>
        <v>0</v>
      </c>
      <c r="S162" s="71">
        <f>'VMs - All Data Fields'!AD172</f>
        <v>0</v>
      </c>
      <c r="T162" s="71">
        <f>'VMs - All Data Fields'!AE172</f>
        <v>0</v>
      </c>
      <c r="U162" s="71" t="str">
        <f>'VMs - All Data Fields'!AF172</f>
        <v/>
      </c>
      <c r="V162" s="71" t="str">
        <f>'VMs - All Data Fields'!AG172</f>
        <v/>
      </c>
      <c r="W162" s="71">
        <f>'VMs - All Data Fields'!AH172</f>
        <v>0</v>
      </c>
      <c r="X162" s="71">
        <f>'VMs - All Data Fields'!AI172</f>
        <v>0</v>
      </c>
      <c r="Y162" s="71">
        <f>'VMs - All Data Fields'!AJ172</f>
        <v>0</v>
      </c>
      <c r="Z162" s="71" t="e">
        <f>'VMs - All Data Fields'!#REF!</f>
        <v>#REF!</v>
      </c>
      <c r="AA162" s="71">
        <f>'VMs - All Data Fields'!AK172</f>
        <v>0</v>
      </c>
      <c r="AB162" s="71">
        <f>'VMs - All Data Fields'!AL172</f>
        <v>0</v>
      </c>
      <c r="AC162" s="71">
        <f>'VMs - All Data Fields'!AM172</f>
        <v>0</v>
      </c>
      <c r="AD162" s="71" t="e">
        <f>'VMs - All Data Fields'!#REF!</f>
        <v>#REF!</v>
      </c>
      <c r="AE162" s="71">
        <f>'VMs - All Data Fields'!AT172</f>
        <v>0</v>
      </c>
      <c r="AF162" s="71">
        <f>'VMs - All Data Fields'!AW172</f>
        <v>0</v>
      </c>
      <c r="AG162" s="71">
        <f>'VMs - All Data Fields'!AX172</f>
        <v>0</v>
      </c>
      <c r="AH162" s="71">
        <f>'VMs - All Data Fields'!AY172</f>
        <v>0</v>
      </c>
      <c r="AI162" s="71">
        <f>'VMs - All Data Fields'!BJ172</f>
        <v>0</v>
      </c>
      <c r="AJ162" s="71"/>
      <c r="AK162" s="71"/>
      <c r="AL162" s="71"/>
      <c r="AM162" s="71"/>
      <c r="AN162" s="71"/>
      <c r="AO162" s="71"/>
      <c r="AP162" s="71"/>
      <c r="AQ162" s="71"/>
      <c r="AR162" s="71"/>
      <c r="AS162" s="71"/>
      <c r="AT162" s="71"/>
      <c r="AU162" s="71"/>
      <c r="AV162" s="71"/>
      <c r="AW162" s="71"/>
      <c r="AX162" s="71"/>
      <c r="AY162" s="71"/>
      <c r="AZ162" s="71"/>
      <c r="BA162" s="71"/>
      <c r="BB162" s="71"/>
      <c r="BC162" s="71"/>
      <c r="BD162" s="71"/>
      <c r="BE162" s="71"/>
      <c r="BF162" s="71"/>
      <c r="BG162" s="71"/>
      <c r="BH162" s="71"/>
      <c r="BI162" s="71"/>
      <c r="BJ162" s="71"/>
      <c r="BK162" s="71"/>
      <c r="BL162" s="71"/>
      <c r="BM162" s="71"/>
      <c r="BN162" s="71"/>
      <c r="BO162" s="71"/>
      <c r="BP162" s="71"/>
      <c r="BQ162" s="71"/>
      <c r="BR162" s="71"/>
      <c r="BS162" s="71"/>
      <c r="BT162" s="71"/>
      <c r="BU162" s="71"/>
      <c r="BV162" s="71"/>
      <c r="BW162" s="71"/>
      <c r="BX162" s="71"/>
      <c r="BY162" s="71"/>
      <c r="BZ162" s="71"/>
      <c r="CA162" s="71"/>
      <c r="CB162" s="71"/>
      <c r="CC162" s="71"/>
      <c r="CD162" s="71"/>
      <c r="CE162" s="71"/>
      <c r="CF162" s="71"/>
      <c r="CG162" s="71"/>
      <c r="CH162" s="71"/>
    </row>
    <row r="163" spans="1:86">
      <c r="A163" s="71">
        <f>'VMs - All Data Fields'!A173</f>
        <v>0</v>
      </c>
      <c r="B163" s="71">
        <f>'VMs - All Data Fields'!B173</f>
        <v>0</v>
      </c>
      <c r="C163" s="71">
        <f>'VMs - All Data Fields'!C173</f>
        <v>0</v>
      </c>
      <c r="D163" s="71">
        <f>'VMs - All Data Fields'!D173</f>
        <v>0</v>
      </c>
      <c r="E163" s="71">
        <f>'VMs - All Data Fields'!G173</f>
        <v>0</v>
      </c>
      <c r="F163" s="71">
        <f>'VMs - All Data Fields'!I173</f>
        <v>0</v>
      </c>
      <c r="G163" s="71">
        <f>'VMs - All Data Fields'!K173</f>
        <v>0</v>
      </c>
      <c r="H163" s="71">
        <f>'VMs - All Data Fields'!L173</f>
        <v>0</v>
      </c>
      <c r="I163" s="71" t="e">
        <f>'VMs - All Data Fields'!#REF!</f>
        <v>#REF!</v>
      </c>
      <c r="J163" s="71" t="e">
        <f>'VMs - All Data Fields'!#REF!</f>
        <v>#REF!</v>
      </c>
      <c r="K163" s="71" t="e">
        <f>'VMs - All Data Fields'!#REF!</f>
        <v>#REF!</v>
      </c>
      <c r="L163" s="71">
        <f>'VMs - All Data Fields'!N173</f>
        <v>0</v>
      </c>
      <c r="M163" s="71">
        <f>'VMs - All Data Fields'!P173</f>
        <v>0</v>
      </c>
      <c r="N163" s="71">
        <f>'VMs - All Data Fields'!Q173</f>
        <v>0</v>
      </c>
      <c r="O163" s="71">
        <f>'VMs - All Data Fields'!S173</f>
        <v>0</v>
      </c>
      <c r="P163" s="71">
        <f>'VMs - All Data Fields'!U173</f>
        <v>0</v>
      </c>
      <c r="Q163" s="71">
        <f>'VMs - All Data Fields'!V173</f>
        <v>0</v>
      </c>
      <c r="R163" s="71">
        <f>'VMs - All Data Fields'!AC173</f>
        <v>0</v>
      </c>
      <c r="S163" s="71">
        <f>'VMs - All Data Fields'!AD173</f>
        <v>0</v>
      </c>
      <c r="T163" s="71">
        <f>'VMs - All Data Fields'!AE173</f>
        <v>0</v>
      </c>
      <c r="U163" s="71" t="str">
        <f>'VMs - All Data Fields'!AF173</f>
        <v/>
      </c>
      <c r="V163" s="71" t="str">
        <f>'VMs - All Data Fields'!AG173</f>
        <v/>
      </c>
      <c r="W163" s="71">
        <f>'VMs - All Data Fields'!AH173</f>
        <v>0</v>
      </c>
      <c r="X163" s="71">
        <f>'VMs - All Data Fields'!AI173</f>
        <v>0</v>
      </c>
      <c r="Y163" s="71">
        <f>'VMs - All Data Fields'!AJ173</f>
        <v>0</v>
      </c>
      <c r="Z163" s="71" t="e">
        <f>'VMs - All Data Fields'!#REF!</f>
        <v>#REF!</v>
      </c>
      <c r="AA163" s="71">
        <f>'VMs - All Data Fields'!AK173</f>
        <v>0</v>
      </c>
      <c r="AB163" s="71">
        <f>'VMs - All Data Fields'!AL173</f>
        <v>0</v>
      </c>
      <c r="AC163" s="71">
        <f>'VMs - All Data Fields'!AM173</f>
        <v>0</v>
      </c>
      <c r="AD163" s="71" t="e">
        <f>'VMs - All Data Fields'!#REF!</f>
        <v>#REF!</v>
      </c>
      <c r="AE163" s="71">
        <f>'VMs - All Data Fields'!AT173</f>
        <v>0</v>
      </c>
      <c r="AF163" s="71">
        <f>'VMs - All Data Fields'!AW173</f>
        <v>0</v>
      </c>
      <c r="AG163" s="71">
        <f>'VMs - All Data Fields'!AX173</f>
        <v>0</v>
      </c>
      <c r="AH163" s="71">
        <f>'VMs - All Data Fields'!AY173</f>
        <v>0</v>
      </c>
      <c r="AI163" s="71">
        <f>'VMs - All Data Fields'!BJ173</f>
        <v>0</v>
      </c>
      <c r="AJ163" s="71"/>
      <c r="AK163" s="71"/>
      <c r="AL163" s="71"/>
      <c r="AM163" s="71"/>
      <c r="AN163" s="71"/>
      <c r="AO163" s="71"/>
      <c r="AP163" s="71"/>
      <c r="AQ163" s="71"/>
      <c r="AR163" s="71"/>
      <c r="AS163" s="71"/>
      <c r="AT163" s="71"/>
      <c r="AU163" s="71"/>
      <c r="AV163" s="71"/>
      <c r="AW163" s="71"/>
      <c r="AX163" s="71"/>
      <c r="AY163" s="71"/>
      <c r="AZ163" s="71"/>
      <c r="BA163" s="71"/>
      <c r="BB163" s="71"/>
      <c r="BC163" s="71"/>
      <c r="BD163" s="71"/>
      <c r="BE163" s="71"/>
      <c r="BF163" s="71"/>
      <c r="BG163" s="71"/>
      <c r="BH163" s="71"/>
      <c r="BI163" s="71"/>
      <c r="BJ163" s="71"/>
      <c r="BK163" s="71"/>
      <c r="BL163" s="71"/>
      <c r="BM163" s="71"/>
      <c r="BN163" s="71"/>
      <c r="BO163" s="71"/>
      <c r="BP163" s="71"/>
      <c r="BQ163" s="71"/>
      <c r="BR163" s="71"/>
      <c r="BS163" s="71"/>
      <c r="BT163" s="71"/>
      <c r="BU163" s="71"/>
      <c r="BV163" s="71"/>
      <c r="BW163" s="71"/>
      <c r="BX163" s="71"/>
      <c r="BY163" s="71"/>
      <c r="BZ163" s="71"/>
      <c r="CA163" s="71"/>
      <c r="CB163" s="71"/>
      <c r="CC163" s="71"/>
      <c r="CD163" s="71"/>
      <c r="CE163" s="71"/>
      <c r="CF163" s="71"/>
      <c r="CG163" s="71"/>
      <c r="CH163" s="71"/>
    </row>
    <row r="164" spans="1:86">
      <c r="A164" s="71">
        <f>'VMs - All Data Fields'!A174</f>
        <v>0</v>
      </c>
      <c r="B164" s="71">
        <f>'VMs - All Data Fields'!B174</f>
        <v>0</v>
      </c>
      <c r="C164" s="71">
        <f>'VMs - All Data Fields'!C174</f>
        <v>0</v>
      </c>
      <c r="D164" s="71">
        <f>'VMs - All Data Fields'!D174</f>
        <v>0</v>
      </c>
      <c r="E164" s="71">
        <f>'VMs - All Data Fields'!G174</f>
        <v>0</v>
      </c>
      <c r="F164" s="71">
        <f>'VMs - All Data Fields'!I174</f>
        <v>0</v>
      </c>
      <c r="G164" s="71">
        <f>'VMs - All Data Fields'!K174</f>
        <v>0</v>
      </c>
      <c r="H164" s="71">
        <f>'VMs - All Data Fields'!L174</f>
        <v>0</v>
      </c>
      <c r="I164" s="71" t="e">
        <f>'VMs - All Data Fields'!#REF!</f>
        <v>#REF!</v>
      </c>
      <c r="J164" s="71" t="e">
        <f>'VMs - All Data Fields'!#REF!</f>
        <v>#REF!</v>
      </c>
      <c r="K164" s="71" t="e">
        <f>'VMs - All Data Fields'!#REF!</f>
        <v>#REF!</v>
      </c>
      <c r="L164" s="71">
        <f>'VMs - All Data Fields'!N174</f>
        <v>0</v>
      </c>
      <c r="M164" s="71">
        <f>'VMs - All Data Fields'!P174</f>
        <v>0</v>
      </c>
      <c r="N164" s="71">
        <f>'VMs - All Data Fields'!Q174</f>
        <v>0</v>
      </c>
      <c r="O164" s="71">
        <f>'VMs - All Data Fields'!S174</f>
        <v>0</v>
      </c>
      <c r="P164" s="71">
        <f>'VMs - All Data Fields'!U174</f>
        <v>0</v>
      </c>
      <c r="Q164" s="71">
        <f>'VMs - All Data Fields'!V174</f>
        <v>0</v>
      </c>
      <c r="R164" s="71">
        <f>'VMs - All Data Fields'!AC174</f>
        <v>0</v>
      </c>
      <c r="S164" s="71">
        <f>'VMs - All Data Fields'!AD174</f>
        <v>0</v>
      </c>
      <c r="T164" s="71">
        <f>'VMs - All Data Fields'!AE174</f>
        <v>0</v>
      </c>
      <c r="U164" s="71" t="str">
        <f>'VMs - All Data Fields'!AF174</f>
        <v/>
      </c>
      <c r="V164" s="71" t="str">
        <f>'VMs - All Data Fields'!AG174</f>
        <v/>
      </c>
      <c r="W164" s="71">
        <f>'VMs - All Data Fields'!AH174</f>
        <v>0</v>
      </c>
      <c r="X164" s="71">
        <f>'VMs - All Data Fields'!AI174</f>
        <v>0</v>
      </c>
      <c r="Y164" s="71">
        <f>'VMs - All Data Fields'!AJ174</f>
        <v>0</v>
      </c>
      <c r="Z164" s="71" t="e">
        <f>'VMs - All Data Fields'!#REF!</f>
        <v>#REF!</v>
      </c>
      <c r="AA164" s="71">
        <f>'VMs - All Data Fields'!AK174</f>
        <v>0</v>
      </c>
      <c r="AB164" s="71">
        <f>'VMs - All Data Fields'!AL174</f>
        <v>0</v>
      </c>
      <c r="AC164" s="71">
        <f>'VMs - All Data Fields'!AM174</f>
        <v>0</v>
      </c>
      <c r="AD164" s="71" t="e">
        <f>'VMs - All Data Fields'!#REF!</f>
        <v>#REF!</v>
      </c>
      <c r="AE164" s="71">
        <f>'VMs - All Data Fields'!AT174</f>
        <v>0</v>
      </c>
      <c r="AF164" s="71">
        <f>'VMs - All Data Fields'!AW174</f>
        <v>0</v>
      </c>
      <c r="AG164" s="71">
        <f>'VMs - All Data Fields'!AX174</f>
        <v>0</v>
      </c>
      <c r="AH164" s="71">
        <f>'VMs - All Data Fields'!AY174</f>
        <v>0</v>
      </c>
      <c r="AI164" s="71">
        <f>'VMs - All Data Fields'!BJ174</f>
        <v>0</v>
      </c>
      <c r="AJ164" s="71"/>
      <c r="AK164" s="71"/>
      <c r="AL164" s="71"/>
      <c r="AM164" s="71"/>
      <c r="AN164" s="71"/>
      <c r="AO164" s="71"/>
      <c r="AP164" s="71"/>
      <c r="AQ164" s="71"/>
      <c r="AR164" s="71"/>
      <c r="AS164" s="71"/>
      <c r="AT164" s="71"/>
      <c r="AU164" s="71"/>
      <c r="AV164" s="71"/>
      <c r="AW164" s="71"/>
      <c r="AX164" s="71"/>
      <c r="AY164" s="71"/>
      <c r="AZ164" s="71"/>
      <c r="BA164" s="71"/>
      <c r="BB164" s="71"/>
      <c r="BC164" s="71"/>
      <c r="BD164" s="71"/>
      <c r="BE164" s="71"/>
      <c r="BF164" s="71"/>
      <c r="BG164" s="71"/>
      <c r="BH164" s="71"/>
      <c r="BI164" s="71"/>
      <c r="BJ164" s="71"/>
      <c r="BK164" s="71"/>
      <c r="BL164" s="71"/>
      <c r="BM164" s="71"/>
      <c r="BN164" s="71"/>
      <c r="BO164" s="71"/>
      <c r="BP164" s="71"/>
      <c r="BQ164" s="71"/>
      <c r="BR164" s="71"/>
      <c r="BS164" s="71"/>
      <c r="BT164" s="71"/>
      <c r="BU164" s="71"/>
      <c r="BV164" s="71"/>
      <c r="BW164" s="71"/>
      <c r="BX164" s="71"/>
      <c r="BY164" s="71"/>
      <c r="BZ164" s="71"/>
      <c r="CA164" s="71"/>
      <c r="CB164" s="71"/>
      <c r="CC164" s="71"/>
      <c r="CD164" s="71"/>
      <c r="CE164" s="71"/>
      <c r="CF164" s="71"/>
      <c r="CG164" s="71"/>
      <c r="CH164" s="71"/>
    </row>
    <row r="165" spans="1:86">
      <c r="A165" s="71">
        <f>'VMs - All Data Fields'!A175</f>
        <v>0</v>
      </c>
      <c r="B165" s="71">
        <f>'VMs - All Data Fields'!B175</f>
        <v>0</v>
      </c>
      <c r="C165" s="71">
        <f>'VMs - All Data Fields'!C175</f>
        <v>0</v>
      </c>
      <c r="D165" s="71">
        <f>'VMs - All Data Fields'!D175</f>
        <v>0</v>
      </c>
      <c r="E165" s="71">
        <f>'VMs - All Data Fields'!G175</f>
        <v>0</v>
      </c>
      <c r="F165" s="71">
        <f>'VMs - All Data Fields'!I175</f>
        <v>0</v>
      </c>
      <c r="G165" s="71">
        <f>'VMs - All Data Fields'!K175</f>
        <v>0</v>
      </c>
      <c r="H165" s="71">
        <f>'VMs - All Data Fields'!L175</f>
        <v>0</v>
      </c>
      <c r="I165" s="71" t="e">
        <f>'VMs - All Data Fields'!#REF!</f>
        <v>#REF!</v>
      </c>
      <c r="J165" s="71" t="e">
        <f>'VMs - All Data Fields'!#REF!</f>
        <v>#REF!</v>
      </c>
      <c r="K165" s="71" t="e">
        <f>'VMs - All Data Fields'!#REF!</f>
        <v>#REF!</v>
      </c>
      <c r="L165" s="71">
        <f>'VMs - All Data Fields'!N175</f>
        <v>0</v>
      </c>
      <c r="M165" s="71">
        <f>'VMs - All Data Fields'!P175</f>
        <v>0</v>
      </c>
      <c r="N165" s="71">
        <f>'VMs - All Data Fields'!Q175</f>
        <v>0</v>
      </c>
      <c r="O165" s="71">
        <f>'VMs - All Data Fields'!S175</f>
        <v>0</v>
      </c>
      <c r="P165" s="71">
        <f>'VMs - All Data Fields'!U175</f>
        <v>0</v>
      </c>
      <c r="Q165" s="71">
        <f>'VMs - All Data Fields'!V175</f>
        <v>0</v>
      </c>
      <c r="R165" s="71">
        <f>'VMs - All Data Fields'!AC175</f>
        <v>0</v>
      </c>
      <c r="S165" s="71">
        <f>'VMs - All Data Fields'!AD175</f>
        <v>0</v>
      </c>
      <c r="T165" s="71">
        <f>'VMs - All Data Fields'!AE175</f>
        <v>0</v>
      </c>
      <c r="U165" s="71" t="str">
        <f>'VMs - All Data Fields'!AF175</f>
        <v/>
      </c>
      <c r="V165" s="71" t="str">
        <f>'VMs - All Data Fields'!AG175</f>
        <v/>
      </c>
      <c r="W165" s="71">
        <f>'VMs - All Data Fields'!AH175</f>
        <v>0</v>
      </c>
      <c r="X165" s="71">
        <f>'VMs - All Data Fields'!AI175</f>
        <v>0</v>
      </c>
      <c r="Y165" s="71">
        <f>'VMs - All Data Fields'!AJ175</f>
        <v>0</v>
      </c>
      <c r="Z165" s="71" t="e">
        <f>'VMs - All Data Fields'!#REF!</f>
        <v>#REF!</v>
      </c>
      <c r="AA165" s="71">
        <f>'VMs - All Data Fields'!AK175</f>
        <v>0</v>
      </c>
      <c r="AB165" s="71">
        <f>'VMs - All Data Fields'!AL175</f>
        <v>0</v>
      </c>
      <c r="AC165" s="71">
        <f>'VMs - All Data Fields'!AM175</f>
        <v>0</v>
      </c>
      <c r="AD165" s="71" t="e">
        <f>'VMs - All Data Fields'!#REF!</f>
        <v>#REF!</v>
      </c>
      <c r="AE165" s="71">
        <f>'VMs - All Data Fields'!AT175</f>
        <v>0</v>
      </c>
      <c r="AF165" s="71">
        <f>'VMs - All Data Fields'!AW175</f>
        <v>0</v>
      </c>
      <c r="AG165" s="71">
        <f>'VMs - All Data Fields'!AX175</f>
        <v>0</v>
      </c>
      <c r="AH165" s="71">
        <f>'VMs - All Data Fields'!AY175</f>
        <v>0</v>
      </c>
      <c r="AI165" s="71">
        <f>'VMs - All Data Fields'!BJ175</f>
        <v>0</v>
      </c>
      <c r="AJ165" s="71"/>
      <c r="AK165" s="71"/>
      <c r="AL165" s="71"/>
      <c r="AM165" s="71"/>
      <c r="AN165" s="71"/>
      <c r="AO165" s="71"/>
      <c r="AP165" s="71"/>
      <c r="AQ165" s="71"/>
      <c r="AR165" s="71"/>
      <c r="AS165" s="71"/>
      <c r="AT165" s="71"/>
      <c r="AU165" s="71"/>
      <c r="AV165" s="71"/>
      <c r="AW165" s="71"/>
      <c r="AX165" s="71"/>
      <c r="AY165" s="71"/>
      <c r="AZ165" s="71"/>
      <c r="BA165" s="71"/>
      <c r="BB165" s="71"/>
      <c r="BC165" s="71"/>
      <c r="BD165" s="71"/>
      <c r="BE165" s="71"/>
      <c r="BF165" s="71"/>
      <c r="BG165" s="71"/>
      <c r="BH165" s="71"/>
      <c r="BI165" s="71"/>
      <c r="BJ165" s="71"/>
      <c r="BK165" s="71"/>
      <c r="BL165" s="71"/>
      <c r="BM165" s="71"/>
      <c r="BN165" s="71"/>
      <c r="BO165" s="71"/>
      <c r="BP165" s="71"/>
      <c r="BQ165" s="71"/>
      <c r="BR165" s="71"/>
      <c r="BS165" s="71"/>
      <c r="BT165" s="71"/>
      <c r="BU165" s="71"/>
      <c r="BV165" s="71"/>
      <c r="BW165" s="71"/>
      <c r="BX165" s="71"/>
      <c r="BY165" s="71"/>
      <c r="BZ165" s="71"/>
      <c r="CA165" s="71"/>
      <c r="CB165" s="71"/>
      <c r="CC165" s="71"/>
      <c r="CD165" s="71"/>
      <c r="CE165" s="71"/>
      <c r="CF165" s="71"/>
      <c r="CG165" s="71"/>
      <c r="CH165" s="71"/>
    </row>
    <row r="166" spans="1:86">
      <c r="A166" s="71">
        <f>'VMs - All Data Fields'!A176</f>
        <v>0</v>
      </c>
      <c r="B166" s="71">
        <f>'VMs - All Data Fields'!B176</f>
        <v>0</v>
      </c>
      <c r="C166" s="71">
        <f>'VMs - All Data Fields'!C176</f>
        <v>0</v>
      </c>
      <c r="D166" s="71">
        <f>'VMs - All Data Fields'!D176</f>
        <v>0</v>
      </c>
      <c r="E166" s="71">
        <f>'VMs - All Data Fields'!G176</f>
        <v>0</v>
      </c>
      <c r="F166" s="71">
        <f>'VMs - All Data Fields'!I176</f>
        <v>0</v>
      </c>
      <c r="G166" s="71">
        <f>'VMs - All Data Fields'!K176</f>
        <v>0</v>
      </c>
      <c r="H166" s="71">
        <f>'VMs - All Data Fields'!L176</f>
        <v>0</v>
      </c>
      <c r="I166" s="71" t="e">
        <f>'VMs - All Data Fields'!#REF!</f>
        <v>#REF!</v>
      </c>
      <c r="J166" s="71" t="e">
        <f>'VMs - All Data Fields'!#REF!</f>
        <v>#REF!</v>
      </c>
      <c r="K166" s="71" t="e">
        <f>'VMs - All Data Fields'!#REF!</f>
        <v>#REF!</v>
      </c>
      <c r="L166" s="71">
        <f>'VMs - All Data Fields'!N176</f>
        <v>0</v>
      </c>
      <c r="M166" s="71">
        <f>'VMs - All Data Fields'!P176</f>
        <v>0</v>
      </c>
      <c r="N166" s="71">
        <f>'VMs - All Data Fields'!Q176</f>
        <v>0</v>
      </c>
      <c r="O166" s="71">
        <f>'VMs - All Data Fields'!S176</f>
        <v>0</v>
      </c>
      <c r="P166" s="71">
        <f>'VMs - All Data Fields'!U176</f>
        <v>0</v>
      </c>
      <c r="Q166" s="71">
        <f>'VMs - All Data Fields'!V176</f>
        <v>0</v>
      </c>
      <c r="R166" s="71">
        <f>'VMs - All Data Fields'!AC176</f>
        <v>0</v>
      </c>
      <c r="S166" s="71">
        <f>'VMs - All Data Fields'!AD176</f>
        <v>0</v>
      </c>
      <c r="T166" s="71">
        <f>'VMs - All Data Fields'!AE176</f>
        <v>0</v>
      </c>
      <c r="U166" s="71" t="str">
        <f>'VMs - All Data Fields'!AF176</f>
        <v/>
      </c>
      <c r="V166" s="71" t="str">
        <f>'VMs - All Data Fields'!AG176</f>
        <v/>
      </c>
      <c r="W166" s="71">
        <f>'VMs - All Data Fields'!AH176</f>
        <v>0</v>
      </c>
      <c r="X166" s="71">
        <f>'VMs - All Data Fields'!AI176</f>
        <v>0</v>
      </c>
      <c r="Y166" s="71">
        <f>'VMs - All Data Fields'!AJ176</f>
        <v>0</v>
      </c>
      <c r="Z166" s="71" t="e">
        <f>'VMs - All Data Fields'!#REF!</f>
        <v>#REF!</v>
      </c>
      <c r="AA166" s="71">
        <f>'VMs - All Data Fields'!AK176</f>
        <v>0</v>
      </c>
      <c r="AB166" s="71">
        <f>'VMs - All Data Fields'!AL176</f>
        <v>0</v>
      </c>
      <c r="AC166" s="71">
        <f>'VMs - All Data Fields'!AM176</f>
        <v>0</v>
      </c>
      <c r="AD166" s="71" t="e">
        <f>'VMs - All Data Fields'!#REF!</f>
        <v>#REF!</v>
      </c>
      <c r="AE166" s="71">
        <f>'VMs - All Data Fields'!AT176</f>
        <v>0</v>
      </c>
      <c r="AF166" s="71">
        <f>'VMs - All Data Fields'!AW176</f>
        <v>0</v>
      </c>
      <c r="AG166" s="71">
        <f>'VMs - All Data Fields'!AX176</f>
        <v>0</v>
      </c>
      <c r="AH166" s="71">
        <f>'VMs - All Data Fields'!AY176</f>
        <v>0</v>
      </c>
      <c r="AI166" s="71">
        <f>'VMs - All Data Fields'!BJ176</f>
        <v>0</v>
      </c>
      <c r="AJ166" s="71"/>
      <c r="AK166" s="71"/>
      <c r="AL166" s="71"/>
      <c r="AM166" s="71"/>
      <c r="AN166" s="71"/>
      <c r="AO166" s="71"/>
      <c r="AP166" s="71"/>
      <c r="AQ166" s="71"/>
      <c r="AR166" s="71"/>
      <c r="AS166" s="71"/>
      <c r="AT166" s="71"/>
      <c r="AU166" s="71"/>
      <c r="AV166" s="71"/>
      <c r="AW166" s="71"/>
      <c r="AX166" s="71"/>
      <c r="AY166" s="71"/>
      <c r="AZ166" s="71"/>
      <c r="BA166" s="71"/>
      <c r="BB166" s="71"/>
      <c r="BC166" s="71"/>
      <c r="BD166" s="71"/>
      <c r="BE166" s="71"/>
      <c r="BF166" s="71"/>
      <c r="BG166" s="71"/>
      <c r="BH166" s="71"/>
      <c r="BI166" s="71"/>
      <c r="BJ166" s="71"/>
      <c r="BK166" s="71"/>
      <c r="BL166" s="71"/>
      <c r="BM166" s="71"/>
      <c r="BN166" s="71"/>
      <c r="BO166" s="71"/>
      <c r="BP166" s="71"/>
      <c r="BQ166" s="71"/>
      <c r="BR166" s="71"/>
      <c r="BS166" s="71"/>
      <c r="BT166" s="71"/>
      <c r="BU166" s="71"/>
      <c r="BV166" s="71"/>
      <c r="BW166" s="71"/>
      <c r="BX166" s="71"/>
      <c r="BY166" s="71"/>
      <c r="BZ166" s="71"/>
      <c r="CA166" s="71"/>
      <c r="CB166" s="71"/>
      <c r="CC166" s="71"/>
      <c r="CD166" s="71"/>
      <c r="CE166" s="71"/>
      <c r="CF166" s="71"/>
      <c r="CG166" s="71"/>
      <c r="CH166" s="71"/>
    </row>
    <row r="167" spans="1:86">
      <c r="A167" s="71">
        <f>'VMs - All Data Fields'!A177</f>
        <v>0</v>
      </c>
      <c r="B167" s="71">
        <f>'VMs - All Data Fields'!B177</f>
        <v>0</v>
      </c>
      <c r="C167" s="71">
        <f>'VMs - All Data Fields'!C177</f>
        <v>0</v>
      </c>
      <c r="D167" s="71">
        <f>'VMs - All Data Fields'!D177</f>
        <v>0</v>
      </c>
      <c r="E167" s="71">
        <f>'VMs - All Data Fields'!G177</f>
        <v>0</v>
      </c>
      <c r="F167" s="71">
        <f>'VMs - All Data Fields'!I177</f>
        <v>0</v>
      </c>
      <c r="G167" s="71">
        <f>'VMs - All Data Fields'!K177</f>
        <v>0</v>
      </c>
      <c r="H167" s="71">
        <f>'VMs - All Data Fields'!L177</f>
        <v>0</v>
      </c>
      <c r="I167" s="71" t="e">
        <f>'VMs - All Data Fields'!#REF!</f>
        <v>#REF!</v>
      </c>
      <c r="J167" s="71" t="e">
        <f>'VMs - All Data Fields'!#REF!</f>
        <v>#REF!</v>
      </c>
      <c r="K167" s="71" t="e">
        <f>'VMs - All Data Fields'!#REF!</f>
        <v>#REF!</v>
      </c>
      <c r="L167" s="71">
        <f>'VMs - All Data Fields'!N177</f>
        <v>0</v>
      </c>
      <c r="M167" s="71">
        <f>'VMs - All Data Fields'!P177</f>
        <v>0</v>
      </c>
      <c r="N167" s="71">
        <f>'VMs - All Data Fields'!Q177</f>
        <v>0</v>
      </c>
      <c r="O167" s="71">
        <f>'VMs - All Data Fields'!S177</f>
        <v>0</v>
      </c>
      <c r="P167" s="71">
        <f>'VMs - All Data Fields'!U177</f>
        <v>0</v>
      </c>
      <c r="Q167" s="71">
        <f>'VMs - All Data Fields'!V177</f>
        <v>0</v>
      </c>
      <c r="R167" s="71">
        <f>'VMs - All Data Fields'!AC177</f>
        <v>0</v>
      </c>
      <c r="S167" s="71">
        <f>'VMs - All Data Fields'!AD177</f>
        <v>0</v>
      </c>
      <c r="T167" s="71">
        <f>'VMs - All Data Fields'!AE177</f>
        <v>0</v>
      </c>
      <c r="U167" s="71" t="str">
        <f>'VMs - All Data Fields'!AF177</f>
        <v/>
      </c>
      <c r="V167" s="71" t="str">
        <f>'VMs - All Data Fields'!AG177</f>
        <v/>
      </c>
      <c r="W167" s="71">
        <f>'VMs - All Data Fields'!AH177</f>
        <v>0</v>
      </c>
      <c r="X167" s="71">
        <f>'VMs - All Data Fields'!AI177</f>
        <v>0</v>
      </c>
      <c r="Y167" s="71">
        <f>'VMs - All Data Fields'!AJ177</f>
        <v>0</v>
      </c>
      <c r="Z167" s="71" t="e">
        <f>'VMs - All Data Fields'!#REF!</f>
        <v>#REF!</v>
      </c>
      <c r="AA167" s="71">
        <f>'VMs - All Data Fields'!AK177</f>
        <v>0</v>
      </c>
      <c r="AB167" s="71">
        <f>'VMs - All Data Fields'!AL177</f>
        <v>0</v>
      </c>
      <c r="AC167" s="71">
        <f>'VMs - All Data Fields'!AM177</f>
        <v>0</v>
      </c>
      <c r="AD167" s="71" t="e">
        <f>'VMs - All Data Fields'!#REF!</f>
        <v>#REF!</v>
      </c>
      <c r="AE167" s="71">
        <f>'VMs - All Data Fields'!AT177</f>
        <v>0</v>
      </c>
      <c r="AF167" s="71">
        <f>'VMs - All Data Fields'!AW177</f>
        <v>0</v>
      </c>
      <c r="AG167" s="71">
        <f>'VMs - All Data Fields'!AX177</f>
        <v>0</v>
      </c>
      <c r="AH167" s="71">
        <f>'VMs - All Data Fields'!AY177</f>
        <v>0</v>
      </c>
      <c r="AI167" s="71">
        <f>'VMs - All Data Fields'!BJ177</f>
        <v>0</v>
      </c>
      <c r="AJ167" s="71"/>
      <c r="AK167" s="71"/>
      <c r="AL167" s="71"/>
      <c r="AM167" s="71"/>
      <c r="AN167" s="71"/>
      <c r="AO167" s="71"/>
      <c r="AP167" s="71"/>
      <c r="AQ167" s="71"/>
      <c r="AR167" s="71"/>
      <c r="AS167" s="71"/>
      <c r="AT167" s="71"/>
      <c r="AU167" s="71"/>
      <c r="AV167" s="71"/>
      <c r="AW167" s="71"/>
      <c r="AX167" s="71"/>
      <c r="AY167" s="71"/>
      <c r="AZ167" s="71"/>
      <c r="BA167" s="71"/>
      <c r="BB167" s="71"/>
      <c r="BC167" s="71"/>
      <c r="BD167" s="71"/>
      <c r="BE167" s="71"/>
      <c r="BF167" s="71"/>
      <c r="BG167" s="71"/>
      <c r="BH167" s="71"/>
      <c r="BI167" s="71"/>
      <c r="BJ167" s="71"/>
      <c r="BK167" s="71"/>
      <c r="BL167" s="71"/>
      <c r="BM167" s="71"/>
      <c r="BN167" s="71"/>
      <c r="BO167" s="71"/>
      <c r="BP167" s="71"/>
      <c r="BQ167" s="71"/>
      <c r="BR167" s="71"/>
      <c r="BS167" s="71"/>
      <c r="BT167" s="71"/>
      <c r="BU167" s="71"/>
      <c r="BV167" s="71"/>
      <c r="BW167" s="71"/>
      <c r="BX167" s="71"/>
      <c r="BY167" s="71"/>
      <c r="BZ167" s="71"/>
      <c r="CA167" s="71"/>
      <c r="CB167" s="71"/>
      <c r="CC167" s="71"/>
      <c r="CD167" s="71"/>
      <c r="CE167" s="71"/>
      <c r="CF167" s="71"/>
      <c r="CG167" s="71"/>
      <c r="CH167" s="71"/>
    </row>
    <row r="168" spans="1:86">
      <c r="A168" s="71">
        <f>'VMs - All Data Fields'!A178</f>
        <v>0</v>
      </c>
      <c r="B168" s="71">
        <f>'VMs - All Data Fields'!B178</f>
        <v>0</v>
      </c>
      <c r="C168" s="71">
        <f>'VMs - All Data Fields'!C178</f>
        <v>0</v>
      </c>
      <c r="D168" s="71">
        <f>'VMs - All Data Fields'!D178</f>
        <v>0</v>
      </c>
      <c r="E168" s="71">
        <f>'VMs - All Data Fields'!G178</f>
        <v>0</v>
      </c>
      <c r="F168" s="71">
        <f>'VMs - All Data Fields'!I178</f>
        <v>0</v>
      </c>
      <c r="G168" s="71">
        <f>'VMs - All Data Fields'!K178</f>
        <v>0</v>
      </c>
      <c r="H168" s="71">
        <f>'VMs - All Data Fields'!L178</f>
        <v>0</v>
      </c>
      <c r="I168" s="71" t="e">
        <f>'VMs - All Data Fields'!#REF!</f>
        <v>#REF!</v>
      </c>
      <c r="J168" s="71" t="e">
        <f>'VMs - All Data Fields'!#REF!</f>
        <v>#REF!</v>
      </c>
      <c r="K168" s="71" t="e">
        <f>'VMs - All Data Fields'!#REF!</f>
        <v>#REF!</v>
      </c>
      <c r="L168" s="71">
        <f>'VMs - All Data Fields'!N178</f>
        <v>0</v>
      </c>
      <c r="M168" s="71">
        <f>'VMs - All Data Fields'!P178</f>
        <v>0</v>
      </c>
      <c r="N168" s="71">
        <f>'VMs - All Data Fields'!Q178</f>
        <v>0</v>
      </c>
      <c r="O168" s="71">
        <f>'VMs - All Data Fields'!S178</f>
        <v>0</v>
      </c>
      <c r="P168" s="71">
        <f>'VMs - All Data Fields'!U178</f>
        <v>0</v>
      </c>
      <c r="Q168" s="71">
        <f>'VMs - All Data Fields'!V178</f>
        <v>0</v>
      </c>
      <c r="R168" s="71">
        <f>'VMs - All Data Fields'!AC178</f>
        <v>0</v>
      </c>
      <c r="S168" s="71">
        <f>'VMs - All Data Fields'!AD178</f>
        <v>0</v>
      </c>
      <c r="T168" s="71">
        <f>'VMs - All Data Fields'!AE178</f>
        <v>0</v>
      </c>
      <c r="U168" s="71" t="str">
        <f>'VMs - All Data Fields'!AF178</f>
        <v/>
      </c>
      <c r="V168" s="71" t="str">
        <f>'VMs - All Data Fields'!AG178</f>
        <v/>
      </c>
      <c r="W168" s="71">
        <f>'VMs - All Data Fields'!AH178</f>
        <v>0</v>
      </c>
      <c r="X168" s="71">
        <f>'VMs - All Data Fields'!AI178</f>
        <v>0</v>
      </c>
      <c r="Y168" s="71">
        <f>'VMs - All Data Fields'!AJ178</f>
        <v>0</v>
      </c>
      <c r="Z168" s="71" t="e">
        <f>'VMs - All Data Fields'!#REF!</f>
        <v>#REF!</v>
      </c>
      <c r="AA168" s="71">
        <f>'VMs - All Data Fields'!AK178</f>
        <v>0</v>
      </c>
      <c r="AB168" s="71">
        <f>'VMs - All Data Fields'!AL178</f>
        <v>0</v>
      </c>
      <c r="AC168" s="71">
        <f>'VMs - All Data Fields'!AM178</f>
        <v>0</v>
      </c>
      <c r="AD168" s="71" t="e">
        <f>'VMs - All Data Fields'!#REF!</f>
        <v>#REF!</v>
      </c>
      <c r="AE168" s="71">
        <f>'VMs - All Data Fields'!AT178</f>
        <v>0</v>
      </c>
      <c r="AF168" s="71">
        <f>'VMs - All Data Fields'!AW178</f>
        <v>0</v>
      </c>
      <c r="AG168" s="71">
        <f>'VMs - All Data Fields'!AX178</f>
        <v>0</v>
      </c>
      <c r="AH168" s="71">
        <f>'VMs - All Data Fields'!AY178</f>
        <v>0</v>
      </c>
      <c r="AI168" s="71">
        <f>'VMs - All Data Fields'!BJ178</f>
        <v>0</v>
      </c>
      <c r="AJ168" s="71"/>
      <c r="AK168" s="71"/>
      <c r="AL168" s="71"/>
      <c r="AM168" s="71"/>
      <c r="AN168" s="71"/>
      <c r="AO168" s="71"/>
      <c r="AP168" s="71"/>
      <c r="AQ168" s="71"/>
      <c r="AR168" s="71"/>
      <c r="AS168" s="71"/>
      <c r="AT168" s="71"/>
      <c r="AU168" s="71"/>
      <c r="AV168" s="71"/>
      <c r="AW168" s="71"/>
      <c r="AX168" s="71"/>
      <c r="AY168" s="71"/>
      <c r="AZ168" s="71"/>
      <c r="BA168" s="71"/>
      <c r="BB168" s="71"/>
      <c r="BC168" s="71"/>
      <c r="BD168" s="71"/>
      <c r="BE168" s="71"/>
      <c r="BF168" s="71"/>
      <c r="BG168" s="71"/>
      <c r="BH168" s="71"/>
      <c r="BI168" s="71"/>
      <c r="BJ168" s="71"/>
      <c r="BK168" s="71"/>
      <c r="BL168" s="71"/>
      <c r="BM168" s="71"/>
      <c r="BN168" s="71"/>
      <c r="BO168" s="71"/>
      <c r="BP168" s="71"/>
      <c r="BQ168" s="71"/>
      <c r="BR168" s="71"/>
      <c r="BS168" s="71"/>
      <c r="BT168" s="71"/>
      <c r="BU168" s="71"/>
      <c r="BV168" s="71"/>
      <c r="BW168" s="71"/>
      <c r="BX168" s="71"/>
      <c r="BY168" s="71"/>
      <c r="BZ168" s="71"/>
      <c r="CA168" s="71"/>
      <c r="CB168" s="71"/>
      <c r="CC168" s="71"/>
      <c r="CD168" s="71"/>
      <c r="CE168" s="71"/>
      <c r="CF168" s="71"/>
      <c r="CG168" s="71"/>
      <c r="CH168" s="71"/>
    </row>
    <row r="169" spans="1:86">
      <c r="A169" s="71">
        <f>'VMs - All Data Fields'!A179</f>
        <v>0</v>
      </c>
      <c r="B169" s="71">
        <f>'VMs - All Data Fields'!B179</f>
        <v>0</v>
      </c>
      <c r="C169" s="71">
        <f>'VMs - All Data Fields'!C179</f>
        <v>0</v>
      </c>
      <c r="D169" s="71">
        <f>'VMs - All Data Fields'!D179</f>
        <v>0</v>
      </c>
      <c r="E169" s="71">
        <f>'VMs - All Data Fields'!G179</f>
        <v>0</v>
      </c>
      <c r="F169" s="71">
        <f>'VMs - All Data Fields'!I179</f>
        <v>0</v>
      </c>
      <c r="G169" s="71">
        <f>'VMs - All Data Fields'!K179</f>
        <v>0</v>
      </c>
      <c r="H169" s="71">
        <f>'VMs - All Data Fields'!L179</f>
        <v>0</v>
      </c>
      <c r="I169" s="71" t="e">
        <f>'VMs - All Data Fields'!#REF!</f>
        <v>#REF!</v>
      </c>
      <c r="J169" s="71" t="e">
        <f>'VMs - All Data Fields'!#REF!</f>
        <v>#REF!</v>
      </c>
      <c r="K169" s="71" t="e">
        <f>'VMs - All Data Fields'!#REF!</f>
        <v>#REF!</v>
      </c>
      <c r="L169" s="71">
        <f>'VMs - All Data Fields'!N179</f>
        <v>0</v>
      </c>
      <c r="M169" s="71">
        <f>'VMs - All Data Fields'!P179</f>
        <v>0</v>
      </c>
      <c r="N169" s="71">
        <f>'VMs - All Data Fields'!Q179</f>
        <v>0</v>
      </c>
      <c r="O169" s="71">
        <f>'VMs - All Data Fields'!S179</f>
        <v>0</v>
      </c>
      <c r="P169" s="71">
        <f>'VMs - All Data Fields'!U179</f>
        <v>0</v>
      </c>
      <c r="Q169" s="71">
        <f>'VMs - All Data Fields'!V179</f>
        <v>0</v>
      </c>
      <c r="R169" s="71">
        <f>'VMs - All Data Fields'!AC179</f>
        <v>0</v>
      </c>
      <c r="S169" s="71">
        <f>'VMs - All Data Fields'!AD179</f>
        <v>0</v>
      </c>
      <c r="T169" s="71">
        <f>'VMs - All Data Fields'!AE179</f>
        <v>0</v>
      </c>
      <c r="U169" s="71" t="str">
        <f>'VMs - All Data Fields'!AF179</f>
        <v/>
      </c>
      <c r="V169" s="71" t="str">
        <f>'VMs - All Data Fields'!AG179</f>
        <v/>
      </c>
      <c r="W169" s="71">
        <f>'VMs - All Data Fields'!AH179</f>
        <v>0</v>
      </c>
      <c r="X169" s="71">
        <f>'VMs - All Data Fields'!AI179</f>
        <v>0</v>
      </c>
      <c r="Y169" s="71">
        <f>'VMs - All Data Fields'!AJ179</f>
        <v>0</v>
      </c>
      <c r="Z169" s="71" t="e">
        <f>'VMs - All Data Fields'!#REF!</f>
        <v>#REF!</v>
      </c>
      <c r="AA169" s="71">
        <f>'VMs - All Data Fields'!AK179</f>
        <v>0</v>
      </c>
      <c r="AB169" s="71">
        <f>'VMs - All Data Fields'!AL179</f>
        <v>0</v>
      </c>
      <c r="AC169" s="71">
        <f>'VMs - All Data Fields'!AM179</f>
        <v>0</v>
      </c>
      <c r="AD169" s="71" t="e">
        <f>'VMs - All Data Fields'!#REF!</f>
        <v>#REF!</v>
      </c>
      <c r="AE169" s="71">
        <f>'VMs - All Data Fields'!AT179</f>
        <v>0</v>
      </c>
      <c r="AF169" s="71">
        <f>'VMs - All Data Fields'!AW179</f>
        <v>0</v>
      </c>
      <c r="AG169" s="71">
        <f>'VMs - All Data Fields'!AX179</f>
        <v>0</v>
      </c>
      <c r="AH169" s="71">
        <f>'VMs - All Data Fields'!AY179</f>
        <v>0</v>
      </c>
      <c r="AI169" s="71">
        <f>'VMs - All Data Fields'!BJ179</f>
        <v>0</v>
      </c>
      <c r="AJ169" s="71"/>
      <c r="AK169" s="71"/>
      <c r="AL169" s="71"/>
      <c r="AM169" s="71"/>
      <c r="AN169" s="71"/>
      <c r="AO169" s="71"/>
      <c r="AP169" s="71"/>
      <c r="AQ169" s="71"/>
      <c r="AR169" s="71"/>
      <c r="AS169" s="71"/>
      <c r="AT169" s="71"/>
      <c r="AU169" s="71"/>
      <c r="AV169" s="71"/>
      <c r="AW169" s="71"/>
      <c r="AX169" s="71"/>
      <c r="AY169" s="71"/>
      <c r="AZ169" s="71"/>
      <c r="BA169" s="71"/>
      <c r="BB169" s="71"/>
      <c r="BC169" s="71"/>
      <c r="BD169" s="71"/>
      <c r="BE169" s="71"/>
      <c r="BF169" s="71"/>
      <c r="BG169" s="71"/>
      <c r="BH169" s="71"/>
      <c r="BI169" s="71"/>
      <c r="BJ169" s="71"/>
      <c r="BK169" s="71"/>
      <c r="BL169" s="71"/>
      <c r="BM169" s="71"/>
      <c r="BN169" s="71"/>
      <c r="BO169" s="71"/>
      <c r="BP169" s="71"/>
      <c r="BQ169" s="71"/>
      <c r="BR169" s="71"/>
      <c r="BS169" s="71"/>
      <c r="BT169" s="71"/>
      <c r="BU169" s="71"/>
      <c r="BV169" s="71"/>
      <c r="BW169" s="71"/>
      <c r="BX169" s="71"/>
      <c r="BY169" s="71"/>
      <c r="BZ169" s="71"/>
      <c r="CA169" s="71"/>
      <c r="CB169" s="71"/>
      <c r="CC169" s="71"/>
      <c r="CD169" s="71"/>
      <c r="CE169" s="71"/>
      <c r="CF169" s="71"/>
      <c r="CG169" s="71"/>
      <c r="CH169" s="71"/>
    </row>
    <row r="170" spans="1:86">
      <c r="A170" s="71">
        <f>'VMs - All Data Fields'!A180</f>
        <v>0</v>
      </c>
      <c r="B170" s="71">
        <f>'VMs - All Data Fields'!B180</f>
        <v>0</v>
      </c>
      <c r="C170" s="71">
        <f>'VMs - All Data Fields'!C180</f>
        <v>0</v>
      </c>
      <c r="D170" s="71">
        <f>'VMs - All Data Fields'!D180</f>
        <v>0</v>
      </c>
      <c r="E170" s="71">
        <f>'VMs - All Data Fields'!G180</f>
        <v>0</v>
      </c>
      <c r="F170" s="71">
        <f>'VMs - All Data Fields'!I180</f>
        <v>0</v>
      </c>
      <c r="G170" s="71">
        <f>'VMs - All Data Fields'!K180</f>
        <v>0</v>
      </c>
      <c r="H170" s="71">
        <f>'VMs - All Data Fields'!L180</f>
        <v>0</v>
      </c>
      <c r="I170" s="71" t="e">
        <f>'VMs - All Data Fields'!#REF!</f>
        <v>#REF!</v>
      </c>
      <c r="J170" s="71" t="e">
        <f>'VMs - All Data Fields'!#REF!</f>
        <v>#REF!</v>
      </c>
      <c r="K170" s="71" t="e">
        <f>'VMs - All Data Fields'!#REF!</f>
        <v>#REF!</v>
      </c>
      <c r="L170" s="71">
        <f>'VMs - All Data Fields'!N180</f>
        <v>0</v>
      </c>
      <c r="M170" s="71">
        <f>'VMs - All Data Fields'!P180</f>
        <v>0</v>
      </c>
      <c r="N170" s="71">
        <f>'VMs - All Data Fields'!Q180</f>
        <v>0</v>
      </c>
      <c r="O170" s="71">
        <f>'VMs - All Data Fields'!S180</f>
        <v>0</v>
      </c>
      <c r="P170" s="71">
        <f>'VMs - All Data Fields'!U180</f>
        <v>0</v>
      </c>
      <c r="Q170" s="71">
        <f>'VMs - All Data Fields'!V180</f>
        <v>0</v>
      </c>
      <c r="R170" s="71">
        <f>'VMs - All Data Fields'!AC180</f>
        <v>0</v>
      </c>
      <c r="S170" s="71">
        <f>'VMs - All Data Fields'!AD180</f>
        <v>0</v>
      </c>
      <c r="T170" s="71">
        <f>'VMs - All Data Fields'!AE180</f>
        <v>0</v>
      </c>
      <c r="U170" s="71" t="str">
        <f>'VMs - All Data Fields'!AF180</f>
        <v/>
      </c>
      <c r="V170" s="71" t="str">
        <f>'VMs - All Data Fields'!AG180</f>
        <v/>
      </c>
      <c r="W170" s="71">
        <f>'VMs - All Data Fields'!AH180</f>
        <v>0</v>
      </c>
      <c r="X170" s="71">
        <f>'VMs - All Data Fields'!AI180</f>
        <v>0</v>
      </c>
      <c r="Y170" s="71">
        <f>'VMs - All Data Fields'!AJ180</f>
        <v>0</v>
      </c>
      <c r="Z170" s="71" t="e">
        <f>'VMs - All Data Fields'!#REF!</f>
        <v>#REF!</v>
      </c>
      <c r="AA170" s="71">
        <f>'VMs - All Data Fields'!AK180</f>
        <v>0</v>
      </c>
      <c r="AB170" s="71">
        <f>'VMs - All Data Fields'!AL180</f>
        <v>0</v>
      </c>
      <c r="AC170" s="71">
        <f>'VMs - All Data Fields'!AM180</f>
        <v>0</v>
      </c>
      <c r="AD170" s="71" t="e">
        <f>'VMs - All Data Fields'!#REF!</f>
        <v>#REF!</v>
      </c>
      <c r="AE170" s="71">
        <f>'VMs - All Data Fields'!AT180</f>
        <v>0</v>
      </c>
      <c r="AF170" s="71">
        <f>'VMs - All Data Fields'!AW180</f>
        <v>0</v>
      </c>
      <c r="AG170" s="71">
        <f>'VMs - All Data Fields'!AX180</f>
        <v>0</v>
      </c>
      <c r="AH170" s="71">
        <f>'VMs - All Data Fields'!AY180</f>
        <v>0</v>
      </c>
      <c r="AI170" s="71">
        <f>'VMs - All Data Fields'!BJ180</f>
        <v>0</v>
      </c>
      <c r="AJ170" s="71"/>
      <c r="AK170" s="71"/>
      <c r="AL170" s="71"/>
      <c r="AM170" s="71"/>
      <c r="AN170" s="71"/>
      <c r="AO170" s="71"/>
      <c r="AP170" s="71"/>
      <c r="AQ170" s="71"/>
      <c r="AR170" s="71"/>
      <c r="AS170" s="71"/>
      <c r="AT170" s="71"/>
      <c r="AU170" s="71"/>
      <c r="AV170" s="71"/>
      <c r="AW170" s="71"/>
      <c r="AX170" s="71"/>
      <c r="AY170" s="71"/>
      <c r="AZ170" s="71"/>
      <c r="BA170" s="71"/>
      <c r="BB170" s="71"/>
      <c r="BC170" s="71"/>
      <c r="BD170" s="71"/>
      <c r="BE170" s="71"/>
      <c r="BF170" s="71"/>
      <c r="BG170" s="71"/>
      <c r="BH170" s="71"/>
      <c r="BI170" s="71"/>
      <c r="BJ170" s="71"/>
      <c r="BK170" s="71"/>
      <c r="BL170" s="71"/>
      <c r="BM170" s="71"/>
      <c r="BN170" s="71"/>
      <c r="BO170" s="71"/>
      <c r="BP170" s="71"/>
      <c r="BQ170" s="71"/>
      <c r="BR170" s="71"/>
      <c r="BS170" s="71"/>
      <c r="BT170" s="71"/>
      <c r="BU170" s="71"/>
      <c r="BV170" s="71"/>
      <c r="BW170" s="71"/>
      <c r="BX170" s="71"/>
      <c r="BY170" s="71"/>
      <c r="BZ170" s="71"/>
      <c r="CA170" s="71"/>
      <c r="CB170" s="71"/>
      <c r="CC170" s="71"/>
      <c r="CD170" s="71"/>
      <c r="CE170" s="71"/>
      <c r="CF170" s="71"/>
      <c r="CG170" s="71"/>
      <c r="CH170" s="71"/>
    </row>
    <row r="171" spans="1:86">
      <c r="A171" s="71">
        <f>'VMs - All Data Fields'!A181</f>
        <v>0</v>
      </c>
      <c r="B171" s="71">
        <f>'VMs - All Data Fields'!B181</f>
        <v>0</v>
      </c>
      <c r="C171" s="71">
        <f>'VMs - All Data Fields'!C181</f>
        <v>0</v>
      </c>
      <c r="D171" s="71">
        <f>'VMs - All Data Fields'!D181</f>
        <v>0</v>
      </c>
      <c r="E171" s="71">
        <f>'VMs - All Data Fields'!G181</f>
        <v>0</v>
      </c>
      <c r="F171" s="71">
        <f>'VMs - All Data Fields'!I181</f>
        <v>0</v>
      </c>
      <c r="G171" s="71">
        <f>'VMs - All Data Fields'!K181</f>
        <v>0</v>
      </c>
      <c r="H171" s="71">
        <f>'VMs - All Data Fields'!L181</f>
        <v>0</v>
      </c>
      <c r="I171" s="71" t="e">
        <f>'VMs - All Data Fields'!#REF!</f>
        <v>#REF!</v>
      </c>
      <c r="J171" s="71" t="e">
        <f>'VMs - All Data Fields'!#REF!</f>
        <v>#REF!</v>
      </c>
      <c r="K171" s="71" t="e">
        <f>'VMs - All Data Fields'!#REF!</f>
        <v>#REF!</v>
      </c>
      <c r="L171" s="71">
        <f>'VMs - All Data Fields'!N181</f>
        <v>0</v>
      </c>
      <c r="M171" s="71">
        <f>'VMs - All Data Fields'!P181</f>
        <v>0</v>
      </c>
      <c r="N171" s="71">
        <f>'VMs - All Data Fields'!Q181</f>
        <v>0</v>
      </c>
      <c r="O171" s="71">
        <f>'VMs - All Data Fields'!S181</f>
        <v>0</v>
      </c>
      <c r="P171" s="71">
        <f>'VMs - All Data Fields'!U181</f>
        <v>0</v>
      </c>
      <c r="Q171" s="71">
        <f>'VMs - All Data Fields'!V181</f>
        <v>0</v>
      </c>
      <c r="R171" s="71">
        <f>'VMs - All Data Fields'!AC181</f>
        <v>0</v>
      </c>
      <c r="S171" s="71">
        <f>'VMs - All Data Fields'!AD181</f>
        <v>0</v>
      </c>
      <c r="T171" s="71">
        <f>'VMs - All Data Fields'!AE181</f>
        <v>0</v>
      </c>
      <c r="U171" s="71" t="str">
        <f>'VMs - All Data Fields'!AF181</f>
        <v/>
      </c>
      <c r="V171" s="71" t="str">
        <f>'VMs - All Data Fields'!AG181</f>
        <v/>
      </c>
      <c r="W171" s="71">
        <f>'VMs - All Data Fields'!AH181</f>
        <v>0</v>
      </c>
      <c r="X171" s="71">
        <f>'VMs - All Data Fields'!AI181</f>
        <v>0</v>
      </c>
      <c r="Y171" s="71">
        <f>'VMs - All Data Fields'!AJ181</f>
        <v>0</v>
      </c>
      <c r="Z171" s="71" t="e">
        <f>'VMs - All Data Fields'!#REF!</f>
        <v>#REF!</v>
      </c>
      <c r="AA171" s="71">
        <f>'VMs - All Data Fields'!AK181</f>
        <v>0</v>
      </c>
      <c r="AB171" s="71">
        <f>'VMs - All Data Fields'!AL181</f>
        <v>0</v>
      </c>
      <c r="AC171" s="71">
        <f>'VMs - All Data Fields'!AM181</f>
        <v>0</v>
      </c>
      <c r="AD171" s="71" t="e">
        <f>'VMs - All Data Fields'!#REF!</f>
        <v>#REF!</v>
      </c>
      <c r="AE171" s="71">
        <f>'VMs - All Data Fields'!AT181</f>
        <v>0</v>
      </c>
      <c r="AF171" s="71">
        <f>'VMs - All Data Fields'!AW181</f>
        <v>0</v>
      </c>
      <c r="AG171" s="71">
        <f>'VMs - All Data Fields'!AX181</f>
        <v>0</v>
      </c>
      <c r="AH171" s="71">
        <f>'VMs - All Data Fields'!AY181</f>
        <v>0</v>
      </c>
      <c r="AI171" s="71">
        <f>'VMs - All Data Fields'!BJ181</f>
        <v>0</v>
      </c>
      <c r="AJ171" s="71"/>
      <c r="AK171" s="71"/>
      <c r="AL171" s="71"/>
      <c r="AM171" s="71"/>
      <c r="AN171" s="71"/>
      <c r="AO171" s="71"/>
      <c r="AP171" s="71"/>
      <c r="AQ171" s="71"/>
      <c r="AR171" s="71"/>
      <c r="AS171" s="71"/>
      <c r="AT171" s="71"/>
      <c r="AU171" s="71"/>
      <c r="AV171" s="71"/>
      <c r="AW171" s="71"/>
      <c r="AX171" s="71"/>
      <c r="AY171" s="71"/>
      <c r="AZ171" s="71"/>
      <c r="BA171" s="71"/>
      <c r="BB171" s="71"/>
      <c r="BC171" s="71"/>
      <c r="BD171" s="71"/>
      <c r="BE171" s="71"/>
      <c r="BF171" s="71"/>
      <c r="BG171" s="71"/>
      <c r="BH171" s="71"/>
      <c r="BI171" s="71"/>
      <c r="BJ171" s="71"/>
      <c r="BK171" s="71"/>
      <c r="BL171" s="71"/>
      <c r="BM171" s="71"/>
      <c r="BN171" s="71"/>
      <c r="BO171" s="71"/>
      <c r="BP171" s="71"/>
      <c r="BQ171" s="71"/>
      <c r="BR171" s="71"/>
      <c r="BS171" s="71"/>
      <c r="BT171" s="71"/>
      <c r="BU171" s="71"/>
      <c r="BV171" s="71"/>
      <c r="BW171" s="71"/>
      <c r="BX171" s="71"/>
      <c r="BY171" s="71"/>
      <c r="BZ171" s="71"/>
      <c r="CA171" s="71"/>
      <c r="CB171" s="71"/>
      <c r="CC171" s="71"/>
      <c r="CD171" s="71"/>
      <c r="CE171" s="71"/>
      <c r="CF171" s="71"/>
      <c r="CG171" s="71"/>
      <c r="CH171" s="71"/>
    </row>
    <row r="172" spans="1:86">
      <c r="A172" s="71">
        <f>'VMs - All Data Fields'!A182</f>
        <v>0</v>
      </c>
      <c r="B172" s="71">
        <f>'VMs - All Data Fields'!B182</f>
        <v>0</v>
      </c>
      <c r="C172" s="71">
        <f>'VMs - All Data Fields'!C182</f>
        <v>0</v>
      </c>
      <c r="D172" s="71">
        <f>'VMs - All Data Fields'!D182</f>
        <v>0</v>
      </c>
      <c r="E172" s="71">
        <f>'VMs - All Data Fields'!G182</f>
        <v>0</v>
      </c>
      <c r="F172" s="71">
        <f>'VMs - All Data Fields'!I182</f>
        <v>0</v>
      </c>
      <c r="G172" s="71">
        <f>'VMs - All Data Fields'!K182</f>
        <v>0</v>
      </c>
      <c r="H172" s="71">
        <f>'VMs - All Data Fields'!L182</f>
        <v>0</v>
      </c>
      <c r="I172" s="71" t="e">
        <f>'VMs - All Data Fields'!#REF!</f>
        <v>#REF!</v>
      </c>
      <c r="J172" s="71" t="e">
        <f>'VMs - All Data Fields'!#REF!</f>
        <v>#REF!</v>
      </c>
      <c r="K172" s="71" t="e">
        <f>'VMs - All Data Fields'!#REF!</f>
        <v>#REF!</v>
      </c>
      <c r="L172" s="71">
        <f>'VMs - All Data Fields'!N182</f>
        <v>0</v>
      </c>
      <c r="M172" s="71">
        <f>'VMs - All Data Fields'!P182</f>
        <v>0</v>
      </c>
      <c r="N172" s="71">
        <f>'VMs - All Data Fields'!Q182</f>
        <v>0</v>
      </c>
      <c r="O172" s="71">
        <f>'VMs - All Data Fields'!S182</f>
        <v>0</v>
      </c>
      <c r="P172" s="71">
        <f>'VMs - All Data Fields'!U182</f>
        <v>0</v>
      </c>
      <c r="Q172" s="71">
        <f>'VMs - All Data Fields'!V182</f>
        <v>0</v>
      </c>
      <c r="R172" s="71">
        <f>'VMs - All Data Fields'!AC182</f>
        <v>0</v>
      </c>
      <c r="S172" s="71">
        <f>'VMs - All Data Fields'!AD182</f>
        <v>0</v>
      </c>
      <c r="T172" s="71">
        <f>'VMs - All Data Fields'!AE182</f>
        <v>0</v>
      </c>
      <c r="U172" s="71" t="str">
        <f>'VMs - All Data Fields'!AF182</f>
        <v/>
      </c>
      <c r="V172" s="71" t="str">
        <f>'VMs - All Data Fields'!AG182</f>
        <v/>
      </c>
      <c r="W172" s="71">
        <f>'VMs - All Data Fields'!AH182</f>
        <v>0</v>
      </c>
      <c r="X172" s="71">
        <f>'VMs - All Data Fields'!AI182</f>
        <v>0</v>
      </c>
      <c r="Y172" s="71">
        <f>'VMs - All Data Fields'!AJ182</f>
        <v>0</v>
      </c>
      <c r="Z172" s="71" t="e">
        <f>'VMs - All Data Fields'!#REF!</f>
        <v>#REF!</v>
      </c>
      <c r="AA172" s="71">
        <f>'VMs - All Data Fields'!AK182</f>
        <v>0</v>
      </c>
      <c r="AB172" s="71">
        <f>'VMs - All Data Fields'!AL182</f>
        <v>0</v>
      </c>
      <c r="AC172" s="71">
        <f>'VMs - All Data Fields'!AM182</f>
        <v>0</v>
      </c>
      <c r="AD172" s="71" t="e">
        <f>'VMs - All Data Fields'!#REF!</f>
        <v>#REF!</v>
      </c>
      <c r="AE172" s="71">
        <f>'VMs - All Data Fields'!AT182</f>
        <v>0</v>
      </c>
      <c r="AF172" s="71">
        <f>'VMs - All Data Fields'!AW182</f>
        <v>0</v>
      </c>
      <c r="AG172" s="71">
        <f>'VMs - All Data Fields'!AX182</f>
        <v>0</v>
      </c>
      <c r="AH172" s="71">
        <f>'VMs - All Data Fields'!AY182</f>
        <v>0</v>
      </c>
      <c r="AI172" s="71">
        <f>'VMs - All Data Fields'!BJ182</f>
        <v>0</v>
      </c>
      <c r="AJ172" s="71"/>
      <c r="AK172" s="71"/>
      <c r="AL172" s="71"/>
      <c r="AM172" s="71"/>
      <c r="AN172" s="71"/>
      <c r="AO172" s="71"/>
      <c r="AP172" s="71"/>
      <c r="AQ172" s="71"/>
      <c r="AR172" s="71"/>
      <c r="AS172" s="71"/>
      <c r="AT172" s="71"/>
      <c r="AU172" s="71"/>
      <c r="AV172" s="71"/>
      <c r="AW172" s="71"/>
      <c r="AX172" s="71"/>
      <c r="AY172" s="71"/>
      <c r="AZ172" s="71"/>
      <c r="BA172" s="71"/>
      <c r="BB172" s="71"/>
      <c r="BC172" s="71"/>
      <c r="BD172" s="71"/>
      <c r="BE172" s="71"/>
      <c r="BF172" s="71"/>
      <c r="BG172" s="71"/>
      <c r="BH172" s="71"/>
      <c r="BI172" s="71"/>
      <c r="BJ172" s="71"/>
      <c r="BK172" s="71"/>
      <c r="BL172" s="71"/>
      <c r="BM172" s="71"/>
      <c r="BN172" s="71"/>
      <c r="BO172" s="71"/>
      <c r="BP172" s="71"/>
      <c r="BQ172" s="71"/>
      <c r="BR172" s="71"/>
      <c r="BS172" s="71"/>
      <c r="BT172" s="71"/>
      <c r="BU172" s="71"/>
      <c r="BV172" s="71"/>
      <c r="BW172" s="71"/>
      <c r="BX172" s="71"/>
      <c r="BY172" s="71"/>
      <c r="BZ172" s="71"/>
      <c r="CA172" s="71"/>
      <c r="CB172" s="71"/>
      <c r="CC172" s="71"/>
      <c r="CD172" s="71"/>
      <c r="CE172" s="71"/>
      <c r="CF172" s="71"/>
      <c r="CG172" s="71"/>
      <c r="CH172" s="71"/>
    </row>
    <row r="173" spans="1:86">
      <c r="A173" s="71">
        <f>'VMs - All Data Fields'!A183</f>
        <v>0</v>
      </c>
      <c r="B173" s="71">
        <f>'VMs - All Data Fields'!B183</f>
        <v>0</v>
      </c>
      <c r="C173" s="71">
        <f>'VMs - All Data Fields'!C183</f>
        <v>0</v>
      </c>
      <c r="D173" s="71">
        <f>'VMs - All Data Fields'!D183</f>
        <v>0</v>
      </c>
      <c r="E173" s="71">
        <f>'VMs - All Data Fields'!G183</f>
        <v>0</v>
      </c>
      <c r="F173" s="71">
        <f>'VMs - All Data Fields'!I183</f>
        <v>0</v>
      </c>
      <c r="G173" s="71">
        <f>'VMs - All Data Fields'!K183</f>
        <v>0</v>
      </c>
      <c r="H173" s="71">
        <f>'VMs - All Data Fields'!L183</f>
        <v>0</v>
      </c>
      <c r="I173" s="71" t="e">
        <f>'VMs - All Data Fields'!#REF!</f>
        <v>#REF!</v>
      </c>
      <c r="J173" s="71" t="e">
        <f>'VMs - All Data Fields'!#REF!</f>
        <v>#REF!</v>
      </c>
      <c r="K173" s="71" t="e">
        <f>'VMs - All Data Fields'!#REF!</f>
        <v>#REF!</v>
      </c>
      <c r="L173" s="71">
        <f>'VMs - All Data Fields'!N183</f>
        <v>0</v>
      </c>
      <c r="M173" s="71">
        <f>'VMs - All Data Fields'!P183</f>
        <v>0</v>
      </c>
      <c r="N173" s="71">
        <f>'VMs - All Data Fields'!Q183</f>
        <v>0</v>
      </c>
      <c r="O173" s="71">
        <f>'VMs - All Data Fields'!S183</f>
        <v>0</v>
      </c>
      <c r="P173" s="71">
        <f>'VMs - All Data Fields'!U183</f>
        <v>0</v>
      </c>
      <c r="Q173" s="71">
        <f>'VMs - All Data Fields'!V183</f>
        <v>0</v>
      </c>
      <c r="R173" s="71">
        <f>'VMs - All Data Fields'!AC183</f>
        <v>0</v>
      </c>
      <c r="S173" s="71">
        <f>'VMs - All Data Fields'!AD183</f>
        <v>0</v>
      </c>
      <c r="T173" s="71">
        <f>'VMs - All Data Fields'!AE183</f>
        <v>0</v>
      </c>
      <c r="U173" s="71" t="str">
        <f>'VMs - All Data Fields'!AF183</f>
        <v/>
      </c>
      <c r="V173" s="71" t="str">
        <f>'VMs - All Data Fields'!AG183</f>
        <v/>
      </c>
      <c r="W173" s="71">
        <f>'VMs - All Data Fields'!AH183</f>
        <v>0</v>
      </c>
      <c r="X173" s="71">
        <f>'VMs - All Data Fields'!AI183</f>
        <v>0</v>
      </c>
      <c r="Y173" s="71">
        <f>'VMs - All Data Fields'!AJ183</f>
        <v>0</v>
      </c>
      <c r="Z173" s="71" t="e">
        <f>'VMs - All Data Fields'!#REF!</f>
        <v>#REF!</v>
      </c>
      <c r="AA173" s="71">
        <f>'VMs - All Data Fields'!AK183</f>
        <v>0</v>
      </c>
      <c r="AB173" s="71">
        <f>'VMs - All Data Fields'!AL183</f>
        <v>0</v>
      </c>
      <c r="AC173" s="71">
        <f>'VMs - All Data Fields'!AM183</f>
        <v>0</v>
      </c>
      <c r="AD173" s="71" t="e">
        <f>'VMs - All Data Fields'!#REF!</f>
        <v>#REF!</v>
      </c>
      <c r="AE173" s="71">
        <f>'VMs - All Data Fields'!AT183</f>
        <v>0</v>
      </c>
      <c r="AF173" s="71">
        <f>'VMs - All Data Fields'!AW183</f>
        <v>0</v>
      </c>
      <c r="AG173" s="71">
        <f>'VMs - All Data Fields'!AX183</f>
        <v>0</v>
      </c>
      <c r="AH173" s="71">
        <f>'VMs - All Data Fields'!AY183</f>
        <v>0</v>
      </c>
      <c r="AI173" s="71">
        <f>'VMs - All Data Fields'!BJ183</f>
        <v>0</v>
      </c>
      <c r="AJ173" s="71"/>
      <c r="AK173" s="71"/>
      <c r="AL173" s="71"/>
      <c r="AM173" s="71"/>
      <c r="AN173" s="71"/>
      <c r="AO173" s="71"/>
      <c r="AP173" s="71"/>
      <c r="AQ173" s="71"/>
      <c r="AR173" s="71"/>
      <c r="AS173" s="71"/>
      <c r="AT173" s="71"/>
      <c r="AU173" s="71"/>
      <c r="AV173" s="71"/>
      <c r="AW173" s="71"/>
      <c r="AX173" s="71"/>
      <c r="AY173" s="71"/>
      <c r="AZ173" s="71"/>
      <c r="BA173" s="71"/>
      <c r="BB173" s="71"/>
      <c r="BC173" s="71"/>
      <c r="BD173" s="71"/>
      <c r="BE173" s="71"/>
      <c r="BF173" s="71"/>
      <c r="BG173" s="71"/>
      <c r="BH173" s="71"/>
      <c r="BI173" s="71"/>
      <c r="BJ173" s="71"/>
      <c r="BK173" s="71"/>
      <c r="BL173" s="71"/>
      <c r="BM173" s="71"/>
      <c r="BN173" s="71"/>
      <c r="BO173" s="71"/>
      <c r="BP173" s="71"/>
      <c r="BQ173" s="71"/>
      <c r="BR173" s="71"/>
      <c r="BS173" s="71"/>
      <c r="BT173" s="71"/>
      <c r="BU173" s="71"/>
      <c r="BV173" s="71"/>
      <c r="BW173" s="71"/>
      <c r="BX173" s="71"/>
      <c r="BY173" s="71"/>
      <c r="BZ173" s="71"/>
      <c r="CA173" s="71"/>
      <c r="CB173" s="71"/>
      <c r="CC173" s="71"/>
      <c r="CD173" s="71"/>
      <c r="CE173" s="71"/>
      <c r="CF173" s="71"/>
      <c r="CG173" s="71"/>
      <c r="CH173" s="71"/>
    </row>
    <row r="174" spans="1:86">
      <c r="A174" s="71">
        <f>'VMs - All Data Fields'!A184</f>
        <v>0</v>
      </c>
      <c r="B174" s="71">
        <f>'VMs - All Data Fields'!B184</f>
        <v>0</v>
      </c>
      <c r="C174" s="71">
        <f>'VMs - All Data Fields'!C184</f>
        <v>0</v>
      </c>
      <c r="D174" s="71">
        <f>'VMs - All Data Fields'!D184</f>
        <v>0</v>
      </c>
      <c r="E174" s="71">
        <f>'VMs - All Data Fields'!G184</f>
        <v>0</v>
      </c>
      <c r="F174" s="71">
        <f>'VMs - All Data Fields'!I184</f>
        <v>0</v>
      </c>
      <c r="G174" s="71">
        <f>'VMs - All Data Fields'!K184</f>
        <v>0</v>
      </c>
      <c r="H174" s="71">
        <f>'VMs - All Data Fields'!L184</f>
        <v>0</v>
      </c>
      <c r="I174" s="71" t="e">
        <f>'VMs - All Data Fields'!#REF!</f>
        <v>#REF!</v>
      </c>
      <c r="J174" s="71" t="e">
        <f>'VMs - All Data Fields'!#REF!</f>
        <v>#REF!</v>
      </c>
      <c r="K174" s="71" t="e">
        <f>'VMs - All Data Fields'!#REF!</f>
        <v>#REF!</v>
      </c>
      <c r="L174" s="71">
        <f>'VMs - All Data Fields'!N184</f>
        <v>0</v>
      </c>
      <c r="M174" s="71">
        <f>'VMs - All Data Fields'!P184</f>
        <v>0</v>
      </c>
      <c r="N174" s="71">
        <f>'VMs - All Data Fields'!Q184</f>
        <v>0</v>
      </c>
      <c r="O174" s="71">
        <f>'VMs - All Data Fields'!S184</f>
        <v>0</v>
      </c>
      <c r="P174" s="71">
        <f>'VMs - All Data Fields'!U184</f>
        <v>0</v>
      </c>
      <c r="Q174" s="71">
        <f>'VMs - All Data Fields'!V184</f>
        <v>0</v>
      </c>
      <c r="R174" s="71">
        <f>'VMs - All Data Fields'!AC184</f>
        <v>0</v>
      </c>
      <c r="S174" s="71">
        <f>'VMs - All Data Fields'!AD184</f>
        <v>0</v>
      </c>
      <c r="T174" s="71">
        <f>'VMs - All Data Fields'!AE184</f>
        <v>0</v>
      </c>
      <c r="U174" s="71" t="str">
        <f>'VMs - All Data Fields'!AF184</f>
        <v/>
      </c>
      <c r="V174" s="71" t="str">
        <f>'VMs - All Data Fields'!AG184</f>
        <v/>
      </c>
      <c r="W174" s="71">
        <f>'VMs - All Data Fields'!AH184</f>
        <v>0</v>
      </c>
      <c r="X174" s="71">
        <f>'VMs - All Data Fields'!AI184</f>
        <v>0</v>
      </c>
      <c r="Y174" s="71">
        <f>'VMs - All Data Fields'!AJ184</f>
        <v>0</v>
      </c>
      <c r="Z174" s="71" t="e">
        <f>'VMs - All Data Fields'!#REF!</f>
        <v>#REF!</v>
      </c>
      <c r="AA174" s="71">
        <f>'VMs - All Data Fields'!AK184</f>
        <v>0</v>
      </c>
      <c r="AB174" s="71">
        <f>'VMs - All Data Fields'!AL184</f>
        <v>0</v>
      </c>
      <c r="AC174" s="71">
        <f>'VMs - All Data Fields'!AM184</f>
        <v>0</v>
      </c>
      <c r="AD174" s="71" t="e">
        <f>'VMs - All Data Fields'!#REF!</f>
        <v>#REF!</v>
      </c>
      <c r="AE174" s="71">
        <f>'VMs - All Data Fields'!AT184</f>
        <v>0</v>
      </c>
      <c r="AF174" s="71">
        <f>'VMs - All Data Fields'!AW184</f>
        <v>0</v>
      </c>
      <c r="AG174" s="71">
        <f>'VMs - All Data Fields'!AX184</f>
        <v>0</v>
      </c>
      <c r="AH174" s="71">
        <f>'VMs - All Data Fields'!AY184</f>
        <v>0</v>
      </c>
      <c r="AI174" s="71">
        <f>'VMs - All Data Fields'!BJ184</f>
        <v>0</v>
      </c>
      <c r="AJ174" s="71"/>
      <c r="AK174" s="71"/>
      <c r="AL174" s="71"/>
      <c r="AM174" s="71"/>
      <c r="AN174" s="71"/>
      <c r="AO174" s="71"/>
      <c r="AP174" s="71"/>
      <c r="AQ174" s="71"/>
      <c r="AR174" s="71"/>
      <c r="AS174" s="71"/>
      <c r="AT174" s="71"/>
      <c r="AU174" s="71"/>
      <c r="AV174" s="71"/>
      <c r="AW174" s="71"/>
      <c r="AX174" s="71"/>
      <c r="AY174" s="71"/>
      <c r="AZ174" s="71"/>
      <c r="BA174" s="71"/>
      <c r="BB174" s="71"/>
      <c r="BC174" s="71"/>
      <c r="BD174" s="71"/>
      <c r="BE174" s="71"/>
      <c r="BF174" s="71"/>
      <c r="BG174" s="71"/>
      <c r="BH174" s="71"/>
      <c r="BI174" s="71"/>
      <c r="BJ174" s="71"/>
      <c r="BK174" s="71"/>
      <c r="BL174" s="71"/>
      <c r="BM174" s="71"/>
      <c r="BN174" s="71"/>
      <c r="BO174" s="71"/>
      <c r="BP174" s="71"/>
      <c r="BQ174" s="71"/>
      <c r="BR174" s="71"/>
      <c r="BS174" s="71"/>
      <c r="BT174" s="71"/>
      <c r="BU174" s="71"/>
      <c r="BV174" s="71"/>
      <c r="BW174" s="71"/>
      <c r="BX174" s="71"/>
      <c r="BY174" s="71"/>
      <c r="BZ174" s="71"/>
      <c r="CA174" s="71"/>
      <c r="CB174" s="71"/>
      <c r="CC174" s="71"/>
      <c r="CD174" s="71"/>
      <c r="CE174" s="71"/>
      <c r="CF174" s="71"/>
      <c r="CG174" s="71"/>
      <c r="CH174" s="71"/>
    </row>
    <row r="175" spans="1:86">
      <c r="A175" s="71">
        <f>'VMs - All Data Fields'!A185</f>
        <v>0</v>
      </c>
      <c r="B175" s="71">
        <f>'VMs - All Data Fields'!B185</f>
        <v>0</v>
      </c>
      <c r="C175" s="71">
        <f>'VMs - All Data Fields'!C185</f>
        <v>0</v>
      </c>
      <c r="D175" s="71">
        <f>'VMs - All Data Fields'!D185</f>
        <v>0</v>
      </c>
      <c r="E175" s="71">
        <f>'VMs - All Data Fields'!G185</f>
        <v>0</v>
      </c>
      <c r="F175" s="71">
        <f>'VMs - All Data Fields'!I185</f>
        <v>0</v>
      </c>
      <c r="G175" s="71">
        <f>'VMs - All Data Fields'!K185</f>
        <v>0</v>
      </c>
      <c r="H175" s="71">
        <f>'VMs - All Data Fields'!L185</f>
        <v>0</v>
      </c>
      <c r="I175" s="71" t="e">
        <f>'VMs - All Data Fields'!#REF!</f>
        <v>#REF!</v>
      </c>
      <c r="J175" s="71" t="e">
        <f>'VMs - All Data Fields'!#REF!</f>
        <v>#REF!</v>
      </c>
      <c r="K175" s="71" t="e">
        <f>'VMs - All Data Fields'!#REF!</f>
        <v>#REF!</v>
      </c>
      <c r="L175" s="71">
        <f>'VMs - All Data Fields'!N185</f>
        <v>0</v>
      </c>
      <c r="M175" s="71">
        <f>'VMs - All Data Fields'!P185</f>
        <v>0</v>
      </c>
      <c r="N175" s="71">
        <f>'VMs - All Data Fields'!Q185</f>
        <v>0</v>
      </c>
      <c r="O175" s="71">
        <f>'VMs - All Data Fields'!S185</f>
        <v>0</v>
      </c>
      <c r="P175" s="71">
        <f>'VMs - All Data Fields'!U185</f>
        <v>0</v>
      </c>
      <c r="Q175" s="71">
        <f>'VMs - All Data Fields'!V185</f>
        <v>0</v>
      </c>
      <c r="R175" s="71">
        <f>'VMs - All Data Fields'!AC185</f>
        <v>0</v>
      </c>
      <c r="S175" s="71">
        <f>'VMs - All Data Fields'!AD185</f>
        <v>0</v>
      </c>
      <c r="T175" s="71">
        <f>'VMs - All Data Fields'!AE185</f>
        <v>0</v>
      </c>
      <c r="U175" s="71" t="str">
        <f>'VMs - All Data Fields'!AF185</f>
        <v/>
      </c>
      <c r="V175" s="71" t="str">
        <f>'VMs - All Data Fields'!AG185</f>
        <v/>
      </c>
      <c r="W175" s="71">
        <f>'VMs - All Data Fields'!AH185</f>
        <v>0</v>
      </c>
      <c r="X175" s="71">
        <f>'VMs - All Data Fields'!AI185</f>
        <v>0</v>
      </c>
      <c r="Y175" s="71">
        <f>'VMs - All Data Fields'!AJ185</f>
        <v>0</v>
      </c>
      <c r="Z175" s="71" t="e">
        <f>'VMs - All Data Fields'!#REF!</f>
        <v>#REF!</v>
      </c>
      <c r="AA175" s="71">
        <f>'VMs - All Data Fields'!AK185</f>
        <v>0</v>
      </c>
      <c r="AB175" s="71">
        <f>'VMs - All Data Fields'!AL185</f>
        <v>0</v>
      </c>
      <c r="AC175" s="71">
        <f>'VMs - All Data Fields'!AM185</f>
        <v>0</v>
      </c>
      <c r="AD175" s="71" t="e">
        <f>'VMs - All Data Fields'!#REF!</f>
        <v>#REF!</v>
      </c>
      <c r="AE175" s="71">
        <f>'VMs - All Data Fields'!AT185</f>
        <v>0</v>
      </c>
      <c r="AF175" s="71">
        <f>'VMs - All Data Fields'!AW185</f>
        <v>0</v>
      </c>
      <c r="AG175" s="71">
        <f>'VMs - All Data Fields'!AX185</f>
        <v>0</v>
      </c>
      <c r="AH175" s="71">
        <f>'VMs - All Data Fields'!AY185</f>
        <v>0</v>
      </c>
      <c r="AI175" s="71">
        <f>'VMs - All Data Fields'!BJ185</f>
        <v>0</v>
      </c>
      <c r="AJ175" s="71"/>
      <c r="AK175" s="71"/>
      <c r="AL175" s="71"/>
      <c r="AM175" s="71"/>
      <c r="AN175" s="71"/>
      <c r="AO175" s="71"/>
      <c r="AP175" s="71"/>
      <c r="AQ175" s="71"/>
      <c r="AR175" s="71"/>
      <c r="AS175" s="71"/>
      <c r="AT175" s="71"/>
      <c r="AU175" s="71"/>
      <c r="AV175" s="71"/>
      <c r="AW175" s="71"/>
      <c r="AX175" s="71"/>
      <c r="AY175" s="71"/>
      <c r="AZ175" s="71"/>
      <c r="BA175" s="71"/>
      <c r="BB175" s="71"/>
      <c r="BC175" s="71"/>
      <c r="BD175" s="71"/>
      <c r="BE175" s="71"/>
      <c r="BF175" s="71"/>
      <c r="BG175" s="71"/>
      <c r="BH175" s="71"/>
      <c r="BI175" s="71"/>
      <c r="BJ175" s="71"/>
      <c r="BK175" s="71"/>
      <c r="BL175" s="71"/>
      <c r="BM175" s="71"/>
      <c r="BN175" s="71"/>
      <c r="BO175" s="71"/>
      <c r="BP175" s="71"/>
      <c r="BQ175" s="71"/>
      <c r="BR175" s="71"/>
      <c r="BS175" s="71"/>
      <c r="BT175" s="71"/>
      <c r="BU175" s="71"/>
      <c r="BV175" s="71"/>
      <c r="BW175" s="71"/>
      <c r="BX175" s="71"/>
      <c r="BY175" s="71"/>
      <c r="BZ175" s="71"/>
      <c r="CA175" s="71"/>
      <c r="CB175" s="71"/>
      <c r="CC175" s="71"/>
      <c r="CD175" s="71"/>
      <c r="CE175" s="71"/>
      <c r="CF175" s="71"/>
      <c r="CG175" s="71"/>
      <c r="CH175" s="71"/>
    </row>
    <row r="176" spans="1:86">
      <c r="A176" s="71">
        <f>'VMs - All Data Fields'!A186</f>
        <v>0</v>
      </c>
      <c r="B176" s="71">
        <f>'VMs - All Data Fields'!B186</f>
        <v>0</v>
      </c>
      <c r="C176" s="71">
        <f>'VMs - All Data Fields'!C186</f>
        <v>0</v>
      </c>
      <c r="D176" s="71">
        <f>'VMs - All Data Fields'!D186</f>
        <v>0</v>
      </c>
      <c r="E176" s="71">
        <f>'VMs - All Data Fields'!G186</f>
        <v>0</v>
      </c>
      <c r="F176" s="71">
        <f>'VMs - All Data Fields'!I186</f>
        <v>0</v>
      </c>
      <c r="G176" s="71">
        <f>'VMs - All Data Fields'!K186</f>
        <v>0</v>
      </c>
      <c r="H176" s="71">
        <f>'VMs - All Data Fields'!L186</f>
        <v>0</v>
      </c>
      <c r="I176" s="71" t="e">
        <f>'VMs - All Data Fields'!#REF!</f>
        <v>#REF!</v>
      </c>
      <c r="J176" s="71" t="e">
        <f>'VMs - All Data Fields'!#REF!</f>
        <v>#REF!</v>
      </c>
      <c r="K176" s="71" t="e">
        <f>'VMs - All Data Fields'!#REF!</f>
        <v>#REF!</v>
      </c>
      <c r="L176" s="71">
        <f>'VMs - All Data Fields'!N186</f>
        <v>0</v>
      </c>
      <c r="M176" s="71">
        <f>'VMs - All Data Fields'!P186</f>
        <v>0</v>
      </c>
      <c r="N176" s="71">
        <f>'VMs - All Data Fields'!Q186</f>
        <v>0</v>
      </c>
      <c r="O176" s="71">
        <f>'VMs - All Data Fields'!S186</f>
        <v>0</v>
      </c>
      <c r="P176" s="71">
        <f>'VMs - All Data Fields'!U186</f>
        <v>0</v>
      </c>
      <c r="Q176" s="71">
        <f>'VMs - All Data Fields'!V186</f>
        <v>0</v>
      </c>
      <c r="R176" s="71">
        <f>'VMs - All Data Fields'!AC186</f>
        <v>0</v>
      </c>
      <c r="S176" s="71">
        <f>'VMs - All Data Fields'!AD186</f>
        <v>0</v>
      </c>
      <c r="T176" s="71">
        <f>'VMs - All Data Fields'!AE186</f>
        <v>0</v>
      </c>
      <c r="U176" s="71" t="str">
        <f>'VMs - All Data Fields'!AF186</f>
        <v/>
      </c>
      <c r="V176" s="71" t="str">
        <f>'VMs - All Data Fields'!AG186</f>
        <v/>
      </c>
      <c r="W176" s="71">
        <f>'VMs - All Data Fields'!AH186</f>
        <v>0</v>
      </c>
      <c r="X176" s="71">
        <f>'VMs - All Data Fields'!AI186</f>
        <v>0</v>
      </c>
      <c r="Y176" s="71">
        <f>'VMs - All Data Fields'!AJ186</f>
        <v>0</v>
      </c>
      <c r="Z176" s="71" t="e">
        <f>'VMs - All Data Fields'!#REF!</f>
        <v>#REF!</v>
      </c>
      <c r="AA176" s="71">
        <f>'VMs - All Data Fields'!AK186</f>
        <v>0</v>
      </c>
      <c r="AB176" s="71">
        <f>'VMs - All Data Fields'!AL186</f>
        <v>0</v>
      </c>
      <c r="AC176" s="71">
        <f>'VMs - All Data Fields'!AM186</f>
        <v>0</v>
      </c>
      <c r="AD176" s="71" t="e">
        <f>'VMs - All Data Fields'!#REF!</f>
        <v>#REF!</v>
      </c>
      <c r="AE176" s="71">
        <f>'VMs - All Data Fields'!AT186</f>
        <v>0</v>
      </c>
      <c r="AF176" s="71">
        <f>'VMs - All Data Fields'!AW186</f>
        <v>0</v>
      </c>
      <c r="AG176" s="71">
        <f>'VMs - All Data Fields'!AX186</f>
        <v>0</v>
      </c>
      <c r="AH176" s="71">
        <f>'VMs - All Data Fields'!AY186</f>
        <v>0</v>
      </c>
      <c r="AI176" s="71">
        <f>'VMs - All Data Fields'!BJ186</f>
        <v>0</v>
      </c>
      <c r="AJ176" s="71"/>
      <c r="AK176" s="71"/>
      <c r="AL176" s="71"/>
      <c r="AM176" s="71"/>
      <c r="AN176" s="71"/>
      <c r="AO176" s="71"/>
      <c r="AP176" s="71"/>
      <c r="AQ176" s="71"/>
      <c r="AR176" s="71"/>
      <c r="AS176" s="71"/>
      <c r="AT176" s="71"/>
      <c r="AU176" s="71"/>
      <c r="AV176" s="71"/>
      <c r="AW176" s="71"/>
      <c r="AX176" s="71"/>
      <c r="AY176" s="71"/>
      <c r="AZ176" s="71"/>
      <c r="BA176" s="71"/>
      <c r="BB176" s="71"/>
      <c r="BC176" s="71"/>
      <c r="BD176" s="71"/>
      <c r="BE176" s="71"/>
      <c r="BF176" s="71"/>
      <c r="BG176" s="71"/>
      <c r="BH176" s="71"/>
      <c r="BI176" s="71"/>
      <c r="BJ176" s="71"/>
      <c r="BK176" s="71"/>
      <c r="BL176" s="71"/>
      <c r="BM176" s="71"/>
      <c r="BN176" s="71"/>
      <c r="BO176" s="71"/>
      <c r="BP176" s="71"/>
      <c r="BQ176" s="71"/>
      <c r="BR176" s="71"/>
      <c r="BS176" s="71"/>
      <c r="BT176" s="71"/>
      <c r="BU176" s="71"/>
      <c r="BV176" s="71"/>
      <c r="BW176" s="71"/>
      <c r="BX176" s="71"/>
      <c r="BY176" s="71"/>
      <c r="BZ176" s="71"/>
      <c r="CA176" s="71"/>
      <c r="CB176" s="71"/>
      <c r="CC176" s="71"/>
      <c r="CD176" s="71"/>
      <c r="CE176" s="71"/>
      <c r="CF176" s="71"/>
      <c r="CG176" s="71"/>
      <c r="CH176" s="71"/>
    </row>
    <row r="177" spans="1:86">
      <c r="A177" s="71">
        <f>'VMs - All Data Fields'!A187</f>
        <v>0</v>
      </c>
      <c r="B177" s="71">
        <f>'VMs - All Data Fields'!B187</f>
        <v>0</v>
      </c>
      <c r="C177" s="71">
        <f>'VMs - All Data Fields'!C187</f>
        <v>0</v>
      </c>
      <c r="D177" s="71">
        <f>'VMs - All Data Fields'!D187</f>
        <v>0</v>
      </c>
      <c r="E177" s="71">
        <f>'VMs - All Data Fields'!G187</f>
        <v>0</v>
      </c>
      <c r="F177" s="71">
        <f>'VMs - All Data Fields'!I187</f>
        <v>0</v>
      </c>
      <c r="G177" s="71">
        <f>'VMs - All Data Fields'!K187</f>
        <v>0</v>
      </c>
      <c r="H177" s="71">
        <f>'VMs - All Data Fields'!L187</f>
        <v>0</v>
      </c>
      <c r="I177" s="71" t="e">
        <f>'VMs - All Data Fields'!#REF!</f>
        <v>#REF!</v>
      </c>
      <c r="J177" s="71" t="e">
        <f>'VMs - All Data Fields'!#REF!</f>
        <v>#REF!</v>
      </c>
      <c r="K177" s="71" t="e">
        <f>'VMs - All Data Fields'!#REF!</f>
        <v>#REF!</v>
      </c>
      <c r="L177" s="71">
        <f>'VMs - All Data Fields'!N187</f>
        <v>0</v>
      </c>
      <c r="M177" s="71">
        <f>'VMs - All Data Fields'!P187</f>
        <v>0</v>
      </c>
      <c r="N177" s="71">
        <f>'VMs - All Data Fields'!Q187</f>
        <v>0</v>
      </c>
      <c r="O177" s="71">
        <f>'VMs - All Data Fields'!S187</f>
        <v>0</v>
      </c>
      <c r="P177" s="71">
        <f>'VMs - All Data Fields'!U187</f>
        <v>0</v>
      </c>
      <c r="Q177" s="71">
        <f>'VMs - All Data Fields'!V187</f>
        <v>0</v>
      </c>
      <c r="R177" s="71">
        <f>'VMs - All Data Fields'!AC187</f>
        <v>0</v>
      </c>
      <c r="S177" s="71">
        <f>'VMs - All Data Fields'!AD187</f>
        <v>0</v>
      </c>
      <c r="T177" s="71">
        <f>'VMs - All Data Fields'!AE187</f>
        <v>0</v>
      </c>
      <c r="U177" s="71" t="str">
        <f>'VMs - All Data Fields'!AF187</f>
        <v/>
      </c>
      <c r="V177" s="71" t="str">
        <f>'VMs - All Data Fields'!AG187</f>
        <v/>
      </c>
      <c r="W177" s="71">
        <f>'VMs - All Data Fields'!AH187</f>
        <v>0</v>
      </c>
      <c r="X177" s="71">
        <f>'VMs - All Data Fields'!AI187</f>
        <v>0</v>
      </c>
      <c r="Y177" s="71">
        <f>'VMs - All Data Fields'!AJ187</f>
        <v>0</v>
      </c>
      <c r="Z177" s="71" t="e">
        <f>'VMs - All Data Fields'!#REF!</f>
        <v>#REF!</v>
      </c>
      <c r="AA177" s="71">
        <f>'VMs - All Data Fields'!AK187</f>
        <v>0</v>
      </c>
      <c r="AB177" s="71">
        <f>'VMs - All Data Fields'!AL187</f>
        <v>0</v>
      </c>
      <c r="AC177" s="71">
        <f>'VMs - All Data Fields'!AM187</f>
        <v>0</v>
      </c>
      <c r="AD177" s="71" t="e">
        <f>'VMs - All Data Fields'!#REF!</f>
        <v>#REF!</v>
      </c>
      <c r="AE177" s="71">
        <f>'VMs - All Data Fields'!AT187</f>
        <v>0</v>
      </c>
      <c r="AF177" s="71">
        <f>'VMs - All Data Fields'!AW187</f>
        <v>0</v>
      </c>
      <c r="AG177" s="71">
        <f>'VMs - All Data Fields'!AX187</f>
        <v>0</v>
      </c>
      <c r="AH177" s="71">
        <f>'VMs - All Data Fields'!AY187</f>
        <v>0</v>
      </c>
      <c r="AI177" s="71">
        <f>'VMs - All Data Fields'!BJ187</f>
        <v>0</v>
      </c>
      <c r="AJ177" s="71"/>
      <c r="AK177" s="71"/>
      <c r="AL177" s="71"/>
      <c r="AM177" s="71"/>
      <c r="AN177" s="71"/>
      <c r="AO177" s="71"/>
      <c r="AP177" s="71"/>
      <c r="AQ177" s="71"/>
      <c r="AR177" s="71"/>
      <c r="AS177" s="71"/>
      <c r="AT177" s="71"/>
      <c r="AU177" s="71"/>
      <c r="AV177" s="71"/>
      <c r="AW177" s="71"/>
      <c r="AX177" s="71"/>
      <c r="AY177" s="71"/>
      <c r="AZ177" s="71"/>
      <c r="BA177" s="71"/>
      <c r="BB177" s="71"/>
      <c r="BC177" s="71"/>
      <c r="BD177" s="71"/>
      <c r="BE177" s="71"/>
      <c r="BF177" s="71"/>
      <c r="BG177" s="71"/>
      <c r="BH177" s="71"/>
      <c r="BI177" s="71"/>
      <c r="BJ177" s="71"/>
      <c r="BK177" s="71"/>
      <c r="BL177" s="71"/>
      <c r="BM177" s="71"/>
      <c r="BN177" s="71"/>
      <c r="BO177" s="71"/>
      <c r="BP177" s="71"/>
      <c r="BQ177" s="71"/>
      <c r="BR177" s="71"/>
      <c r="BS177" s="71"/>
      <c r="BT177" s="71"/>
      <c r="BU177" s="71"/>
      <c r="BV177" s="71"/>
      <c r="BW177" s="71"/>
      <c r="BX177" s="71"/>
      <c r="BY177" s="71"/>
      <c r="BZ177" s="71"/>
      <c r="CA177" s="71"/>
      <c r="CB177" s="71"/>
      <c r="CC177" s="71"/>
      <c r="CD177" s="71"/>
      <c r="CE177" s="71"/>
      <c r="CF177" s="71"/>
      <c r="CG177" s="71"/>
      <c r="CH177" s="71"/>
    </row>
    <row r="178" spans="1:86">
      <c r="A178" s="71">
        <f>'VMs - All Data Fields'!A188</f>
        <v>0</v>
      </c>
      <c r="B178" s="71">
        <f>'VMs - All Data Fields'!B188</f>
        <v>0</v>
      </c>
      <c r="C178" s="71">
        <f>'VMs - All Data Fields'!C188</f>
        <v>0</v>
      </c>
      <c r="D178" s="71">
        <f>'VMs - All Data Fields'!D188</f>
        <v>0</v>
      </c>
      <c r="E178" s="71">
        <f>'VMs - All Data Fields'!G188</f>
        <v>0</v>
      </c>
      <c r="F178" s="71">
        <f>'VMs - All Data Fields'!I188</f>
        <v>0</v>
      </c>
      <c r="G178" s="71">
        <f>'VMs - All Data Fields'!K188</f>
        <v>0</v>
      </c>
      <c r="H178" s="71">
        <f>'VMs - All Data Fields'!L188</f>
        <v>0</v>
      </c>
      <c r="I178" s="71" t="e">
        <f>'VMs - All Data Fields'!#REF!</f>
        <v>#REF!</v>
      </c>
      <c r="J178" s="71" t="e">
        <f>'VMs - All Data Fields'!#REF!</f>
        <v>#REF!</v>
      </c>
      <c r="K178" s="71" t="e">
        <f>'VMs - All Data Fields'!#REF!</f>
        <v>#REF!</v>
      </c>
      <c r="L178" s="71">
        <f>'VMs - All Data Fields'!N188</f>
        <v>0</v>
      </c>
      <c r="M178" s="71">
        <f>'VMs - All Data Fields'!P188</f>
        <v>0</v>
      </c>
      <c r="N178" s="71">
        <f>'VMs - All Data Fields'!Q188</f>
        <v>0</v>
      </c>
      <c r="O178" s="71">
        <f>'VMs - All Data Fields'!S188</f>
        <v>0</v>
      </c>
      <c r="P178" s="71">
        <f>'VMs - All Data Fields'!U188</f>
        <v>0</v>
      </c>
      <c r="Q178" s="71">
        <f>'VMs - All Data Fields'!V188</f>
        <v>0</v>
      </c>
      <c r="R178" s="71">
        <f>'VMs - All Data Fields'!AC188</f>
        <v>0</v>
      </c>
      <c r="S178" s="71">
        <f>'VMs - All Data Fields'!AD188</f>
        <v>0</v>
      </c>
      <c r="T178" s="71">
        <f>'VMs - All Data Fields'!AE188</f>
        <v>0</v>
      </c>
      <c r="U178" s="71" t="str">
        <f>'VMs - All Data Fields'!AF188</f>
        <v/>
      </c>
      <c r="V178" s="71" t="str">
        <f>'VMs - All Data Fields'!AG188</f>
        <v/>
      </c>
      <c r="W178" s="71">
        <f>'VMs - All Data Fields'!AH188</f>
        <v>0</v>
      </c>
      <c r="X178" s="71">
        <f>'VMs - All Data Fields'!AI188</f>
        <v>0</v>
      </c>
      <c r="Y178" s="71">
        <f>'VMs - All Data Fields'!AJ188</f>
        <v>0</v>
      </c>
      <c r="Z178" s="71" t="e">
        <f>'VMs - All Data Fields'!#REF!</f>
        <v>#REF!</v>
      </c>
      <c r="AA178" s="71">
        <f>'VMs - All Data Fields'!AK188</f>
        <v>0</v>
      </c>
      <c r="AB178" s="71">
        <f>'VMs - All Data Fields'!AL188</f>
        <v>0</v>
      </c>
      <c r="AC178" s="71">
        <f>'VMs - All Data Fields'!AM188</f>
        <v>0</v>
      </c>
      <c r="AD178" s="71" t="e">
        <f>'VMs - All Data Fields'!#REF!</f>
        <v>#REF!</v>
      </c>
      <c r="AE178" s="71">
        <f>'VMs - All Data Fields'!AT188</f>
        <v>0</v>
      </c>
      <c r="AF178" s="71">
        <f>'VMs - All Data Fields'!AW188</f>
        <v>0</v>
      </c>
      <c r="AG178" s="71">
        <f>'VMs - All Data Fields'!AX188</f>
        <v>0</v>
      </c>
      <c r="AH178" s="71">
        <f>'VMs - All Data Fields'!AY188</f>
        <v>0</v>
      </c>
      <c r="AI178" s="71">
        <f>'VMs - All Data Fields'!BJ188</f>
        <v>0</v>
      </c>
      <c r="AJ178" s="71"/>
      <c r="AK178" s="71"/>
      <c r="AL178" s="71"/>
      <c r="AM178" s="71"/>
      <c r="AN178" s="71"/>
      <c r="AO178" s="71"/>
      <c r="AP178" s="71"/>
      <c r="AQ178" s="71"/>
      <c r="AR178" s="71"/>
      <c r="AS178" s="71"/>
      <c r="AT178" s="71"/>
      <c r="AU178" s="71"/>
      <c r="AV178" s="71"/>
      <c r="AW178" s="71"/>
      <c r="AX178" s="71"/>
      <c r="AY178" s="71"/>
      <c r="AZ178" s="71"/>
      <c r="BA178" s="71"/>
      <c r="BB178" s="71"/>
      <c r="BC178" s="71"/>
      <c r="BD178" s="71"/>
      <c r="BE178" s="71"/>
      <c r="BF178" s="71"/>
      <c r="BG178" s="71"/>
      <c r="BH178" s="71"/>
      <c r="BI178" s="71"/>
      <c r="BJ178" s="71"/>
      <c r="BK178" s="71"/>
      <c r="BL178" s="71"/>
      <c r="BM178" s="71"/>
      <c r="BN178" s="71"/>
      <c r="BO178" s="71"/>
      <c r="BP178" s="71"/>
      <c r="BQ178" s="71"/>
      <c r="BR178" s="71"/>
      <c r="BS178" s="71"/>
      <c r="BT178" s="71"/>
      <c r="BU178" s="71"/>
      <c r="BV178" s="71"/>
      <c r="BW178" s="71"/>
      <c r="BX178" s="71"/>
      <c r="BY178" s="71"/>
      <c r="BZ178" s="71"/>
      <c r="CA178" s="71"/>
      <c r="CB178" s="71"/>
      <c r="CC178" s="71"/>
      <c r="CD178" s="71"/>
      <c r="CE178" s="71"/>
      <c r="CF178" s="71"/>
      <c r="CG178" s="71"/>
      <c r="CH178" s="71"/>
    </row>
    <row r="179" spans="1:86">
      <c r="A179" s="71">
        <f>'VMs - All Data Fields'!A189</f>
        <v>0</v>
      </c>
      <c r="B179" s="71">
        <f>'VMs - All Data Fields'!B189</f>
        <v>0</v>
      </c>
      <c r="C179" s="71">
        <f>'VMs - All Data Fields'!C189</f>
        <v>0</v>
      </c>
      <c r="D179" s="71">
        <f>'VMs - All Data Fields'!D189</f>
        <v>0</v>
      </c>
      <c r="E179" s="71">
        <f>'VMs - All Data Fields'!G189</f>
        <v>0</v>
      </c>
      <c r="F179" s="71">
        <f>'VMs - All Data Fields'!I189</f>
        <v>0</v>
      </c>
      <c r="G179" s="71">
        <f>'VMs - All Data Fields'!K189</f>
        <v>0</v>
      </c>
      <c r="H179" s="71">
        <f>'VMs - All Data Fields'!L189</f>
        <v>0</v>
      </c>
      <c r="I179" s="71" t="e">
        <f>'VMs - All Data Fields'!#REF!</f>
        <v>#REF!</v>
      </c>
      <c r="J179" s="71" t="e">
        <f>'VMs - All Data Fields'!#REF!</f>
        <v>#REF!</v>
      </c>
      <c r="K179" s="71" t="e">
        <f>'VMs - All Data Fields'!#REF!</f>
        <v>#REF!</v>
      </c>
      <c r="L179" s="71">
        <f>'VMs - All Data Fields'!N189</f>
        <v>0</v>
      </c>
      <c r="M179" s="71">
        <f>'VMs - All Data Fields'!P189</f>
        <v>0</v>
      </c>
      <c r="N179" s="71">
        <f>'VMs - All Data Fields'!Q189</f>
        <v>0</v>
      </c>
      <c r="O179" s="71">
        <f>'VMs - All Data Fields'!S189</f>
        <v>0</v>
      </c>
      <c r="P179" s="71">
        <f>'VMs - All Data Fields'!U189</f>
        <v>0</v>
      </c>
      <c r="Q179" s="71">
        <f>'VMs - All Data Fields'!V189</f>
        <v>0</v>
      </c>
      <c r="R179" s="71">
        <f>'VMs - All Data Fields'!AC189</f>
        <v>0</v>
      </c>
      <c r="S179" s="71">
        <f>'VMs - All Data Fields'!AD189</f>
        <v>0</v>
      </c>
      <c r="T179" s="71">
        <f>'VMs - All Data Fields'!AE189</f>
        <v>0</v>
      </c>
      <c r="U179" s="71" t="str">
        <f>'VMs - All Data Fields'!AF189</f>
        <v/>
      </c>
      <c r="V179" s="71" t="str">
        <f>'VMs - All Data Fields'!AG189</f>
        <v/>
      </c>
      <c r="W179" s="71">
        <f>'VMs - All Data Fields'!AH189</f>
        <v>0</v>
      </c>
      <c r="X179" s="71">
        <f>'VMs - All Data Fields'!AI189</f>
        <v>0</v>
      </c>
      <c r="Y179" s="71">
        <f>'VMs - All Data Fields'!AJ189</f>
        <v>0</v>
      </c>
      <c r="Z179" s="71" t="e">
        <f>'VMs - All Data Fields'!#REF!</f>
        <v>#REF!</v>
      </c>
      <c r="AA179" s="71">
        <f>'VMs - All Data Fields'!AK189</f>
        <v>0</v>
      </c>
      <c r="AB179" s="71">
        <f>'VMs - All Data Fields'!AL189</f>
        <v>0</v>
      </c>
      <c r="AC179" s="71">
        <f>'VMs - All Data Fields'!AM189</f>
        <v>0</v>
      </c>
      <c r="AD179" s="71" t="e">
        <f>'VMs - All Data Fields'!#REF!</f>
        <v>#REF!</v>
      </c>
      <c r="AE179" s="71">
        <f>'VMs - All Data Fields'!AT189</f>
        <v>0</v>
      </c>
      <c r="AF179" s="71">
        <f>'VMs - All Data Fields'!AW189</f>
        <v>0</v>
      </c>
      <c r="AG179" s="71">
        <f>'VMs - All Data Fields'!AX189</f>
        <v>0</v>
      </c>
      <c r="AH179" s="71">
        <f>'VMs - All Data Fields'!AY189</f>
        <v>0</v>
      </c>
      <c r="AI179" s="71">
        <f>'VMs - All Data Fields'!BJ189</f>
        <v>0</v>
      </c>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row>
    <row r="180" spans="1:86">
      <c r="A180" s="71">
        <f>'VMs - All Data Fields'!A190</f>
        <v>0</v>
      </c>
      <c r="B180" s="71">
        <f>'VMs - All Data Fields'!B190</f>
        <v>0</v>
      </c>
      <c r="C180" s="71">
        <f>'VMs - All Data Fields'!C190</f>
        <v>0</v>
      </c>
      <c r="D180" s="71">
        <f>'VMs - All Data Fields'!D190</f>
        <v>0</v>
      </c>
      <c r="E180" s="71">
        <f>'VMs - All Data Fields'!G190</f>
        <v>0</v>
      </c>
      <c r="F180" s="71">
        <f>'VMs - All Data Fields'!I190</f>
        <v>0</v>
      </c>
      <c r="G180" s="71">
        <f>'VMs - All Data Fields'!K190</f>
        <v>0</v>
      </c>
      <c r="H180" s="71">
        <f>'VMs - All Data Fields'!L190</f>
        <v>0</v>
      </c>
      <c r="I180" s="71" t="e">
        <f>'VMs - All Data Fields'!#REF!</f>
        <v>#REF!</v>
      </c>
      <c r="J180" s="71" t="e">
        <f>'VMs - All Data Fields'!#REF!</f>
        <v>#REF!</v>
      </c>
      <c r="K180" s="71" t="e">
        <f>'VMs - All Data Fields'!#REF!</f>
        <v>#REF!</v>
      </c>
      <c r="L180" s="71">
        <f>'VMs - All Data Fields'!N190</f>
        <v>0</v>
      </c>
      <c r="M180" s="71">
        <f>'VMs - All Data Fields'!P190</f>
        <v>0</v>
      </c>
      <c r="N180" s="71">
        <f>'VMs - All Data Fields'!Q190</f>
        <v>0</v>
      </c>
      <c r="O180" s="71">
        <f>'VMs - All Data Fields'!S190</f>
        <v>0</v>
      </c>
      <c r="P180" s="71">
        <f>'VMs - All Data Fields'!U190</f>
        <v>0</v>
      </c>
      <c r="Q180" s="71">
        <f>'VMs - All Data Fields'!V190</f>
        <v>0</v>
      </c>
      <c r="R180" s="71">
        <f>'VMs - All Data Fields'!AC190</f>
        <v>0</v>
      </c>
      <c r="S180" s="71">
        <f>'VMs - All Data Fields'!AD190</f>
        <v>0</v>
      </c>
      <c r="T180" s="71">
        <f>'VMs - All Data Fields'!AE190</f>
        <v>0</v>
      </c>
      <c r="U180" s="71" t="str">
        <f>'VMs - All Data Fields'!AF190</f>
        <v/>
      </c>
      <c r="V180" s="71" t="str">
        <f>'VMs - All Data Fields'!AG190</f>
        <v/>
      </c>
      <c r="W180" s="71">
        <f>'VMs - All Data Fields'!AH190</f>
        <v>0</v>
      </c>
      <c r="X180" s="71">
        <f>'VMs - All Data Fields'!AI190</f>
        <v>0</v>
      </c>
      <c r="Y180" s="71">
        <f>'VMs - All Data Fields'!AJ190</f>
        <v>0</v>
      </c>
      <c r="Z180" s="71" t="e">
        <f>'VMs - All Data Fields'!#REF!</f>
        <v>#REF!</v>
      </c>
      <c r="AA180" s="71">
        <f>'VMs - All Data Fields'!AK190</f>
        <v>0</v>
      </c>
      <c r="AB180" s="71">
        <f>'VMs - All Data Fields'!AL190</f>
        <v>0</v>
      </c>
      <c r="AC180" s="71">
        <f>'VMs - All Data Fields'!AM190</f>
        <v>0</v>
      </c>
      <c r="AD180" s="71" t="e">
        <f>'VMs - All Data Fields'!#REF!</f>
        <v>#REF!</v>
      </c>
      <c r="AE180" s="71">
        <f>'VMs - All Data Fields'!AT190</f>
        <v>0</v>
      </c>
      <c r="AF180" s="71">
        <f>'VMs - All Data Fields'!AW190</f>
        <v>0</v>
      </c>
      <c r="AG180" s="71">
        <f>'VMs - All Data Fields'!AX190</f>
        <v>0</v>
      </c>
      <c r="AH180" s="71">
        <f>'VMs - All Data Fields'!AY190</f>
        <v>0</v>
      </c>
      <c r="AI180" s="71">
        <f>'VMs - All Data Fields'!BJ190</f>
        <v>0</v>
      </c>
      <c r="AJ180" s="71"/>
      <c r="AK180" s="71"/>
      <c r="AL180" s="71"/>
      <c r="AM180" s="71"/>
      <c r="AN180" s="71"/>
      <c r="AO180" s="71"/>
      <c r="AP180" s="71"/>
      <c r="AQ180" s="71"/>
      <c r="AR180" s="71"/>
      <c r="AS180" s="71"/>
      <c r="AT180" s="71"/>
      <c r="AU180" s="71"/>
      <c r="AV180" s="71"/>
      <c r="AW180" s="71"/>
      <c r="AX180" s="71"/>
      <c r="AY180" s="71"/>
      <c r="AZ180" s="71"/>
      <c r="BA180" s="71"/>
      <c r="BB180" s="71"/>
      <c r="BC180" s="71"/>
      <c r="BD180" s="71"/>
      <c r="BE180" s="71"/>
      <c r="BF180" s="71"/>
      <c r="BG180" s="71"/>
      <c r="BH180" s="71"/>
      <c r="BI180" s="71"/>
      <c r="BJ180" s="71"/>
      <c r="BK180" s="71"/>
      <c r="BL180" s="71"/>
      <c r="BM180" s="71"/>
      <c r="BN180" s="71"/>
      <c r="BO180" s="71"/>
      <c r="BP180" s="71"/>
      <c r="BQ180" s="71"/>
      <c r="BR180" s="71"/>
      <c r="BS180" s="71"/>
      <c r="BT180" s="71"/>
      <c r="BU180" s="71"/>
      <c r="BV180" s="71"/>
      <c r="BW180" s="71"/>
      <c r="BX180" s="71"/>
      <c r="BY180" s="71"/>
      <c r="BZ180" s="71"/>
      <c r="CA180" s="71"/>
      <c r="CB180" s="71"/>
      <c r="CC180" s="71"/>
      <c r="CD180" s="71"/>
      <c r="CE180" s="71"/>
      <c r="CF180" s="71"/>
      <c r="CG180" s="71"/>
      <c r="CH180" s="71"/>
    </row>
    <row r="181" spans="1:86">
      <c r="A181" s="71">
        <f>'VMs - All Data Fields'!A191</f>
        <v>0</v>
      </c>
      <c r="B181" s="71">
        <f>'VMs - All Data Fields'!B191</f>
        <v>0</v>
      </c>
      <c r="C181" s="71">
        <f>'VMs - All Data Fields'!C191</f>
        <v>0</v>
      </c>
      <c r="D181" s="71">
        <f>'VMs - All Data Fields'!D191</f>
        <v>0</v>
      </c>
      <c r="E181" s="71">
        <f>'VMs - All Data Fields'!G191</f>
        <v>0</v>
      </c>
      <c r="F181" s="71">
        <f>'VMs - All Data Fields'!I191</f>
        <v>0</v>
      </c>
      <c r="G181" s="71">
        <f>'VMs - All Data Fields'!K191</f>
        <v>0</v>
      </c>
      <c r="H181" s="71">
        <f>'VMs - All Data Fields'!L191</f>
        <v>0</v>
      </c>
      <c r="I181" s="71" t="e">
        <f>'VMs - All Data Fields'!#REF!</f>
        <v>#REF!</v>
      </c>
      <c r="J181" s="71" t="e">
        <f>'VMs - All Data Fields'!#REF!</f>
        <v>#REF!</v>
      </c>
      <c r="K181" s="71" t="e">
        <f>'VMs - All Data Fields'!#REF!</f>
        <v>#REF!</v>
      </c>
      <c r="L181" s="71">
        <f>'VMs - All Data Fields'!N191</f>
        <v>0</v>
      </c>
      <c r="M181" s="71">
        <f>'VMs - All Data Fields'!P191</f>
        <v>0</v>
      </c>
      <c r="N181" s="71">
        <f>'VMs - All Data Fields'!Q191</f>
        <v>0</v>
      </c>
      <c r="O181" s="71">
        <f>'VMs - All Data Fields'!S191</f>
        <v>0</v>
      </c>
      <c r="P181" s="71">
        <f>'VMs - All Data Fields'!U191</f>
        <v>0</v>
      </c>
      <c r="Q181" s="71">
        <f>'VMs - All Data Fields'!V191</f>
        <v>0</v>
      </c>
      <c r="R181" s="71">
        <f>'VMs - All Data Fields'!AC191</f>
        <v>0</v>
      </c>
      <c r="S181" s="71">
        <f>'VMs - All Data Fields'!AD191</f>
        <v>0</v>
      </c>
      <c r="T181" s="71">
        <f>'VMs - All Data Fields'!AE191</f>
        <v>0</v>
      </c>
      <c r="U181" s="71" t="str">
        <f>'VMs - All Data Fields'!AF191</f>
        <v/>
      </c>
      <c r="V181" s="71" t="str">
        <f>'VMs - All Data Fields'!AG191</f>
        <v/>
      </c>
      <c r="W181" s="71">
        <f>'VMs - All Data Fields'!AH191</f>
        <v>0</v>
      </c>
      <c r="X181" s="71">
        <f>'VMs - All Data Fields'!AI191</f>
        <v>0</v>
      </c>
      <c r="Y181" s="71">
        <f>'VMs - All Data Fields'!AJ191</f>
        <v>0</v>
      </c>
      <c r="Z181" s="71" t="e">
        <f>'VMs - All Data Fields'!#REF!</f>
        <v>#REF!</v>
      </c>
      <c r="AA181" s="71">
        <f>'VMs - All Data Fields'!AK191</f>
        <v>0</v>
      </c>
      <c r="AB181" s="71">
        <f>'VMs - All Data Fields'!AL191</f>
        <v>0</v>
      </c>
      <c r="AC181" s="71">
        <f>'VMs - All Data Fields'!AM191</f>
        <v>0</v>
      </c>
      <c r="AD181" s="71" t="e">
        <f>'VMs - All Data Fields'!#REF!</f>
        <v>#REF!</v>
      </c>
      <c r="AE181" s="71">
        <f>'VMs - All Data Fields'!AT191</f>
        <v>0</v>
      </c>
      <c r="AF181" s="71">
        <f>'VMs - All Data Fields'!AW191</f>
        <v>0</v>
      </c>
      <c r="AG181" s="71">
        <f>'VMs - All Data Fields'!AX191</f>
        <v>0</v>
      </c>
      <c r="AH181" s="71">
        <f>'VMs - All Data Fields'!AY191</f>
        <v>0</v>
      </c>
      <c r="AI181" s="71">
        <f>'VMs - All Data Fields'!BJ191</f>
        <v>0</v>
      </c>
      <c r="AJ181" s="71"/>
      <c r="AK181" s="71"/>
      <c r="AL181" s="71"/>
      <c r="AM181" s="71"/>
      <c r="AN181" s="71"/>
      <c r="AO181" s="71"/>
      <c r="AP181" s="71"/>
      <c r="AQ181" s="71"/>
      <c r="AR181" s="71"/>
      <c r="AS181" s="71"/>
      <c r="AT181" s="71"/>
      <c r="AU181" s="71"/>
      <c r="AV181" s="71"/>
      <c r="AW181" s="71"/>
      <c r="AX181" s="71"/>
      <c r="AY181" s="71"/>
      <c r="AZ181" s="71"/>
      <c r="BA181" s="71"/>
      <c r="BB181" s="71"/>
      <c r="BC181" s="71"/>
      <c r="BD181" s="71"/>
      <c r="BE181" s="71"/>
      <c r="BF181" s="71"/>
      <c r="BG181" s="71"/>
      <c r="BH181" s="71"/>
      <c r="BI181" s="71"/>
      <c r="BJ181" s="71"/>
      <c r="BK181" s="71"/>
      <c r="BL181" s="71"/>
      <c r="BM181" s="71"/>
      <c r="BN181" s="71"/>
      <c r="BO181" s="71"/>
      <c r="BP181" s="71"/>
      <c r="BQ181" s="71"/>
      <c r="BR181" s="71"/>
      <c r="BS181" s="71"/>
      <c r="BT181" s="71"/>
      <c r="BU181" s="71"/>
      <c r="BV181" s="71"/>
      <c r="BW181" s="71"/>
      <c r="BX181" s="71"/>
      <c r="BY181" s="71"/>
      <c r="BZ181" s="71"/>
      <c r="CA181" s="71"/>
      <c r="CB181" s="71"/>
      <c r="CC181" s="71"/>
      <c r="CD181" s="71"/>
      <c r="CE181" s="71"/>
      <c r="CF181" s="71"/>
      <c r="CG181" s="71"/>
      <c r="CH181" s="71"/>
    </row>
    <row r="182" spans="1:86">
      <c r="A182" s="71">
        <f>'VMs - All Data Fields'!A192</f>
        <v>0</v>
      </c>
      <c r="B182" s="71">
        <f>'VMs - All Data Fields'!B192</f>
        <v>0</v>
      </c>
      <c r="C182" s="71">
        <f>'VMs - All Data Fields'!C192</f>
        <v>0</v>
      </c>
      <c r="D182" s="71">
        <f>'VMs - All Data Fields'!D192</f>
        <v>0</v>
      </c>
      <c r="E182" s="71">
        <f>'VMs - All Data Fields'!G192</f>
        <v>0</v>
      </c>
      <c r="F182" s="71">
        <f>'VMs - All Data Fields'!I192</f>
        <v>0</v>
      </c>
      <c r="G182" s="71">
        <f>'VMs - All Data Fields'!K192</f>
        <v>0</v>
      </c>
      <c r="H182" s="71">
        <f>'VMs - All Data Fields'!L192</f>
        <v>0</v>
      </c>
      <c r="I182" s="71" t="e">
        <f>'VMs - All Data Fields'!#REF!</f>
        <v>#REF!</v>
      </c>
      <c r="J182" s="71" t="e">
        <f>'VMs - All Data Fields'!#REF!</f>
        <v>#REF!</v>
      </c>
      <c r="K182" s="71" t="e">
        <f>'VMs - All Data Fields'!#REF!</f>
        <v>#REF!</v>
      </c>
      <c r="L182" s="71">
        <f>'VMs - All Data Fields'!N192</f>
        <v>0</v>
      </c>
      <c r="M182" s="71">
        <f>'VMs - All Data Fields'!P192</f>
        <v>0</v>
      </c>
      <c r="N182" s="71">
        <f>'VMs - All Data Fields'!Q192</f>
        <v>0</v>
      </c>
      <c r="O182" s="71">
        <f>'VMs - All Data Fields'!S192</f>
        <v>0</v>
      </c>
      <c r="P182" s="71">
        <f>'VMs - All Data Fields'!U192</f>
        <v>0</v>
      </c>
      <c r="Q182" s="71">
        <f>'VMs - All Data Fields'!V192</f>
        <v>0</v>
      </c>
      <c r="R182" s="71">
        <f>'VMs - All Data Fields'!AC192</f>
        <v>0</v>
      </c>
      <c r="S182" s="71">
        <f>'VMs - All Data Fields'!AD192</f>
        <v>0</v>
      </c>
      <c r="T182" s="71">
        <f>'VMs - All Data Fields'!AE192</f>
        <v>0</v>
      </c>
      <c r="U182" s="71" t="str">
        <f>'VMs - All Data Fields'!AF192</f>
        <v/>
      </c>
      <c r="V182" s="71" t="str">
        <f>'VMs - All Data Fields'!AG192</f>
        <v/>
      </c>
      <c r="W182" s="71">
        <f>'VMs - All Data Fields'!AH192</f>
        <v>0</v>
      </c>
      <c r="X182" s="71">
        <f>'VMs - All Data Fields'!AI192</f>
        <v>0</v>
      </c>
      <c r="Y182" s="71">
        <f>'VMs - All Data Fields'!AJ192</f>
        <v>0</v>
      </c>
      <c r="Z182" s="71" t="e">
        <f>'VMs - All Data Fields'!#REF!</f>
        <v>#REF!</v>
      </c>
      <c r="AA182" s="71">
        <f>'VMs - All Data Fields'!AK192</f>
        <v>0</v>
      </c>
      <c r="AB182" s="71">
        <f>'VMs - All Data Fields'!AL192</f>
        <v>0</v>
      </c>
      <c r="AC182" s="71">
        <f>'VMs - All Data Fields'!AM192</f>
        <v>0</v>
      </c>
      <c r="AD182" s="71" t="e">
        <f>'VMs - All Data Fields'!#REF!</f>
        <v>#REF!</v>
      </c>
      <c r="AE182" s="71">
        <f>'VMs - All Data Fields'!AT192</f>
        <v>0</v>
      </c>
      <c r="AF182" s="71">
        <f>'VMs - All Data Fields'!AW192</f>
        <v>0</v>
      </c>
      <c r="AG182" s="71">
        <f>'VMs - All Data Fields'!AX192</f>
        <v>0</v>
      </c>
      <c r="AH182" s="71">
        <f>'VMs - All Data Fields'!AY192</f>
        <v>0</v>
      </c>
      <c r="AI182" s="71">
        <f>'VMs - All Data Fields'!BJ192</f>
        <v>0</v>
      </c>
      <c r="AJ182" s="71"/>
      <c r="AK182" s="71"/>
      <c r="AL182" s="71"/>
      <c r="AM182" s="71"/>
      <c r="AN182" s="71"/>
      <c r="AO182" s="71"/>
      <c r="AP182" s="71"/>
      <c r="AQ182" s="71"/>
      <c r="AR182" s="71"/>
      <c r="AS182" s="71"/>
      <c r="AT182" s="71"/>
      <c r="AU182" s="71"/>
      <c r="AV182" s="71"/>
      <c r="AW182" s="71"/>
      <c r="AX182" s="71"/>
      <c r="AY182" s="71"/>
      <c r="AZ182" s="71"/>
      <c r="BA182" s="71"/>
      <c r="BB182" s="71"/>
      <c r="BC182" s="71"/>
      <c r="BD182" s="71"/>
      <c r="BE182" s="71"/>
      <c r="BF182" s="71"/>
      <c r="BG182" s="71"/>
      <c r="BH182" s="71"/>
      <c r="BI182" s="71"/>
      <c r="BJ182" s="71"/>
      <c r="BK182" s="71"/>
      <c r="BL182" s="71"/>
      <c r="BM182" s="71"/>
      <c r="BN182" s="71"/>
      <c r="BO182" s="71"/>
      <c r="BP182" s="71"/>
      <c r="BQ182" s="71"/>
      <c r="BR182" s="71"/>
      <c r="BS182" s="71"/>
      <c r="BT182" s="71"/>
      <c r="BU182" s="71"/>
      <c r="BV182" s="71"/>
      <c r="BW182" s="71"/>
      <c r="BX182" s="71"/>
      <c r="BY182" s="71"/>
      <c r="BZ182" s="71"/>
      <c r="CA182" s="71"/>
      <c r="CB182" s="71"/>
      <c r="CC182" s="71"/>
      <c r="CD182" s="71"/>
      <c r="CE182" s="71"/>
      <c r="CF182" s="71"/>
      <c r="CG182" s="71"/>
      <c r="CH182" s="71"/>
    </row>
    <row r="183" spans="1:86">
      <c r="A183" s="71">
        <f>'VMs - All Data Fields'!A193</f>
        <v>0</v>
      </c>
      <c r="B183" s="71">
        <f>'VMs - All Data Fields'!B193</f>
        <v>0</v>
      </c>
      <c r="C183" s="71">
        <f>'VMs - All Data Fields'!C193</f>
        <v>0</v>
      </c>
      <c r="D183" s="71">
        <f>'VMs - All Data Fields'!D193</f>
        <v>0</v>
      </c>
      <c r="E183" s="71">
        <f>'VMs - All Data Fields'!G193</f>
        <v>0</v>
      </c>
      <c r="F183" s="71">
        <f>'VMs - All Data Fields'!I193</f>
        <v>0</v>
      </c>
      <c r="G183" s="71">
        <f>'VMs - All Data Fields'!K193</f>
        <v>0</v>
      </c>
      <c r="H183" s="71">
        <f>'VMs - All Data Fields'!L193</f>
        <v>0</v>
      </c>
      <c r="I183" s="71" t="e">
        <f>'VMs - All Data Fields'!#REF!</f>
        <v>#REF!</v>
      </c>
      <c r="J183" s="71" t="e">
        <f>'VMs - All Data Fields'!#REF!</f>
        <v>#REF!</v>
      </c>
      <c r="K183" s="71" t="e">
        <f>'VMs - All Data Fields'!#REF!</f>
        <v>#REF!</v>
      </c>
      <c r="L183" s="71">
        <f>'VMs - All Data Fields'!N193</f>
        <v>0</v>
      </c>
      <c r="M183" s="71">
        <f>'VMs - All Data Fields'!P193</f>
        <v>0</v>
      </c>
      <c r="N183" s="71">
        <f>'VMs - All Data Fields'!Q193</f>
        <v>0</v>
      </c>
      <c r="O183" s="71">
        <f>'VMs - All Data Fields'!S193</f>
        <v>0</v>
      </c>
      <c r="P183" s="71">
        <f>'VMs - All Data Fields'!U193</f>
        <v>0</v>
      </c>
      <c r="Q183" s="71">
        <f>'VMs - All Data Fields'!V193</f>
        <v>0</v>
      </c>
      <c r="R183" s="71">
        <f>'VMs - All Data Fields'!AC193</f>
        <v>0</v>
      </c>
      <c r="S183" s="71">
        <f>'VMs - All Data Fields'!AD193</f>
        <v>0</v>
      </c>
      <c r="T183" s="71">
        <f>'VMs - All Data Fields'!AE193</f>
        <v>0</v>
      </c>
      <c r="U183" s="71" t="str">
        <f>'VMs - All Data Fields'!AF193</f>
        <v/>
      </c>
      <c r="V183" s="71" t="str">
        <f>'VMs - All Data Fields'!AG193</f>
        <v/>
      </c>
      <c r="W183" s="71">
        <f>'VMs - All Data Fields'!AH193</f>
        <v>0</v>
      </c>
      <c r="X183" s="71">
        <f>'VMs - All Data Fields'!AI193</f>
        <v>0</v>
      </c>
      <c r="Y183" s="71">
        <f>'VMs - All Data Fields'!AJ193</f>
        <v>0</v>
      </c>
      <c r="Z183" s="71" t="e">
        <f>'VMs - All Data Fields'!#REF!</f>
        <v>#REF!</v>
      </c>
      <c r="AA183" s="71">
        <f>'VMs - All Data Fields'!AK193</f>
        <v>0</v>
      </c>
      <c r="AB183" s="71">
        <f>'VMs - All Data Fields'!AL193</f>
        <v>0</v>
      </c>
      <c r="AC183" s="71">
        <f>'VMs - All Data Fields'!AM193</f>
        <v>0</v>
      </c>
      <c r="AD183" s="71" t="e">
        <f>'VMs - All Data Fields'!#REF!</f>
        <v>#REF!</v>
      </c>
      <c r="AE183" s="71">
        <f>'VMs - All Data Fields'!AT193</f>
        <v>0</v>
      </c>
      <c r="AF183" s="71">
        <f>'VMs - All Data Fields'!AW193</f>
        <v>0</v>
      </c>
      <c r="AG183" s="71">
        <f>'VMs - All Data Fields'!AX193</f>
        <v>0</v>
      </c>
      <c r="AH183" s="71">
        <f>'VMs - All Data Fields'!AY193</f>
        <v>0</v>
      </c>
      <c r="AI183" s="71">
        <f>'VMs - All Data Fields'!BJ193</f>
        <v>0</v>
      </c>
      <c r="AJ183" s="71"/>
      <c r="AK183" s="71"/>
      <c r="AL183" s="71"/>
      <c r="AM183" s="71"/>
      <c r="AN183" s="71"/>
      <c r="AO183" s="71"/>
      <c r="AP183" s="71"/>
      <c r="AQ183" s="71"/>
      <c r="AR183" s="71"/>
      <c r="AS183" s="71"/>
      <c r="AT183" s="71"/>
      <c r="AU183" s="71"/>
      <c r="AV183" s="71"/>
      <c r="AW183" s="71"/>
      <c r="AX183" s="71"/>
      <c r="AY183" s="71"/>
      <c r="AZ183" s="71"/>
      <c r="BA183" s="71"/>
      <c r="BB183" s="71"/>
      <c r="BC183" s="71"/>
      <c r="BD183" s="71"/>
      <c r="BE183" s="71"/>
      <c r="BF183" s="71"/>
      <c r="BG183" s="71"/>
      <c r="BH183" s="71"/>
      <c r="BI183" s="71"/>
      <c r="BJ183" s="71"/>
      <c r="BK183" s="71"/>
      <c r="BL183" s="71"/>
      <c r="BM183" s="71"/>
      <c r="BN183" s="71"/>
      <c r="BO183" s="71"/>
      <c r="BP183" s="71"/>
      <c r="BQ183" s="71"/>
      <c r="BR183" s="71"/>
      <c r="BS183" s="71"/>
      <c r="BT183" s="71"/>
      <c r="BU183" s="71"/>
      <c r="BV183" s="71"/>
      <c r="BW183" s="71"/>
      <c r="BX183" s="71"/>
      <c r="BY183" s="71"/>
      <c r="BZ183" s="71"/>
      <c r="CA183" s="71"/>
      <c r="CB183" s="71"/>
      <c r="CC183" s="71"/>
      <c r="CD183" s="71"/>
      <c r="CE183" s="71"/>
      <c r="CF183" s="71"/>
      <c r="CG183" s="71"/>
      <c r="CH183" s="71"/>
    </row>
    <row r="184" spans="1:86">
      <c r="A184" s="71">
        <f>'VMs - All Data Fields'!A194</f>
        <v>0</v>
      </c>
      <c r="B184" s="71">
        <f>'VMs - All Data Fields'!B194</f>
        <v>0</v>
      </c>
      <c r="C184" s="71">
        <f>'VMs - All Data Fields'!C194</f>
        <v>0</v>
      </c>
      <c r="D184" s="71">
        <f>'VMs - All Data Fields'!D194</f>
        <v>0</v>
      </c>
      <c r="E184" s="71">
        <f>'VMs - All Data Fields'!G194</f>
        <v>0</v>
      </c>
      <c r="F184" s="71">
        <f>'VMs - All Data Fields'!I194</f>
        <v>0</v>
      </c>
      <c r="G184" s="71">
        <f>'VMs - All Data Fields'!K194</f>
        <v>0</v>
      </c>
      <c r="H184" s="71">
        <f>'VMs - All Data Fields'!L194</f>
        <v>0</v>
      </c>
      <c r="I184" s="71" t="e">
        <f>'VMs - All Data Fields'!#REF!</f>
        <v>#REF!</v>
      </c>
      <c r="J184" s="71" t="e">
        <f>'VMs - All Data Fields'!#REF!</f>
        <v>#REF!</v>
      </c>
      <c r="K184" s="71" t="e">
        <f>'VMs - All Data Fields'!#REF!</f>
        <v>#REF!</v>
      </c>
      <c r="L184" s="71">
        <f>'VMs - All Data Fields'!N194</f>
        <v>0</v>
      </c>
      <c r="M184" s="71">
        <f>'VMs - All Data Fields'!P194</f>
        <v>0</v>
      </c>
      <c r="N184" s="71">
        <f>'VMs - All Data Fields'!Q194</f>
        <v>0</v>
      </c>
      <c r="O184" s="71">
        <f>'VMs - All Data Fields'!S194</f>
        <v>0</v>
      </c>
      <c r="P184" s="71">
        <f>'VMs - All Data Fields'!U194</f>
        <v>0</v>
      </c>
      <c r="Q184" s="71">
        <f>'VMs - All Data Fields'!V194</f>
        <v>0</v>
      </c>
      <c r="R184" s="71">
        <f>'VMs - All Data Fields'!AC194</f>
        <v>0</v>
      </c>
      <c r="S184" s="71">
        <f>'VMs - All Data Fields'!AD194</f>
        <v>0</v>
      </c>
      <c r="T184" s="71">
        <f>'VMs - All Data Fields'!AE194</f>
        <v>0</v>
      </c>
      <c r="U184" s="71" t="str">
        <f>'VMs - All Data Fields'!AF194</f>
        <v/>
      </c>
      <c r="V184" s="71" t="str">
        <f>'VMs - All Data Fields'!AG194</f>
        <v/>
      </c>
      <c r="W184" s="71">
        <f>'VMs - All Data Fields'!AH194</f>
        <v>0</v>
      </c>
      <c r="X184" s="71">
        <f>'VMs - All Data Fields'!AI194</f>
        <v>0</v>
      </c>
      <c r="Y184" s="71">
        <f>'VMs - All Data Fields'!AJ194</f>
        <v>0</v>
      </c>
      <c r="Z184" s="71" t="e">
        <f>'VMs - All Data Fields'!#REF!</f>
        <v>#REF!</v>
      </c>
      <c r="AA184" s="71">
        <f>'VMs - All Data Fields'!AK194</f>
        <v>0</v>
      </c>
      <c r="AB184" s="71">
        <f>'VMs - All Data Fields'!AL194</f>
        <v>0</v>
      </c>
      <c r="AC184" s="71">
        <f>'VMs - All Data Fields'!AM194</f>
        <v>0</v>
      </c>
      <c r="AD184" s="71" t="e">
        <f>'VMs - All Data Fields'!#REF!</f>
        <v>#REF!</v>
      </c>
      <c r="AE184" s="71">
        <f>'VMs - All Data Fields'!AT194</f>
        <v>0</v>
      </c>
      <c r="AF184" s="71">
        <f>'VMs - All Data Fields'!AW194</f>
        <v>0</v>
      </c>
      <c r="AG184" s="71">
        <f>'VMs - All Data Fields'!AX194</f>
        <v>0</v>
      </c>
      <c r="AH184" s="71">
        <f>'VMs - All Data Fields'!AY194</f>
        <v>0</v>
      </c>
      <c r="AI184" s="71">
        <f>'VMs - All Data Fields'!BJ194</f>
        <v>0</v>
      </c>
      <c r="AJ184" s="71"/>
      <c r="AK184" s="71"/>
      <c r="AL184" s="71"/>
      <c r="AM184" s="71"/>
      <c r="AN184" s="71"/>
      <c r="AO184" s="71"/>
      <c r="AP184" s="71"/>
      <c r="AQ184" s="71"/>
      <c r="AR184" s="71"/>
      <c r="AS184" s="71"/>
      <c r="AT184" s="71"/>
      <c r="AU184" s="71"/>
      <c r="AV184" s="71"/>
      <c r="AW184" s="71"/>
      <c r="AX184" s="71"/>
      <c r="AY184" s="71"/>
      <c r="AZ184" s="71"/>
      <c r="BA184" s="71"/>
      <c r="BB184" s="71"/>
      <c r="BC184" s="71"/>
      <c r="BD184" s="71"/>
      <c r="BE184" s="71"/>
      <c r="BF184" s="71"/>
      <c r="BG184" s="71"/>
      <c r="BH184" s="71"/>
      <c r="BI184" s="71"/>
      <c r="BJ184" s="71"/>
      <c r="BK184" s="71"/>
      <c r="BL184" s="71"/>
      <c r="BM184" s="71"/>
      <c r="BN184" s="71"/>
      <c r="BO184" s="71"/>
      <c r="BP184" s="71"/>
      <c r="BQ184" s="71"/>
      <c r="BR184" s="71"/>
      <c r="BS184" s="71"/>
      <c r="BT184" s="71"/>
      <c r="BU184" s="71"/>
      <c r="BV184" s="71"/>
      <c r="BW184" s="71"/>
      <c r="BX184" s="71"/>
      <c r="BY184" s="71"/>
      <c r="BZ184" s="71"/>
      <c r="CA184" s="71"/>
      <c r="CB184" s="71"/>
      <c r="CC184" s="71"/>
      <c r="CD184" s="71"/>
      <c r="CE184" s="71"/>
      <c r="CF184" s="71"/>
      <c r="CG184" s="71"/>
      <c r="CH184" s="71"/>
    </row>
    <row r="185" spans="1:86">
      <c r="A185" s="71">
        <f>'VMs - All Data Fields'!A195</f>
        <v>0</v>
      </c>
      <c r="B185" s="71">
        <f>'VMs - All Data Fields'!B195</f>
        <v>0</v>
      </c>
      <c r="C185" s="71">
        <f>'VMs - All Data Fields'!C195</f>
        <v>0</v>
      </c>
      <c r="D185" s="71">
        <f>'VMs - All Data Fields'!D195</f>
        <v>0</v>
      </c>
      <c r="E185" s="71">
        <f>'VMs - All Data Fields'!G195</f>
        <v>0</v>
      </c>
      <c r="F185" s="71">
        <f>'VMs - All Data Fields'!I195</f>
        <v>0</v>
      </c>
      <c r="G185" s="71">
        <f>'VMs - All Data Fields'!K195</f>
        <v>0</v>
      </c>
      <c r="H185" s="71">
        <f>'VMs - All Data Fields'!L195</f>
        <v>0</v>
      </c>
      <c r="I185" s="71" t="e">
        <f>'VMs - All Data Fields'!#REF!</f>
        <v>#REF!</v>
      </c>
      <c r="J185" s="71" t="e">
        <f>'VMs - All Data Fields'!#REF!</f>
        <v>#REF!</v>
      </c>
      <c r="K185" s="71" t="e">
        <f>'VMs - All Data Fields'!#REF!</f>
        <v>#REF!</v>
      </c>
      <c r="L185" s="71">
        <f>'VMs - All Data Fields'!N195</f>
        <v>0</v>
      </c>
      <c r="M185" s="71">
        <f>'VMs - All Data Fields'!P195</f>
        <v>0</v>
      </c>
      <c r="N185" s="71">
        <f>'VMs - All Data Fields'!Q195</f>
        <v>0</v>
      </c>
      <c r="O185" s="71">
        <f>'VMs - All Data Fields'!S195</f>
        <v>0</v>
      </c>
      <c r="P185" s="71">
        <f>'VMs - All Data Fields'!U195</f>
        <v>0</v>
      </c>
      <c r="Q185" s="71">
        <f>'VMs - All Data Fields'!V195</f>
        <v>0</v>
      </c>
      <c r="R185" s="71">
        <f>'VMs - All Data Fields'!AC195</f>
        <v>0</v>
      </c>
      <c r="S185" s="71">
        <f>'VMs - All Data Fields'!AD195</f>
        <v>0</v>
      </c>
      <c r="T185" s="71">
        <f>'VMs - All Data Fields'!AE195</f>
        <v>0</v>
      </c>
      <c r="U185" s="71" t="str">
        <f>'VMs - All Data Fields'!AF195</f>
        <v/>
      </c>
      <c r="V185" s="71" t="str">
        <f>'VMs - All Data Fields'!AG195</f>
        <v/>
      </c>
      <c r="W185" s="71">
        <f>'VMs - All Data Fields'!AH195</f>
        <v>0</v>
      </c>
      <c r="X185" s="71">
        <f>'VMs - All Data Fields'!AI195</f>
        <v>0</v>
      </c>
      <c r="Y185" s="71">
        <f>'VMs - All Data Fields'!AJ195</f>
        <v>0</v>
      </c>
      <c r="Z185" s="71" t="e">
        <f>'VMs - All Data Fields'!#REF!</f>
        <v>#REF!</v>
      </c>
      <c r="AA185" s="71">
        <f>'VMs - All Data Fields'!AK195</f>
        <v>0</v>
      </c>
      <c r="AB185" s="71">
        <f>'VMs - All Data Fields'!AL195</f>
        <v>0</v>
      </c>
      <c r="AC185" s="71">
        <f>'VMs - All Data Fields'!AM195</f>
        <v>0</v>
      </c>
      <c r="AD185" s="71" t="e">
        <f>'VMs - All Data Fields'!#REF!</f>
        <v>#REF!</v>
      </c>
      <c r="AE185" s="71">
        <f>'VMs - All Data Fields'!AT195</f>
        <v>0</v>
      </c>
      <c r="AF185" s="71">
        <f>'VMs - All Data Fields'!AW195</f>
        <v>0</v>
      </c>
      <c r="AG185" s="71">
        <f>'VMs - All Data Fields'!AX195</f>
        <v>0</v>
      </c>
      <c r="AH185" s="71">
        <f>'VMs - All Data Fields'!AY195</f>
        <v>0</v>
      </c>
      <c r="AI185" s="71">
        <f>'VMs - All Data Fields'!BJ195</f>
        <v>0</v>
      </c>
      <c r="AJ185" s="71"/>
      <c r="AK185" s="71"/>
      <c r="AL185" s="71"/>
      <c r="AM185" s="71"/>
      <c r="AN185" s="71"/>
      <c r="AO185" s="71"/>
      <c r="AP185" s="71"/>
      <c r="AQ185" s="71"/>
      <c r="AR185" s="71"/>
      <c r="AS185" s="71"/>
      <c r="AT185" s="71"/>
      <c r="AU185" s="71"/>
      <c r="AV185" s="71"/>
      <c r="AW185" s="71"/>
      <c r="AX185" s="71"/>
      <c r="AY185" s="71"/>
      <c r="AZ185" s="71"/>
      <c r="BA185" s="71"/>
      <c r="BB185" s="71"/>
      <c r="BC185" s="71"/>
      <c r="BD185" s="71"/>
      <c r="BE185" s="71"/>
      <c r="BF185" s="71"/>
      <c r="BG185" s="71"/>
      <c r="BH185" s="71"/>
      <c r="BI185" s="71"/>
      <c r="BJ185" s="71"/>
      <c r="BK185" s="71"/>
      <c r="BL185" s="71"/>
      <c r="BM185" s="71"/>
      <c r="BN185" s="71"/>
      <c r="BO185" s="71"/>
      <c r="BP185" s="71"/>
      <c r="BQ185" s="71"/>
      <c r="BR185" s="71"/>
      <c r="BS185" s="71"/>
      <c r="BT185" s="71"/>
      <c r="BU185" s="71"/>
      <c r="BV185" s="71"/>
      <c r="BW185" s="71"/>
      <c r="BX185" s="71"/>
      <c r="BY185" s="71"/>
      <c r="BZ185" s="71"/>
      <c r="CA185" s="71"/>
      <c r="CB185" s="71"/>
      <c r="CC185" s="71"/>
      <c r="CD185" s="71"/>
      <c r="CE185" s="71"/>
      <c r="CF185" s="71"/>
      <c r="CG185" s="71"/>
      <c r="CH185" s="71"/>
    </row>
    <row r="186" spans="1:86">
      <c r="A186" s="71">
        <f>'VMs - All Data Fields'!A196</f>
        <v>0</v>
      </c>
      <c r="B186" s="71">
        <f>'VMs - All Data Fields'!B196</f>
        <v>0</v>
      </c>
      <c r="C186" s="71">
        <f>'VMs - All Data Fields'!C196</f>
        <v>0</v>
      </c>
      <c r="D186" s="71">
        <f>'VMs - All Data Fields'!D196</f>
        <v>0</v>
      </c>
      <c r="E186" s="71">
        <f>'VMs - All Data Fields'!G196</f>
        <v>0</v>
      </c>
      <c r="F186" s="71">
        <f>'VMs - All Data Fields'!I196</f>
        <v>0</v>
      </c>
      <c r="G186" s="71">
        <f>'VMs - All Data Fields'!K196</f>
        <v>0</v>
      </c>
      <c r="H186" s="71">
        <f>'VMs - All Data Fields'!L196</f>
        <v>0</v>
      </c>
      <c r="I186" s="71" t="e">
        <f>'VMs - All Data Fields'!#REF!</f>
        <v>#REF!</v>
      </c>
      <c r="J186" s="71" t="e">
        <f>'VMs - All Data Fields'!#REF!</f>
        <v>#REF!</v>
      </c>
      <c r="K186" s="71" t="e">
        <f>'VMs - All Data Fields'!#REF!</f>
        <v>#REF!</v>
      </c>
      <c r="L186" s="71">
        <f>'VMs - All Data Fields'!N196</f>
        <v>0</v>
      </c>
      <c r="M186" s="71">
        <f>'VMs - All Data Fields'!P196</f>
        <v>0</v>
      </c>
      <c r="N186" s="71">
        <f>'VMs - All Data Fields'!Q196</f>
        <v>0</v>
      </c>
      <c r="O186" s="71">
        <f>'VMs - All Data Fields'!S196</f>
        <v>0</v>
      </c>
      <c r="P186" s="71">
        <f>'VMs - All Data Fields'!U196</f>
        <v>0</v>
      </c>
      <c r="Q186" s="71">
        <f>'VMs - All Data Fields'!V196</f>
        <v>0</v>
      </c>
      <c r="R186" s="71">
        <f>'VMs - All Data Fields'!AC196</f>
        <v>0</v>
      </c>
      <c r="S186" s="71">
        <f>'VMs - All Data Fields'!AD196</f>
        <v>0</v>
      </c>
      <c r="T186" s="71">
        <f>'VMs - All Data Fields'!AE196</f>
        <v>0</v>
      </c>
      <c r="U186" s="71" t="str">
        <f>'VMs - All Data Fields'!AF196</f>
        <v/>
      </c>
      <c r="V186" s="71" t="str">
        <f>'VMs - All Data Fields'!AG196</f>
        <v/>
      </c>
      <c r="W186" s="71">
        <f>'VMs - All Data Fields'!AH196</f>
        <v>0</v>
      </c>
      <c r="X186" s="71">
        <f>'VMs - All Data Fields'!AI196</f>
        <v>0</v>
      </c>
      <c r="Y186" s="71">
        <f>'VMs - All Data Fields'!AJ196</f>
        <v>0</v>
      </c>
      <c r="Z186" s="71" t="e">
        <f>'VMs - All Data Fields'!#REF!</f>
        <v>#REF!</v>
      </c>
      <c r="AA186" s="71">
        <f>'VMs - All Data Fields'!AK196</f>
        <v>0</v>
      </c>
      <c r="AB186" s="71">
        <f>'VMs - All Data Fields'!AL196</f>
        <v>0</v>
      </c>
      <c r="AC186" s="71">
        <f>'VMs - All Data Fields'!AM196</f>
        <v>0</v>
      </c>
      <c r="AD186" s="71" t="e">
        <f>'VMs - All Data Fields'!#REF!</f>
        <v>#REF!</v>
      </c>
      <c r="AE186" s="71">
        <f>'VMs - All Data Fields'!AT196</f>
        <v>0</v>
      </c>
      <c r="AF186" s="71">
        <f>'VMs - All Data Fields'!AW196</f>
        <v>0</v>
      </c>
      <c r="AG186" s="71">
        <f>'VMs - All Data Fields'!AX196</f>
        <v>0</v>
      </c>
      <c r="AH186" s="71">
        <f>'VMs - All Data Fields'!AY196</f>
        <v>0</v>
      </c>
      <c r="AI186" s="71">
        <f>'VMs - All Data Fields'!BJ196</f>
        <v>0</v>
      </c>
      <c r="AJ186" s="71"/>
      <c r="AK186" s="71"/>
      <c r="AL186" s="71"/>
      <c r="AM186" s="71"/>
      <c r="AN186" s="71"/>
      <c r="AO186" s="71"/>
      <c r="AP186" s="71"/>
      <c r="AQ186" s="71"/>
      <c r="AR186" s="71"/>
      <c r="AS186" s="71"/>
      <c r="AT186" s="71"/>
      <c r="AU186" s="71"/>
      <c r="AV186" s="71"/>
      <c r="AW186" s="71"/>
      <c r="AX186" s="71"/>
      <c r="AY186" s="71"/>
      <c r="AZ186" s="71"/>
      <c r="BA186" s="71"/>
      <c r="BB186" s="71"/>
      <c r="BC186" s="71"/>
      <c r="BD186" s="71"/>
      <c r="BE186" s="71"/>
      <c r="BF186" s="71"/>
      <c r="BG186" s="71"/>
      <c r="BH186" s="71"/>
      <c r="BI186" s="71"/>
      <c r="BJ186" s="71"/>
      <c r="BK186" s="71"/>
      <c r="BL186" s="71"/>
      <c r="BM186" s="71"/>
      <c r="BN186" s="71"/>
      <c r="BO186" s="71"/>
      <c r="BP186" s="71"/>
      <c r="BQ186" s="71"/>
      <c r="BR186" s="71"/>
      <c r="BS186" s="71"/>
      <c r="BT186" s="71"/>
      <c r="BU186" s="71"/>
      <c r="BV186" s="71"/>
      <c r="BW186" s="71"/>
      <c r="BX186" s="71"/>
      <c r="BY186" s="71"/>
      <c r="BZ186" s="71"/>
      <c r="CA186" s="71"/>
      <c r="CB186" s="71"/>
      <c r="CC186" s="71"/>
      <c r="CD186" s="71"/>
      <c r="CE186" s="71"/>
      <c r="CF186" s="71"/>
      <c r="CG186" s="71"/>
      <c r="CH186" s="71"/>
    </row>
    <row r="187" spans="1:86">
      <c r="A187" s="71">
        <f>'VMs - All Data Fields'!A197</f>
        <v>0</v>
      </c>
      <c r="B187" s="71">
        <f>'VMs - All Data Fields'!B197</f>
        <v>0</v>
      </c>
      <c r="C187" s="71">
        <f>'VMs - All Data Fields'!C197</f>
        <v>0</v>
      </c>
      <c r="D187" s="71">
        <f>'VMs - All Data Fields'!D197</f>
        <v>0</v>
      </c>
      <c r="E187" s="71">
        <f>'VMs - All Data Fields'!G197</f>
        <v>0</v>
      </c>
      <c r="F187" s="71">
        <f>'VMs - All Data Fields'!I197</f>
        <v>0</v>
      </c>
      <c r="G187" s="71">
        <f>'VMs - All Data Fields'!K197</f>
        <v>0</v>
      </c>
      <c r="H187" s="71">
        <f>'VMs - All Data Fields'!L197</f>
        <v>0</v>
      </c>
      <c r="I187" s="71" t="e">
        <f>'VMs - All Data Fields'!#REF!</f>
        <v>#REF!</v>
      </c>
      <c r="J187" s="71" t="e">
        <f>'VMs - All Data Fields'!#REF!</f>
        <v>#REF!</v>
      </c>
      <c r="K187" s="71" t="e">
        <f>'VMs - All Data Fields'!#REF!</f>
        <v>#REF!</v>
      </c>
      <c r="L187" s="71">
        <f>'VMs - All Data Fields'!N197</f>
        <v>0</v>
      </c>
      <c r="M187" s="71">
        <f>'VMs - All Data Fields'!P197</f>
        <v>0</v>
      </c>
      <c r="N187" s="71">
        <f>'VMs - All Data Fields'!Q197</f>
        <v>0</v>
      </c>
      <c r="O187" s="71">
        <f>'VMs - All Data Fields'!S197</f>
        <v>0</v>
      </c>
      <c r="P187" s="71">
        <f>'VMs - All Data Fields'!U197</f>
        <v>0</v>
      </c>
      <c r="Q187" s="71">
        <f>'VMs - All Data Fields'!V197</f>
        <v>0</v>
      </c>
      <c r="R187" s="71">
        <f>'VMs - All Data Fields'!AC197</f>
        <v>0</v>
      </c>
      <c r="S187" s="71">
        <f>'VMs - All Data Fields'!AD197</f>
        <v>0</v>
      </c>
      <c r="T187" s="71">
        <f>'VMs - All Data Fields'!AE197</f>
        <v>0</v>
      </c>
      <c r="U187" s="71" t="str">
        <f>'VMs - All Data Fields'!AF197</f>
        <v/>
      </c>
      <c r="V187" s="71" t="str">
        <f>'VMs - All Data Fields'!AG197</f>
        <v/>
      </c>
      <c r="W187" s="71">
        <f>'VMs - All Data Fields'!AH197</f>
        <v>0</v>
      </c>
      <c r="X187" s="71">
        <f>'VMs - All Data Fields'!AI197</f>
        <v>0</v>
      </c>
      <c r="Y187" s="71">
        <f>'VMs - All Data Fields'!AJ197</f>
        <v>0</v>
      </c>
      <c r="Z187" s="71" t="e">
        <f>'VMs - All Data Fields'!#REF!</f>
        <v>#REF!</v>
      </c>
      <c r="AA187" s="71">
        <f>'VMs - All Data Fields'!AK197</f>
        <v>0</v>
      </c>
      <c r="AB187" s="71">
        <f>'VMs - All Data Fields'!AL197</f>
        <v>0</v>
      </c>
      <c r="AC187" s="71">
        <f>'VMs - All Data Fields'!AM197</f>
        <v>0</v>
      </c>
      <c r="AD187" s="71" t="e">
        <f>'VMs - All Data Fields'!#REF!</f>
        <v>#REF!</v>
      </c>
      <c r="AE187" s="71">
        <f>'VMs - All Data Fields'!AT197</f>
        <v>0</v>
      </c>
      <c r="AF187" s="71">
        <f>'VMs - All Data Fields'!AW197</f>
        <v>0</v>
      </c>
      <c r="AG187" s="71">
        <f>'VMs - All Data Fields'!AX197</f>
        <v>0</v>
      </c>
      <c r="AH187" s="71">
        <f>'VMs - All Data Fields'!AY197</f>
        <v>0</v>
      </c>
      <c r="AI187" s="71">
        <f>'VMs - All Data Fields'!BJ197</f>
        <v>0</v>
      </c>
      <c r="AJ187" s="71"/>
      <c r="AK187" s="71"/>
      <c r="AL187" s="71"/>
      <c r="AM187" s="71"/>
      <c r="AN187" s="71"/>
      <c r="AO187" s="71"/>
      <c r="AP187" s="71"/>
      <c r="AQ187" s="71"/>
      <c r="AR187" s="71"/>
      <c r="AS187" s="71"/>
      <c r="AT187" s="71"/>
      <c r="AU187" s="71"/>
      <c r="AV187" s="71"/>
      <c r="AW187" s="71"/>
      <c r="AX187" s="71"/>
      <c r="AY187" s="71"/>
      <c r="AZ187" s="71"/>
      <c r="BA187" s="71"/>
      <c r="BB187" s="71"/>
      <c r="BC187" s="71"/>
      <c r="BD187" s="71"/>
      <c r="BE187" s="71"/>
      <c r="BF187" s="71"/>
      <c r="BG187" s="71"/>
      <c r="BH187" s="71"/>
      <c r="BI187" s="71"/>
      <c r="BJ187" s="71"/>
      <c r="BK187" s="71"/>
      <c r="BL187" s="71"/>
      <c r="BM187" s="71"/>
      <c r="BN187" s="71"/>
      <c r="BO187" s="71"/>
      <c r="BP187" s="71"/>
      <c r="BQ187" s="71"/>
      <c r="BR187" s="71"/>
      <c r="BS187" s="71"/>
      <c r="BT187" s="71"/>
      <c r="BU187" s="71"/>
      <c r="BV187" s="71"/>
      <c r="BW187" s="71"/>
      <c r="BX187" s="71"/>
      <c r="BY187" s="71"/>
      <c r="BZ187" s="71"/>
      <c r="CA187" s="71"/>
      <c r="CB187" s="71"/>
      <c r="CC187" s="71"/>
      <c r="CD187" s="71"/>
      <c r="CE187" s="71"/>
      <c r="CF187" s="71"/>
      <c r="CG187" s="71"/>
      <c r="CH187" s="71"/>
    </row>
    <row r="188" spans="1:86">
      <c r="A188" s="71">
        <f>'VMs - All Data Fields'!A198</f>
        <v>0</v>
      </c>
      <c r="B188" s="71">
        <f>'VMs - All Data Fields'!B198</f>
        <v>0</v>
      </c>
      <c r="C188" s="71">
        <f>'VMs - All Data Fields'!C198</f>
        <v>0</v>
      </c>
      <c r="D188" s="71">
        <f>'VMs - All Data Fields'!D198</f>
        <v>0</v>
      </c>
      <c r="E188" s="71">
        <f>'VMs - All Data Fields'!G198</f>
        <v>0</v>
      </c>
      <c r="F188" s="71">
        <f>'VMs - All Data Fields'!I198</f>
        <v>0</v>
      </c>
      <c r="G188" s="71">
        <f>'VMs - All Data Fields'!K198</f>
        <v>0</v>
      </c>
      <c r="H188" s="71">
        <f>'VMs - All Data Fields'!L198</f>
        <v>0</v>
      </c>
      <c r="I188" s="71" t="e">
        <f>'VMs - All Data Fields'!#REF!</f>
        <v>#REF!</v>
      </c>
      <c r="J188" s="71" t="e">
        <f>'VMs - All Data Fields'!#REF!</f>
        <v>#REF!</v>
      </c>
      <c r="K188" s="71" t="e">
        <f>'VMs - All Data Fields'!#REF!</f>
        <v>#REF!</v>
      </c>
      <c r="L188" s="71">
        <f>'VMs - All Data Fields'!N198</f>
        <v>0</v>
      </c>
      <c r="M188" s="71">
        <f>'VMs - All Data Fields'!P198</f>
        <v>0</v>
      </c>
      <c r="N188" s="71">
        <f>'VMs - All Data Fields'!Q198</f>
        <v>0</v>
      </c>
      <c r="O188" s="71">
        <f>'VMs - All Data Fields'!S198</f>
        <v>0</v>
      </c>
      <c r="P188" s="71">
        <f>'VMs - All Data Fields'!U198</f>
        <v>0</v>
      </c>
      <c r="Q188" s="71">
        <f>'VMs - All Data Fields'!V198</f>
        <v>0</v>
      </c>
      <c r="R188" s="71">
        <f>'VMs - All Data Fields'!AC198</f>
        <v>0</v>
      </c>
      <c r="S188" s="71">
        <f>'VMs - All Data Fields'!AD198</f>
        <v>0</v>
      </c>
      <c r="T188" s="71">
        <f>'VMs - All Data Fields'!AE198</f>
        <v>0</v>
      </c>
      <c r="U188" s="71" t="str">
        <f>'VMs - All Data Fields'!AF198</f>
        <v/>
      </c>
      <c r="V188" s="71" t="str">
        <f>'VMs - All Data Fields'!AG198</f>
        <v/>
      </c>
      <c r="W188" s="71">
        <f>'VMs - All Data Fields'!AH198</f>
        <v>0</v>
      </c>
      <c r="X188" s="71">
        <f>'VMs - All Data Fields'!AI198</f>
        <v>0</v>
      </c>
      <c r="Y188" s="71">
        <f>'VMs - All Data Fields'!AJ198</f>
        <v>0</v>
      </c>
      <c r="Z188" s="71" t="e">
        <f>'VMs - All Data Fields'!#REF!</f>
        <v>#REF!</v>
      </c>
      <c r="AA188" s="71">
        <f>'VMs - All Data Fields'!AK198</f>
        <v>0</v>
      </c>
      <c r="AB188" s="71">
        <f>'VMs - All Data Fields'!AL198</f>
        <v>0</v>
      </c>
      <c r="AC188" s="71">
        <f>'VMs - All Data Fields'!AM198</f>
        <v>0</v>
      </c>
      <c r="AD188" s="71" t="e">
        <f>'VMs - All Data Fields'!#REF!</f>
        <v>#REF!</v>
      </c>
      <c r="AE188" s="71">
        <f>'VMs - All Data Fields'!AT198</f>
        <v>0</v>
      </c>
      <c r="AF188" s="71">
        <f>'VMs - All Data Fields'!AW198</f>
        <v>0</v>
      </c>
      <c r="AG188" s="71">
        <f>'VMs - All Data Fields'!AX198</f>
        <v>0</v>
      </c>
      <c r="AH188" s="71">
        <f>'VMs - All Data Fields'!AY198</f>
        <v>0</v>
      </c>
      <c r="AI188" s="71">
        <f>'VMs - All Data Fields'!BJ198</f>
        <v>0</v>
      </c>
      <c r="AJ188" s="71"/>
      <c r="AK188" s="71"/>
      <c r="AL188" s="71"/>
      <c r="AM188" s="71"/>
      <c r="AN188" s="71"/>
      <c r="AO188" s="71"/>
      <c r="AP188" s="71"/>
      <c r="AQ188" s="71"/>
      <c r="AR188" s="71"/>
      <c r="AS188" s="71"/>
      <c r="AT188" s="71"/>
      <c r="AU188" s="71"/>
      <c r="AV188" s="71"/>
      <c r="AW188" s="71"/>
      <c r="AX188" s="71"/>
      <c r="AY188" s="71"/>
      <c r="AZ188" s="71"/>
      <c r="BA188" s="71"/>
      <c r="BB188" s="71"/>
      <c r="BC188" s="71"/>
      <c r="BD188" s="71"/>
      <c r="BE188" s="71"/>
      <c r="BF188" s="71"/>
      <c r="BG188" s="71"/>
      <c r="BH188" s="71"/>
      <c r="BI188" s="71"/>
      <c r="BJ188" s="71"/>
      <c r="BK188" s="71"/>
      <c r="BL188" s="71"/>
      <c r="BM188" s="71"/>
      <c r="BN188" s="71"/>
      <c r="BO188" s="71"/>
      <c r="BP188" s="71"/>
      <c r="BQ188" s="71"/>
      <c r="BR188" s="71"/>
      <c r="BS188" s="71"/>
      <c r="BT188" s="71"/>
      <c r="BU188" s="71"/>
      <c r="BV188" s="71"/>
      <c r="BW188" s="71"/>
      <c r="BX188" s="71"/>
      <c r="BY188" s="71"/>
      <c r="BZ188" s="71"/>
      <c r="CA188" s="71"/>
      <c r="CB188" s="71"/>
      <c r="CC188" s="71"/>
      <c r="CD188" s="71"/>
      <c r="CE188" s="71"/>
      <c r="CF188" s="71"/>
      <c r="CG188" s="71"/>
      <c r="CH188" s="71"/>
    </row>
    <row r="189" spans="1:86">
      <c r="A189" s="71">
        <f>'VMs - All Data Fields'!A199</f>
        <v>0</v>
      </c>
      <c r="B189" s="71">
        <f>'VMs - All Data Fields'!B199</f>
        <v>0</v>
      </c>
      <c r="C189" s="71">
        <f>'VMs - All Data Fields'!C199</f>
        <v>0</v>
      </c>
      <c r="D189" s="71">
        <f>'VMs - All Data Fields'!D199</f>
        <v>0</v>
      </c>
      <c r="E189" s="71">
        <f>'VMs - All Data Fields'!G199</f>
        <v>0</v>
      </c>
      <c r="F189" s="71">
        <f>'VMs - All Data Fields'!I199</f>
        <v>0</v>
      </c>
      <c r="G189" s="71">
        <f>'VMs - All Data Fields'!K199</f>
        <v>0</v>
      </c>
      <c r="H189" s="71">
        <f>'VMs - All Data Fields'!L199</f>
        <v>0</v>
      </c>
      <c r="I189" s="71" t="e">
        <f>'VMs - All Data Fields'!#REF!</f>
        <v>#REF!</v>
      </c>
      <c r="J189" s="71" t="e">
        <f>'VMs - All Data Fields'!#REF!</f>
        <v>#REF!</v>
      </c>
      <c r="K189" s="71" t="e">
        <f>'VMs - All Data Fields'!#REF!</f>
        <v>#REF!</v>
      </c>
      <c r="L189" s="71">
        <f>'VMs - All Data Fields'!N199</f>
        <v>0</v>
      </c>
      <c r="M189" s="71">
        <f>'VMs - All Data Fields'!P199</f>
        <v>0</v>
      </c>
      <c r="N189" s="71">
        <f>'VMs - All Data Fields'!Q199</f>
        <v>0</v>
      </c>
      <c r="O189" s="71">
        <f>'VMs - All Data Fields'!S199</f>
        <v>0</v>
      </c>
      <c r="P189" s="71">
        <f>'VMs - All Data Fields'!U199</f>
        <v>0</v>
      </c>
      <c r="Q189" s="71">
        <f>'VMs - All Data Fields'!V199</f>
        <v>0</v>
      </c>
      <c r="R189" s="71">
        <f>'VMs - All Data Fields'!AC199</f>
        <v>0</v>
      </c>
      <c r="S189" s="71">
        <f>'VMs - All Data Fields'!AD199</f>
        <v>0</v>
      </c>
      <c r="T189" s="71">
        <f>'VMs - All Data Fields'!AE199</f>
        <v>0</v>
      </c>
      <c r="U189" s="71" t="str">
        <f>'VMs - All Data Fields'!AF199</f>
        <v/>
      </c>
      <c r="V189" s="71" t="str">
        <f>'VMs - All Data Fields'!AG199</f>
        <v/>
      </c>
      <c r="W189" s="71">
        <f>'VMs - All Data Fields'!AH199</f>
        <v>0</v>
      </c>
      <c r="X189" s="71">
        <f>'VMs - All Data Fields'!AI199</f>
        <v>0</v>
      </c>
      <c r="Y189" s="71">
        <f>'VMs - All Data Fields'!AJ199</f>
        <v>0</v>
      </c>
      <c r="Z189" s="71" t="e">
        <f>'VMs - All Data Fields'!#REF!</f>
        <v>#REF!</v>
      </c>
      <c r="AA189" s="71">
        <f>'VMs - All Data Fields'!AK199</f>
        <v>0</v>
      </c>
      <c r="AB189" s="71">
        <f>'VMs - All Data Fields'!AL199</f>
        <v>0</v>
      </c>
      <c r="AC189" s="71">
        <f>'VMs - All Data Fields'!AM199</f>
        <v>0</v>
      </c>
      <c r="AD189" s="71" t="e">
        <f>'VMs - All Data Fields'!#REF!</f>
        <v>#REF!</v>
      </c>
      <c r="AE189" s="71">
        <f>'VMs - All Data Fields'!AT199</f>
        <v>0</v>
      </c>
      <c r="AF189" s="71">
        <f>'VMs - All Data Fields'!AW199</f>
        <v>0</v>
      </c>
      <c r="AG189" s="71">
        <f>'VMs - All Data Fields'!AX199</f>
        <v>0</v>
      </c>
      <c r="AH189" s="71">
        <f>'VMs - All Data Fields'!AY199</f>
        <v>0</v>
      </c>
      <c r="AI189" s="71">
        <f>'VMs - All Data Fields'!BJ199</f>
        <v>0</v>
      </c>
      <c r="AJ189" s="71"/>
      <c r="AK189" s="71"/>
      <c r="AL189" s="71"/>
      <c r="AM189" s="71"/>
      <c r="AN189" s="71"/>
      <c r="AO189" s="71"/>
      <c r="AP189" s="71"/>
      <c r="AQ189" s="71"/>
      <c r="AR189" s="71"/>
      <c r="AS189" s="71"/>
      <c r="AT189" s="71"/>
      <c r="AU189" s="71"/>
      <c r="AV189" s="71"/>
      <c r="AW189" s="71"/>
      <c r="AX189" s="71"/>
      <c r="AY189" s="71"/>
      <c r="AZ189" s="71"/>
      <c r="BA189" s="71"/>
      <c r="BB189" s="71"/>
      <c r="BC189" s="71"/>
      <c r="BD189" s="71"/>
      <c r="BE189" s="71"/>
      <c r="BF189" s="71"/>
      <c r="BG189" s="71"/>
      <c r="BH189" s="71"/>
      <c r="BI189" s="71"/>
      <c r="BJ189" s="71"/>
      <c r="BK189" s="71"/>
      <c r="BL189" s="71"/>
      <c r="BM189" s="71"/>
      <c r="BN189" s="71"/>
      <c r="BO189" s="71"/>
      <c r="BP189" s="71"/>
      <c r="BQ189" s="71"/>
      <c r="BR189" s="71"/>
      <c r="BS189" s="71"/>
      <c r="BT189" s="71"/>
      <c r="BU189" s="71"/>
      <c r="BV189" s="71"/>
      <c r="BW189" s="71"/>
      <c r="BX189" s="71"/>
      <c r="BY189" s="71"/>
      <c r="BZ189" s="71"/>
      <c r="CA189" s="71"/>
      <c r="CB189" s="71"/>
      <c r="CC189" s="71"/>
      <c r="CD189" s="71"/>
      <c r="CE189" s="71"/>
      <c r="CF189" s="71"/>
      <c r="CG189" s="71"/>
      <c r="CH189" s="71"/>
    </row>
    <row r="190" spans="1:86">
      <c r="A190" s="71">
        <f>'VMs - All Data Fields'!A200</f>
        <v>0</v>
      </c>
      <c r="B190" s="71">
        <f>'VMs - All Data Fields'!B200</f>
        <v>0</v>
      </c>
      <c r="C190" s="71">
        <f>'VMs - All Data Fields'!C200</f>
        <v>0</v>
      </c>
      <c r="D190" s="71">
        <f>'VMs - All Data Fields'!D200</f>
        <v>0</v>
      </c>
      <c r="E190" s="71">
        <f>'VMs - All Data Fields'!G200</f>
        <v>0</v>
      </c>
      <c r="F190" s="71">
        <f>'VMs - All Data Fields'!I200</f>
        <v>0</v>
      </c>
      <c r="G190" s="71">
        <f>'VMs - All Data Fields'!K200</f>
        <v>0</v>
      </c>
      <c r="H190" s="71">
        <f>'VMs - All Data Fields'!L200</f>
        <v>0</v>
      </c>
      <c r="I190" s="71" t="e">
        <f>'VMs - All Data Fields'!#REF!</f>
        <v>#REF!</v>
      </c>
      <c r="J190" s="71" t="e">
        <f>'VMs - All Data Fields'!#REF!</f>
        <v>#REF!</v>
      </c>
      <c r="K190" s="71" t="e">
        <f>'VMs - All Data Fields'!#REF!</f>
        <v>#REF!</v>
      </c>
      <c r="L190" s="71">
        <f>'VMs - All Data Fields'!N200</f>
        <v>0</v>
      </c>
      <c r="M190" s="71">
        <f>'VMs - All Data Fields'!P200</f>
        <v>0</v>
      </c>
      <c r="N190" s="71">
        <f>'VMs - All Data Fields'!Q200</f>
        <v>0</v>
      </c>
      <c r="O190" s="71">
        <f>'VMs - All Data Fields'!S200</f>
        <v>0</v>
      </c>
      <c r="P190" s="71">
        <f>'VMs - All Data Fields'!U200</f>
        <v>0</v>
      </c>
      <c r="Q190" s="71">
        <f>'VMs - All Data Fields'!V200</f>
        <v>0</v>
      </c>
      <c r="R190" s="71">
        <f>'VMs - All Data Fields'!AC200</f>
        <v>0</v>
      </c>
      <c r="S190" s="71">
        <f>'VMs - All Data Fields'!AD200</f>
        <v>0</v>
      </c>
      <c r="T190" s="71">
        <f>'VMs - All Data Fields'!AE200</f>
        <v>0</v>
      </c>
      <c r="U190" s="71" t="str">
        <f>'VMs - All Data Fields'!AF200</f>
        <v/>
      </c>
      <c r="V190" s="71" t="str">
        <f>'VMs - All Data Fields'!AG200</f>
        <v/>
      </c>
      <c r="W190" s="71">
        <f>'VMs - All Data Fields'!AH200</f>
        <v>0</v>
      </c>
      <c r="X190" s="71">
        <f>'VMs - All Data Fields'!AI200</f>
        <v>0</v>
      </c>
      <c r="Y190" s="71">
        <f>'VMs - All Data Fields'!AJ200</f>
        <v>0</v>
      </c>
      <c r="Z190" s="71" t="e">
        <f>'VMs - All Data Fields'!#REF!</f>
        <v>#REF!</v>
      </c>
      <c r="AA190" s="71">
        <f>'VMs - All Data Fields'!AK200</f>
        <v>0</v>
      </c>
      <c r="AB190" s="71">
        <f>'VMs - All Data Fields'!AL200</f>
        <v>0</v>
      </c>
      <c r="AC190" s="71">
        <f>'VMs - All Data Fields'!AM200</f>
        <v>0</v>
      </c>
      <c r="AD190" s="71" t="e">
        <f>'VMs - All Data Fields'!#REF!</f>
        <v>#REF!</v>
      </c>
      <c r="AE190" s="71">
        <f>'VMs - All Data Fields'!AT200</f>
        <v>0</v>
      </c>
      <c r="AF190" s="71">
        <f>'VMs - All Data Fields'!AW200</f>
        <v>0</v>
      </c>
      <c r="AG190" s="71">
        <f>'VMs - All Data Fields'!AX200</f>
        <v>0</v>
      </c>
      <c r="AH190" s="71">
        <f>'VMs - All Data Fields'!AY200</f>
        <v>0</v>
      </c>
      <c r="AI190" s="71">
        <f>'VMs - All Data Fields'!BJ200</f>
        <v>0</v>
      </c>
      <c r="AJ190" s="71"/>
      <c r="AK190" s="71"/>
      <c r="AL190" s="71"/>
      <c r="AM190" s="71"/>
      <c r="AN190" s="71"/>
      <c r="AO190" s="71"/>
      <c r="AP190" s="71"/>
      <c r="AQ190" s="71"/>
      <c r="AR190" s="71"/>
      <c r="AS190" s="71"/>
      <c r="AT190" s="71"/>
      <c r="AU190" s="71"/>
      <c r="AV190" s="71"/>
      <c r="AW190" s="71"/>
      <c r="AX190" s="71"/>
      <c r="AY190" s="71"/>
      <c r="AZ190" s="71"/>
      <c r="BA190" s="71"/>
      <c r="BB190" s="71"/>
      <c r="BC190" s="71"/>
      <c r="BD190" s="71"/>
      <c r="BE190" s="71"/>
      <c r="BF190" s="71"/>
      <c r="BG190" s="71"/>
      <c r="BH190" s="71"/>
      <c r="BI190" s="71"/>
      <c r="BJ190" s="71"/>
      <c r="BK190" s="71"/>
      <c r="BL190" s="71"/>
      <c r="BM190" s="71"/>
      <c r="BN190" s="71"/>
      <c r="BO190" s="71"/>
      <c r="BP190" s="71"/>
      <c r="BQ190" s="71"/>
      <c r="BR190" s="71"/>
      <c r="BS190" s="71"/>
      <c r="BT190" s="71"/>
      <c r="BU190" s="71"/>
      <c r="BV190" s="71"/>
      <c r="BW190" s="71"/>
      <c r="BX190" s="71"/>
      <c r="BY190" s="71"/>
      <c r="BZ190" s="71"/>
      <c r="CA190" s="71"/>
      <c r="CB190" s="71"/>
      <c r="CC190" s="71"/>
      <c r="CD190" s="71"/>
      <c r="CE190" s="71"/>
      <c r="CF190" s="71"/>
      <c r="CG190" s="71"/>
      <c r="CH190" s="71"/>
    </row>
    <row r="191" spans="1:86">
      <c r="A191" s="71">
        <f>'VMs - All Data Fields'!A201</f>
        <v>0</v>
      </c>
      <c r="B191" s="71">
        <f>'VMs - All Data Fields'!B201</f>
        <v>0</v>
      </c>
      <c r="C191" s="71">
        <f>'VMs - All Data Fields'!C201</f>
        <v>0</v>
      </c>
      <c r="D191" s="71">
        <f>'VMs - All Data Fields'!D201</f>
        <v>0</v>
      </c>
      <c r="E191" s="71">
        <f>'VMs - All Data Fields'!G201</f>
        <v>0</v>
      </c>
      <c r="F191" s="71">
        <f>'VMs - All Data Fields'!I201</f>
        <v>0</v>
      </c>
      <c r="G191" s="71">
        <f>'VMs - All Data Fields'!K201</f>
        <v>0</v>
      </c>
      <c r="H191" s="71">
        <f>'VMs - All Data Fields'!L201</f>
        <v>0</v>
      </c>
      <c r="I191" s="71" t="e">
        <f>'VMs - All Data Fields'!#REF!</f>
        <v>#REF!</v>
      </c>
      <c r="J191" s="71" t="e">
        <f>'VMs - All Data Fields'!#REF!</f>
        <v>#REF!</v>
      </c>
      <c r="K191" s="71" t="e">
        <f>'VMs - All Data Fields'!#REF!</f>
        <v>#REF!</v>
      </c>
      <c r="L191" s="71">
        <f>'VMs - All Data Fields'!N201</f>
        <v>0</v>
      </c>
      <c r="M191" s="71">
        <f>'VMs - All Data Fields'!P201</f>
        <v>0</v>
      </c>
      <c r="N191" s="71">
        <f>'VMs - All Data Fields'!Q201</f>
        <v>0</v>
      </c>
      <c r="O191" s="71">
        <f>'VMs - All Data Fields'!S201</f>
        <v>0</v>
      </c>
      <c r="P191" s="71">
        <f>'VMs - All Data Fields'!U201</f>
        <v>0</v>
      </c>
      <c r="Q191" s="71">
        <f>'VMs - All Data Fields'!V201</f>
        <v>0</v>
      </c>
      <c r="R191" s="71">
        <f>'VMs - All Data Fields'!AC201</f>
        <v>0</v>
      </c>
      <c r="S191" s="71">
        <f>'VMs - All Data Fields'!AD201</f>
        <v>0</v>
      </c>
      <c r="T191" s="71">
        <f>'VMs - All Data Fields'!AE201</f>
        <v>0</v>
      </c>
      <c r="U191" s="71" t="str">
        <f>'VMs - All Data Fields'!AF201</f>
        <v/>
      </c>
      <c r="V191" s="71" t="str">
        <f>'VMs - All Data Fields'!AG201</f>
        <v/>
      </c>
      <c r="W191" s="71">
        <f>'VMs - All Data Fields'!AH201</f>
        <v>0</v>
      </c>
      <c r="X191" s="71">
        <f>'VMs - All Data Fields'!AI201</f>
        <v>0</v>
      </c>
      <c r="Y191" s="71">
        <f>'VMs - All Data Fields'!AJ201</f>
        <v>0</v>
      </c>
      <c r="Z191" s="71" t="e">
        <f>'VMs - All Data Fields'!#REF!</f>
        <v>#REF!</v>
      </c>
      <c r="AA191" s="71">
        <f>'VMs - All Data Fields'!AK201</f>
        <v>0</v>
      </c>
      <c r="AB191" s="71">
        <f>'VMs - All Data Fields'!AL201</f>
        <v>0</v>
      </c>
      <c r="AC191" s="71">
        <f>'VMs - All Data Fields'!AM201</f>
        <v>0</v>
      </c>
      <c r="AD191" s="71" t="e">
        <f>'VMs - All Data Fields'!#REF!</f>
        <v>#REF!</v>
      </c>
      <c r="AE191" s="71">
        <f>'VMs - All Data Fields'!AT201</f>
        <v>0</v>
      </c>
      <c r="AF191" s="71">
        <f>'VMs - All Data Fields'!AW201</f>
        <v>0</v>
      </c>
      <c r="AG191" s="71">
        <f>'VMs - All Data Fields'!AX201</f>
        <v>0</v>
      </c>
      <c r="AH191" s="71">
        <f>'VMs - All Data Fields'!AY201</f>
        <v>0</v>
      </c>
      <c r="AI191" s="71">
        <f>'VMs - All Data Fields'!BJ201</f>
        <v>0</v>
      </c>
      <c r="AJ191" s="71"/>
      <c r="AK191" s="71"/>
      <c r="AL191" s="71"/>
      <c r="AM191" s="71"/>
      <c r="AN191" s="71"/>
      <c r="AO191" s="71"/>
      <c r="AP191" s="71"/>
      <c r="AQ191" s="71"/>
      <c r="AR191" s="71"/>
      <c r="AS191" s="71"/>
      <c r="AT191" s="71"/>
      <c r="AU191" s="71"/>
      <c r="AV191" s="71"/>
      <c r="AW191" s="71"/>
      <c r="AX191" s="71"/>
      <c r="AY191" s="71"/>
      <c r="AZ191" s="71"/>
      <c r="BA191" s="71"/>
      <c r="BB191" s="71"/>
      <c r="BC191" s="71"/>
      <c r="BD191" s="71"/>
      <c r="BE191" s="71"/>
      <c r="BF191" s="71"/>
      <c r="BG191" s="71"/>
      <c r="BH191" s="71"/>
      <c r="BI191" s="71"/>
      <c r="BJ191" s="71"/>
      <c r="BK191" s="71"/>
      <c r="BL191" s="71"/>
      <c r="BM191" s="71"/>
      <c r="BN191" s="71"/>
      <c r="BO191" s="71"/>
      <c r="BP191" s="71"/>
      <c r="BQ191" s="71"/>
      <c r="BR191" s="71"/>
      <c r="BS191" s="71"/>
      <c r="BT191" s="71"/>
      <c r="BU191" s="71"/>
      <c r="BV191" s="71"/>
      <c r="BW191" s="71"/>
      <c r="BX191" s="71"/>
      <c r="BY191" s="71"/>
      <c r="BZ191" s="71"/>
      <c r="CA191" s="71"/>
      <c r="CB191" s="71"/>
      <c r="CC191" s="71"/>
      <c r="CD191" s="71"/>
      <c r="CE191" s="71"/>
      <c r="CF191" s="71"/>
      <c r="CG191" s="71"/>
      <c r="CH191" s="71"/>
    </row>
    <row r="192" spans="1:86">
      <c r="A192" s="71">
        <f>'VMs - All Data Fields'!A202</f>
        <v>0</v>
      </c>
      <c r="B192" s="71">
        <f>'VMs - All Data Fields'!B202</f>
        <v>0</v>
      </c>
      <c r="C192" s="71">
        <f>'VMs - All Data Fields'!C202</f>
        <v>0</v>
      </c>
      <c r="D192" s="71">
        <f>'VMs - All Data Fields'!D202</f>
        <v>0</v>
      </c>
      <c r="E192" s="71">
        <f>'VMs - All Data Fields'!G202</f>
        <v>0</v>
      </c>
      <c r="F192" s="71">
        <f>'VMs - All Data Fields'!I202</f>
        <v>0</v>
      </c>
      <c r="G192" s="71">
        <f>'VMs - All Data Fields'!K202</f>
        <v>0</v>
      </c>
      <c r="H192" s="71">
        <f>'VMs - All Data Fields'!L202</f>
        <v>0</v>
      </c>
      <c r="I192" s="71" t="e">
        <f>'VMs - All Data Fields'!#REF!</f>
        <v>#REF!</v>
      </c>
      <c r="J192" s="71" t="e">
        <f>'VMs - All Data Fields'!#REF!</f>
        <v>#REF!</v>
      </c>
      <c r="K192" s="71" t="e">
        <f>'VMs - All Data Fields'!#REF!</f>
        <v>#REF!</v>
      </c>
      <c r="L192" s="71">
        <f>'VMs - All Data Fields'!N202</f>
        <v>0</v>
      </c>
      <c r="M192" s="71">
        <f>'VMs - All Data Fields'!P202</f>
        <v>0</v>
      </c>
      <c r="N192" s="71">
        <f>'VMs - All Data Fields'!Q202</f>
        <v>0</v>
      </c>
      <c r="O192" s="71">
        <f>'VMs - All Data Fields'!S202</f>
        <v>0</v>
      </c>
      <c r="P192" s="71">
        <f>'VMs - All Data Fields'!U202</f>
        <v>0</v>
      </c>
      <c r="Q192" s="71">
        <f>'VMs - All Data Fields'!V202</f>
        <v>0</v>
      </c>
      <c r="R192" s="71">
        <f>'VMs - All Data Fields'!AC202</f>
        <v>0</v>
      </c>
      <c r="S192" s="71">
        <f>'VMs - All Data Fields'!AD202</f>
        <v>0</v>
      </c>
      <c r="T192" s="71">
        <f>'VMs - All Data Fields'!AE202</f>
        <v>0</v>
      </c>
      <c r="U192" s="71" t="str">
        <f>'VMs - All Data Fields'!AF202</f>
        <v/>
      </c>
      <c r="V192" s="71" t="str">
        <f>'VMs - All Data Fields'!AG202</f>
        <v/>
      </c>
      <c r="W192" s="71">
        <f>'VMs - All Data Fields'!AH202</f>
        <v>0</v>
      </c>
      <c r="X192" s="71">
        <f>'VMs - All Data Fields'!AI202</f>
        <v>0</v>
      </c>
      <c r="Y192" s="71">
        <f>'VMs - All Data Fields'!AJ202</f>
        <v>0</v>
      </c>
      <c r="Z192" s="71" t="e">
        <f>'VMs - All Data Fields'!#REF!</f>
        <v>#REF!</v>
      </c>
      <c r="AA192" s="71">
        <f>'VMs - All Data Fields'!AK202</f>
        <v>0</v>
      </c>
      <c r="AB192" s="71">
        <f>'VMs - All Data Fields'!AL202</f>
        <v>0</v>
      </c>
      <c r="AC192" s="71">
        <f>'VMs - All Data Fields'!AM202</f>
        <v>0</v>
      </c>
      <c r="AD192" s="71" t="e">
        <f>'VMs - All Data Fields'!#REF!</f>
        <v>#REF!</v>
      </c>
      <c r="AE192" s="71">
        <f>'VMs - All Data Fields'!AT202</f>
        <v>0</v>
      </c>
      <c r="AF192" s="71">
        <f>'VMs - All Data Fields'!AW202</f>
        <v>0</v>
      </c>
      <c r="AG192" s="71">
        <f>'VMs - All Data Fields'!AX202</f>
        <v>0</v>
      </c>
      <c r="AH192" s="71">
        <f>'VMs - All Data Fields'!AY202</f>
        <v>0</v>
      </c>
      <c r="AI192" s="71">
        <f>'VMs - All Data Fields'!BJ202</f>
        <v>0</v>
      </c>
      <c r="AJ192" s="71"/>
      <c r="AK192" s="71"/>
      <c r="AL192" s="71"/>
      <c r="AM192" s="71"/>
      <c r="AN192" s="71"/>
      <c r="AO192" s="71"/>
      <c r="AP192" s="71"/>
      <c r="AQ192" s="71"/>
      <c r="AR192" s="71"/>
      <c r="AS192" s="71"/>
      <c r="AT192" s="71"/>
      <c r="AU192" s="71"/>
      <c r="AV192" s="71"/>
      <c r="AW192" s="71"/>
      <c r="AX192" s="71"/>
      <c r="AY192" s="71"/>
      <c r="AZ192" s="71"/>
      <c r="BA192" s="71"/>
      <c r="BB192" s="71"/>
      <c r="BC192" s="71"/>
      <c r="BD192" s="71"/>
      <c r="BE192" s="71"/>
      <c r="BF192" s="71"/>
      <c r="BG192" s="71"/>
      <c r="BH192" s="71"/>
      <c r="BI192" s="71"/>
      <c r="BJ192" s="71"/>
      <c r="BK192" s="71"/>
      <c r="BL192" s="71"/>
      <c r="BM192" s="71"/>
      <c r="BN192" s="71"/>
      <c r="BO192" s="71"/>
      <c r="BP192" s="71"/>
      <c r="BQ192" s="71"/>
      <c r="BR192" s="71"/>
      <c r="BS192" s="71"/>
      <c r="BT192" s="71"/>
      <c r="BU192" s="71"/>
      <c r="BV192" s="71"/>
      <c r="BW192" s="71"/>
      <c r="BX192" s="71"/>
      <c r="BY192" s="71"/>
      <c r="BZ192" s="71"/>
      <c r="CA192" s="71"/>
      <c r="CB192" s="71"/>
      <c r="CC192" s="71"/>
      <c r="CD192" s="71"/>
      <c r="CE192" s="71"/>
      <c r="CF192" s="71"/>
      <c r="CG192" s="71"/>
      <c r="CH192" s="71"/>
    </row>
    <row r="193" spans="1:86">
      <c r="A193" s="71">
        <f>'VMs - All Data Fields'!A203</f>
        <v>0</v>
      </c>
      <c r="B193" s="71">
        <f>'VMs - All Data Fields'!B203</f>
        <v>0</v>
      </c>
      <c r="C193" s="71">
        <f>'VMs - All Data Fields'!C203</f>
        <v>0</v>
      </c>
      <c r="D193" s="71">
        <f>'VMs - All Data Fields'!D203</f>
        <v>0</v>
      </c>
      <c r="E193" s="71">
        <f>'VMs - All Data Fields'!G203</f>
        <v>0</v>
      </c>
      <c r="F193" s="71">
        <f>'VMs - All Data Fields'!I203</f>
        <v>0</v>
      </c>
      <c r="G193" s="71">
        <f>'VMs - All Data Fields'!K203</f>
        <v>0</v>
      </c>
      <c r="H193" s="71">
        <f>'VMs - All Data Fields'!L203</f>
        <v>0</v>
      </c>
      <c r="I193" s="71" t="e">
        <f>'VMs - All Data Fields'!#REF!</f>
        <v>#REF!</v>
      </c>
      <c r="J193" s="71" t="e">
        <f>'VMs - All Data Fields'!#REF!</f>
        <v>#REF!</v>
      </c>
      <c r="K193" s="71" t="e">
        <f>'VMs - All Data Fields'!#REF!</f>
        <v>#REF!</v>
      </c>
      <c r="L193" s="71">
        <f>'VMs - All Data Fields'!N203</f>
        <v>0</v>
      </c>
      <c r="M193" s="71">
        <f>'VMs - All Data Fields'!P203</f>
        <v>0</v>
      </c>
      <c r="N193" s="71">
        <f>'VMs - All Data Fields'!Q203</f>
        <v>0</v>
      </c>
      <c r="O193" s="71">
        <f>'VMs - All Data Fields'!S203</f>
        <v>0</v>
      </c>
      <c r="P193" s="71">
        <f>'VMs - All Data Fields'!U203</f>
        <v>0</v>
      </c>
      <c r="Q193" s="71">
        <f>'VMs - All Data Fields'!V203</f>
        <v>0</v>
      </c>
      <c r="R193" s="71">
        <f>'VMs - All Data Fields'!AC203</f>
        <v>0</v>
      </c>
      <c r="S193" s="71">
        <f>'VMs - All Data Fields'!AD203</f>
        <v>0</v>
      </c>
      <c r="T193" s="71">
        <f>'VMs - All Data Fields'!AE203</f>
        <v>0</v>
      </c>
      <c r="U193" s="71" t="str">
        <f>'VMs - All Data Fields'!AF203</f>
        <v/>
      </c>
      <c r="V193" s="71" t="str">
        <f>'VMs - All Data Fields'!AG203</f>
        <v/>
      </c>
      <c r="W193" s="71">
        <f>'VMs - All Data Fields'!AH203</f>
        <v>0</v>
      </c>
      <c r="X193" s="71">
        <f>'VMs - All Data Fields'!AI203</f>
        <v>0</v>
      </c>
      <c r="Y193" s="71">
        <f>'VMs - All Data Fields'!AJ203</f>
        <v>0</v>
      </c>
      <c r="Z193" s="71" t="e">
        <f>'VMs - All Data Fields'!#REF!</f>
        <v>#REF!</v>
      </c>
      <c r="AA193" s="71">
        <f>'VMs - All Data Fields'!AK203</f>
        <v>0</v>
      </c>
      <c r="AB193" s="71">
        <f>'VMs - All Data Fields'!AL203</f>
        <v>0</v>
      </c>
      <c r="AC193" s="71">
        <f>'VMs - All Data Fields'!AM203</f>
        <v>0</v>
      </c>
      <c r="AD193" s="71" t="e">
        <f>'VMs - All Data Fields'!#REF!</f>
        <v>#REF!</v>
      </c>
      <c r="AE193" s="71">
        <f>'VMs - All Data Fields'!AT203</f>
        <v>0</v>
      </c>
      <c r="AF193" s="71">
        <f>'VMs - All Data Fields'!AW203</f>
        <v>0</v>
      </c>
      <c r="AG193" s="71">
        <f>'VMs - All Data Fields'!AX203</f>
        <v>0</v>
      </c>
      <c r="AH193" s="71">
        <f>'VMs - All Data Fields'!AY203</f>
        <v>0</v>
      </c>
      <c r="AI193" s="71">
        <f>'VMs - All Data Fields'!BJ203</f>
        <v>0</v>
      </c>
      <c r="AJ193" s="71"/>
      <c r="AK193" s="71"/>
      <c r="AL193" s="71"/>
      <c r="AM193" s="71"/>
      <c r="AN193" s="71"/>
      <c r="AO193" s="71"/>
      <c r="AP193" s="71"/>
      <c r="AQ193" s="71"/>
      <c r="AR193" s="71"/>
      <c r="AS193" s="71"/>
      <c r="AT193" s="71"/>
      <c r="AU193" s="71"/>
      <c r="AV193" s="71"/>
      <c r="AW193" s="71"/>
      <c r="AX193" s="71"/>
      <c r="AY193" s="71"/>
      <c r="AZ193" s="71"/>
      <c r="BA193" s="71"/>
      <c r="BB193" s="71"/>
      <c r="BC193" s="71"/>
      <c r="BD193" s="71"/>
      <c r="BE193" s="71"/>
      <c r="BF193" s="71"/>
      <c r="BG193" s="71"/>
      <c r="BH193" s="71"/>
      <c r="BI193" s="71"/>
      <c r="BJ193" s="71"/>
      <c r="BK193" s="71"/>
      <c r="BL193" s="71"/>
      <c r="BM193" s="71"/>
      <c r="BN193" s="71"/>
      <c r="BO193" s="71"/>
      <c r="BP193" s="71"/>
      <c r="BQ193" s="71"/>
      <c r="BR193" s="71"/>
      <c r="BS193" s="71"/>
      <c r="BT193" s="71"/>
      <c r="BU193" s="71"/>
      <c r="BV193" s="71"/>
      <c r="BW193" s="71"/>
      <c r="BX193" s="71"/>
      <c r="BY193" s="71"/>
      <c r="BZ193" s="71"/>
      <c r="CA193" s="71"/>
      <c r="CB193" s="71"/>
      <c r="CC193" s="71"/>
      <c r="CD193" s="71"/>
      <c r="CE193" s="71"/>
      <c r="CF193" s="71"/>
      <c r="CG193" s="71"/>
      <c r="CH193" s="71"/>
    </row>
    <row r="194" spans="1:86">
      <c r="A194" s="71">
        <f>'VMs - All Data Fields'!A204</f>
        <v>0</v>
      </c>
      <c r="B194" s="71">
        <f>'VMs - All Data Fields'!B204</f>
        <v>0</v>
      </c>
      <c r="C194" s="71">
        <f>'VMs - All Data Fields'!C204</f>
        <v>0</v>
      </c>
      <c r="D194" s="71">
        <f>'VMs - All Data Fields'!D204</f>
        <v>0</v>
      </c>
      <c r="E194" s="71">
        <f>'VMs - All Data Fields'!G204</f>
        <v>0</v>
      </c>
      <c r="F194" s="71">
        <f>'VMs - All Data Fields'!I204</f>
        <v>0</v>
      </c>
      <c r="G194" s="71">
        <f>'VMs - All Data Fields'!K204</f>
        <v>0</v>
      </c>
      <c r="H194" s="71">
        <f>'VMs - All Data Fields'!L204</f>
        <v>0</v>
      </c>
      <c r="I194" s="71" t="e">
        <f>'VMs - All Data Fields'!#REF!</f>
        <v>#REF!</v>
      </c>
      <c r="J194" s="71" t="e">
        <f>'VMs - All Data Fields'!#REF!</f>
        <v>#REF!</v>
      </c>
      <c r="K194" s="71" t="e">
        <f>'VMs - All Data Fields'!#REF!</f>
        <v>#REF!</v>
      </c>
      <c r="L194" s="71">
        <f>'VMs - All Data Fields'!N204</f>
        <v>0</v>
      </c>
      <c r="M194" s="71">
        <f>'VMs - All Data Fields'!P204</f>
        <v>0</v>
      </c>
      <c r="N194" s="71">
        <f>'VMs - All Data Fields'!Q204</f>
        <v>0</v>
      </c>
      <c r="O194" s="71">
        <f>'VMs - All Data Fields'!S204</f>
        <v>0</v>
      </c>
      <c r="P194" s="71">
        <f>'VMs - All Data Fields'!U204</f>
        <v>0</v>
      </c>
      <c r="Q194" s="71">
        <f>'VMs - All Data Fields'!V204</f>
        <v>0</v>
      </c>
      <c r="R194" s="71">
        <f>'VMs - All Data Fields'!AC204</f>
        <v>0</v>
      </c>
      <c r="S194" s="71">
        <f>'VMs - All Data Fields'!AD204</f>
        <v>0</v>
      </c>
      <c r="T194" s="71">
        <f>'VMs - All Data Fields'!AE204</f>
        <v>0</v>
      </c>
      <c r="U194" s="71" t="str">
        <f>'VMs - All Data Fields'!AF204</f>
        <v/>
      </c>
      <c r="V194" s="71" t="str">
        <f>'VMs - All Data Fields'!AG204</f>
        <v/>
      </c>
      <c r="W194" s="71">
        <f>'VMs - All Data Fields'!AH204</f>
        <v>0</v>
      </c>
      <c r="X194" s="71">
        <f>'VMs - All Data Fields'!AI204</f>
        <v>0</v>
      </c>
      <c r="Y194" s="71">
        <f>'VMs - All Data Fields'!AJ204</f>
        <v>0</v>
      </c>
      <c r="Z194" s="71" t="e">
        <f>'VMs - All Data Fields'!#REF!</f>
        <v>#REF!</v>
      </c>
      <c r="AA194" s="71">
        <f>'VMs - All Data Fields'!AK204</f>
        <v>0</v>
      </c>
      <c r="AB194" s="71">
        <f>'VMs - All Data Fields'!AL204</f>
        <v>0</v>
      </c>
      <c r="AC194" s="71">
        <f>'VMs - All Data Fields'!AM204</f>
        <v>0</v>
      </c>
      <c r="AD194" s="71" t="e">
        <f>'VMs - All Data Fields'!#REF!</f>
        <v>#REF!</v>
      </c>
      <c r="AE194" s="71">
        <f>'VMs - All Data Fields'!AT204</f>
        <v>0</v>
      </c>
      <c r="AF194" s="71">
        <f>'VMs - All Data Fields'!AW204</f>
        <v>0</v>
      </c>
      <c r="AG194" s="71">
        <f>'VMs - All Data Fields'!AX204</f>
        <v>0</v>
      </c>
      <c r="AH194" s="71">
        <f>'VMs - All Data Fields'!AY204</f>
        <v>0</v>
      </c>
      <c r="AI194" s="71">
        <f>'VMs - All Data Fields'!BJ204</f>
        <v>0</v>
      </c>
      <c r="AJ194" s="71"/>
      <c r="AK194" s="71"/>
      <c r="AL194" s="71"/>
      <c r="AM194" s="71"/>
      <c r="AN194" s="71"/>
      <c r="AO194" s="71"/>
      <c r="AP194" s="71"/>
      <c r="AQ194" s="71"/>
      <c r="AR194" s="71"/>
      <c r="AS194" s="71"/>
      <c r="AT194" s="71"/>
      <c r="AU194" s="71"/>
      <c r="AV194" s="71"/>
      <c r="AW194" s="71"/>
      <c r="AX194" s="71"/>
      <c r="AY194" s="71"/>
      <c r="AZ194" s="71"/>
      <c r="BA194" s="71"/>
      <c r="BB194" s="71"/>
      <c r="BC194" s="71"/>
      <c r="BD194" s="71"/>
      <c r="BE194" s="71"/>
      <c r="BF194" s="71"/>
      <c r="BG194" s="71"/>
      <c r="BH194" s="71"/>
      <c r="BI194" s="71"/>
      <c r="BJ194" s="71"/>
      <c r="BK194" s="71"/>
      <c r="BL194" s="71"/>
      <c r="BM194" s="71"/>
      <c r="BN194" s="71"/>
      <c r="BO194" s="71"/>
      <c r="BP194" s="71"/>
      <c r="BQ194" s="71"/>
      <c r="BR194" s="71"/>
      <c r="BS194" s="71"/>
      <c r="BT194" s="71"/>
      <c r="BU194" s="71"/>
      <c r="BV194" s="71"/>
      <c r="BW194" s="71"/>
      <c r="BX194" s="71"/>
      <c r="BY194" s="71"/>
      <c r="BZ194" s="71"/>
      <c r="CA194" s="71"/>
      <c r="CB194" s="71"/>
      <c r="CC194" s="71"/>
      <c r="CD194" s="71"/>
      <c r="CE194" s="71"/>
      <c r="CF194" s="71"/>
      <c r="CG194" s="71"/>
      <c r="CH194" s="71"/>
    </row>
    <row r="195" spans="1:86">
      <c r="A195" s="71">
        <f>'VMs - All Data Fields'!A205</f>
        <v>0</v>
      </c>
      <c r="B195" s="71">
        <f>'VMs - All Data Fields'!B205</f>
        <v>0</v>
      </c>
      <c r="C195" s="71">
        <f>'VMs - All Data Fields'!C205</f>
        <v>0</v>
      </c>
      <c r="D195" s="71">
        <f>'VMs - All Data Fields'!D205</f>
        <v>0</v>
      </c>
      <c r="E195" s="71">
        <f>'VMs - All Data Fields'!G205</f>
        <v>0</v>
      </c>
      <c r="F195" s="71">
        <f>'VMs - All Data Fields'!I205</f>
        <v>0</v>
      </c>
      <c r="G195" s="71">
        <f>'VMs - All Data Fields'!K205</f>
        <v>0</v>
      </c>
      <c r="H195" s="71">
        <f>'VMs - All Data Fields'!L205</f>
        <v>0</v>
      </c>
      <c r="I195" s="71" t="e">
        <f>'VMs - All Data Fields'!#REF!</f>
        <v>#REF!</v>
      </c>
      <c r="J195" s="71" t="e">
        <f>'VMs - All Data Fields'!#REF!</f>
        <v>#REF!</v>
      </c>
      <c r="K195" s="71" t="e">
        <f>'VMs - All Data Fields'!#REF!</f>
        <v>#REF!</v>
      </c>
      <c r="L195" s="71">
        <f>'VMs - All Data Fields'!N205</f>
        <v>0</v>
      </c>
      <c r="M195" s="71">
        <f>'VMs - All Data Fields'!P205</f>
        <v>0</v>
      </c>
      <c r="N195" s="71">
        <f>'VMs - All Data Fields'!Q205</f>
        <v>0</v>
      </c>
      <c r="O195" s="71">
        <f>'VMs - All Data Fields'!S205</f>
        <v>0</v>
      </c>
      <c r="P195" s="71">
        <f>'VMs - All Data Fields'!U205</f>
        <v>0</v>
      </c>
      <c r="Q195" s="71">
        <f>'VMs - All Data Fields'!V205</f>
        <v>0</v>
      </c>
      <c r="R195" s="71">
        <f>'VMs - All Data Fields'!AC205</f>
        <v>0</v>
      </c>
      <c r="S195" s="71">
        <f>'VMs - All Data Fields'!AD205</f>
        <v>0</v>
      </c>
      <c r="T195" s="71">
        <f>'VMs - All Data Fields'!AE205</f>
        <v>0</v>
      </c>
      <c r="U195" s="71" t="str">
        <f>'VMs - All Data Fields'!AF205</f>
        <v/>
      </c>
      <c r="V195" s="71" t="str">
        <f>'VMs - All Data Fields'!AG205</f>
        <v/>
      </c>
      <c r="W195" s="71">
        <f>'VMs - All Data Fields'!AH205</f>
        <v>0</v>
      </c>
      <c r="X195" s="71">
        <f>'VMs - All Data Fields'!AI205</f>
        <v>0</v>
      </c>
      <c r="Y195" s="71">
        <f>'VMs - All Data Fields'!AJ205</f>
        <v>0</v>
      </c>
      <c r="Z195" s="71" t="e">
        <f>'VMs - All Data Fields'!#REF!</f>
        <v>#REF!</v>
      </c>
      <c r="AA195" s="71">
        <f>'VMs - All Data Fields'!AK205</f>
        <v>0</v>
      </c>
      <c r="AB195" s="71">
        <f>'VMs - All Data Fields'!AL205</f>
        <v>0</v>
      </c>
      <c r="AC195" s="71">
        <f>'VMs - All Data Fields'!AM205</f>
        <v>0</v>
      </c>
      <c r="AD195" s="71" t="e">
        <f>'VMs - All Data Fields'!#REF!</f>
        <v>#REF!</v>
      </c>
      <c r="AE195" s="71">
        <f>'VMs - All Data Fields'!AT205</f>
        <v>0</v>
      </c>
      <c r="AF195" s="71">
        <f>'VMs - All Data Fields'!AW205</f>
        <v>0</v>
      </c>
      <c r="AG195" s="71">
        <f>'VMs - All Data Fields'!AX205</f>
        <v>0</v>
      </c>
      <c r="AH195" s="71">
        <f>'VMs - All Data Fields'!AY205</f>
        <v>0</v>
      </c>
      <c r="AI195" s="71">
        <f>'VMs - All Data Fields'!BJ205</f>
        <v>0</v>
      </c>
      <c r="AJ195" s="71"/>
      <c r="AK195" s="71"/>
      <c r="AL195" s="71"/>
      <c r="AM195" s="71"/>
      <c r="AN195" s="71"/>
      <c r="AO195" s="71"/>
      <c r="AP195" s="71"/>
      <c r="AQ195" s="71"/>
      <c r="AR195" s="71"/>
      <c r="AS195" s="71"/>
      <c r="AT195" s="71"/>
      <c r="AU195" s="71"/>
      <c r="AV195" s="71"/>
      <c r="AW195" s="71"/>
      <c r="AX195" s="71"/>
      <c r="AY195" s="71"/>
      <c r="AZ195" s="71"/>
      <c r="BA195" s="71"/>
      <c r="BB195" s="71"/>
      <c r="BC195" s="71"/>
      <c r="BD195" s="71"/>
      <c r="BE195" s="71"/>
      <c r="BF195" s="71"/>
      <c r="BG195" s="71"/>
      <c r="BH195" s="71"/>
      <c r="BI195" s="71"/>
      <c r="BJ195" s="71"/>
      <c r="BK195" s="71"/>
      <c r="BL195" s="71"/>
      <c r="BM195" s="71"/>
      <c r="BN195" s="71"/>
      <c r="BO195" s="71"/>
      <c r="BP195" s="71"/>
      <c r="BQ195" s="71"/>
      <c r="BR195" s="71"/>
      <c r="BS195" s="71"/>
      <c r="BT195" s="71"/>
      <c r="BU195" s="71"/>
      <c r="BV195" s="71"/>
      <c r="BW195" s="71"/>
      <c r="BX195" s="71"/>
      <c r="BY195" s="71"/>
      <c r="BZ195" s="71"/>
      <c r="CA195" s="71"/>
      <c r="CB195" s="71"/>
      <c r="CC195" s="71"/>
      <c r="CD195" s="71"/>
      <c r="CE195" s="71"/>
      <c r="CF195" s="71"/>
      <c r="CG195" s="71"/>
      <c r="CH195" s="71"/>
    </row>
    <row r="196" spans="1:86">
      <c r="A196" s="71">
        <f>'VMs - All Data Fields'!A206</f>
        <v>0</v>
      </c>
      <c r="B196" s="71">
        <f>'VMs - All Data Fields'!B206</f>
        <v>0</v>
      </c>
      <c r="C196" s="71">
        <f>'VMs - All Data Fields'!C206</f>
        <v>0</v>
      </c>
      <c r="D196" s="71">
        <f>'VMs - All Data Fields'!D206</f>
        <v>0</v>
      </c>
      <c r="E196" s="71">
        <f>'VMs - All Data Fields'!G206</f>
        <v>0</v>
      </c>
      <c r="F196" s="71">
        <f>'VMs - All Data Fields'!I206</f>
        <v>0</v>
      </c>
      <c r="G196" s="71">
        <f>'VMs - All Data Fields'!K206</f>
        <v>0</v>
      </c>
      <c r="H196" s="71">
        <f>'VMs - All Data Fields'!L206</f>
        <v>0</v>
      </c>
      <c r="I196" s="71" t="e">
        <f>'VMs - All Data Fields'!#REF!</f>
        <v>#REF!</v>
      </c>
      <c r="J196" s="71" t="e">
        <f>'VMs - All Data Fields'!#REF!</f>
        <v>#REF!</v>
      </c>
      <c r="K196" s="71" t="e">
        <f>'VMs - All Data Fields'!#REF!</f>
        <v>#REF!</v>
      </c>
      <c r="L196" s="71">
        <f>'VMs - All Data Fields'!N206</f>
        <v>0</v>
      </c>
      <c r="M196" s="71">
        <f>'VMs - All Data Fields'!P206</f>
        <v>0</v>
      </c>
      <c r="N196" s="71">
        <f>'VMs - All Data Fields'!Q206</f>
        <v>0</v>
      </c>
      <c r="O196" s="71">
        <f>'VMs - All Data Fields'!S206</f>
        <v>0</v>
      </c>
      <c r="P196" s="71">
        <f>'VMs - All Data Fields'!U206</f>
        <v>0</v>
      </c>
      <c r="Q196" s="71">
        <f>'VMs - All Data Fields'!V206</f>
        <v>0</v>
      </c>
      <c r="R196" s="71">
        <f>'VMs - All Data Fields'!AC206</f>
        <v>0</v>
      </c>
      <c r="S196" s="71">
        <f>'VMs - All Data Fields'!AD206</f>
        <v>0</v>
      </c>
      <c r="T196" s="71">
        <f>'VMs - All Data Fields'!AE206</f>
        <v>0</v>
      </c>
      <c r="U196" s="71" t="str">
        <f>'VMs - All Data Fields'!AF206</f>
        <v/>
      </c>
      <c r="V196" s="71" t="str">
        <f>'VMs - All Data Fields'!AG206</f>
        <v/>
      </c>
      <c r="W196" s="71">
        <f>'VMs - All Data Fields'!AH206</f>
        <v>0</v>
      </c>
      <c r="X196" s="71">
        <f>'VMs - All Data Fields'!AI206</f>
        <v>0</v>
      </c>
      <c r="Y196" s="71">
        <f>'VMs - All Data Fields'!AJ206</f>
        <v>0</v>
      </c>
      <c r="Z196" s="71" t="e">
        <f>'VMs - All Data Fields'!#REF!</f>
        <v>#REF!</v>
      </c>
      <c r="AA196" s="71">
        <f>'VMs - All Data Fields'!AK206</f>
        <v>0</v>
      </c>
      <c r="AB196" s="71">
        <f>'VMs - All Data Fields'!AL206</f>
        <v>0</v>
      </c>
      <c r="AC196" s="71">
        <f>'VMs - All Data Fields'!AM206</f>
        <v>0</v>
      </c>
      <c r="AD196" s="71" t="e">
        <f>'VMs - All Data Fields'!#REF!</f>
        <v>#REF!</v>
      </c>
      <c r="AE196" s="71">
        <f>'VMs - All Data Fields'!AT206</f>
        <v>0</v>
      </c>
      <c r="AF196" s="71">
        <f>'VMs - All Data Fields'!AW206</f>
        <v>0</v>
      </c>
      <c r="AG196" s="71">
        <f>'VMs - All Data Fields'!AX206</f>
        <v>0</v>
      </c>
      <c r="AH196" s="71">
        <f>'VMs - All Data Fields'!AY206</f>
        <v>0</v>
      </c>
      <c r="AI196" s="71">
        <f>'VMs - All Data Fields'!BJ206</f>
        <v>0</v>
      </c>
      <c r="AJ196" s="71"/>
      <c r="AK196" s="71"/>
      <c r="AL196" s="71"/>
      <c r="AM196" s="71"/>
      <c r="AN196" s="71"/>
      <c r="AO196" s="71"/>
      <c r="AP196" s="71"/>
      <c r="AQ196" s="71"/>
      <c r="AR196" s="71"/>
      <c r="AS196" s="71"/>
      <c r="AT196" s="71"/>
      <c r="AU196" s="71"/>
      <c r="AV196" s="71"/>
      <c r="AW196" s="71"/>
      <c r="AX196" s="71"/>
      <c r="AY196" s="71"/>
      <c r="AZ196" s="71"/>
      <c r="BA196" s="71"/>
      <c r="BB196" s="71"/>
      <c r="BC196" s="71"/>
      <c r="BD196" s="71"/>
      <c r="BE196" s="71"/>
      <c r="BF196" s="71"/>
      <c r="BG196" s="71"/>
      <c r="BH196" s="71"/>
      <c r="BI196" s="71"/>
      <c r="BJ196" s="71"/>
      <c r="BK196" s="71"/>
      <c r="BL196" s="71"/>
      <c r="BM196" s="71"/>
      <c r="BN196" s="71"/>
      <c r="BO196" s="71"/>
      <c r="BP196" s="71"/>
      <c r="BQ196" s="71"/>
      <c r="BR196" s="71"/>
      <c r="BS196" s="71"/>
      <c r="BT196" s="71"/>
      <c r="BU196" s="71"/>
      <c r="BV196" s="71"/>
      <c r="BW196" s="71"/>
      <c r="BX196" s="71"/>
      <c r="BY196" s="71"/>
      <c r="BZ196" s="71"/>
      <c r="CA196" s="71"/>
      <c r="CB196" s="71"/>
      <c r="CC196" s="71"/>
      <c r="CD196" s="71"/>
      <c r="CE196" s="71"/>
      <c r="CF196" s="71"/>
      <c r="CG196" s="71"/>
      <c r="CH196" s="71"/>
    </row>
    <row r="197" spans="1:86">
      <c r="A197" s="71">
        <f>'VMs - All Data Fields'!A207</f>
        <v>0</v>
      </c>
      <c r="B197" s="71">
        <f>'VMs - All Data Fields'!B207</f>
        <v>0</v>
      </c>
      <c r="C197" s="71">
        <f>'VMs - All Data Fields'!C207</f>
        <v>0</v>
      </c>
      <c r="D197" s="71">
        <f>'VMs - All Data Fields'!D207</f>
        <v>0</v>
      </c>
      <c r="E197" s="71">
        <f>'VMs - All Data Fields'!G207</f>
        <v>0</v>
      </c>
      <c r="F197" s="71">
        <f>'VMs - All Data Fields'!I207</f>
        <v>0</v>
      </c>
      <c r="G197" s="71">
        <f>'VMs - All Data Fields'!K207</f>
        <v>0</v>
      </c>
      <c r="H197" s="71">
        <f>'VMs - All Data Fields'!L207</f>
        <v>0</v>
      </c>
      <c r="I197" s="71" t="e">
        <f>'VMs - All Data Fields'!#REF!</f>
        <v>#REF!</v>
      </c>
      <c r="J197" s="71" t="e">
        <f>'VMs - All Data Fields'!#REF!</f>
        <v>#REF!</v>
      </c>
      <c r="K197" s="71" t="e">
        <f>'VMs - All Data Fields'!#REF!</f>
        <v>#REF!</v>
      </c>
      <c r="L197" s="71">
        <f>'VMs - All Data Fields'!N207</f>
        <v>0</v>
      </c>
      <c r="M197" s="71">
        <f>'VMs - All Data Fields'!P207</f>
        <v>0</v>
      </c>
      <c r="N197" s="71">
        <f>'VMs - All Data Fields'!Q207</f>
        <v>0</v>
      </c>
      <c r="O197" s="71">
        <f>'VMs - All Data Fields'!S207</f>
        <v>0</v>
      </c>
      <c r="P197" s="71">
        <f>'VMs - All Data Fields'!U207</f>
        <v>0</v>
      </c>
      <c r="Q197" s="71">
        <f>'VMs - All Data Fields'!V207</f>
        <v>0</v>
      </c>
      <c r="R197" s="71">
        <f>'VMs - All Data Fields'!AC207</f>
        <v>0</v>
      </c>
      <c r="S197" s="71">
        <f>'VMs - All Data Fields'!AD207</f>
        <v>0</v>
      </c>
      <c r="T197" s="71">
        <f>'VMs - All Data Fields'!AE207</f>
        <v>0</v>
      </c>
      <c r="U197" s="71" t="str">
        <f>'VMs - All Data Fields'!AF207</f>
        <v/>
      </c>
      <c r="V197" s="71" t="str">
        <f>'VMs - All Data Fields'!AG207</f>
        <v/>
      </c>
      <c r="W197" s="71">
        <f>'VMs - All Data Fields'!AH207</f>
        <v>0</v>
      </c>
      <c r="X197" s="71">
        <f>'VMs - All Data Fields'!AI207</f>
        <v>0</v>
      </c>
      <c r="Y197" s="71">
        <f>'VMs - All Data Fields'!AJ207</f>
        <v>0</v>
      </c>
      <c r="Z197" s="71" t="e">
        <f>'VMs - All Data Fields'!#REF!</f>
        <v>#REF!</v>
      </c>
      <c r="AA197" s="71">
        <f>'VMs - All Data Fields'!AK207</f>
        <v>0</v>
      </c>
      <c r="AB197" s="71">
        <f>'VMs - All Data Fields'!AL207</f>
        <v>0</v>
      </c>
      <c r="AC197" s="71">
        <f>'VMs - All Data Fields'!AM207</f>
        <v>0</v>
      </c>
      <c r="AD197" s="71" t="e">
        <f>'VMs - All Data Fields'!#REF!</f>
        <v>#REF!</v>
      </c>
      <c r="AE197" s="71">
        <f>'VMs - All Data Fields'!AT207</f>
        <v>0</v>
      </c>
      <c r="AF197" s="71">
        <f>'VMs - All Data Fields'!AW207</f>
        <v>0</v>
      </c>
      <c r="AG197" s="71">
        <f>'VMs - All Data Fields'!AX207</f>
        <v>0</v>
      </c>
      <c r="AH197" s="71">
        <f>'VMs - All Data Fields'!AY207</f>
        <v>0</v>
      </c>
      <c r="AI197" s="71">
        <f>'VMs - All Data Fields'!BJ207</f>
        <v>0</v>
      </c>
      <c r="AJ197" s="71"/>
      <c r="AK197" s="71"/>
      <c r="AL197" s="71"/>
      <c r="AM197" s="71"/>
      <c r="AN197" s="71"/>
      <c r="AO197" s="71"/>
      <c r="AP197" s="71"/>
      <c r="AQ197" s="71"/>
      <c r="AR197" s="71"/>
      <c r="AS197" s="71"/>
      <c r="AT197" s="71"/>
      <c r="AU197" s="71"/>
      <c r="AV197" s="71"/>
      <c r="AW197" s="71"/>
      <c r="AX197" s="71"/>
      <c r="AY197" s="71"/>
      <c r="AZ197" s="71"/>
      <c r="BA197" s="71"/>
      <c r="BB197" s="71"/>
      <c r="BC197" s="71"/>
      <c r="BD197" s="71"/>
      <c r="BE197" s="71"/>
      <c r="BF197" s="71"/>
      <c r="BG197" s="71"/>
      <c r="BH197" s="71"/>
      <c r="BI197" s="71"/>
      <c r="BJ197" s="71"/>
      <c r="BK197" s="71"/>
      <c r="BL197" s="71"/>
      <c r="BM197" s="71"/>
      <c r="BN197" s="71"/>
      <c r="BO197" s="71"/>
      <c r="BP197" s="71"/>
      <c r="BQ197" s="71"/>
      <c r="BR197" s="71"/>
      <c r="BS197" s="71"/>
      <c r="BT197" s="71"/>
      <c r="BU197" s="71"/>
      <c r="BV197" s="71"/>
      <c r="BW197" s="71"/>
      <c r="BX197" s="71"/>
      <c r="BY197" s="71"/>
      <c r="BZ197" s="71"/>
      <c r="CA197" s="71"/>
      <c r="CB197" s="71"/>
      <c r="CC197" s="71"/>
      <c r="CD197" s="71"/>
      <c r="CE197" s="71"/>
      <c r="CF197" s="71"/>
      <c r="CG197" s="71"/>
      <c r="CH197" s="71"/>
    </row>
    <row r="198" spans="1:86">
      <c r="A198" s="71">
        <f>'VMs - All Data Fields'!A208</f>
        <v>0</v>
      </c>
      <c r="B198" s="71">
        <f>'VMs - All Data Fields'!B208</f>
        <v>0</v>
      </c>
      <c r="C198" s="71">
        <f>'VMs - All Data Fields'!C208</f>
        <v>0</v>
      </c>
      <c r="D198" s="71">
        <f>'VMs - All Data Fields'!D208</f>
        <v>0</v>
      </c>
      <c r="E198" s="71">
        <f>'VMs - All Data Fields'!G208</f>
        <v>0</v>
      </c>
      <c r="F198" s="71">
        <f>'VMs - All Data Fields'!I208</f>
        <v>0</v>
      </c>
      <c r="G198" s="71">
        <f>'VMs - All Data Fields'!K208</f>
        <v>0</v>
      </c>
      <c r="H198" s="71">
        <f>'VMs - All Data Fields'!L208</f>
        <v>0</v>
      </c>
      <c r="I198" s="71" t="e">
        <f>'VMs - All Data Fields'!#REF!</f>
        <v>#REF!</v>
      </c>
      <c r="J198" s="71" t="e">
        <f>'VMs - All Data Fields'!#REF!</f>
        <v>#REF!</v>
      </c>
      <c r="K198" s="71" t="e">
        <f>'VMs - All Data Fields'!#REF!</f>
        <v>#REF!</v>
      </c>
      <c r="L198" s="71">
        <f>'VMs - All Data Fields'!N208</f>
        <v>0</v>
      </c>
      <c r="M198" s="71">
        <f>'VMs - All Data Fields'!P208</f>
        <v>0</v>
      </c>
      <c r="N198" s="71">
        <f>'VMs - All Data Fields'!Q208</f>
        <v>0</v>
      </c>
      <c r="O198" s="71">
        <f>'VMs - All Data Fields'!S208</f>
        <v>0</v>
      </c>
      <c r="P198" s="71">
        <f>'VMs - All Data Fields'!U208</f>
        <v>0</v>
      </c>
      <c r="Q198" s="71">
        <f>'VMs - All Data Fields'!V208</f>
        <v>0</v>
      </c>
      <c r="R198" s="71">
        <f>'VMs - All Data Fields'!AC208</f>
        <v>0</v>
      </c>
      <c r="S198" s="71">
        <f>'VMs - All Data Fields'!AD208</f>
        <v>0</v>
      </c>
      <c r="T198" s="71">
        <f>'VMs - All Data Fields'!AE208</f>
        <v>0</v>
      </c>
      <c r="U198" s="71" t="str">
        <f>'VMs - All Data Fields'!AF208</f>
        <v/>
      </c>
      <c r="V198" s="71" t="str">
        <f>'VMs - All Data Fields'!AG208</f>
        <v/>
      </c>
      <c r="W198" s="71">
        <f>'VMs - All Data Fields'!AH208</f>
        <v>0</v>
      </c>
      <c r="X198" s="71">
        <f>'VMs - All Data Fields'!AI208</f>
        <v>0</v>
      </c>
      <c r="Y198" s="71">
        <f>'VMs - All Data Fields'!AJ208</f>
        <v>0</v>
      </c>
      <c r="Z198" s="71" t="e">
        <f>'VMs - All Data Fields'!#REF!</f>
        <v>#REF!</v>
      </c>
      <c r="AA198" s="71">
        <f>'VMs - All Data Fields'!AK208</f>
        <v>0</v>
      </c>
      <c r="AB198" s="71">
        <f>'VMs - All Data Fields'!AL208</f>
        <v>0</v>
      </c>
      <c r="AC198" s="71">
        <f>'VMs - All Data Fields'!AM208</f>
        <v>0</v>
      </c>
      <c r="AD198" s="71" t="e">
        <f>'VMs - All Data Fields'!#REF!</f>
        <v>#REF!</v>
      </c>
      <c r="AE198" s="71">
        <f>'VMs - All Data Fields'!AT208</f>
        <v>0</v>
      </c>
      <c r="AF198" s="71">
        <f>'VMs - All Data Fields'!AW208</f>
        <v>0</v>
      </c>
      <c r="AG198" s="71">
        <f>'VMs - All Data Fields'!AX208</f>
        <v>0</v>
      </c>
      <c r="AH198" s="71">
        <f>'VMs - All Data Fields'!AY208</f>
        <v>0</v>
      </c>
      <c r="AI198" s="71">
        <f>'VMs - All Data Fields'!BJ208</f>
        <v>0</v>
      </c>
      <c r="AJ198" s="71"/>
      <c r="AK198" s="71"/>
      <c r="AL198" s="71"/>
      <c r="AM198" s="71"/>
      <c r="AN198" s="71"/>
      <c r="AO198" s="71"/>
      <c r="AP198" s="71"/>
      <c r="AQ198" s="71"/>
      <c r="AR198" s="71"/>
      <c r="AS198" s="71"/>
      <c r="AT198" s="71"/>
      <c r="AU198" s="71"/>
      <c r="AV198" s="71"/>
      <c r="AW198" s="71"/>
      <c r="AX198" s="71"/>
      <c r="AY198" s="71"/>
      <c r="AZ198" s="71"/>
      <c r="BA198" s="71"/>
      <c r="BB198" s="71"/>
      <c r="BC198" s="71"/>
      <c r="BD198" s="71"/>
      <c r="BE198" s="71"/>
      <c r="BF198" s="71"/>
      <c r="BG198" s="71"/>
      <c r="BH198" s="71"/>
      <c r="BI198" s="71"/>
      <c r="BJ198" s="71"/>
      <c r="BK198" s="71"/>
      <c r="BL198" s="71"/>
      <c r="BM198" s="71"/>
      <c r="BN198" s="71"/>
      <c r="BO198" s="71"/>
      <c r="BP198" s="71"/>
      <c r="BQ198" s="71"/>
      <c r="BR198" s="71"/>
      <c r="BS198" s="71"/>
      <c r="BT198" s="71"/>
      <c r="BU198" s="71"/>
      <c r="BV198" s="71"/>
      <c r="BW198" s="71"/>
      <c r="BX198" s="71"/>
      <c r="BY198" s="71"/>
      <c r="BZ198" s="71"/>
      <c r="CA198" s="71"/>
      <c r="CB198" s="71"/>
      <c r="CC198" s="71"/>
      <c r="CD198" s="71"/>
      <c r="CE198" s="71"/>
      <c r="CF198" s="71"/>
      <c r="CG198" s="71"/>
      <c r="CH198" s="71"/>
    </row>
    <row r="199" spans="1:86">
      <c r="A199" s="71">
        <f>'VMs - All Data Fields'!A209</f>
        <v>0</v>
      </c>
      <c r="B199" s="71">
        <f>'VMs - All Data Fields'!B209</f>
        <v>0</v>
      </c>
      <c r="C199" s="71">
        <f>'VMs - All Data Fields'!C209</f>
        <v>0</v>
      </c>
      <c r="D199" s="71">
        <f>'VMs - All Data Fields'!D209</f>
        <v>0</v>
      </c>
      <c r="E199" s="71">
        <f>'VMs - All Data Fields'!G209</f>
        <v>0</v>
      </c>
      <c r="F199" s="71">
        <f>'VMs - All Data Fields'!I209</f>
        <v>0</v>
      </c>
      <c r="G199" s="71">
        <f>'VMs - All Data Fields'!K209</f>
        <v>0</v>
      </c>
      <c r="H199" s="71">
        <f>'VMs - All Data Fields'!L209</f>
        <v>0</v>
      </c>
      <c r="I199" s="71" t="e">
        <f>'VMs - All Data Fields'!#REF!</f>
        <v>#REF!</v>
      </c>
      <c r="J199" s="71" t="e">
        <f>'VMs - All Data Fields'!#REF!</f>
        <v>#REF!</v>
      </c>
      <c r="K199" s="71" t="e">
        <f>'VMs - All Data Fields'!#REF!</f>
        <v>#REF!</v>
      </c>
      <c r="L199" s="71">
        <f>'VMs - All Data Fields'!N209</f>
        <v>0</v>
      </c>
      <c r="M199" s="71">
        <f>'VMs - All Data Fields'!P209</f>
        <v>0</v>
      </c>
      <c r="N199" s="71">
        <f>'VMs - All Data Fields'!Q209</f>
        <v>0</v>
      </c>
      <c r="O199" s="71">
        <f>'VMs - All Data Fields'!S209</f>
        <v>0</v>
      </c>
      <c r="P199" s="71">
        <f>'VMs - All Data Fields'!U209</f>
        <v>0</v>
      </c>
      <c r="Q199" s="71">
        <f>'VMs - All Data Fields'!V209</f>
        <v>0</v>
      </c>
      <c r="R199" s="71">
        <f>'VMs - All Data Fields'!AC209</f>
        <v>0</v>
      </c>
      <c r="S199" s="71">
        <f>'VMs - All Data Fields'!AD209</f>
        <v>0</v>
      </c>
      <c r="T199" s="71">
        <f>'VMs - All Data Fields'!AE209</f>
        <v>0</v>
      </c>
      <c r="U199" s="71" t="str">
        <f>'VMs - All Data Fields'!AF209</f>
        <v/>
      </c>
      <c r="V199" s="71" t="str">
        <f>'VMs - All Data Fields'!AG209</f>
        <v/>
      </c>
      <c r="W199" s="71">
        <f>'VMs - All Data Fields'!AH209</f>
        <v>0</v>
      </c>
      <c r="X199" s="71">
        <f>'VMs - All Data Fields'!AI209</f>
        <v>0</v>
      </c>
      <c r="Y199" s="71">
        <f>'VMs - All Data Fields'!AJ209</f>
        <v>0</v>
      </c>
      <c r="Z199" s="71" t="e">
        <f>'VMs - All Data Fields'!#REF!</f>
        <v>#REF!</v>
      </c>
      <c r="AA199" s="71">
        <f>'VMs - All Data Fields'!AK209</f>
        <v>0</v>
      </c>
      <c r="AB199" s="71">
        <f>'VMs - All Data Fields'!AL209</f>
        <v>0</v>
      </c>
      <c r="AC199" s="71">
        <f>'VMs - All Data Fields'!AM209</f>
        <v>0</v>
      </c>
      <c r="AD199" s="71" t="e">
        <f>'VMs - All Data Fields'!#REF!</f>
        <v>#REF!</v>
      </c>
      <c r="AE199" s="71">
        <f>'VMs - All Data Fields'!AT209</f>
        <v>0</v>
      </c>
      <c r="AF199" s="71">
        <f>'VMs - All Data Fields'!AW209</f>
        <v>0</v>
      </c>
      <c r="AG199" s="71">
        <f>'VMs - All Data Fields'!AX209</f>
        <v>0</v>
      </c>
      <c r="AH199" s="71">
        <f>'VMs - All Data Fields'!AY209</f>
        <v>0</v>
      </c>
      <c r="AI199" s="71">
        <f>'VMs - All Data Fields'!BJ209</f>
        <v>0</v>
      </c>
      <c r="AJ199" s="71"/>
      <c r="AK199" s="71"/>
      <c r="AL199" s="71"/>
      <c r="AM199" s="71"/>
      <c r="AN199" s="71"/>
      <c r="AO199" s="71"/>
      <c r="AP199" s="71"/>
      <c r="AQ199" s="71"/>
      <c r="AR199" s="71"/>
      <c r="AS199" s="71"/>
      <c r="AT199" s="71"/>
      <c r="AU199" s="71"/>
      <c r="AV199" s="71"/>
      <c r="AW199" s="71"/>
      <c r="AX199" s="71"/>
      <c r="AY199" s="71"/>
      <c r="AZ199" s="71"/>
      <c r="BA199" s="71"/>
      <c r="BB199" s="71"/>
      <c r="BC199" s="71"/>
      <c r="BD199" s="71"/>
      <c r="BE199" s="71"/>
      <c r="BF199" s="71"/>
      <c r="BG199" s="71"/>
      <c r="BH199" s="71"/>
      <c r="BI199" s="71"/>
      <c r="BJ199" s="71"/>
      <c r="BK199" s="71"/>
      <c r="BL199" s="71"/>
      <c r="BM199" s="71"/>
      <c r="BN199" s="71"/>
      <c r="BO199" s="71"/>
      <c r="BP199" s="71"/>
      <c r="BQ199" s="71"/>
      <c r="BR199" s="71"/>
      <c r="BS199" s="71"/>
      <c r="BT199" s="71"/>
      <c r="BU199" s="71"/>
      <c r="BV199" s="71"/>
      <c r="BW199" s="71"/>
      <c r="BX199" s="71"/>
      <c r="BY199" s="71"/>
      <c r="BZ199" s="71"/>
      <c r="CA199" s="71"/>
      <c r="CB199" s="71"/>
      <c r="CC199" s="71"/>
      <c r="CD199" s="71"/>
      <c r="CE199" s="71"/>
      <c r="CF199" s="71"/>
      <c r="CG199" s="71"/>
      <c r="CH199" s="71"/>
    </row>
    <row r="200" spans="1:86">
      <c r="A200" s="71">
        <f>'VMs - All Data Fields'!A210</f>
        <v>0</v>
      </c>
      <c r="B200" s="71">
        <f>'VMs - All Data Fields'!B210</f>
        <v>0</v>
      </c>
      <c r="C200" s="71">
        <f>'VMs - All Data Fields'!C210</f>
        <v>0</v>
      </c>
      <c r="D200" s="71">
        <f>'VMs - All Data Fields'!D210</f>
        <v>0</v>
      </c>
      <c r="E200" s="71">
        <f>'VMs - All Data Fields'!G210</f>
        <v>0</v>
      </c>
      <c r="F200" s="71">
        <f>'VMs - All Data Fields'!I210</f>
        <v>0</v>
      </c>
      <c r="G200" s="71">
        <f>'VMs - All Data Fields'!K210</f>
        <v>0</v>
      </c>
      <c r="H200" s="71">
        <f>'VMs - All Data Fields'!L210</f>
        <v>0</v>
      </c>
      <c r="I200" s="71" t="e">
        <f>'VMs - All Data Fields'!#REF!</f>
        <v>#REF!</v>
      </c>
      <c r="J200" s="71" t="e">
        <f>'VMs - All Data Fields'!#REF!</f>
        <v>#REF!</v>
      </c>
      <c r="K200" s="71" t="e">
        <f>'VMs - All Data Fields'!#REF!</f>
        <v>#REF!</v>
      </c>
      <c r="L200" s="71">
        <f>'VMs - All Data Fields'!N210</f>
        <v>0</v>
      </c>
      <c r="M200" s="71">
        <f>'VMs - All Data Fields'!P210</f>
        <v>0</v>
      </c>
      <c r="N200" s="71">
        <f>'VMs - All Data Fields'!Q210</f>
        <v>0</v>
      </c>
      <c r="O200" s="71">
        <f>'VMs - All Data Fields'!S210</f>
        <v>0</v>
      </c>
      <c r="P200" s="71">
        <f>'VMs - All Data Fields'!U210</f>
        <v>0</v>
      </c>
      <c r="Q200" s="71">
        <f>'VMs - All Data Fields'!V210</f>
        <v>0</v>
      </c>
      <c r="R200" s="71">
        <f>'VMs - All Data Fields'!AC210</f>
        <v>0</v>
      </c>
      <c r="S200" s="71">
        <f>'VMs - All Data Fields'!AD210</f>
        <v>0</v>
      </c>
      <c r="T200" s="71">
        <f>'VMs - All Data Fields'!AE210</f>
        <v>0</v>
      </c>
      <c r="U200" s="71" t="str">
        <f>'VMs - All Data Fields'!AF210</f>
        <v/>
      </c>
      <c r="V200" s="71" t="str">
        <f>'VMs - All Data Fields'!AG210</f>
        <v/>
      </c>
      <c r="W200" s="71">
        <f>'VMs - All Data Fields'!AH210</f>
        <v>0</v>
      </c>
      <c r="X200" s="71">
        <f>'VMs - All Data Fields'!AI210</f>
        <v>0</v>
      </c>
      <c r="Y200" s="71">
        <f>'VMs - All Data Fields'!AJ210</f>
        <v>0</v>
      </c>
      <c r="Z200" s="71" t="e">
        <f>'VMs - All Data Fields'!#REF!</f>
        <v>#REF!</v>
      </c>
      <c r="AA200" s="71">
        <f>'VMs - All Data Fields'!AK210</f>
        <v>0</v>
      </c>
      <c r="AB200" s="71">
        <f>'VMs - All Data Fields'!AL210</f>
        <v>0</v>
      </c>
      <c r="AC200" s="71">
        <f>'VMs - All Data Fields'!AM210</f>
        <v>0</v>
      </c>
      <c r="AD200" s="71" t="e">
        <f>'VMs - All Data Fields'!#REF!</f>
        <v>#REF!</v>
      </c>
      <c r="AE200" s="71">
        <f>'VMs - All Data Fields'!AT210</f>
        <v>0</v>
      </c>
      <c r="AF200" s="71">
        <f>'VMs - All Data Fields'!AW210</f>
        <v>0</v>
      </c>
      <c r="AG200" s="71">
        <f>'VMs - All Data Fields'!AX210</f>
        <v>0</v>
      </c>
      <c r="AH200" s="71">
        <f>'VMs - All Data Fields'!AY210</f>
        <v>0</v>
      </c>
      <c r="AI200" s="71">
        <f>'VMs - All Data Fields'!BJ210</f>
        <v>0</v>
      </c>
      <c r="AJ200" s="71"/>
      <c r="AK200" s="71"/>
      <c r="AL200" s="71"/>
      <c r="AM200" s="71"/>
      <c r="AN200" s="71"/>
      <c r="AO200" s="71"/>
      <c r="AP200" s="71"/>
      <c r="AQ200" s="71"/>
      <c r="AR200" s="71"/>
      <c r="AS200" s="71"/>
      <c r="AT200" s="71"/>
      <c r="AU200" s="71"/>
      <c r="AV200" s="71"/>
      <c r="AW200" s="71"/>
      <c r="AX200" s="71"/>
      <c r="AY200" s="71"/>
      <c r="AZ200" s="71"/>
      <c r="BA200" s="71"/>
      <c r="BB200" s="71"/>
      <c r="BC200" s="71"/>
      <c r="BD200" s="71"/>
      <c r="BE200" s="71"/>
      <c r="BF200" s="71"/>
      <c r="BG200" s="71"/>
      <c r="BH200" s="71"/>
      <c r="BI200" s="71"/>
      <c r="BJ200" s="71"/>
      <c r="BK200" s="71"/>
      <c r="BL200" s="71"/>
      <c r="BM200" s="71"/>
      <c r="BN200" s="71"/>
      <c r="BO200" s="71"/>
      <c r="BP200" s="71"/>
      <c r="BQ200" s="71"/>
      <c r="BR200" s="71"/>
      <c r="BS200" s="71"/>
      <c r="BT200" s="71"/>
      <c r="BU200" s="71"/>
      <c r="BV200" s="71"/>
      <c r="BW200" s="71"/>
      <c r="BX200" s="71"/>
      <c r="BY200" s="71"/>
      <c r="BZ200" s="71"/>
      <c r="CA200" s="71"/>
      <c r="CB200" s="71"/>
      <c r="CC200" s="71"/>
      <c r="CD200" s="71"/>
      <c r="CE200" s="71"/>
      <c r="CF200" s="71"/>
      <c r="CG200" s="71"/>
      <c r="CH200" s="71"/>
    </row>
    <row r="201" spans="1:86">
      <c r="A201" s="71">
        <f>'VMs - All Data Fields'!A211</f>
        <v>0</v>
      </c>
      <c r="B201" s="71">
        <f>'VMs - All Data Fields'!B211</f>
        <v>0</v>
      </c>
      <c r="C201" s="71">
        <f>'VMs - All Data Fields'!C211</f>
        <v>0</v>
      </c>
      <c r="D201" s="71">
        <f>'VMs - All Data Fields'!D211</f>
        <v>0</v>
      </c>
      <c r="E201" s="71">
        <f>'VMs - All Data Fields'!G211</f>
        <v>0</v>
      </c>
      <c r="F201" s="71">
        <f>'VMs - All Data Fields'!I211</f>
        <v>0</v>
      </c>
      <c r="G201" s="71">
        <f>'VMs - All Data Fields'!K211</f>
        <v>0</v>
      </c>
      <c r="H201" s="71">
        <f>'VMs - All Data Fields'!L211</f>
        <v>0</v>
      </c>
      <c r="I201" s="71" t="e">
        <f>'VMs - All Data Fields'!#REF!</f>
        <v>#REF!</v>
      </c>
      <c r="J201" s="71" t="e">
        <f>'VMs - All Data Fields'!#REF!</f>
        <v>#REF!</v>
      </c>
      <c r="K201" s="71" t="e">
        <f>'VMs - All Data Fields'!#REF!</f>
        <v>#REF!</v>
      </c>
      <c r="L201" s="71">
        <f>'VMs - All Data Fields'!N211</f>
        <v>0</v>
      </c>
      <c r="M201" s="71">
        <f>'VMs - All Data Fields'!P211</f>
        <v>0</v>
      </c>
      <c r="N201" s="71">
        <f>'VMs - All Data Fields'!Q211</f>
        <v>0</v>
      </c>
      <c r="O201" s="71">
        <f>'VMs - All Data Fields'!S211</f>
        <v>0</v>
      </c>
      <c r="P201" s="71">
        <f>'VMs - All Data Fields'!U211</f>
        <v>0</v>
      </c>
      <c r="Q201" s="71">
        <f>'VMs - All Data Fields'!V211</f>
        <v>0</v>
      </c>
      <c r="R201" s="71">
        <f>'VMs - All Data Fields'!AC211</f>
        <v>0</v>
      </c>
      <c r="S201" s="71">
        <f>'VMs - All Data Fields'!AD211</f>
        <v>0</v>
      </c>
      <c r="T201" s="71">
        <f>'VMs - All Data Fields'!AE211</f>
        <v>0</v>
      </c>
      <c r="U201" s="71" t="str">
        <f>'VMs - All Data Fields'!AF211</f>
        <v/>
      </c>
      <c r="V201" s="71" t="str">
        <f>'VMs - All Data Fields'!AG211</f>
        <v/>
      </c>
      <c r="W201" s="71">
        <f>'VMs - All Data Fields'!AH211</f>
        <v>0</v>
      </c>
      <c r="X201" s="71">
        <f>'VMs - All Data Fields'!AI211</f>
        <v>0</v>
      </c>
      <c r="Y201" s="71">
        <f>'VMs - All Data Fields'!AJ211</f>
        <v>0</v>
      </c>
      <c r="Z201" s="71" t="e">
        <f>'VMs - All Data Fields'!#REF!</f>
        <v>#REF!</v>
      </c>
      <c r="AA201" s="71">
        <f>'VMs - All Data Fields'!AK211</f>
        <v>0</v>
      </c>
      <c r="AB201" s="71">
        <f>'VMs - All Data Fields'!AL211</f>
        <v>0</v>
      </c>
      <c r="AC201" s="71">
        <f>'VMs - All Data Fields'!AM211</f>
        <v>0</v>
      </c>
      <c r="AD201" s="71" t="e">
        <f>'VMs - All Data Fields'!#REF!</f>
        <v>#REF!</v>
      </c>
      <c r="AE201" s="71">
        <f>'VMs - All Data Fields'!AT211</f>
        <v>0</v>
      </c>
      <c r="AF201" s="71">
        <f>'VMs - All Data Fields'!AW211</f>
        <v>0</v>
      </c>
      <c r="AG201" s="71">
        <f>'VMs - All Data Fields'!AX211</f>
        <v>0</v>
      </c>
      <c r="AH201" s="71">
        <f>'VMs - All Data Fields'!AY211</f>
        <v>0</v>
      </c>
      <c r="AI201" s="71">
        <f>'VMs - All Data Fields'!BJ211</f>
        <v>0</v>
      </c>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row>
    <row r="202" spans="1:86">
      <c r="A202" s="71">
        <f>'VMs - All Data Fields'!A212</f>
        <v>0</v>
      </c>
      <c r="B202" s="71">
        <f>'VMs - All Data Fields'!B212</f>
        <v>0</v>
      </c>
      <c r="C202" s="71">
        <f>'VMs - All Data Fields'!C212</f>
        <v>0</v>
      </c>
      <c r="D202" s="71">
        <f>'VMs - All Data Fields'!D212</f>
        <v>0</v>
      </c>
      <c r="E202" s="71">
        <f>'VMs - All Data Fields'!G212</f>
        <v>0</v>
      </c>
      <c r="F202" s="71">
        <f>'VMs - All Data Fields'!I212</f>
        <v>0</v>
      </c>
      <c r="G202" s="71">
        <f>'VMs - All Data Fields'!K212</f>
        <v>0</v>
      </c>
      <c r="H202" s="71">
        <f>'VMs - All Data Fields'!L212</f>
        <v>0</v>
      </c>
      <c r="I202" s="71" t="e">
        <f>'VMs - All Data Fields'!#REF!</f>
        <v>#REF!</v>
      </c>
      <c r="J202" s="71" t="e">
        <f>'VMs - All Data Fields'!#REF!</f>
        <v>#REF!</v>
      </c>
      <c r="K202" s="71" t="e">
        <f>'VMs - All Data Fields'!#REF!</f>
        <v>#REF!</v>
      </c>
      <c r="L202" s="71">
        <f>'VMs - All Data Fields'!N212</f>
        <v>0</v>
      </c>
      <c r="M202" s="71">
        <f>'VMs - All Data Fields'!P212</f>
        <v>0</v>
      </c>
      <c r="N202" s="71">
        <f>'VMs - All Data Fields'!Q212</f>
        <v>0</v>
      </c>
      <c r="O202" s="71">
        <f>'VMs - All Data Fields'!S212</f>
        <v>0</v>
      </c>
      <c r="P202" s="71">
        <f>'VMs - All Data Fields'!U212</f>
        <v>0</v>
      </c>
      <c r="Q202" s="71">
        <f>'VMs - All Data Fields'!V212</f>
        <v>0</v>
      </c>
      <c r="R202" s="71">
        <f>'VMs - All Data Fields'!AC212</f>
        <v>0</v>
      </c>
      <c r="S202" s="71">
        <f>'VMs - All Data Fields'!AD212</f>
        <v>0</v>
      </c>
      <c r="T202" s="71">
        <f>'VMs - All Data Fields'!AE212</f>
        <v>0</v>
      </c>
      <c r="U202" s="71" t="str">
        <f>'VMs - All Data Fields'!AF212</f>
        <v/>
      </c>
      <c r="V202" s="71" t="str">
        <f>'VMs - All Data Fields'!AG212</f>
        <v/>
      </c>
      <c r="W202" s="71">
        <f>'VMs - All Data Fields'!AH212</f>
        <v>0</v>
      </c>
      <c r="X202" s="71">
        <f>'VMs - All Data Fields'!AI212</f>
        <v>0</v>
      </c>
      <c r="Y202" s="71">
        <f>'VMs - All Data Fields'!AJ212</f>
        <v>0</v>
      </c>
      <c r="Z202" s="71" t="e">
        <f>'VMs - All Data Fields'!#REF!</f>
        <v>#REF!</v>
      </c>
      <c r="AA202" s="71">
        <f>'VMs - All Data Fields'!AK212</f>
        <v>0</v>
      </c>
      <c r="AB202" s="71">
        <f>'VMs - All Data Fields'!AL212</f>
        <v>0</v>
      </c>
      <c r="AC202" s="71">
        <f>'VMs - All Data Fields'!AM212</f>
        <v>0</v>
      </c>
      <c r="AD202" s="71" t="e">
        <f>'VMs - All Data Fields'!#REF!</f>
        <v>#REF!</v>
      </c>
      <c r="AE202" s="71">
        <f>'VMs - All Data Fields'!AT212</f>
        <v>0</v>
      </c>
      <c r="AF202" s="71">
        <f>'VMs - All Data Fields'!AW212</f>
        <v>0</v>
      </c>
      <c r="AG202" s="71">
        <f>'VMs - All Data Fields'!AX212</f>
        <v>0</v>
      </c>
      <c r="AH202" s="71">
        <f>'VMs - All Data Fields'!AY212</f>
        <v>0</v>
      </c>
      <c r="AI202" s="71">
        <f>'VMs - All Data Fields'!BJ212</f>
        <v>0</v>
      </c>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row>
    <row r="203" spans="1:86">
      <c r="A203" s="71">
        <f>'VMs - All Data Fields'!A213</f>
        <v>0</v>
      </c>
      <c r="B203" s="71">
        <f>'VMs - All Data Fields'!B213</f>
        <v>0</v>
      </c>
      <c r="C203" s="71">
        <f>'VMs - All Data Fields'!C213</f>
        <v>0</v>
      </c>
      <c r="D203" s="71">
        <f>'VMs - All Data Fields'!D213</f>
        <v>0</v>
      </c>
      <c r="E203" s="71">
        <f>'VMs - All Data Fields'!G213</f>
        <v>0</v>
      </c>
      <c r="F203" s="71">
        <f>'VMs - All Data Fields'!I213</f>
        <v>0</v>
      </c>
      <c r="G203" s="71">
        <f>'VMs - All Data Fields'!K213</f>
        <v>0</v>
      </c>
      <c r="H203" s="71">
        <f>'VMs - All Data Fields'!L213</f>
        <v>0</v>
      </c>
      <c r="I203" s="71" t="e">
        <f>'VMs - All Data Fields'!#REF!</f>
        <v>#REF!</v>
      </c>
      <c r="J203" s="71" t="e">
        <f>'VMs - All Data Fields'!#REF!</f>
        <v>#REF!</v>
      </c>
      <c r="K203" s="71" t="e">
        <f>'VMs - All Data Fields'!#REF!</f>
        <v>#REF!</v>
      </c>
      <c r="L203" s="71">
        <f>'VMs - All Data Fields'!N213</f>
        <v>0</v>
      </c>
      <c r="M203" s="71">
        <f>'VMs - All Data Fields'!P213</f>
        <v>0</v>
      </c>
      <c r="N203" s="71">
        <f>'VMs - All Data Fields'!Q213</f>
        <v>0</v>
      </c>
      <c r="O203" s="71">
        <f>'VMs - All Data Fields'!S213</f>
        <v>0</v>
      </c>
      <c r="P203" s="71">
        <f>'VMs - All Data Fields'!U213</f>
        <v>0</v>
      </c>
      <c r="Q203" s="71">
        <f>'VMs - All Data Fields'!V213</f>
        <v>0</v>
      </c>
      <c r="R203" s="71">
        <f>'VMs - All Data Fields'!AC213</f>
        <v>0</v>
      </c>
      <c r="S203" s="71">
        <f>'VMs - All Data Fields'!AD213</f>
        <v>0</v>
      </c>
      <c r="T203" s="71">
        <f>'VMs - All Data Fields'!AE213</f>
        <v>0</v>
      </c>
      <c r="U203" s="71" t="str">
        <f>'VMs - All Data Fields'!AF213</f>
        <v/>
      </c>
      <c r="V203" s="71" t="str">
        <f>'VMs - All Data Fields'!AG213</f>
        <v/>
      </c>
      <c r="W203" s="71">
        <f>'VMs - All Data Fields'!AH213</f>
        <v>0</v>
      </c>
      <c r="X203" s="71">
        <f>'VMs - All Data Fields'!AI213</f>
        <v>0</v>
      </c>
      <c r="Y203" s="71">
        <f>'VMs - All Data Fields'!AJ213</f>
        <v>0</v>
      </c>
      <c r="Z203" s="71" t="e">
        <f>'VMs - All Data Fields'!#REF!</f>
        <v>#REF!</v>
      </c>
      <c r="AA203" s="71">
        <f>'VMs - All Data Fields'!AK213</f>
        <v>0</v>
      </c>
      <c r="AB203" s="71">
        <f>'VMs - All Data Fields'!AL213</f>
        <v>0</v>
      </c>
      <c r="AC203" s="71">
        <f>'VMs - All Data Fields'!AM213</f>
        <v>0</v>
      </c>
      <c r="AD203" s="71" t="e">
        <f>'VMs - All Data Fields'!#REF!</f>
        <v>#REF!</v>
      </c>
      <c r="AE203" s="71">
        <f>'VMs - All Data Fields'!AT213</f>
        <v>0</v>
      </c>
      <c r="AF203" s="71">
        <f>'VMs - All Data Fields'!AW213</f>
        <v>0</v>
      </c>
      <c r="AG203" s="71">
        <f>'VMs - All Data Fields'!AX213</f>
        <v>0</v>
      </c>
      <c r="AH203" s="71">
        <f>'VMs - All Data Fields'!AY213</f>
        <v>0</v>
      </c>
      <c r="AI203" s="71">
        <f>'VMs - All Data Fields'!BJ213</f>
        <v>0</v>
      </c>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1"/>
      <c r="BL203" s="71"/>
      <c r="BM203" s="71"/>
      <c r="BN203" s="71"/>
      <c r="BO203" s="71"/>
      <c r="BP203" s="71"/>
      <c r="BQ203" s="71"/>
      <c r="BR203" s="71"/>
      <c r="BS203" s="71"/>
      <c r="BT203" s="71"/>
      <c r="BU203" s="71"/>
      <c r="BV203" s="71"/>
      <c r="BW203" s="71"/>
      <c r="BX203" s="71"/>
      <c r="BY203" s="71"/>
      <c r="BZ203" s="71"/>
      <c r="CA203" s="71"/>
      <c r="CB203" s="71"/>
      <c r="CC203" s="71"/>
      <c r="CD203" s="71"/>
      <c r="CE203" s="71"/>
      <c r="CF203" s="71"/>
      <c r="CG203" s="71"/>
      <c r="CH203" s="71"/>
    </row>
    <row r="204" spans="1:86">
      <c r="A204" s="71">
        <f>'VMs - All Data Fields'!A214</f>
        <v>0</v>
      </c>
      <c r="B204" s="71">
        <f>'VMs - All Data Fields'!B214</f>
        <v>0</v>
      </c>
      <c r="C204" s="71">
        <f>'VMs - All Data Fields'!C214</f>
        <v>0</v>
      </c>
      <c r="D204" s="71">
        <f>'VMs - All Data Fields'!D214</f>
        <v>0</v>
      </c>
      <c r="E204" s="71">
        <f>'VMs - All Data Fields'!G214</f>
        <v>0</v>
      </c>
      <c r="F204" s="71">
        <f>'VMs - All Data Fields'!I214</f>
        <v>0</v>
      </c>
      <c r="G204" s="71">
        <f>'VMs - All Data Fields'!K214</f>
        <v>0</v>
      </c>
      <c r="H204" s="71">
        <f>'VMs - All Data Fields'!L214</f>
        <v>0</v>
      </c>
      <c r="I204" s="71" t="e">
        <f>'VMs - All Data Fields'!#REF!</f>
        <v>#REF!</v>
      </c>
      <c r="J204" s="71" t="e">
        <f>'VMs - All Data Fields'!#REF!</f>
        <v>#REF!</v>
      </c>
      <c r="K204" s="71" t="e">
        <f>'VMs - All Data Fields'!#REF!</f>
        <v>#REF!</v>
      </c>
      <c r="L204" s="71">
        <f>'VMs - All Data Fields'!N214</f>
        <v>0</v>
      </c>
      <c r="M204" s="71">
        <f>'VMs - All Data Fields'!P214</f>
        <v>0</v>
      </c>
      <c r="N204" s="71">
        <f>'VMs - All Data Fields'!Q214</f>
        <v>0</v>
      </c>
      <c r="O204" s="71">
        <f>'VMs - All Data Fields'!S214</f>
        <v>0</v>
      </c>
      <c r="P204" s="71">
        <f>'VMs - All Data Fields'!U214</f>
        <v>0</v>
      </c>
      <c r="Q204" s="71">
        <f>'VMs - All Data Fields'!V214</f>
        <v>0</v>
      </c>
      <c r="R204" s="71">
        <f>'VMs - All Data Fields'!AC214</f>
        <v>0</v>
      </c>
      <c r="S204" s="71">
        <f>'VMs - All Data Fields'!AD214</f>
        <v>0</v>
      </c>
      <c r="T204" s="71">
        <f>'VMs - All Data Fields'!AE214</f>
        <v>0</v>
      </c>
      <c r="U204" s="71" t="str">
        <f>'VMs - All Data Fields'!AF214</f>
        <v/>
      </c>
      <c r="V204" s="71" t="str">
        <f>'VMs - All Data Fields'!AG214</f>
        <v/>
      </c>
      <c r="W204" s="71">
        <f>'VMs - All Data Fields'!AH214</f>
        <v>0</v>
      </c>
      <c r="X204" s="71">
        <f>'VMs - All Data Fields'!AI214</f>
        <v>0</v>
      </c>
      <c r="Y204" s="71">
        <f>'VMs - All Data Fields'!AJ214</f>
        <v>0</v>
      </c>
      <c r="Z204" s="71" t="e">
        <f>'VMs - All Data Fields'!#REF!</f>
        <v>#REF!</v>
      </c>
      <c r="AA204" s="71">
        <f>'VMs - All Data Fields'!AK214</f>
        <v>0</v>
      </c>
      <c r="AB204" s="71">
        <f>'VMs - All Data Fields'!AL214</f>
        <v>0</v>
      </c>
      <c r="AC204" s="71">
        <f>'VMs - All Data Fields'!AM214</f>
        <v>0</v>
      </c>
      <c r="AD204" s="71" t="e">
        <f>'VMs - All Data Fields'!#REF!</f>
        <v>#REF!</v>
      </c>
      <c r="AE204" s="71">
        <f>'VMs - All Data Fields'!AT214</f>
        <v>0</v>
      </c>
      <c r="AF204" s="71">
        <f>'VMs - All Data Fields'!AW214</f>
        <v>0</v>
      </c>
      <c r="AG204" s="71">
        <f>'VMs - All Data Fields'!AX214</f>
        <v>0</v>
      </c>
      <c r="AH204" s="71">
        <f>'VMs - All Data Fields'!AY214</f>
        <v>0</v>
      </c>
      <c r="AI204" s="71">
        <f>'VMs - All Data Fields'!BJ214</f>
        <v>0</v>
      </c>
      <c r="AJ204" s="71"/>
      <c r="AK204" s="71"/>
      <c r="AL204" s="71"/>
      <c r="AM204" s="71"/>
      <c r="AN204" s="71"/>
      <c r="AO204" s="71"/>
      <c r="AP204" s="71"/>
      <c r="AQ204" s="71"/>
      <c r="AR204" s="71"/>
      <c r="AS204" s="71"/>
      <c r="AT204" s="71"/>
      <c r="AU204" s="71"/>
      <c r="AV204" s="71"/>
      <c r="AW204" s="71"/>
      <c r="AX204" s="71"/>
      <c r="AY204" s="71"/>
      <c r="AZ204" s="71"/>
      <c r="BA204" s="71"/>
      <c r="BB204" s="71"/>
      <c r="BC204" s="71"/>
      <c r="BD204" s="71"/>
      <c r="BE204" s="71"/>
      <c r="BF204" s="71"/>
      <c r="BG204" s="71"/>
      <c r="BH204" s="71"/>
      <c r="BI204" s="71"/>
      <c r="BJ204" s="71"/>
      <c r="BK204" s="71"/>
      <c r="BL204" s="71"/>
      <c r="BM204" s="71"/>
      <c r="BN204" s="71"/>
      <c r="BO204" s="71"/>
      <c r="BP204" s="71"/>
      <c r="BQ204" s="71"/>
      <c r="BR204" s="71"/>
      <c r="BS204" s="71"/>
      <c r="BT204" s="71"/>
      <c r="BU204" s="71"/>
      <c r="BV204" s="71"/>
      <c r="BW204" s="71"/>
      <c r="BX204" s="71"/>
      <c r="BY204" s="71"/>
      <c r="BZ204" s="71"/>
      <c r="CA204" s="71"/>
      <c r="CB204" s="71"/>
      <c r="CC204" s="71"/>
      <c r="CD204" s="71"/>
      <c r="CE204" s="71"/>
      <c r="CF204" s="71"/>
      <c r="CG204" s="71"/>
      <c r="CH204" s="71"/>
    </row>
    <row r="205" spans="1:86">
      <c r="A205" s="71">
        <f>'VMs - All Data Fields'!A215</f>
        <v>0</v>
      </c>
      <c r="B205" s="71">
        <f>'VMs - All Data Fields'!B215</f>
        <v>0</v>
      </c>
      <c r="C205" s="71">
        <f>'VMs - All Data Fields'!C215</f>
        <v>0</v>
      </c>
      <c r="D205" s="71">
        <f>'VMs - All Data Fields'!D215</f>
        <v>0</v>
      </c>
      <c r="E205" s="71">
        <f>'VMs - All Data Fields'!G215</f>
        <v>0</v>
      </c>
      <c r="F205" s="71">
        <f>'VMs - All Data Fields'!I215</f>
        <v>0</v>
      </c>
      <c r="G205" s="71">
        <f>'VMs - All Data Fields'!K215</f>
        <v>0</v>
      </c>
      <c r="H205" s="71">
        <f>'VMs - All Data Fields'!L215</f>
        <v>0</v>
      </c>
      <c r="I205" s="71" t="e">
        <f>'VMs - All Data Fields'!#REF!</f>
        <v>#REF!</v>
      </c>
      <c r="J205" s="71" t="e">
        <f>'VMs - All Data Fields'!#REF!</f>
        <v>#REF!</v>
      </c>
      <c r="K205" s="71" t="e">
        <f>'VMs - All Data Fields'!#REF!</f>
        <v>#REF!</v>
      </c>
      <c r="L205" s="71">
        <f>'VMs - All Data Fields'!N215</f>
        <v>0</v>
      </c>
      <c r="M205" s="71">
        <f>'VMs - All Data Fields'!P215</f>
        <v>0</v>
      </c>
      <c r="N205" s="71">
        <f>'VMs - All Data Fields'!Q215</f>
        <v>0</v>
      </c>
      <c r="O205" s="71">
        <f>'VMs - All Data Fields'!S215</f>
        <v>0</v>
      </c>
      <c r="P205" s="71">
        <f>'VMs - All Data Fields'!U215</f>
        <v>0</v>
      </c>
      <c r="Q205" s="71">
        <f>'VMs - All Data Fields'!V215</f>
        <v>0</v>
      </c>
      <c r="R205" s="71">
        <f>'VMs - All Data Fields'!AC215</f>
        <v>0</v>
      </c>
      <c r="S205" s="71">
        <f>'VMs - All Data Fields'!AD215</f>
        <v>0</v>
      </c>
      <c r="T205" s="71">
        <f>'VMs - All Data Fields'!AE215</f>
        <v>0</v>
      </c>
      <c r="U205" s="71" t="str">
        <f>'VMs - All Data Fields'!AF215</f>
        <v/>
      </c>
      <c r="V205" s="71" t="str">
        <f>'VMs - All Data Fields'!AG215</f>
        <v/>
      </c>
      <c r="W205" s="71">
        <f>'VMs - All Data Fields'!AH215</f>
        <v>0</v>
      </c>
      <c r="X205" s="71">
        <f>'VMs - All Data Fields'!AI215</f>
        <v>0</v>
      </c>
      <c r="Y205" s="71">
        <f>'VMs - All Data Fields'!AJ215</f>
        <v>0</v>
      </c>
      <c r="Z205" s="71" t="e">
        <f>'VMs - All Data Fields'!#REF!</f>
        <v>#REF!</v>
      </c>
      <c r="AA205" s="71">
        <f>'VMs - All Data Fields'!AK215</f>
        <v>0</v>
      </c>
      <c r="AB205" s="71">
        <f>'VMs - All Data Fields'!AL215</f>
        <v>0</v>
      </c>
      <c r="AC205" s="71">
        <f>'VMs - All Data Fields'!AM215</f>
        <v>0</v>
      </c>
      <c r="AD205" s="71" t="e">
        <f>'VMs - All Data Fields'!#REF!</f>
        <v>#REF!</v>
      </c>
      <c r="AE205" s="71">
        <f>'VMs - All Data Fields'!AT215</f>
        <v>0</v>
      </c>
      <c r="AF205" s="71">
        <f>'VMs - All Data Fields'!AW215</f>
        <v>0</v>
      </c>
      <c r="AG205" s="71">
        <f>'VMs - All Data Fields'!AX215</f>
        <v>0</v>
      </c>
      <c r="AH205" s="71">
        <f>'VMs - All Data Fields'!AY215</f>
        <v>0</v>
      </c>
      <c r="AI205" s="71">
        <f>'VMs - All Data Fields'!BJ215</f>
        <v>0</v>
      </c>
      <c r="AJ205" s="71"/>
      <c r="AK205" s="71"/>
      <c r="AL205" s="71"/>
      <c r="AM205" s="71"/>
      <c r="AN205" s="71"/>
      <c r="AO205" s="71"/>
      <c r="AP205" s="71"/>
      <c r="AQ205" s="71"/>
      <c r="AR205" s="71"/>
      <c r="AS205" s="71"/>
      <c r="AT205" s="71"/>
      <c r="AU205" s="71"/>
      <c r="AV205" s="71"/>
      <c r="AW205" s="71"/>
      <c r="AX205" s="71"/>
      <c r="AY205" s="71"/>
      <c r="AZ205" s="71"/>
      <c r="BA205" s="71"/>
      <c r="BB205" s="71"/>
      <c r="BC205" s="71"/>
      <c r="BD205" s="71"/>
      <c r="BE205" s="71"/>
      <c r="BF205" s="71"/>
      <c r="BG205" s="71"/>
      <c r="BH205" s="71"/>
      <c r="BI205" s="71"/>
      <c r="BJ205" s="71"/>
      <c r="BK205" s="71"/>
      <c r="BL205" s="71"/>
      <c r="BM205" s="71"/>
      <c r="BN205" s="71"/>
      <c r="BO205" s="71"/>
      <c r="BP205" s="71"/>
      <c r="BQ205" s="71"/>
      <c r="BR205" s="71"/>
      <c r="BS205" s="71"/>
      <c r="BT205" s="71"/>
      <c r="BU205" s="71"/>
      <c r="BV205" s="71"/>
      <c r="BW205" s="71"/>
      <c r="BX205" s="71"/>
      <c r="BY205" s="71"/>
      <c r="BZ205" s="71"/>
      <c r="CA205" s="71"/>
      <c r="CB205" s="71"/>
      <c r="CC205" s="71"/>
      <c r="CD205" s="71"/>
      <c r="CE205" s="71"/>
      <c r="CF205" s="71"/>
      <c r="CG205" s="71"/>
      <c r="CH205" s="71"/>
    </row>
    <row r="206" spans="1:86">
      <c r="A206" s="71">
        <f>'VMs - All Data Fields'!A216</f>
        <v>0</v>
      </c>
      <c r="B206" s="71">
        <f>'VMs - All Data Fields'!B216</f>
        <v>0</v>
      </c>
      <c r="C206" s="71">
        <f>'VMs - All Data Fields'!C216</f>
        <v>0</v>
      </c>
      <c r="D206" s="71">
        <f>'VMs - All Data Fields'!D216</f>
        <v>0</v>
      </c>
      <c r="E206" s="71">
        <f>'VMs - All Data Fields'!G216</f>
        <v>0</v>
      </c>
      <c r="F206" s="71">
        <f>'VMs - All Data Fields'!I216</f>
        <v>0</v>
      </c>
      <c r="G206" s="71">
        <f>'VMs - All Data Fields'!K216</f>
        <v>0</v>
      </c>
      <c r="H206" s="71">
        <f>'VMs - All Data Fields'!L216</f>
        <v>0</v>
      </c>
      <c r="I206" s="71" t="e">
        <f>'VMs - All Data Fields'!#REF!</f>
        <v>#REF!</v>
      </c>
      <c r="J206" s="71" t="e">
        <f>'VMs - All Data Fields'!#REF!</f>
        <v>#REF!</v>
      </c>
      <c r="K206" s="71" t="e">
        <f>'VMs - All Data Fields'!#REF!</f>
        <v>#REF!</v>
      </c>
      <c r="L206" s="71">
        <f>'VMs - All Data Fields'!N216</f>
        <v>0</v>
      </c>
      <c r="M206" s="71">
        <f>'VMs - All Data Fields'!P216</f>
        <v>0</v>
      </c>
      <c r="N206" s="71">
        <f>'VMs - All Data Fields'!Q216</f>
        <v>0</v>
      </c>
      <c r="O206" s="71">
        <f>'VMs - All Data Fields'!S216</f>
        <v>0</v>
      </c>
      <c r="P206" s="71">
        <f>'VMs - All Data Fields'!U216</f>
        <v>0</v>
      </c>
      <c r="Q206" s="71">
        <f>'VMs - All Data Fields'!V216</f>
        <v>0</v>
      </c>
      <c r="R206" s="71">
        <f>'VMs - All Data Fields'!AC216</f>
        <v>0</v>
      </c>
      <c r="S206" s="71">
        <f>'VMs - All Data Fields'!AD216</f>
        <v>0</v>
      </c>
      <c r="T206" s="71">
        <f>'VMs - All Data Fields'!AE216</f>
        <v>0</v>
      </c>
      <c r="U206" s="71" t="str">
        <f>'VMs - All Data Fields'!AF216</f>
        <v/>
      </c>
      <c r="V206" s="71" t="str">
        <f>'VMs - All Data Fields'!AG216</f>
        <v/>
      </c>
      <c r="W206" s="71">
        <f>'VMs - All Data Fields'!AH216</f>
        <v>0</v>
      </c>
      <c r="X206" s="71">
        <f>'VMs - All Data Fields'!AI216</f>
        <v>0</v>
      </c>
      <c r="Y206" s="71">
        <f>'VMs - All Data Fields'!AJ216</f>
        <v>0</v>
      </c>
      <c r="Z206" s="71" t="e">
        <f>'VMs - All Data Fields'!#REF!</f>
        <v>#REF!</v>
      </c>
      <c r="AA206" s="71">
        <f>'VMs - All Data Fields'!AK216</f>
        <v>0</v>
      </c>
      <c r="AB206" s="71">
        <f>'VMs - All Data Fields'!AL216</f>
        <v>0</v>
      </c>
      <c r="AC206" s="71">
        <f>'VMs - All Data Fields'!AM216</f>
        <v>0</v>
      </c>
      <c r="AD206" s="71" t="e">
        <f>'VMs - All Data Fields'!#REF!</f>
        <v>#REF!</v>
      </c>
      <c r="AE206" s="71">
        <f>'VMs - All Data Fields'!AT216</f>
        <v>0</v>
      </c>
      <c r="AF206" s="71">
        <f>'VMs - All Data Fields'!AW216</f>
        <v>0</v>
      </c>
      <c r="AG206" s="71">
        <f>'VMs - All Data Fields'!AX216</f>
        <v>0</v>
      </c>
      <c r="AH206" s="71">
        <f>'VMs - All Data Fields'!AY216</f>
        <v>0</v>
      </c>
      <c r="AI206" s="71">
        <f>'VMs - All Data Fields'!BJ216</f>
        <v>0</v>
      </c>
      <c r="AJ206" s="71"/>
      <c r="AK206" s="71"/>
      <c r="AL206" s="71"/>
      <c r="AM206" s="71"/>
      <c r="AN206" s="71"/>
      <c r="AO206" s="71"/>
      <c r="AP206" s="71"/>
      <c r="AQ206" s="71"/>
      <c r="AR206" s="71"/>
      <c r="AS206" s="71"/>
      <c r="AT206" s="71"/>
      <c r="AU206" s="71"/>
      <c r="AV206" s="71"/>
      <c r="AW206" s="71"/>
      <c r="AX206" s="71"/>
      <c r="AY206" s="71"/>
      <c r="AZ206" s="71"/>
      <c r="BA206" s="71"/>
      <c r="BB206" s="71"/>
      <c r="BC206" s="71"/>
      <c r="BD206" s="71"/>
      <c r="BE206" s="71"/>
      <c r="BF206" s="71"/>
      <c r="BG206" s="71"/>
      <c r="BH206" s="71"/>
      <c r="BI206" s="71"/>
      <c r="BJ206" s="71"/>
      <c r="BK206" s="71"/>
      <c r="BL206" s="71"/>
      <c r="BM206" s="71"/>
      <c r="BN206" s="71"/>
      <c r="BO206" s="71"/>
      <c r="BP206" s="71"/>
      <c r="BQ206" s="71"/>
      <c r="BR206" s="71"/>
      <c r="BS206" s="71"/>
      <c r="BT206" s="71"/>
      <c r="BU206" s="71"/>
      <c r="BV206" s="71"/>
      <c r="BW206" s="71"/>
      <c r="BX206" s="71"/>
      <c r="BY206" s="71"/>
      <c r="BZ206" s="71"/>
      <c r="CA206" s="71"/>
      <c r="CB206" s="71"/>
      <c r="CC206" s="71"/>
      <c r="CD206" s="71"/>
      <c r="CE206" s="71"/>
      <c r="CF206" s="71"/>
      <c r="CG206" s="71"/>
      <c r="CH206" s="71"/>
    </row>
    <row r="207" spans="1:86">
      <c r="A207" s="71">
        <f>'VMs - All Data Fields'!A217</f>
        <v>0</v>
      </c>
      <c r="B207" s="71">
        <f>'VMs - All Data Fields'!B217</f>
        <v>0</v>
      </c>
      <c r="C207" s="71">
        <f>'VMs - All Data Fields'!C217</f>
        <v>0</v>
      </c>
      <c r="D207" s="71">
        <f>'VMs - All Data Fields'!D217</f>
        <v>0</v>
      </c>
      <c r="E207" s="71">
        <f>'VMs - All Data Fields'!G217</f>
        <v>0</v>
      </c>
      <c r="F207" s="71">
        <f>'VMs - All Data Fields'!I217</f>
        <v>0</v>
      </c>
      <c r="G207" s="71">
        <f>'VMs - All Data Fields'!K217</f>
        <v>0</v>
      </c>
      <c r="H207" s="71">
        <f>'VMs - All Data Fields'!L217</f>
        <v>0</v>
      </c>
      <c r="I207" s="71" t="e">
        <f>'VMs - All Data Fields'!#REF!</f>
        <v>#REF!</v>
      </c>
      <c r="J207" s="71" t="e">
        <f>'VMs - All Data Fields'!#REF!</f>
        <v>#REF!</v>
      </c>
      <c r="K207" s="71" t="e">
        <f>'VMs - All Data Fields'!#REF!</f>
        <v>#REF!</v>
      </c>
      <c r="L207" s="71">
        <f>'VMs - All Data Fields'!N217</f>
        <v>0</v>
      </c>
      <c r="M207" s="71">
        <f>'VMs - All Data Fields'!P217</f>
        <v>0</v>
      </c>
      <c r="N207" s="71">
        <f>'VMs - All Data Fields'!Q217</f>
        <v>0</v>
      </c>
      <c r="O207" s="71">
        <f>'VMs - All Data Fields'!S217</f>
        <v>0</v>
      </c>
      <c r="P207" s="71">
        <f>'VMs - All Data Fields'!U217</f>
        <v>0</v>
      </c>
      <c r="Q207" s="71">
        <f>'VMs - All Data Fields'!V217</f>
        <v>0</v>
      </c>
      <c r="R207" s="71">
        <f>'VMs - All Data Fields'!AC217</f>
        <v>0</v>
      </c>
      <c r="S207" s="71">
        <f>'VMs - All Data Fields'!AD217</f>
        <v>0</v>
      </c>
      <c r="T207" s="71">
        <f>'VMs - All Data Fields'!AE217</f>
        <v>0</v>
      </c>
      <c r="U207" s="71" t="str">
        <f>'VMs - All Data Fields'!AF217</f>
        <v/>
      </c>
      <c r="V207" s="71" t="str">
        <f>'VMs - All Data Fields'!AG217</f>
        <v/>
      </c>
      <c r="W207" s="71">
        <f>'VMs - All Data Fields'!AH217</f>
        <v>0</v>
      </c>
      <c r="X207" s="71">
        <f>'VMs - All Data Fields'!AI217</f>
        <v>0</v>
      </c>
      <c r="Y207" s="71">
        <f>'VMs - All Data Fields'!AJ217</f>
        <v>0</v>
      </c>
      <c r="Z207" s="71" t="e">
        <f>'VMs - All Data Fields'!#REF!</f>
        <v>#REF!</v>
      </c>
      <c r="AA207" s="71">
        <f>'VMs - All Data Fields'!AK217</f>
        <v>0</v>
      </c>
      <c r="AB207" s="71">
        <f>'VMs - All Data Fields'!AL217</f>
        <v>0</v>
      </c>
      <c r="AC207" s="71">
        <f>'VMs - All Data Fields'!AM217</f>
        <v>0</v>
      </c>
      <c r="AD207" s="71" t="e">
        <f>'VMs - All Data Fields'!#REF!</f>
        <v>#REF!</v>
      </c>
      <c r="AE207" s="71">
        <f>'VMs - All Data Fields'!AT217</f>
        <v>0</v>
      </c>
      <c r="AF207" s="71">
        <f>'VMs - All Data Fields'!AW217</f>
        <v>0</v>
      </c>
      <c r="AG207" s="71">
        <f>'VMs - All Data Fields'!AX217</f>
        <v>0</v>
      </c>
      <c r="AH207" s="71">
        <f>'VMs - All Data Fields'!AY217</f>
        <v>0</v>
      </c>
      <c r="AI207" s="71">
        <f>'VMs - All Data Fields'!BJ217</f>
        <v>0</v>
      </c>
      <c r="AJ207" s="71"/>
      <c r="AK207" s="71"/>
      <c r="AL207" s="71"/>
      <c r="AM207" s="71"/>
      <c r="AN207" s="71"/>
      <c r="AO207" s="71"/>
      <c r="AP207" s="71"/>
      <c r="AQ207" s="71"/>
      <c r="AR207" s="71"/>
      <c r="AS207" s="71"/>
      <c r="AT207" s="71"/>
      <c r="AU207" s="71"/>
      <c r="AV207" s="71"/>
      <c r="AW207" s="71"/>
      <c r="AX207" s="71"/>
      <c r="AY207" s="71"/>
      <c r="AZ207" s="71"/>
      <c r="BA207" s="71"/>
      <c r="BB207" s="71"/>
      <c r="BC207" s="71"/>
      <c r="BD207" s="71"/>
      <c r="BE207" s="71"/>
      <c r="BF207" s="71"/>
      <c r="BG207" s="71"/>
      <c r="BH207" s="71"/>
      <c r="BI207" s="71"/>
      <c r="BJ207" s="71"/>
      <c r="BK207" s="71"/>
      <c r="BL207" s="71"/>
      <c r="BM207" s="71"/>
      <c r="BN207" s="71"/>
      <c r="BO207" s="71"/>
      <c r="BP207" s="71"/>
      <c r="BQ207" s="71"/>
      <c r="BR207" s="71"/>
      <c r="BS207" s="71"/>
      <c r="BT207" s="71"/>
      <c r="BU207" s="71"/>
      <c r="BV207" s="71"/>
      <c r="BW207" s="71"/>
      <c r="BX207" s="71"/>
      <c r="BY207" s="71"/>
      <c r="BZ207" s="71"/>
      <c r="CA207" s="71"/>
      <c r="CB207" s="71"/>
      <c r="CC207" s="71"/>
      <c r="CD207" s="71"/>
      <c r="CE207" s="71"/>
      <c r="CF207" s="71"/>
      <c r="CG207" s="71"/>
      <c r="CH207" s="71"/>
    </row>
    <row r="208" spans="1:86">
      <c r="A208" s="71">
        <f>'VMs - All Data Fields'!A218</f>
        <v>0</v>
      </c>
      <c r="B208" s="71">
        <f>'VMs - All Data Fields'!B218</f>
        <v>0</v>
      </c>
      <c r="C208" s="71">
        <f>'VMs - All Data Fields'!C218</f>
        <v>0</v>
      </c>
      <c r="D208" s="71">
        <f>'VMs - All Data Fields'!D218</f>
        <v>0</v>
      </c>
      <c r="E208" s="71">
        <f>'VMs - All Data Fields'!G218</f>
        <v>0</v>
      </c>
      <c r="F208" s="71">
        <f>'VMs - All Data Fields'!I218</f>
        <v>0</v>
      </c>
      <c r="G208" s="71">
        <f>'VMs - All Data Fields'!K218</f>
        <v>0</v>
      </c>
      <c r="H208" s="71">
        <f>'VMs - All Data Fields'!L218</f>
        <v>0</v>
      </c>
      <c r="I208" s="71" t="e">
        <f>'VMs - All Data Fields'!#REF!</f>
        <v>#REF!</v>
      </c>
      <c r="J208" s="71" t="e">
        <f>'VMs - All Data Fields'!#REF!</f>
        <v>#REF!</v>
      </c>
      <c r="K208" s="71" t="e">
        <f>'VMs - All Data Fields'!#REF!</f>
        <v>#REF!</v>
      </c>
      <c r="L208" s="71">
        <f>'VMs - All Data Fields'!N218</f>
        <v>0</v>
      </c>
      <c r="M208" s="71">
        <f>'VMs - All Data Fields'!P218</f>
        <v>0</v>
      </c>
      <c r="N208" s="71">
        <f>'VMs - All Data Fields'!Q218</f>
        <v>0</v>
      </c>
      <c r="O208" s="71">
        <f>'VMs - All Data Fields'!S218</f>
        <v>0</v>
      </c>
      <c r="P208" s="71">
        <f>'VMs - All Data Fields'!U218</f>
        <v>0</v>
      </c>
      <c r="Q208" s="71">
        <f>'VMs - All Data Fields'!V218</f>
        <v>0</v>
      </c>
      <c r="R208" s="71">
        <f>'VMs - All Data Fields'!AC218</f>
        <v>0</v>
      </c>
      <c r="S208" s="71">
        <f>'VMs - All Data Fields'!AD218</f>
        <v>0</v>
      </c>
      <c r="T208" s="71">
        <f>'VMs - All Data Fields'!AE218</f>
        <v>0</v>
      </c>
      <c r="U208" s="71" t="str">
        <f>'VMs - All Data Fields'!AF218</f>
        <v/>
      </c>
      <c r="V208" s="71" t="str">
        <f>'VMs - All Data Fields'!AG218</f>
        <v/>
      </c>
      <c r="W208" s="71">
        <f>'VMs - All Data Fields'!AH218</f>
        <v>0</v>
      </c>
      <c r="X208" s="71">
        <f>'VMs - All Data Fields'!AI218</f>
        <v>0</v>
      </c>
      <c r="Y208" s="71">
        <f>'VMs - All Data Fields'!AJ218</f>
        <v>0</v>
      </c>
      <c r="Z208" s="71" t="e">
        <f>'VMs - All Data Fields'!#REF!</f>
        <v>#REF!</v>
      </c>
      <c r="AA208" s="71">
        <f>'VMs - All Data Fields'!AK218</f>
        <v>0</v>
      </c>
      <c r="AB208" s="71">
        <f>'VMs - All Data Fields'!AL218</f>
        <v>0</v>
      </c>
      <c r="AC208" s="71">
        <f>'VMs - All Data Fields'!AM218</f>
        <v>0</v>
      </c>
      <c r="AD208" s="71" t="e">
        <f>'VMs - All Data Fields'!#REF!</f>
        <v>#REF!</v>
      </c>
      <c r="AE208" s="71">
        <f>'VMs - All Data Fields'!AT218</f>
        <v>0</v>
      </c>
      <c r="AF208" s="71">
        <f>'VMs - All Data Fields'!AW218</f>
        <v>0</v>
      </c>
      <c r="AG208" s="71">
        <f>'VMs - All Data Fields'!AX218</f>
        <v>0</v>
      </c>
      <c r="AH208" s="71">
        <f>'VMs - All Data Fields'!AY218</f>
        <v>0</v>
      </c>
      <c r="AI208" s="71">
        <f>'VMs - All Data Fields'!BJ218</f>
        <v>0</v>
      </c>
      <c r="AJ208" s="71"/>
      <c r="AK208" s="71"/>
      <c r="AL208" s="71"/>
      <c r="AM208" s="71"/>
      <c r="AN208" s="71"/>
      <c r="AO208" s="71"/>
      <c r="AP208" s="71"/>
      <c r="AQ208" s="71"/>
      <c r="AR208" s="71"/>
      <c r="AS208" s="71"/>
      <c r="AT208" s="71"/>
      <c r="AU208" s="71"/>
      <c r="AV208" s="71"/>
      <c r="AW208" s="71"/>
      <c r="AX208" s="71"/>
      <c r="AY208" s="71"/>
      <c r="AZ208" s="71"/>
      <c r="BA208" s="71"/>
      <c r="BB208" s="71"/>
      <c r="BC208" s="71"/>
      <c r="BD208" s="71"/>
      <c r="BE208" s="71"/>
      <c r="BF208" s="71"/>
      <c r="BG208" s="71"/>
      <c r="BH208" s="71"/>
      <c r="BI208" s="71"/>
      <c r="BJ208" s="71"/>
      <c r="BK208" s="71"/>
      <c r="BL208" s="71"/>
      <c r="BM208" s="71"/>
      <c r="BN208" s="71"/>
      <c r="BO208" s="71"/>
      <c r="BP208" s="71"/>
      <c r="BQ208" s="71"/>
      <c r="BR208" s="71"/>
      <c r="BS208" s="71"/>
      <c r="BT208" s="71"/>
      <c r="BU208" s="71"/>
      <c r="BV208" s="71"/>
      <c r="BW208" s="71"/>
      <c r="BX208" s="71"/>
      <c r="BY208" s="71"/>
      <c r="BZ208" s="71"/>
      <c r="CA208" s="71"/>
      <c r="CB208" s="71"/>
      <c r="CC208" s="71"/>
      <c r="CD208" s="71"/>
      <c r="CE208" s="71"/>
      <c r="CF208" s="71"/>
      <c r="CG208" s="71"/>
      <c r="CH208" s="71"/>
    </row>
    <row r="209" spans="1:86">
      <c r="A209" s="71">
        <f>'VMs - All Data Fields'!A219</f>
        <v>0</v>
      </c>
      <c r="B209" s="71">
        <f>'VMs - All Data Fields'!B219</f>
        <v>0</v>
      </c>
      <c r="C209" s="71">
        <f>'VMs - All Data Fields'!C219</f>
        <v>0</v>
      </c>
      <c r="D209" s="71">
        <f>'VMs - All Data Fields'!D219</f>
        <v>0</v>
      </c>
      <c r="E209" s="71">
        <f>'VMs - All Data Fields'!G219</f>
        <v>0</v>
      </c>
      <c r="F209" s="71">
        <f>'VMs - All Data Fields'!I219</f>
        <v>0</v>
      </c>
      <c r="G209" s="71">
        <f>'VMs - All Data Fields'!K219</f>
        <v>0</v>
      </c>
      <c r="H209" s="71">
        <f>'VMs - All Data Fields'!L219</f>
        <v>0</v>
      </c>
      <c r="I209" s="71" t="e">
        <f>'VMs - All Data Fields'!#REF!</f>
        <v>#REF!</v>
      </c>
      <c r="J209" s="71" t="e">
        <f>'VMs - All Data Fields'!#REF!</f>
        <v>#REF!</v>
      </c>
      <c r="K209" s="71" t="e">
        <f>'VMs - All Data Fields'!#REF!</f>
        <v>#REF!</v>
      </c>
      <c r="L209" s="71">
        <f>'VMs - All Data Fields'!N219</f>
        <v>0</v>
      </c>
      <c r="M209" s="71">
        <f>'VMs - All Data Fields'!P219</f>
        <v>0</v>
      </c>
      <c r="N209" s="71">
        <f>'VMs - All Data Fields'!Q219</f>
        <v>0</v>
      </c>
      <c r="O209" s="71">
        <f>'VMs - All Data Fields'!S219</f>
        <v>0</v>
      </c>
      <c r="P209" s="71">
        <f>'VMs - All Data Fields'!U219</f>
        <v>0</v>
      </c>
      <c r="Q209" s="71">
        <f>'VMs - All Data Fields'!V219</f>
        <v>0</v>
      </c>
      <c r="R209" s="71">
        <f>'VMs - All Data Fields'!AC219</f>
        <v>0</v>
      </c>
      <c r="S209" s="71">
        <f>'VMs - All Data Fields'!AD219</f>
        <v>0</v>
      </c>
      <c r="T209" s="71">
        <f>'VMs - All Data Fields'!AE219</f>
        <v>0</v>
      </c>
      <c r="U209" s="71" t="str">
        <f>'VMs - All Data Fields'!AF219</f>
        <v/>
      </c>
      <c r="V209" s="71" t="str">
        <f>'VMs - All Data Fields'!AG219</f>
        <v/>
      </c>
      <c r="W209" s="71">
        <f>'VMs - All Data Fields'!AH219</f>
        <v>0</v>
      </c>
      <c r="X209" s="71">
        <f>'VMs - All Data Fields'!AI219</f>
        <v>0</v>
      </c>
      <c r="Y209" s="71">
        <f>'VMs - All Data Fields'!AJ219</f>
        <v>0</v>
      </c>
      <c r="Z209" s="71" t="e">
        <f>'VMs - All Data Fields'!#REF!</f>
        <v>#REF!</v>
      </c>
      <c r="AA209" s="71">
        <f>'VMs - All Data Fields'!AK219</f>
        <v>0</v>
      </c>
      <c r="AB209" s="71">
        <f>'VMs - All Data Fields'!AL219</f>
        <v>0</v>
      </c>
      <c r="AC209" s="71">
        <f>'VMs - All Data Fields'!AM219</f>
        <v>0</v>
      </c>
      <c r="AD209" s="71" t="e">
        <f>'VMs - All Data Fields'!#REF!</f>
        <v>#REF!</v>
      </c>
      <c r="AE209" s="71">
        <f>'VMs - All Data Fields'!AT219</f>
        <v>0</v>
      </c>
      <c r="AF209" s="71">
        <f>'VMs - All Data Fields'!AW219</f>
        <v>0</v>
      </c>
      <c r="AG209" s="71">
        <f>'VMs - All Data Fields'!AX219</f>
        <v>0</v>
      </c>
      <c r="AH209" s="71">
        <f>'VMs - All Data Fields'!AY219</f>
        <v>0</v>
      </c>
      <c r="AI209" s="71">
        <f>'VMs - All Data Fields'!BJ219</f>
        <v>0</v>
      </c>
      <c r="AJ209" s="71"/>
      <c r="AK209" s="71"/>
      <c r="AL209" s="71"/>
      <c r="AM209" s="71"/>
      <c r="AN209" s="71"/>
      <c r="AO209" s="71"/>
      <c r="AP209" s="71"/>
      <c r="AQ209" s="71"/>
      <c r="AR209" s="71"/>
      <c r="AS209" s="71"/>
      <c r="AT209" s="71"/>
      <c r="AU209" s="71"/>
      <c r="AV209" s="71"/>
      <c r="AW209" s="71"/>
      <c r="AX209" s="71"/>
      <c r="AY209" s="71"/>
      <c r="AZ209" s="71"/>
      <c r="BA209" s="71"/>
      <c r="BB209" s="71"/>
      <c r="BC209" s="71"/>
      <c r="BD209" s="71"/>
      <c r="BE209" s="71"/>
      <c r="BF209" s="71"/>
      <c r="BG209" s="71"/>
      <c r="BH209" s="71"/>
      <c r="BI209" s="71"/>
      <c r="BJ209" s="71"/>
      <c r="BK209" s="71"/>
      <c r="BL209" s="71"/>
      <c r="BM209" s="71"/>
      <c r="BN209" s="71"/>
      <c r="BO209" s="71"/>
      <c r="BP209" s="71"/>
      <c r="BQ209" s="71"/>
      <c r="BR209" s="71"/>
      <c r="BS209" s="71"/>
      <c r="BT209" s="71"/>
      <c r="BU209" s="71"/>
      <c r="BV209" s="71"/>
      <c r="BW209" s="71"/>
      <c r="BX209" s="71"/>
      <c r="BY209" s="71"/>
      <c r="BZ209" s="71"/>
      <c r="CA209" s="71"/>
      <c r="CB209" s="71"/>
      <c r="CC209" s="71"/>
      <c r="CD209" s="71"/>
      <c r="CE209" s="71"/>
      <c r="CF209" s="71"/>
      <c r="CG209" s="71"/>
      <c r="CH209" s="71"/>
    </row>
    <row r="210" spans="1:86">
      <c r="A210" s="71">
        <f>'VMs - All Data Fields'!A220</f>
        <v>0</v>
      </c>
      <c r="B210" s="71">
        <f>'VMs - All Data Fields'!B220</f>
        <v>0</v>
      </c>
      <c r="C210" s="71">
        <f>'VMs - All Data Fields'!C220</f>
        <v>0</v>
      </c>
      <c r="D210" s="71">
        <f>'VMs - All Data Fields'!D220</f>
        <v>0</v>
      </c>
      <c r="E210" s="71">
        <f>'VMs - All Data Fields'!G220</f>
        <v>0</v>
      </c>
      <c r="F210" s="71">
        <f>'VMs - All Data Fields'!I220</f>
        <v>0</v>
      </c>
      <c r="G210" s="71">
        <f>'VMs - All Data Fields'!K220</f>
        <v>0</v>
      </c>
      <c r="H210" s="71">
        <f>'VMs - All Data Fields'!L220</f>
        <v>0</v>
      </c>
      <c r="I210" s="71" t="e">
        <f>'VMs - All Data Fields'!#REF!</f>
        <v>#REF!</v>
      </c>
      <c r="J210" s="71" t="e">
        <f>'VMs - All Data Fields'!#REF!</f>
        <v>#REF!</v>
      </c>
      <c r="K210" s="71" t="e">
        <f>'VMs - All Data Fields'!#REF!</f>
        <v>#REF!</v>
      </c>
      <c r="L210" s="71">
        <f>'VMs - All Data Fields'!N220</f>
        <v>0</v>
      </c>
      <c r="M210" s="71">
        <f>'VMs - All Data Fields'!P220</f>
        <v>0</v>
      </c>
      <c r="N210" s="71">
        <f>'VMs - All Data Fields'!Q220</f>
        <v>0</v>
      </c>
      <c r="O210" s="71">
        <f>'VMs - All Data Fields'!S220</f>
        <v>0</v>
      </c>
      <c r="P210" s="71">
        <f>'VMs - All Data Fields'!U220</f>
        <v>0</v>
      </c>
      <c r="Q210" s="71">
        <f>'VMs - All Data Fields'!V220</f>
        <v>0</v>
      </c>
      <c r="R210" s="71">
        <f>'VMs - All Data Fields'!AC220</f>
        <v>0</v>
      </c>
      <c r="S210" s="71">
        <f>'VMs - All Data Fields'!AD220</f>
        <v>0</v>
      </c>
      <c r="T210" s="71">
        <f>'VMs - All Data Fields'!AE220</f>
        <v>0</v>
      </c>
      <c r="U210" s="71" t="str">
        <f>'VMs - All Data Fields'!AF220</f>
        <v/>
      </c>
      <c r="V210" s="71" t="str">
        <f>'VMs - All Data Fields'!AG220</f>
        <v/>
      </c>
      <c r="W210" s="71">
        <f>'VMs - All Data Fields'!AH220</f>
        <v>0</v>
      </c>
      <c r="X210" s="71">
        <f>'VMs - All Data Fields'!AI220</f>
        <v>0</v>
      </c>
      <c r="Y210" s="71">
        <f>'VMs - All Data Fields'!AJ220</f>
        <v>0</v>
      </c>
      <c r="Z210" s="71" t="e">
        <f>'VMs - All Data Fields'!#REF!</f>
        <v>#REF!</v>
      </c>
      <c r="AA210" s="71">
        <f>'VMs - All Data Fields'!AK220</f>
        <v>0</v>
      </c>
      <c r="AB210" s="71">
        <f>'VMs - All Data Fields'!AL220</f>
        <v>0</v>
      </c>
      <c r="AC210" s="71">
        <f>'VMs - All Data Fields'!AM220</f>
        <v>0</v>
      </c>
      <c r="AD210" s="71" t="e">
        <f>'VMs - All Data Fields'!#REF!</f>
        <v>#REF!</v>
      </c>
      <c r="AE210" s="71">
        <f>'VMs - All Data Fields'!AT220</f>
        <v>0</v>
      </c>
      <c r="AF210" s="71">
        <f>'VMs - All Data Fields'!AW220</f>
        <v>0</v>
      </c>
      <c r="AG210" s="71">
        <f>'VMs - All Data Fields'!AX220</f>
        <v>0</v>
      </c>
      <c r="AH210" s="71">
        <f>'VMs - All Data Fields'!AY220</f>
        <v>0</v>
      </c>
      <c r="AI210" s="71">
        <f>'VMs - All Data Fields'!BJ220</f>
        <v>0</v>
      </c>
      <c r="AJ210" s="71"/>
      <c r="AK210" s="71"/>
      <c r="AL210" s="71"/>
      <c r="AM210" s="71"/>
      <c r="AN210" s="71"/>
      <c r="AO210" s="71"/>
      <c r="AP210" s="71"/>
      <c r="AQ210" s="71"/>
      <c r="AR210" s="71"/>
      <c r="AS210" s="71"/>
      <c r="AT210" s="71"/>
      <c r="AU210" s="71"/>
      <c r="AV210" s="71"/>
      <c r="AW210" s="71"/>
      <c r="AX210" s="71"/>
      <c r="AY210" s="71"/>
      <c r="AZ210" s="71"/>
      <c r="BA210" s="71"/>
      <c r="BB210" s="71"/>
      <c r="BC210" s="71"/>
      <c r="BD210" s="71"/>
      <c r="BE210" s="71"/>
      <c r="BF210" s="71"/>
      <c r="BG210" s="71"/>
      <c r="BH210" s="71"/>
      <c r="BI210" s="71"/>
      <c r="BJ210" s="71"/>
      <c r="BK210" s="71"/>
      <c r="BL210" s="71"/>
      <c r="BM210" s="71"/>
      <c r="BN210" s="71"/>
      <c r="BO210" s="71"/>
      <c r="BP210" s="71"/>
      <c r="BQ210" s="71"/>
      <c r="BR210" s="71"/>
      <c r="BS210" s="71"/>
      <c r="BT210" s="71"/>
      <c r="BU210" s="71"/>
      <c r="BV210" s="71"/>
      <c r="BW210" s="71"/>
      <c r="BX210" s="71"/>
      <c r="BY210" s="71"/>
      <c r="BZ210" s="71"/>
      <c r="CA210" s="71"/>
      <c r="CB210" s="71"/>
      <c r="CC210" s="71"/>
      <c r="CD210" s="71"/>
      <c r="CE210" s="71"/>
      <c r="CF210" s="71"/>
      <c r="CG210" s="71"/>
      <c r="CH210" s="71"/>
    </row>
    <row r="211" spans="1:86">
      <c r="A211" s="71">
        <f>'VMs - All Data Fields'!A221</f>
        <v>0</v>
      </c>
      <c r="B211" s="71">
        <f>'VMs - All Data Fields'!B221</f>
        <v>0</v>
      </c>
      <c r="C211" s="71">
        <f>'VMs - All Data Fields'!C221</f>
        <v>0</v>
      </c>
      <c r="D211" s="71">
        <f>'VMs - All Data Fields'!D221</f>
        <v>0</v>
      </c>
      <c r="E211" s="71">
        <f>'VMs - All Data Fields'!G221</f>
        <v>0</v>
      </c>
      <c r="F211" s="71">
        <f>'VMs - All Data Fields'!I221</f>
        <v>0</v>
      </c>
      <c r="G211" s="71">
        <f>'VMs - All Data Fields'!K221</f>
        <v>0</v>
      </c>
      <c r="H211" s="71">
        <f>'VMs - All Data Fields'!L221</f>
        <v>0</v>
      </c>
      <c r="I211" s="71" t="e">
        <f>'VMs - All Data Fields'!#REF!</f>
        <v>#REF!</v>
      </c>
      <c r="J211" s="71" t="e">
        <f>'VMs - All Data Fields'!#REF!</f>
        <v>#REF!</v>
      </c>
      <c r="K211" s="71" t="e">
        <f>'VMs - All Data Fields'!#REF!</f>
        <v>#REF!</v>
      </c>
      <c r="L211" s="71">
        <f>'VMs - All Data Fields'!N221</f>
        <v>0</v>
      </c>
      <c r="M211" s="71">
        <f>'VMs - All Data Fields'!P221</f>
        <v>0</v>
      </c>
      <c r="N211" s="71">
        <f>'VMs - All Data Fields'!Q221</f>
        <v>0</v>
      </c>
      <c r="O211" s="71">
        <f>'VMs - All Data Fields'!S221</f>
        <v>0</v>
      </c>
      <c r="P211" s="71">
        <f>'VMs - All Data Fields'!U221</f>
        <v>0</v>
      </c>
      <c r="Q211" s="71">
        <f>'VMs - All Data Fields'!V221</f>
        <v>0</v>
      </c>
      <c r="R211" s="71">
        <f>'VMs - All Data Fields'!AC221</f>
        <v>0</v>
      </c>
      <c r="S211" s="71">
        <f>'VMs - All Data Fields'!AD221</f>
        <v>0</v>
      </c>
      <c r="T211" s="71">
        <f>'VMs - All Data Fields'!AE221</f>
        <v>0</v>
      </c>
      <c r="U211" s="71" t="str">
        <f>'VMs - All Data Fields'!AF221</f>
        <v/>
      </c>
      <c r="V211" s="71" t="str">
        <f>'VMs - All Data Fields'!AG221</f>
        <v/>
      </c>
      <c r="W211" s="71">
        <f>'VMs - All Data Fields'!AH221</f>
        <v>0</v>
      </c>
      <c r="X211" s="71">
        <f>'VMs - All Data Fields'!AI221</f>
        <v>0</v>
      </c>
      <c r="Y211" s="71">
        <f>'VMs - All Data Fields'!AJ221</f>
        <v>0</v>
      </c>
      <c r="Z211" s="71" t="e">
        <f>'VMs - All Data Fields'!#REF!</f>
        <v>#REF!</v>
      </c>
      <c r="AA211" s="71">
        <f>'VMs - All Data Fields'!AK221</f>
        <v>0</v>
      </c>
      <c r="AB211" s="71">
        <f>'VMs - All Data Fields'!AL221</f>
        <v>0</v>
      </c>
      <c r="AC211" s="71">
        <f>'VMs - All Data Fields'!AM221</f>
        <v>0</v>
      </c>
      <c r="AD211" s="71" t="e">
        <f>'VMs - All Data Fields'!#REF!</f>
        <v>#REF!</v>
      </c>
      <c r="AE211" s="71">
        <f>'VMs - All Data Fields'!AT221</f>
        <v>0</v>
      </c>
      <c r="AF211" s="71">
        <f>'VMs - All Data Fields'!AW221</f>
        <v>0</v>
      </c>
      <c r="AG211" s="71">
        <f>'VMs - All Data Fields'!AX221</f>
        <v>0</v>
      </c>
      <c r="AH211" s="71">
        <f>'VMs - All Data Fields'!AY221</f>
        <v>0</v>
      </c>
      <c r="AI211" s="71">
        <f>'VMs - All Data Fields'!BJ221</f>
        <v>0</v>
      </c>
      <c r="AJ211" s="71"/>
      <c r="AK211" s="71"/>
      <c r="AL211" s="71"/>
      <c r="AM211" s="71"/>
      <c r="AN211" s="71"/>
      <c r="AO211" s="71"/>
      <c r="AP211" s="71"/>
      <c r="AQ211" s="71"/>
      <c r="AR211" s="71"/>
      <c r="AS211" s="71"/>
      <c r="AT211" s="71"/>
      <c r="AU211" s="71"/>
      <c r="AV211" s="71"/>
      <c r="AW211" s="71"/>
      <c r="AX211" s="71"/>
      <c r="AY211" s="71"/>
      <c r="AZ211" s="71"/>
      <c r="BA211" s="71"/>
      <c r="BB211" s="71"/>
      <c r="BC211" s="71"/>
      <c r="BD211" s="71"/>
      <c r="BE211" s="71"/>
      <c r="BF211" s="71"/>
      <c r="BG211" s="71"/>
      <c r="BH211" s="71"/>
      <c r="BI211" s="71"/>
      <c r="BJ211" s="71"/>
      <c r="BK211" s="71"/>
      <c r="BL211" s="71"/>
      <c r="BM211" s="71"/>
      <c r="BN211" s="71"/>
      <c r="BO211" s="71"/>
      <c r="BP211" s="71"/>
      <c r="BQ211" s="71"/>
      <c r="BR211" s="71"/>
      <c r="BS211" s="71"/>
      <c r="BT211" s="71"/>
      <c r="BU211" s="71"/>
      <c r="BV211" s="71"/>
      <c r="BW211" s="71"/>
      <c r="BX211" s="71"/>
      <c r="BY211" s="71"/>
      <c r="BZ211" s="71"/>
      <c r="CA211" s="71"/>
      <c r="CB211" s="71"/>
      <c r="CC211" s="71"/>
      <c r="CD211" s="71"/>
      <c r="CE211" s="71"/>
      <c r="CF211" s="71"/>
      <c r="CG211" s="71"/>
      <c r="CH211" s="71"/>
    </row>
    <row r="212" spans="1:86">
      <c r="A212" s="71">
        <f>'VMs - All Data Fields'!A222</f>
        <v>0</v>
      </c>
      <c r="B212" s="71">
        <f>'VMs - All Data Fields'!B222</f>
        <v>0</v>
      </c>
      <c r="C212" s="71">
        <f>'VMs - All Data Fields'!C222</f>
        <v>0</v>
      </c>
      <c r="D212" s="71">
        <f>'VMs - All Data Fields'!D222</f>
        <v>0</v>
      </c>
      <c r="E212" s="71">
        <f>'VMs - All Data Fields'!G222</f>
        <v>0</v>
      </c>
      <c r="F212" s="71">
        <f>'VMs - All Data Fields'!I222</f>
        <v>0</v>
      </c>
      <c r="G212" s="71">
        <f>'VMs - All Data Fields'!K222</f>
        <v>0</v>
      </c>
      <c r="H212" s="71">
        <f>'VMs - All Data Fields'!L222</f>
        <v>0</v>
      </c>
      <c r="I212" s="71" t="e">
        <f>'VMs - All Data Fields'!#REF!</f>
        <v>#REF!</v>
      </c>
      <c r="J212" s="71" t="e">
        <f>'VMs - All Data Fields'!#REF!</f>
        <v>#REF!</v>
      </c>
      <c r="K212" s="71" t="e">
        <f>'VMs - All Data Fields'!#REF!</f>
        <v>#REF!</v>
      </c>
      <c r="L212" s="71">
        <f>'VMs - All Data Fields'!N222</f>
        <v>0</v>
      </c>
      <c r="M212" s="71">
        <f>'VMs - All Data Fields'!P222</f>
        <v>0</v>
      </c>
      <c r="N212" s="71">
        <f>'VMs - All Data Fields'!Q222</f>
        <v>0</v>
      </c>
      <c r="O212" s="71">
        <f>'VMs - All Data Fields'!S222</f>
        <v>0</v>
      </c>
      <c r="P212" s="71">
        <f>'VMs - All Data Fields'!U222</f>
        <v>0</v>
      </c>
      <c r="Q212" s="71">
        <f>'VMs - All Data Fields'!V222</f>
        <v>0</v>
      </c>
      <c r="R212" s="71">
        <f>'VMs - All Data Fields'!AC222</f>
        <v>0</v>
      </c>
      <c r="S212" s="71">
        <f>'VMs - All Data Fields'!AD222</f>
        <v>0</v>
      </c>
      <c r="T212" s="71">
        <f>'VMs - All Data Fields'!AE222</f>
        <v>0</v>
      </c>
      <c r="U212" s="71" t="str">
        <f>'VMs - All Data Fields'!AF222</f>
        <v/>
      </c>
      <c r="V212" s="71" t="str">
        <f>'VMs - All Data Fields'!AG222</f>
        <v/>
      </c>
      <c r="W212" s="71">
        <f>'VMs - All Data Fields'!AH222</f>
        <v>0</v>
      </c>
      <c r="X212" s="71">
        <f>'VMs - All Data Fields'!AI222</f>
        <v>0</v>
      </c>
      <c r="Y212" s="71">
        <f>'VMs - All Data Fields'!AJ222</f>
        <v>0</v>
      </c>
      <c r="Z212" s="71" t="e">
        <f>'VMs - All Data Fields'!#REF!</f>
        <v>#REF!</v>
      </c>
      <c r="AA212" s="71">
        <f>'VMs - All Data Fields'!AK222</f>
        <v>0</v>
      </c>
      <c r="AB212" s="71">
        <f>'VMs - All Data Fields'!AL222</f>
        <v>0</v>
      </c>
      <c r="AC212" s="71">
        <f>'VMs - All Data Fields'!AM222</f>
        <v>0</v>
      </c>
      <c r="AD212" s="71" t="e">
        <f>'VMs - All Data Fields'!#REF!</f>
        <v>#REF!</v>
      </c>
      <c r="AE212" s="71">
        <f>'VMs - All Data Fields'!AT222</f>
        <v>0</v>
      </c>
      <c r="AF212" s="71">
        <f>'VMs - All Data Fields'!AW222</f>
        <v>0</v>
      </c>
      <c r="AG212" s="71">
        <f>'VMs - All Data Fields'!AX222</f>
        <v>0</v>
      </c>
      <c r="AH212" s="71">
        <f>'VMs - All Data Fields'!AY222</f>
        <v>0</v>
      </c>
      <c r="AI212" s="71">
        <f>'VMs - All Data Fields'!BJ222</f>
        <v>0</v>
      </c>
      <c r="AJ212" s="71"/>
      <c r="AK212" s="71"/>
      <c r="AL212" s="71"/>
      <c r="AM212" s="71"/>
      <c r="AN212" s="71"/>
      <c r="AO212" s="71"/>
      <c r="AP212" s="71"/>
      <c r="AQ212" s="71"/>
      <c r="AR212" s="71"/>
      <c r="AS212" s="71"/>
      <c r="AT212" s="71"/>
      <c r="AU212" s="71"/>
      <c r="AV212" s="71"/>
      <c r="AW212" s="71"/>
      <c r="AX212" s="71"/>
      <c r="AY212" s="71"/>
      <c r="AZ212" s="71"/>
      <c r="BA212" s="71"/>
      <c r="BB212" s="71"/>
      <c r="BC212" s="71"/>
      <c r="BD212" s="71"/>
      <c r="BE212" s="71"/>
      <c r="BF212" s="71"/>
      <c r="BG212" s="71"/>
      <c r="BH212" s="71"/>
      <c r="BI212" s="71"/>
      <c r="BJ212" s="71"/>
      <c r="BK212" s="71"/>
      <c r="BL212" s="71"/>
      <c r="BM212" s="71"/>
      <c r="BN212" s="71"/>
      <c r="BO212" s="71"/>
      <c r="BP212" s="71"/>
      <c r="BQ212" s="71"/>
      <c r="BR212" s="71"/>
      <c r="BS212" s="71"/>
      <c r="BT212" s="71"/>
      <c r="BU212" s="71"/>
      <c r="BV212" s="71"/>
      <c r="BW212" s="71"/>
      <c r="BX212" s="71"/>
      <c r="BY212" s="71"/>
      <c r="BZ212" s="71"/>
      <c r="CA212" s="71"/>
      <c r="CB212" s="71"/>
      <c r="CC212" s="71"/>
      <c r="CD212" s="71"/>
      <c r="CE212" s="71"/>
      <c r="CF212" s="71"/>
      <c r="CG212" s="71"/>
      <c r="CH212" s="71"/>
    </row>
    <row r="213" spans="1:86">
      <c r="A213" s="71">
        <f>'VMs - All Data Fields'!A223</f>
        <v>0</v>
      </c>
      <c r="B213" s="71">
        <f>'VMs - All Data Fields'!B223</f>
        <v>0</v>
      </c>
      <c r="C213" s="71">
        <f>'VMs - All Data Fields'!C223</f>
        <v>0</v>
      </c>
      <c r="D213" s="71">
        <f>'VMs - All Data Fields'!D223</f>
        <v>0</v>
      </c>
      <c r="E213" s="71">
        <f>'VMs - All Data Fields'!G223</f>
        <v>0</v>
      </c>
      <c r="F213" s="71">
        <f>'VMs - All Data Fields'!I223</f>
        <v>0</v>
      </c>
      <c r="G213" s="71">
        <f>'VMs - All Data Fields'!K223</f>
        <v>0</v>
      </c>
      <c r="H213" s="71">
        <f>'VMs - All Data Fields'!L223</f>
        <v>0</v>
      </c>
      <c r="I213" s="71" t="e">
        <f>'VMs - All Data Fields'!#REF!</f>
        <v>#REF!</v>
      </c>
      <c r="J213" s="71" t="e">
        <f>'VMs - All Data Fields'!#REF!</f>
        <v>#REF!</v>
      </c>
      <c r="K213" s="71" t="e">
        <f>'VMs - All Data Fields'!#REF!</f>
        <v>#REF!</v>
      </c>
      <c r="L213" s="71">
        <f>'VMs - All Data Fields'!N223</f>
        <v>0</v>
      </c>
      <c r="M213" s="71">
        <f>'VMs - All Data Fields'!P223</f>
        <v>0</v>
      </c>
      <c r="N213" s="71">
        <f>'VMs - All Data Fields'!Q223</f>
        <v>0</v>
      </c>
      <c r="O213" s="71">
        <f>'VMs - All Data Fields'!S223</f>
        <v>0</v>
      </c>
      <c r="P213" s="71">
        <f>'VMs - All Data Fields'!U223</f>
        <v>0</v>
      </c>
      <c r="Q213" s="71">
        <f>'VMs - All Data Fields'!V223</f>
        <v>0</v>
      </c>
      <c r="R213" s="71">
        <f>'VMs - All Data Fields'!AC223</f>
        <v>0</v>
      </c>
      <c r="S213" s="71">
        <f>'VMs - All Data Fields'!AD223</f>
        <v>0</v>
      </c>
      <c r="T213" s="71">
        <f>'VMs - All Data Fields'!AE223</f>
        <v>0</v>
      </c>
      <c r="U213" s="71" t="str">
        <f>'VMs - All Data Fields'!AF223</f>
        <v/>
      </c>
      <c r="V213" s="71" t="str">
        <f>'VMs - All Data Fields'!AG223</f>
        <v/>
      </c>
      <c r="W213" s="71">
        <f>'VMs - All Data Fields'!AH223</f>
        <v>0</v>
      </c>
      <c r="X213" s="71">
        <f>'VMs - All Data Fields'!AI223</f>
        <v>0</v>
      </c>
      <c r="Y213" s="71">
        <f>'VMs - All Data Fields'!AJ223</f>
        <v>0</v>
      </c>
      <c r="Z213" s="71" t="e">
        <f>'VMs - All Data Fields'!#REF!</f>
        <v>#REF!</v>
      </c>
      <c r="AA213" s="71">
        <f>'VMs - All Data Fields'!AK223</f>
        <v>0</v>
      </c>
      <c r="AB213" s="71">
        <f>'VMs - All Data Fields'!AL223</f>
        <v>0</v>
      </c>
      <c r="AC213" s="71">
        <f>'VMs - All Data Fields'!AM223</f>
        <v>0</v>
      </c>
      <c r="AD213" s="71" t="e">
        <f>'VMs - All Data Fields'!#REF!</f>
        <v>#REF!</v>
      </c>
      <c r="AE213" s="71">
        <f>'VMs - All Data Fields'!AT223</f>
        <v>0</v>
      </c>
      <c r="AF213" s="71">
        <f>'VMs - All Data Fields'!AW223</f>
        <v>0</v>
      </c>
      <c r="AG213" s="71">
        <f>'VMs - All Data Fields'!AX223</f>
        <v>0</v>
      </c>
      <c r="AH213" s="71">
        <f>'VMs - All Data Fields'!AY223</f>
        <v>0</v>
      </c>
      <c r="AI213" s="71">
        <f>'VMs - All Data Fields'!BJ223</f>
        <v>0</v>
      </c>
      <c r="AJ213" s="71"/>
      <c r="AK213" s="71"/>
      <c r="AL213" s="71"/>
      <c r="AM213" s="71"/>
      <c r="AN213" s="71"/>
      <c r="AO213" s="71"/>
      <c r="AP213" s="71"/>
      <c r="AQ213" s="71"/>
      <c r="AR213" s="71"/>
      <c r="AS213" s="71"/>
      <c r="AT213" s="71"/>
      <c r="AU213" s="71"/>
      <c r="AV213" s="71"/>
      <c r="AW213" s="71"/>
      <c r="AX213" s="71"/>
      <c r="AY213" s="71"/>
      <c r="AZ213" s="71"/>
      <c r="BA213" s="71"/>
      <c r="BB213" s="71"/>
      <c r="BC213" s="71"/>
      <c r="BD213" s="71"/>
      <c r="BE213" s="71"/>
      <c r="BF213" s="71"/>
      <c r="BG213" s="71"/>
      <c r="BH213" s="71"/>
      <c r="BI213" s="71"/>
      <c r="BJ213" s="71"/>
      <c r="BK213" s="71"/>
      <c r="BL213" s="71"/>
      <c r="BM213" s="71"/>
      <c r="BN213" s="71"/>
      <c r="BO213" s="71"/>
      <c r="BP213" s="71"/>
      <c r="BQ213" s="71"/>
      <c r="BR213" s="71"/>
      <c r="BS213" s="71"/>
      <c r="BT213" s="71"/>
      <c r="BU213" s="71"/>
      <c r="BV213" s="71"/>
      <c r="BW213" s="71"/>
      <c r="BX213" s="71"/>
      <c r="BY213" s="71"/>
      <c r="BZ213" s="71"/>
      <c r="CA213" s="71"/>
      <c r="CB213" s="71"/>
      <c r="CC213" s="71"/>
      <c r="CD213" s="71"/>
      <c r="CE213" s="71"/>
      <c r="CF213" s="71"/>
      <c r="CG213" s="71"/>
      <c r="CH213" s="71"/>
    </row>
    <row r="214" spans="1:86">
      <c r="A214" s="71">
        <f>'VMs - All Data Fields'!A224</f>
        <v>0</v>
      </c>
      <c r="B214" s="71">
        <f>'VMs - All Data Fields'!B224</f>
        <v>0</v>
      </c>
      <c r="C214" s="71">
        <f>'VMs - All Data Fields'!C224</f>
        <v>0</v>
      </c>
      <c r="D214" s="71">
        <f>'VMs - All Data Fields'!D224</f>
        <v>0</v>
      </c>
      <c r="E214" s="71">
        <f>'VMs - All Data Fields'!G224</f>
        <v>0</v>
      </c>
      <c r="F214" s="71">
        <f>'VMs - All Data Fields'!I224</f>
        <v>0</v>
      </c>
      <c r="G214" s="71">
        <f>'VMs - All Data Fields'!K224</f>
        <v>0</v>
      </c>
      <c r="H214" s="71">
        <f>'VMs - All Data Fields'!L224</f>
        <v>0</v>
      </c>
      <c r="I214" s="71" t="e">
        <f>'VMs - All Data Fields'!#REF!</f>
        <v>#REF!</v>
      </c>
      <c r="J214" s="71" t="e">
        <f>'VMs - All Data Fields'!#REF!</f>
        <v>#REF!</v>
      </c>
      <c r="K214" s="71" t="e">
        <f>'VMs - All Data Fields'!#REF!</f>
        <v>#REF!</v>
      </c>
      <c r="L214" s="71">
        <f>'VMs - All Data Fields'!N224</f>
        <v>0</v>
      </c>
      <c r="M214" s="71">
        <f>'VMs - All Data Fields'!P224</f>
        <v>0</v>
      </c>
      <c r="N214" s="71">
        <f>'VMs - All Data Fields'!Q224</f>
        <v>0</v>
      </c>
      <c r="O214" s="71">
        <f>'VMs - All Data Fields'!S224</f>
        <v>0</v>
      </c>
      <c r="P214" s="71">
        <f>'VMs - All Data Fields'!U224</f>
        <v>0</v>
      </c>
      <c r="Q214" s="71">
        <f>'VMs - All Data Fields'!V224</f>
        <v>0</v>
      </c>
      <c r="R214" s="71">
        <f>'VMs - All Data Fields'!AC224</f>
        <v>0</v>
      </c>
      <c r="S214" s="71">
        <f>'VMs - All Data Fields'!AD224</f>
        <v>0</v>
      </c>
      <c r="T214" s="71">
        <f>'VMs - All Data Fields'!AE224</f>
        <v>0</v>
      </c>
      <c r="U214" s="71" t="str">
        <f>'VMs - All Data Fields'!AF224</f>
        <v/>
      </c>
      <c r="V214" s="71" t="str">
        <f>'VMs - All Data Fields'!AG224</f>
        <v/>
      </c>
      <c r="W214" s="71">
        <f>'VMs - All Data Fields'!AH224</f>
        <v>0</v>
      </c>
      <c r="X214" s="71">
        <f>'VMs - All Data Fields'!AI224</f>
        <v>0</v>
      </c>
      <c r="Y214" s="71">
        <f>'VMs - All Data Fields'!AJ224</f>
        <v>0</v>
      </c>
      <c r="Z214" s="71" t="e">
        <f>'VMs - All Data Fields'!#REF!</f>
        <v>#REF!</v>
      </c>
      <c r="AA214" s="71">
        <f>'VMs - All Data Fields'!AK224</f>
        <v>0</v>
      </c>
      <c r="AB214" s="71">
        <f>'VMs - All Data Fields'!AL224</f>
        <v>0</v>
      </c>
      <c r="AC214" s="71">
        <f>'VMs - All Data Fields'!AM224</f>
        <v>0</v>
      </c>
      <c r="AD214" s="71" t="e">
        <f>'VMs - All Data Fields'!#REF!</f>
        <v>#REF!</v>
      </c>
      <c r="AE214" s="71">
        <f>'VMs - All Data Fields'!AT224</f>
        <v>0</v>
      </c>
      <c r="AF214" s="71">
        <f>'VMs - All Data Fields'!AW224</f>
        <v>0</v>
      </c>
      <c r="AG214" s="71">
        <f>'VMs - All Data Fields'!AX224</f>
        <v>0</v>
      </c>
      <c r="AH214" s="71">
        <f>'VMs - All Data Fields'!AY224</f>
        <v>0</v>
      </c>
      <c r="AI214" s="71">
        <f>'VMs - All Data Fields'!BJ224</f>
        <v>0</v>
      </c>
      <c r="AJ214" s="71"/>
      <c r="AK214" s="71"/>
      <c r="AL214" s="71"/>
      <c r="AM214" s="71"/>
      <c r="AN214" s="71"/>
      <c r="AO214" s="71"/>
      <c r="AP214" s="71"/>
      <c r="AQ214" s="71"/>
      <c r="AR214" s="71"/>
      <c r="AS214" s="71"/>
      <c r="AT214" s="71"/>
      <c r="AU214" s="71"/>
      <c r="AV214" s="71"/>
      <c r="AW214" s="71"/>
      <c r="AX214" s="71"/>
      <c r="AY214" s="71"/>
      <c r="AZ214" s="71"/>
      <c r="BA214" s="71"/>
      <c r="BB214" s="71"/>
      <c r="BC214" s="71"/>
      <c r="BD214" s="71"/>
      <c r="BE214" s="71"/>
      <c r="BF214" s="71"/>
      <c r="BG214" s="71"/>
      <c r="BH214" s="71"/>
      <c r="BI214" s="71"/>
      <c r="BJ214" s="71"/>
      <c r="BK214" s="71"/>
      <c r="BL214" s="71"/>
      <c r="BM214" s="71"/>
      <c r="BN214" s="71"/>
      <c r="BO214" s="71"/>
      <c r="BP214" s="71"/>
      <c r="BQ214" s="71"/>
      <c r="BR214" s="71"/>
      <c r="BS214" s="71"/>
      <c r="BT214" s="71"/>
      <c r="BU214" s="71"/>
      <c r="BV214" s="71"/>
      <c r="BW214" s="71"/>
      <c r="BX214" s="71"/>
      <c r="BY214" s="71"/>
      <c r="BZ214" s="71"/>
      <c r="CA214" s="71"/>
      <c r="CB214" s="71"/>
      <c r="CC214" s="71"/>
      <c r="CD214" s="71"/>
      <c r="CE214" s="71"/>
      <c r="CF214" s="71"/>
      <c r="CG214" s="71"/>
      <c r="CH214" s="71"/>
    </row>
    <row r="215" spans="1:86">
      <c r="A215" s="71">
        <f>'VMs - All Data Fields'!A225</f>
        <v>0</v>
      </c>
      <c r="B215" s="71">
        <f>'VMs - All Data Fields'!B225</f>
        <v>0</v>
      </c>
      <c r="C215" s="71">
        <f>'VMs - All Data Fields'!C225</f>
        <v>0</v>
      </c>
      <c r="D215" s="71">
        <f>'VMs - All Data Fields'!D225</f>
        <v>0</v>
      </c>
      <c r="E215" s="71">
        <f>'VMs - All Data Fields'!G225</f>
        <v>0</v>
      </c>
      <c r="F215" s="71">
        <f>'VMs - All Data Fields'!I225</f>
        <v>0</v>
      </c>
      <c r="G215" s="71">
        <f>'VMs - All Data Fields'!K225</f>
        <v>0</v>
      </c>
      <c r="H215" s="71">
        <f>'VMs - All Data Fields'!L225</f>
        <v>0</v>
      </c>
      <c r="I215" s="71" t="e">
        <f>'VMs - All Data Fields'!#REF!</f>
        <v>#REF!</v>
      </c>
      <c r="J215" s="71" t="e">
        <f>'VMs - All Data Fields'!#REF!</f>
        <v>#REF!</v>
      </c>
      <c r="K215" s="71" t="e">
        <f>'VMs - All Data Fields'!#REF!</f>
        <v>#REF!</v>
      </c>
      <c r="L215" s="71">
        <f>'VMs - All Data Fields'!N225</f>
        <v>0</v>
      </c>
      <c r="M215" s="71">
        <f>'VMs - All Data Fields'!P225</f>
        <v>0</v>
      </c>
      <c r="N215" s="71">
        <f>'VMs - All Data Fields'!Q225</f>
        <v>0</v>
      </c>
      <c r="O215" s="71">
        <f>'VMs - All Data Fields'!S225</f>
        <v>0</v>
      </c>
      <c r="P215" s="71">
        <f>'VMs - All Data Fields'!U225</f>
        <v>0</v>
      </c>
      <c r="Q215" s="71">
        <f>'VMs - All Data Fields'!V225</f>
        <v>0</v>
      </c>
      <c r="R215" s="71">
        <f>'VMs - All Data Fields'!AC225</f>
        <v>0</v>
      </c>
      <c r="S215" s="71">
        <f>'VMs - All Data Fields'!AD225</f>
        <v>0</v>
      </c>
      <c r="T215" s="71">
        <f>'VMs - All Data Fields'!AE225</f>
        <v>0</v>
      </c>
      <c r="U215" s="71" t="str">
        <f>'VMs - All Data Fields'!AF225</f>
        <v/>
      </c>
      <c r="V215" s="71" t="str">
        <f>'VMs - All Data Fields'!AG225</f>
        <v/>
      </c>
      <c r="W215" s="71">
        <f>'VMs - All Data Fields'!AH225</f>
        <v>0</v>
      </c>
      <c r="X215" s="71">
        <f>'VMs - All Data Fields'!AI225</f>
        <v>0</v>
      </c>
      <c r="Y215" s="71">
        <f>'VMs - All Data Fields'!AJ225</f>
        <v>0</v>
      </c>
      <c r="Z215" s="71" t="e">
        <f>'VMs - All Data Fields'!#REF!</f>
        <v>#REF!</v>
      </c>
      <c r="AA215" s="71">
        <f>'VMs - All Data Fields'!AK225</f>
        <v>0</v>
      </c>
      <c r="AB215" s="71">
        <f>'VMs - All Data Fields'!AL225</f>
        <v>0</v>
      </c>
      <c r="AC215" s="71">
        <f>'VMs - All Data Fields'!AM225</f>
        <v>0</v>
      </c>
      <c r="AD215" s="71" t="e">
        <f>'VMs - All Data Fields'!#REF!</f>
        <v>#REF!</v>
      </c>
      <c r="AE215" s="71">
        <f>'VMs - All Data Fields'!AT225</f>
        <v>0</v>
      </c>
      <c r="AF215" s="71">
        <f>'VMs - All Data Fields'!AW225</f>
        <v>0</v>
      </c>
      <c r="AG215" s="71">
        <f>'VMs - All Data Fields'!AX225</f>
        <v>0</v>
      </c>
      <c r="AH215" s="71">
        <f>'VMs - All Data Fields'!AY225</f>
        <v>0</v>
      </c>
      <c r="AI215" s="71">
        <f>'VMs - All Data Fields'!BJ225</f>
        <v>0</v>
      </c>
      <c r="AJ215" s="71"/>
      <c r="AK215" s="71"/>
      <c r="AL215" s="71"/>
      <c r="AM215" s="71"/>
      <c r="AN215" s="71"/>
      <c r="AO215" s="71"/>
      <c r="AP215" s="71"/>
      <c r="AQ215" s="71"/>
      <c r="AR215" s="71"/>
      <c r="AS215" s="71"/>
      <c r="AT215" s="71"/>
      <c r="AU215" s="71"/>
      <c r="AV215" s="71"/>
      <c r="AW215" s="71"/>
      <c r="AX215" s="71"/>
      <c r="AY215" s="71"/>
      <c r="AZ215" s="71"/>
      <c r="BA215" s="71"/>
      <c r="BB215" s="71"/>
      <c r="BC215" s="71"/>
      <c r="BD215" s="71"/>
      <c r="BE215" s="71"/>
      <c r="BF215" s="71"/>
      <c r="BG215" s="71"/>
      <c r="BH215" s="71"/>
      <c r="BI215" s="71"/>
      <c r="BJ215" s="71"/>
      <c r="BK215" s="71"/>
      <c r="BL215" s="71"/>
      <c r="BM215" s="71"/>
      <c r="BN215" s="71"/>
      <c r="BO215" s="71"/>
      <c r="BP215" s="71"/>
      <c r="BQ215" s="71"/>
      <c r="BR215" s="71"/>
      <c r="BS215" s="71"/>
      <c r="BT215" s="71"/>
      <c r="BU215" s="71"/>
      <c r="BV215" s="71"/>
      <c r="BW215" s="71"/>
      <c r="BX215" s="71"/>
      <c r="BY215" s="71"/>
      <c r="BZ215" s="71"/>
      <c r="CA215" s="71"/>
      <c r="CB215" s="71"/>
      <c r="CC215" s="71"/>
      <c r="CD215" s="71"/>
      <c r="CE215" s="71"/>
      <c r="CF215" s="71"/>
      <c r="CG215" s="71"/>
      <c r="CH215" s="71"/>
    </row>
    <row r="216" spans="1:86">
      <c r="A216" s="71">
        <f>'VMs - All Data Fields'!A226</f>
        <v>0</v>
      </c>
      <c r="B216" s="71">
        <f>'VMs - All Data Fields'!B226</f>
        <v>0</v>
      </c>
      <c r="C216" s="71">
        <f>'VMs - All Data Fields'!C226</f>
        <v>0</v>
      </c>
      <c r="D216" s="71">
        <f>'VMs - All Data Fields'!D226</f>
        <v>0</v>
      </c>
      <c r="E216" s="71">
        <f>'VMs - All Data Fields'!G226</f>
        <v>0</v>
      </c>
      <c r="F216" s="71">
        <f>'VMs - All Data Fields'!I226</f>
        <v>0</v>
      </c>
      <c r="G216" s="71">
        <f>'VMs - All Data Fields'!K226</f>
        <v>0</v>
      </c>
      <c r="H216" s="71">
        <f>'VMs - All Data Fields'!L226</f>
        <v>0</v>
      </c>
      <c r="I216" s="71" t="e">
        <f>'VMs - All Data Fields'!#REF!</f>
        <v>#REF!</v>
      </c>
      <c r="J216" s="71" t="e">
        <f>'VMs - All Data Fields'!#REF!</f>
        <v>#REF!</v>
      </c>
      <c r="K216" s="71" t="e">
        <f>'VMs - All Data Fields'!#REF!</f>
        <v>#REF!</v>
      </c>
      <c r="L216" s="71">
        <f>'VMs - All Data Fields'!N226</f>
        <v>0</v>
      </c>
      <c r="M216" s="71">
        <f>'VMs - All Data Fields'!P226</f>
        <v>0</v>
      </c>
      <c r="N216" s="71">
        <f>'VMs - All Data Fields'!Q226</f>
        <v>0</v>
      </c>
      <c r="O216" s="71">
        <f>'VMs - All Data Fields'!S226</f>
        <v>0</v>
      </c>
      <c r="P216" s="71">
        <f>'VMs - All Data Fields'!U226</f>
        <v>0</v>
      </c>
      <c r="Q216" s="71">
        <f>'VMs - All Data Fields'!V226</f>
        <v>0</v>
      </c>
      <c r="R216" s="71">
        <f>'VMs - All Data Fields'!AC226</f>
        <v>0</v>
      </c>
      <c r="S216" s="71">
        <f>'VMs - All Data Fields'!AD226</f>
        <v>0</v>
      </c>
      <c r="T216" s="71">
        <f>'VMs - All Data Fields'!AE226</f>
        <v>0</v>
      </c>
      <c r="U216" s="71" t="str">
        <f>'VMs - All Data Fields'!AF226</f>
        <v/>
      </c>
      <c r="V216" s="71" t="str">
        <f>'VMs - All Data Fields'!AG226</f>
        <v/>
      </c>
      <c r="W216" s="71">
        <f>'VMs - All Data Fields'!AH226</f>
        <v>0</v>
      </c>
      <c r="X216" s="71">
        <f>'VMs - All Data Fields'!AI226</f>
        <v>0</v>
      </c>
      <c r="Y216" s="71">
        <f>'VMs - All Data Fields'!AJ226</f>
        <v>0</v>
      </c>
      <c r="Z216" s="71" t="e">
        <f>'VMs - All Data Fields'!#REF!</f>
        <v>#REF!</v>
      </c>
      <c r="AA216" s="71">
        <f>'VMs - All Data Fields'!AK226</f>
        <v>0</v>
      </c>
      <c r="AB216" s="71">
        <f>'VMs - All Data Fields'!AL226</f>
        <v>0</v>
      </c>
      <c r="AC216" s="71">
        <f>'VMs - All Data Fields'!AM226</f>
        <v>0</v>
      </c>
      <c r="AD216" s="71" t="e">
        <f>'VMs - All Data Fields'!#REF!</f>
        <v>#REF!</v>
      </c>
      <c r="AE216" s="71">
        <f>'VMs - All Data Fields'!AT226</f>
        <v>0</v>
      </c>
      <c r="AF216" s="71">
        <f>'VMs - All Data Fields'!AW226</f>
        <v>0</v>
      </c>
      <c r="AG216" s="71">
        <f>'VMs - All Data Fields'!AX226</f>
        <v>0</v>
      </c>
      <c r="AH216" s="71">
        <f>'VMs - All Data Fields'!AY226</f>
        <v>0</v>
      </c>
      <c r="AI216" s="71">
        <f>'VMs - All Data Fields'!BJ226</f>
        <v>0</v>
      </c>
      <c r="AJ216" s="71"/>
      <c r="AK216" s="71"/>
      <c r="AL216" s="71"/>
      <c r="AM216" s="71"/>
      <c r="AN216" s="71"/>
      <c r="AO216" s="71"/>
      <c r="AP216" s="71"/>
      <c r="AQ216" s="71"/>
      <c r="AR216" s="71"/>
      <c r="AS216" s="71"/>
      <c r="AT216" s="71"/>
      <c r="AU216" s="71"/>
      <c r="AV216" s="71"/>
      <c r="AW216" s="71"/>
      <c r="AX216" s="71"/>
      <c r="AY216" s="71"/>
      <c r="AZ216" s="71"/>
      <c r="BA216" s="71"/>
      <c r="BB216" s="71"/>
      <c r="BC216" s="71"/>
      <c r="BD216" s="71"/>
      <c r="BE216" s="71"/>
      <c r="BF216" s="71"/>
      <c r="BG216" s="71"/>
      <c r="BH216" s="71"/>
      <c r="BI216" s="71"/>
      <c r="BJ216" s="71"/>
      <c r="BK216" s="71"/>
      <c r="BL216" s="71"/>
      <c r="BM216" s="71"/>
      <c r="BN216" s="71"/>
      <c r="BO216" s="71"/>
      <c r="BP216" s="71"/>
      <c r="BQ216" s="71"/>
      <c r="BR216" s="71"/>
      <c r="BS216" s="71"/>
      <c r="BT216" s="71"/>
      <c r="BU216" s="71"/>
      <c r="BV216" s="71"/>
      <c r="BW216" s="71"/>
      <c r="BX216" s="71"/>
      <c r="BY216" s="71"/>
      <c r="BZ216" s="71"/>
      <c r="CA216" s="71"/>
      <c r="CB216" s="71"/>
      <c r="CC216" s="71"/>
      <c r="CD216" s="71"/>
      <c r="CE216" s="71"/>
      <c r="CF216" s="71"/>
      <c r="CG216" s="71"/>
      <c r="CH216" s="71"/>
    </row>
    <row r="217" spans="1:86">
      <c r="A217" s="71">
        <f>'VMs - All Data Fields'!A227</f>
        <v>0</v>
      </c>
      <c r="B217" s="71">
        <f>'VMs - All Data Fields'!B227</f>
        <v>0</v>
      </c>
      <c r="C217" s="71">
        <f>'VMs - All Data Fields'!C227</f>
        <v>0</v>
      </c>
      <c r="D217" s="71">
        <f>'VMs - All Data Fields'!D227</f>
        <v>0</v>
      </c>
      <c r="E217" s="71">
        <f>'VMs - All Data Fields'!G227</f>
        <v>0</v>
      </c>
      <c r="F217" s="71">
        <f>'VMs - All Data Fields'!I227</f>
        <v>0</v>
      </c>
      <c r="G217" s="71">
        <f>'VMs - All Data Fields'!K227</f>
        <v>0</v>
      </c>
      <c r="H217" s="71">
        <f>'VMs - All Data Fields'!L227</f>
        <v>0</v>
      </c>
      <c r="I217" s="71" t="e">
        <f>'VMs - All Data Fields'!#REF!</f>
        <v>#REF!</v>
      </c>
      <c r="J217" s="71" t="e">
        <f>'VMs - All Data Fields'!#REF!</f>
        <v>#REF!</v>
      </c>
      <c r="K217" s="71" t="e">
        <f>'VMs - All Data Fields'!#REF!</f>
        <v>#REF!</v>
      </c>
      <c r="L217" s="71">
        <f>'VMs - All Data Fields'!N227</f>
        <v>0</v>
      </c>
      <c r="M217" s="71">
        <f>'VMs - All Data Fields'!P227</f>
        <v>0</v>
      </c>
      <c r="N217" s="71">
        <f>'VMs - All Data Fields'!Q227</f>
        <v>0</v>
      </c>
      <c r="O217" s="71">
        <f>'VMs - All Data Fields'!S227</f>
        <v>0</v>
      </c>
      <c r="P217" s="71">
        <f>'VMs - All Data Fields'!U227</f>
        <v>0</v>
      </c>
      <c r="Q217" s="71">
        <f>'VMs - All Data Fields'!V227</f>
        <v>0</v>
      </c>
      <c r="R217" s="71">
        <f>'VMs - All Data Fields'!AC227</f>
        <v>0</v>
      </c>
      <c r="S217" s="71">
        <f>'VMs - All Data Fields'!AD227</f>
        <v>0</v>
      </c>
      <c r="T217" s="71">
        <f>'VMs - All Data Fields'!AE227</f>
        <v>0</v>
      </c>
      <c r="U217" s="71" t="str">
        <f>'VMs - All Data Fields'!AF227</f>
        <v/>
      </c>
      <c r="V217" s="71" t="str">
        <f>'VMs - All Data Fields'!AG227</f>
        <v/>
      </c>
      <c r="W217" s="71">
        <f>'VMs - All Data Fields'!AH227</f>
        <v>0</v>
      </c>
      <c r="X217" s="71">
        <f>'VMs - All Data Fields'!AI227</f>
        <v>0</v>
      </c>
      <c r="Y217" s="71">
        <f>'VMs - All Data Fields'!AJ227</f>
        <v>0</v>
      </c>
      <c r="Z217" s="71" t="e">
        <f>'VMs - All Data Fields'!#REF!</f>
        <v>#REF!</v>
      </c>
      <c r="AA217" s="71">
        <f>'VMs - All Data Fields'!AK227</f>
        <v>0</v>
      </c>
      <c r="AB217" s="71">
        <f>'VMs - All Data Fields'!AL227</f>
        <v>0</v>
      </c>
      <c r="AC217" s="71">
        <f>'VMs - All Data Fields'!AM227</f>
        <v>0</v>
      </c>
      <c r="AD217" s="71" t="e">
        <f>'VMs - All Data Fields'!#REF!</f>
        <v>#REF!</v>
      </c>
      <c r="AE217" s="71">
        <f>'VMs - All Data Fields'!AT227</f>
        <v>0</v>
      </c>
      <c r="AF217" s="71">
        <f>'VMs - All Data Fields'!AW227</f>
        <v>0</v>
      </c>
      <c r="AG217" s="71">
        <f>'VMs - All Data Fields'!AX227</f>
        <v>0</v>
      </c>
      <c r="AH217" s="71">
        <f>'VMs - All Data Fields'!AY227</f>
        <v>0</v>
      </c>
      <c r="AI217" s="71">
        <f>'VMs - All Data Fields'!BJ227</f>
        <v>0</v>
      </c>
      <c r="AJ217" s="71"/>
      <c r="AK217" s="71"/>
      <c r="AL217" s="71"/>
      <c r="AM217" s="71"/>
      <c r="AN217" s="71"/>
      <c r="AO217" s="71"/>
      <c r="AP217" s="71"/>
      <c r="AQ217" s="71"/>
      <c r="AR217" s="71"/>
      <c r="AS217" s="71"/>
      <c r="AT217" s="71"/>
      <c r="AU217" s="71"/>
      <c r="AV217" s="71"/>
      <c r="AW217" s="71"/>
      <c r="AX217" s="71"/>
      <c r="AY217" s="71"/>
      <c r="AZ217" s="71"/>
      <c r="BA217" s="71"/>
      <c r="BB217" s="71"/>
      <c r="BC217" s="71"/>
      <c r="BD217" s="71"/>
      <c r="BE217" s="71"/>
      <c r="BF217" s="71"/>
      <c r="BG217" s="71"/>
      <c r="BH217" s="71"/>
      <c r="BI217" s="71"/>
      <c r="BJ217" s="71"/>
      <c r="BK217" s="71"/>
      <c r="BL217" s="71"/>
      <c r="BM217" s="71"/>
      <c r="BN217" s="71"/>
      <c r="BO217" s="71"/>
      <c r="BP217" s="71"/>
      <c r="BQ217" s="71"/>
      <c r="BR217" s="71"/>
      <c r="BS217" s="71"/>
      <c r="BT217" s="71"/>
      <c r="BU217" s="71"/>
      <c r="BV217" s="71"/>
      <c r="BW217" s="71"/>
      <c r="BX217" s="71"/>
      <c r="BY217" s="71"/>
      <c r="BZ217" s="71"/>
      <c r="CA217" s="71"/>
      <c r="CB217" s="71"/>
      <c r="CC217" s="71"/>
      <c r="CD217" s="71"/>
      <c r="CE217" s="71"/>
      <c r="CF217" s="71"/>
      <c r="CG217" s="71"/>
      <c r="CH217" s="71"/>
    </row>
    <row r="218" spans="1:86">
      <c r="A218" s="71">
        <f>'VMs - All Data Fields'!A228</f>
        <v>0</v>
      </c>
      <c r="B218" s="71">
        <f>'VMs - All Data Fields'!B228</f>
        <v>0</v>
      </c>
      <c r="C218" s="71">
        <f>'VMs - All Data Fields'!C228</f>
        <v>0</v>
      </c>
      <c r="D218" s="71">
        <f>'VMs - All Data Fields'!D228</f>
        <v>0</v>
      </c>
      <c r="E218" s="71">
        <f>'VMs - All Data Fields'!G228</f>
        <v>0</v>
      </c>
      <c r="F218" s="71">
        <f>'VMs - All Data Fields'!I228</f>
        <v>0</v>
      </c>
      <c r="G218" s="71">
        <f>'VMs - All Data Fields'!K228</f>
        <v>0</v>
      </c>
      <c r="H218" s="71">
        <f>'VMs - All Data Fields'!L228</f>
        <v>0</v>
      </c>
      <c r="I218" s="71" t="e">
        <f>'VMs - All Data Fields'!#REF!</f>
        <v>#REF!</v>
      </c>
      <c r="J218" s="71" t="e">
        <f>'VMs - All Data Fields'!#REF!</f>
        <v>#REF!</v>
      </c>
      <c r="K218" s="71" t="e">
        <f>'VMs - All Data Fields'!#REF!</f>
        <v>#REF!</v>
      </c>
      <c r="L218" s="71">
        <f>'VMs - All Data Fields'!N228</f>
        <v>0</v>
      </c>
      <c r="M218" s="71">
        <f>'VMs - All Data Fields'!P228</f>
        <v>0</v>
      </c>
      <c r="N218" s="71">
        <f>'VMs - All Data Fields'!Q228</f>
        <v>0</v>
      </c>
      <c r="O218" s="71">
        <f>'VMs - All Data Fields'!S228</f>
        <v>0</v>
      </c>
      <c r="P218" s="71">
        <f>'VMs - All Data Fields'!U228</f>
        <v>0</v>
      </c>
      <c r="Q218" s="71">
        <f>'VMs - All Data Fields'!V228</f>
        <v>0</v>
      </c>
      <c r="R218" s="71">
        <f>'VMs - All Data Fields'!AC228</f>
        <v>0</v>
      </c>
      <c r="S218" s="71">
        <f>'VMs - All Data Fields'!AD228</f>
        <v>0</v>
      </c>
      <c r="T218" s="71">
        <f>'VMs - All Data Fields'!AE228</f>
        <v>0</v>
      </c>
      <c r="U218" s="71" t="str">
        <f>'VMs - All Data Fields'!AF228</f>
        <v/>
      </c>
      <c r="V218" s="71" t="str">
        <f>'VMs - All Data Fields'!AG228</f>
        <v/>
      </c>
      <c r="W218" s="71">
        <f>'VMs - All Data Fields'!AH228</f>
        <v>0</v>
      </c>
      <c r="X218" s="71">
        <f>'VMs - All Data Fields'!AI228</f>
        <v>0</v>
      </c>
      <c r="Y218" s="71">
        <f>'VMs - All Data Fields'!AJ228</f>
        <v>0</v>
      </c>
      <c r="Z218" s="71" t="e">
        <f>'VMs - All Data Fields'!#REF!</f>
        <v>#REF!</v>
      </c>
      <c r="AA218" s="71">
        <f>'VMs - All Data Fields'!AK228</f>
        <v>0</v>
      </c>
      <c r="AB218" s="71">
        <f>'VMs - All Data Fields'!AL228</f>
        <v>0</v>
      </c>
      <c r="AC218" s="71">
        <f>'VMs - All Data Fields'!AM228</f>
        <v>0</v>
      </c>
      <c r="AD218" s="71" t="e">
        <f>'VMs - All Data Fields'!#REF!</f>
        <v>#REF!</v>
      </c>
      <c r="AE218" s="71">
        <f>'VMs - All Data Fields'!AT228</f>
        <v>0</v>
      </c>
      <c r="AF218" s="71">
        <f>'VMs - All Data Fields'!AW228</f>
        <v>0</v>
      </c>
      <c r="AG218" s="71">
        <f>'VMs - All Data Fields'!AX228</f>
        <v>0</v>
      </c>
      <c r="AH218" s="71">
        <f>'VMs - All Data Fields'!AY228</f>
        <v>0</v>
      </c>
      <c r="AI218" s="71">
        <f>'VMs - All Data Fields'!BJ228</f>
        <v>0</v>
      </c>
      <c r="AJ218" s="71"/>
      <c r="AK218" s="71"/>
      <c r="AL218" s="71"/>
      <c r="AM218" s="71"/>
      <c r="AN218" s="71"/>
      <c r="AO218" s="71"/>
      <c r="AP218" s="71"/>
      <c r="AQ218" s="71"/>
      <c r="AR218" s="71"/>
      <c r="AS218" s="71"/>
      <c r="AT218" s="71"/>
      <c r="AU218" s="71"/>
      <c r="AV218" s="71"/>
      <c r="AW218" s="71"/>
      <c r="AX218" s="71"/>
      <c r="AY218" s="71"/>
      <c r="AZ218" s="71"/>
      <c r="BA218" s="71"/>
      <c r="BB218" s="71"/>
      <c r="BC218" s="71"/>
      <c r="BD218" s="71"/>
      <c r="BE218" s="71"/>
      <c r="BF218" s="71"/>
      <c r="BG218" s="71"/>
      <c r="BH218" s="71"/>
      <c r="BI218" s="71"/>
      <c r="BJ218" s="71"/>
      <c r="BK218" s="71"/>
      <c r="BL218" s="71"/>
      <c r="BM218" s="71"/>
      <c r="BN218" s="71"/>
      <c r="BO218" s="71"/>
      <c r="BP218" s="71"/>
      <c r="BQ218" s="71"/>
      <c r="BR218" s="71"/>
      <c r="BS218" s="71"/>
      <c r="BT218" s="71"/>
      <c r="BU218" s="71"/>
      <c r="BV218" s="71"/>
      <c r="BW218" s="71"/>
      <c r="BX218" s="71"/>
      <c r="BY218" s="71"/>
      <c r="BZ218" s="71"/>
      <c r="CA218" s="71"/>
      <c r="CB218" s="71"/>
      <c r="CC218" s="71"/>
      <c r="CD218" s="71"/>
      <c r="CE218" s="71"/>
      <c r="CF218" s="71"/>
      <c r="CG218" s="71"/>
      <c r="CH218" s="71"/>
    </row>
    <row r="219" spans="1:86">
      <c r="A219" s="71">
        <f>'VMs - All Data Fields'!A229</f>
        <v>0</v>
      </c>
      <c r="B219" s="71">
        <f>'VMs - All Data Fields'!B229</f>
        <v>0</v>
      </c>
      <c r="C219" s="71">
        <f>'VMs - All Data Fields'!C229</f>
        <v>0</v>
      </c>
      <c r="D219" s="71">
        <f>'VMs - All Data Fields'!D229</f>
        <v>0</v>
      </c>
      <c r="E219" s="71">
        <f>'VMs - All Data Fields'!G229</f>
        <v>0</v>
      </c>
      <c r="F219" s="71">
        <f>'VMs - All Data Fields'!I229</f>
        <v>0</v>
      </c>
      <c r="G219" s="71">
        <f>'VMs - All Data Fields'!K229</f>
        <v>0</v>
      </c>
      <c r="H219" s="71">
        <f>'VMs - All Data Fields'!L229</f>
        <v>0</v>
      </c>
      <c r="I219" s="71" t="e">
        <f>'VMs - All Data Fields'!#REF!</f>
        <v>#REF!</v>
      </c>
      <c r="J219" s="71" t="e">
        <f>'VMs - All Data Fields'!#REF!</f>
        <v>#REF!</v>
      </c>
      <c r="K219" s="71" t="e">
        <f>'VMs - All Data Fields'!#REF!</f>
        <v>#REF!</v>
      </c>
      <c r="L219" s="71">
        <f>'VMs - All Data Fields'!N229</f>
        <v>0</v>
      </c>
      <c r="M219" s="71">
        <f>'VMs - All Data Fields'!P229</f>
        <v>0</v>
      </c>
      <c r="N219" s="71">
        <f>'VMs - All Data Fields'!Q229</f>
        <v>0</v>
      </c>
      <c r="O219" s="71">
        <f>'VMs - All Data Fields'!S229</f>
        <v>0</v>
      </c>
      <c r="P219" s="71">
        <f>'VMs - All Data Fields'!U229</f>
        <v>0</v>
      </c>
      <c r="Q219" s="71">
        <f>'VMs - All Data Fields'!V229</f>
        <v>0</v>
      </c>
      <c r="R219" s="71">
        <f>'VMs - All Data Fields'!AC229</f>
        <v>0</v>
      </c>
      <c r="S219" s="71">
        <f>'VMs - All Data Fields'!AD229</f>
        <v>0</v>
      </c>
      <c r="T219" s="71">
        <f>'VMs - All Data Fields'!AE229</f>
        <v>0</v>
      </c>
      <c r="U219" s="71" t="str">
        <f>'VMs - All Data Fields'!AF229</f>
        <v/>
      </c>
      <c r="V219" s="71" t="str">
        <f>'VMs - All Data Fields'!AG229</f>
        <v/>
      </c>
      <c r="W219" s="71">
        <f>'VMs - All Data Fields'!AH229</f>
        <v>0</v>
      </c>
      <c r="X219" s="71">
        <f>'VMs - All Data Fields'!AI229</f>
        <v>0</v>
      </c>
      <c r="Y219" s="71">
        <f>'VMs - All Data Fields'!AJ229</f>
        <v>0</v>
      </c>
      <c r="Z219" s="71" t="e">
        <f>'VMs - All Data Fields'!#REF!</f>
        <v>#REF!</v>
      </c>
      <c r="AA219" s="71">
        <f>'VMs - All Data Fields'!AK229</f>
        <v>0</v>
      </c>
      <c r="AB219" s="71">
        <f>'VMs - All Data Fields'!AL229</f>
        <v>0</v>
      </c>
      <c r="AC219" s="71">
        <f>'VMs - All Data Fields'!AM229</f>
        <v>0</v>
      </c>
      <c r="AD219" s="71" t="e">
        <f>'VMs - All Data Fields'!#REF!</f>
        <v>#REF!</v>
      </c>
      <c r="AE219" s="71">
        <f>'VMs - All Data Fields'!AT229</f>
        <v>0</v>
      </c>
      <c r="AF219" s="71">
        <f>'VMs - All Data Fields'!AW229</f>
        <v>0</v>
      </c>
      <c r="AG219" s="71">
        <f>'VMs - All Data Fields'!AX229</f>
        <v>0</v>
      </c>
      <c r="AH219" s="71">
        <f>'VMs - All Data Fields'!AY229</f>
        <v>0</v>
      </c>
      <c r="AI219" s="71">
        <f>'VMs - All Data Fields'!BJ229</f>
        <v>0</v>
      </c>
      <c r="AJ219" s="71"/>
      <c r="AK219" s="71"/>
      <c r="AL219" s="71"/>
      <c r="AM219" s="71"/>
      <c r="AN219" s="71"/>
      <c r="AO219" s="71"/>
      <c r="AP219" s="71"/>
      <c r="AQ219" s="71"/>
      <c r="AR219" s="71"/>
      <c r="AS219" s="71"/>
      <c r="AT219" s="71"/>
      <c r="AU219" s="71"/>
      <c r="AV219" s="71"/>
      <c r="AW219" s="71"/>
      <c r="AX219" s="71"/>
      <c r="AY219" s="71"/>
      <c r="AZ219" s="71"/>
      <c r="BA219" s="71"/>
      <c r="BB219" s="71"/>
      <c r="BC219" s="71"/>
      <c r="BD219" s="71"/>
      <c r="BE219" s="71"/>
      <c r="BF219" s="71"/>
      <c r="BG219" s="71"/>
      <c r="BH219" s="71"/>
      <c r="BI219" s="71"/>
      <c r="BJ219" s="71"/>
      <c r="BK219" s="71"/>
      <c r="BL219" s="71"/>
      <c r="BM219" s="71"/>
      <c r="BN219" s="71"/>
      <c r="BO219" s="71"/>
      <c r="BP219" s="71"/>
      <c r="BQ219" s="71"/>
      <c r="BR219" s="71"/>
      <c r="BS219" s="71"/>
      <c r="BT219" s="71"/>
      <c r="BU219" s="71"/>
      <c r="BV219" s="71"/>
      <c r="BW219" s="71"/>
      <c r="BX219" s="71"/>
      <c r="BY219" s="71"/>
      <c r="BZ219" s="71"/>
      <c r="CA219" s="71"/>
      <c r="CB219" s="71"/>
      <c r="CC219" s="71"/>
      <c r="CD219" s="71"/>
      <c r="CE219" s="71"/>
      <c r="CF219" s="71"/>
      <c r="CG219" s="71"/>
      <c r="CH219" s="71"/>
    </row>
    <row r="220" spans="1:86">
      <c r="A220" s="71">
        <f>'VMs - All Data Fields'!A230</f>
        <v>0</v>
      </c>
      <c r="B220" s="71">
        <f>'VMs - All Data Fields'!B230</f>
        <v>0</v>
      </c>
      <c r="C220" s="71">
        <f>'VMs - All Data Fields'!C230</f>
        <v>0</v>
      </c>
      <c r="D220" s="71">
        <f>'VMs - All Data Fields'!D230</f>
        <v>0</v>
      </c>
      <c r="E220" s="71">
        <f>'VMs - All Data Fields'!G230</f>
        <v>0</v>
      </c>
      <c r="F220" s="71">
        <f>'VMs - All Data Fields'!I230</f>
        <v>0</v>
      </c>
      <c r="G220" s="71">
        <f>'VMs - All Data Fields'!K230</f>
        <v>0</v>
      </c>
      <c r="H220" s="71">
        <f>'VMs - All Data Fields'!L230</f>
        <v>0</v>
      </c>
      <c r="I220" s="71" t="e">
        <f>'VMs - All Data Fields'!#REF!</f>
        <v>#REF!</v>
      </c>
      <c r="J220" s="71" t="e">
        <f>'VMs - All Data Fields'!#REF!</f>
        <v>#REF!</v>
      </c>
      <c r="K220" s="71" t="e">
        <f>'VMs - All Data Fields'!#REF!</f>
        <v>#REF!</v>
      </c>
      <c r="L220" s="71">
        <f>'VMs - All Data Fields'!N230</f>
        <v>0</v>
      </c>
      <c r="M220" s="71">
        <f>'VMs - All Data Fields'!P230</f>
        <v>0</v>
      </c>
      <c r="N220" s="71">
        <f>'VMs - All Data Fields'!Q230</f>
        <v>0</v>
      </c>
      <c r="O220" s="71">
        <f>'VMs - All Data Fields'!S230</f>
        <v>0</v>
      </c>
      <c r="P220" s="71">
        <f>'VMs - All Data Fields'!U230</f>
        <v>0</v>
      </c>
      <c r="Q220" s="71">
        <f>'VMs - All Data Fields'!V230</f>
        <v>0</v>
      </c>
      <c r="R220" s="71">
        <f>'VMs - All Data Fields'!AC230</f>
        <v>0</v>
      </c>
      <c r="S220" s="71">
        <f>'VMs - All Data Fields'!AD230</f>
        <v>0</v>
      </c>
      <c r="T220" s="71">
        <f>'VMs - All Data Fields'!AE230</f>
        <v>0</v>
      </c>
      <c r="U220" s="71" t="str">
        <f>'VMs - All Data Fields'!AF230</f>
        <v/>
      </c>
      <c r="V220" s="71" t="str">
        <f>'VMs - All Data Fields'!AG230</f>
        <v/>
      </c>
      <c r="W220" s="71">
        <f>'VMs - All Data Fields'!AH230</f>
        <v>0</v>
      </c>
      <c r="X220" s="71">
        <f>'VMs - All Data Fields'!AI230</f>
        <v>0</v>
      </c>
      <c r="Y220" s="71">
        <f>'VMs - All Data Fields'!AJ230</f>
        <v>0</v>
      </c>
      <c r="Z220" s="71" t="e">
        <f>'VMs - All Data Fields'!#REF!</f>
        <v>#REF!</v>
      </c>
      <c r="AA220" s="71">
        <f>'VMs - All Data Fields'!AK230</f>
        <v>0</v>
      </c>
      <c r="AB220" s="71">
        <f>'VMs - All Data Fields'!AL230</f>
        <v>0</v>
      </c>
      <c r="AC220" s="71">
        <f>'VMs - All Data Fields'!AM230</f>
        <v>0</v>
      </c>
      <c r="AD220" s="71" t="e">
        <f>'VMs - All Data Fields'!#REF!</f>
        <v>#REF!</v>
      </c>
      <c r="AE220" s="71">
        <f>'VMs - All Data Fields'!AT230</f>
        <v>0</v>
      </c>
      <c r="AF220" s="71">
        <f>'VMs - All Data Fields'!AW230</f>
        <v>0</v>
      </c>
      <c r="AG220" s="71">
        <f>'VMs - All Data Fields'!AX230</f>
        <v>0</v>
      </c>
      <c r="AH220" s="71">
        <f>'VMs - All Data Fields'!AY230</f>
        <v>0</v>
      </c>
      <c r="AI220" s="71">
        <f>'VMs - All Data Fields'!BJ230</f>
        <v>0</v>
      </c>
      <c r="AJ220" s="71"/>
      <c r="AK220" s="71"/>
      <c r="AL220" s="71"/>
      <c r="AM220" s="71"/>
      <c r="AN220" s="71"/>
      <c r="AO220" s="71"/>
      <c r="AP220" s="71"/>
      <c r="AQ220" s="71"/>
      <c r="AR220" s="71"/>
      <c r="AS220" s="71"/>
      <c r="AT220" s="71"/>
      <c r="AU220" s="71"/>
      <c r="AV220" s="71"/>
      <c r="AW220" s="71"/>
      <c r="AX220" s="71"/>
      <c r="AY220" s="71"/>
      <c r="AZ220" s="71"/>
      <c r="BA220" s="71"/>
      <c r="BB220" s="71"/>
      <c r="BC220" s="71"/>
      <c r="BD220" s="71"/>
      <c r="BE220" s="71"/>
      <c r="BF220" s="71"/>
      <c r="BG220" s="71"/>
      <c r="BH220" s="71"/>
      <c r="BI220" s="71"/>
      <c r="BJ220" s="71"/>
      <c r="BK220" s="71"/>
      <c r="BL220" s="71"/>
      <c r="BM220" s="71"/>
      <c r="BN220" s="71"/>
      <c r="BO220" s="71"/>
      <c r="BP220" s="71"/>
      <c r="BQ220" s="71"/>
      <c r="BR220" s="71"/>
      <c r="BS220" s="71"/>
      <c r="BT220" s="71"/>
      <c r="BU220" s="71"/>
      <c r="BV220" s="71"/>
      <c r="BW220" s="71"/>
      <c r="BX220" s="71"/>
      <c r="BY220" s="71"/>
      <c r="BZ220" s="71"/>
      <c r="CA220" s="71"/>
      <c r="CB220" s="71"/>
      <c r="CC220" s="71"/>
      <c r="CD220" s="71"/>
      <c r="CE220" s="71"/>
      <c r="CF220" s="71"/>
      <c r="CG220" s="71"/>
      <c r="CH220" s="71"/>
    </row>
    <row r="221" spans="1:86">
      <c r="A221" s="71">
        <f>'VMs - All Data Fields'!A231</f>
        <v>0</v>
      </c>
      <c r="B221" s="71">
        <f>'VMs - All Data Fields'!B231</f>
        <v>0</v>
      </c>
      <c r="C221" s="71">
        <f>'VMs - All Data Fields'!C231</f>
        <v>0</v>
      </c>
      <c r="D221" s="71">
        <f>'VMs - All Data Fields'!D231</f>
        <v>0</v>
      </c>
      <c r="E221" s="71">
        <f>'VMs - All Data Fields'!G231</f>
        <v>0</v>
      </c>
      <c r="F221" s="71">
        <f>'VMs - All Data Fields'!I231</f>
        <v>0</v>
      </c>
      <c r="G221" s="71">
        <f>'VMs - All Data Fields'!K231</f>
        <v>0</v>
      </c>
      <c r="H221" s="71">
        <f>'VMs - All Data Fields'!L231</f>
        <v>0</v>
      </c>
      <c r="I221" s="71" t="e">
        <f>'VMs - All Data Fields'!#REF!</f>
        <v>#REF!</v>
      </c>
      <c r="J221" s="71" t="e">
        <f>'VMs - All Data Fields'!#REF!</f>
        <v>#REF!</v>
      </c>
      <c r="K221" s="71" t="e">
        <f>'VMs - All Data Fields'!#REF!</f>
        <v>#REF!</v>
      </c>
      <c r="L221" s="71">
        <f>'VMs - All Data Fields'!N231</f>
        <v>0</v>
      </c>
      <c r="M221" s="71">
        <f>'VMs - All Data Fields'!P231</f>
        <v>0</v>
      </c>
      <c r="N221" s="71">
        <f>'VMs - All Data Fields'!Q231</f>
        <v>0</v>
      </c>
      <c r="O221" s="71">
        <f>'VMs - All Data Fields'!S231</f>
        <v>0</v>
      </c>
      <c r="P221" s="71">
        <f>'VMs - All Data Fields'!U231</f>
        <v>0</v>
      </c>
      <c r="Q221" s="71">
        <f>'VMs - All Data Fields'!V231</f>
        <v>0</v>
      </c>
      <c r="R221" s="71">
        <f>'VMs - All Data Fields'!AC231</f>
        <v>0</v>
      </c>
      <c r="S221" s="71">
        <f>'VMs - All Data Fields'!AD231</f>
        <v>0</v>
      </c>
      <c r="T221" s="71">
        <f>'VMs - All Data Fields'!AE231</f>
        <v>0</v>
      </c>
      <c r="U221" s="71" t="str">
        <f>'VMs - All Data Fields'!AF231</f>
        <v/>
      </c>
      <c r="V221" s="71" t="str">
        <f>'VMs - All Data Fields'!AG231</f>
        <v/>
      </c>
      <c r="W221" s="71">
        <f>'VMs - All Data Fields'!AH231</f>
        <v>0</v>
      </c>
      <c r="X221" s="71">
        <f>'VMs - All Data Fields'!AI231</f>
        <v>0</v>
      </c>
      <c r="Y221" s="71">
        <f>'VMs - All Data Fields'!AJ231</f>
        <v>0</v>
      </c>
      <c r="Z221" s="71" t="e">
        <f>'VMs - All Data Fields'!#REF!</f>
        <v>#REF!</v>
      </c>
      <c r="AA221" s="71">
        <f>'VMs - All Data Fields'!AK231</f>
        <v>0</v>
      </c>
      <c r="AB221" s="71">
        <f>'VMs - All Data Fields'!AL231</f>
        <v>0</v>
      </c>
      <c r="AC221" s="71">
        <f>'VMs - All Data Fields'!AM231</f>
        <v>0</v>
      </c>
      <c r="AD221" s="71" t="e">
        <f>'VMs - All Data Fields'!#REF!</f>
        <v>#REF!</v>
      </c>
      <c r="AE221" s="71">
        <f>'VMs - All Data Fields'!AT231</f>
        <v>0</v>
      </c>
      <c r="AF221" s="71">
        <f>'VMs - All Data Fields'!AW231</f>
        <v>0</v>
      </c>
      <c r="AG221" s="71">
        <f>'VMs - All Data Fields'!AX231</f>
        <v>0</v>
      </c>
      <c r="AH221" s="71">
        <f>'VMs - All Data Fields'!AY231</f>
        <v>0</v>
      </c>
      <c r="AI221" s="71">
        <f>'VMs - All Data Fields'!BJ231</f>
        <v>0</v>
      </c>
      <c r="AJ221" s="71"/>
      <c r="AK221" s="71"/>
      <c r="AL221" s="71"/>
      <c r="AM221" s="71"/>
      <c r="AN221" s="71"/>
      <c r="AO221" s="71"/>
      <c r="AP221" s="71"/>
      <c r="AQ221" s="71"/>
      <c r="AR221" s="71"/>
      <c r="AS221" s="71"/>
      <c r="AT221" s="71"/>
      <c r="AU221" s="71"/>
      <c r="AV221" s="71"/>
      <c r="AW221" s="71"/>
      <c r="AX221" s="71"/>
      <c r="AY221" s="71"/>
      <c r="AZ221" s="71"/>
      <c r="BA221" s="71"/>
      <c r="BB221" s="71"/>
      <c r="BC221" s="71"/>
      <c r="BD221" s="71"/>
      <c r="BE221" s="71"/>
      <c r="BF221" s="71"/>
      <c r="BG221" s="71"/>
      <c r="BH221" s="71"/>
      <c r="BI221" s="71"/>
      <c r="BJ221" s="71"/>
      <c r="BK221" s="71"/>
      <c r="BL221" s="71"/>
      <c r="BM221" s="71"/>
      <c r="BN221" s="71"/>
      <c r="BO221" s="71"/>
      <c r="BP221" s="71"/>
      <c r="BQ221" s="71"/>
      <c r="BR221" s="71"/>
      <c r="BS221" s="71"/>
      <c r="BT221" s="71"/>
      <c r="BU221" s="71"/>
      <c r="BV221" s="71"/>
      <c r="BW221" s="71"/>
      <c r="BX221" s="71"/>
      <c r="BY221" s="71"/>
      <c r="BZ221" s="71"/>
      <c r="CA221" s="71"/>
      <c r="CB221" s="71"/>
      <c r="CC221" s="71"/>
      <c r="CD221" s="71"/>
      <c r="CE221" s="71"/>
      <c r="CF221" s="71"/>
      <c r="CG221" s="71"/>
      <c r="CH221" s="71"/>
    </row>
    <row r="222" spans="1:86">
      <c r="A222" s="71">
        <f>'VMs - All Data Fields'!A232</f>
        <v>0</v>
      </c>
      <c r="B222" s="71">
        <f>'VMs - All Data Fields'!B232</f>
        <v>0</v>
      </c>
      <c r="C222" s="71">
        <f>'VMs - All Data Fields'!C232</f>
        <v>0</v>
      </c>
      <c r="D222" s="71">
        <f>'VMs - All Data Fields'!D232</f>
        <v>0</v>
      </c>
      <c r="E222" s="71">
        <f>'VMs - All Data Fields'!G232</f>
        <v>0</v>
      </c>
      <c r="F222" s="71">
        <f>'VMs - All Data Fields'!I232</f>
        <v>0</v>
      </c>
      <c r="G222" s="71">
        <f>'VMs - All Data Fields'!K232</f>
        <v>0</v>
      </c>
      <c r="H222" s="71">
        <f>'VMs - All Data Fields'!L232</f>
        <v>0</v>
      </c>
      <c r="I222" s="71" t="e">
        <f>'VMs - All Data Fields'!#REF!</f>
        <v>#REF!</v>
      </c>
      <c r="J222" s="71" t="e">
        <f>'VMs - All Data Fields'!#REF!</f>
        <v>#REF!</v>
      </c>
      <c r="K222" s="71" t="e">
        <f>'VMs - All Data Fields'!#REF!</f>
        <v>#REF!</v>
      </c>
      <c r="L222" s="71">
        <f>'VMs - All Data Fields'!N232</f>
        <v>0</v>
      </c>
      <c r="M222" s="71">
        <f>'VMs - All Data Fields'!P232</f>
        <v>0</v>
      </c>
      <c r="N222" s="71">
        <f>'VMs - All Data Fields'!Q232</f>
        <v>0</v>
      </c>
      <c r="O222" s="71">
        <f>'VMs - All Data Fields'!S232</f>
        <v>0</v>
      </c>
      <c r="P222" s="71">
        <f>'VMs - All Data Fields'!U232</f>
        <v>0</v>
      </c>
      <c r="Q222" s="71">
        <f>'VMs - All Data Fields'!V232</f>
        <v>0</v>
      </c>
      <c r="R222" s="71">
        <f>'VMs - All Data Fields'!AC232</f>
        <v>0</v>
      </c>
      <c r="S222" s="71">
        <f>'VMs - All Data Fields'!AD232</f>
        <v>0</v>
      </c>
      <c r="T222" s="71">
        <f>'VMs - All Data Fields'!AE232</f>
        <v>0</v>
      </c>
      <c r="U222" s="71" t="str">
        <f>'VMs - All Data Fields'!AF232</f>
        <v/>
      </c>
      <c r="V222" s="71" t="str">
        <f>'VMs - All Data Fields'!AG232</f>
        <v/>
      </c>
      <c r="W222" s="71">
        <f>'VMs - All Data Fields'!AH232</f>
        <v>0</v>
      </c>
      <c r="X222" s="71">
        <f>'VMs - All Data Fields'!AI232</f>
        <v>0</v>
      </c>
      <c r="Y222" s="71">
        <f>'VMs - All Data Fields'!AJ232</f>
        <v>0</v>
      </c>
      <c r="Z222" s="71" t="e">
        <f>'VMs - All Data Fields'!#REF!</f>
        <v>#REF!</v>
      </c>
      <c r="AA222" s="71">
        <f>'VMs - All Data Fields'!AK232</f>
        <v>0</v>
      </c>
      <c r="AB222" s="71">
        <f>'VMs - All Data Fields'!AL232</f>
        <v>0</v>
      </c>
      <c r="AC222" s="71">
        <f>'VMs - All Data Fields'!AM232</f>
        <v>0</v>
      </c>
      <c r="AD222" s="71" t="e">
        <f>'VMs - All Data Fields'!#REF!</f>
        <v>#REF!</v>
      </c>
      <c r="AE222" s="71">
        <f>'VMs - All Data Fields'!AT232</f>
        <v>0</v>
      </c>
      <c r="AF222" s="71">
        <f>'VMs - All Data Fields'!AW232</f>
        <v>0</v>
      </c>
      <c r="AG222" s="71">
        <f>'VMs - All Data Fields'!AX232</f>
        <v>0</v>
      </c>
      <c r="AH222" s="71">
        <f>'VMs - All Data Fields'!AY232</f>
        <v>0</v>
      </c>
      <c r="AI222" s="71">
        <f>'VMs - All Data Fields'!BJ232</f>
        <v>0</v>
      </c>
      <c r="AJ222" s="71"/>
      <c r="AK222" s="71"/>
      <c r="AL222" s="71"/>
      <c r="AM222" s="71"/>
      <c r="AN222" s="71"/>
      <c r="AO222" s="71"/>
      <c r="AP222" s="71"/>
      <c r="AQ222" s="71"/>
      <c r="AR222" s="71"/>
      <c r="AS222" s="71"/>
      <c r="AT222" s="71"/>
      <c r="AU222" s="71"/>
      <c r="AV222" s="71"/>
      <c r="AW222" s="71"/>
      <c r="AX222" s="71"/>
      <c r="AY222" s="71"/>
      <c r="AZ222" s="71"/>
      <c r="BA222" s="71"/>
      <c r="BB222" s="71"/>
      <c r="BC222" s="71"/>
      <c r="BD222" s="71"/>
      <c r="BE222" s="71"/>
      <c r="BF222" s="71"/>
      <c r="BG222" s="71"/>
      <c r="BH222" s="71"/>
      <c r="BI222" s="71"/>
      <c r="BJ222" s="71"/>
      <c r="BK222" s="71"/>
      <c r="BL222" s="71"/>
      <c r="BM222" s="71"/>
      <c r="BN222" s="71"/>
      <c r="BO222" s="71"/>
      <c r="BP222" s="71"/>
      <c r="BQ222" s="71"/>
      <c r="BR222" s="71"/>
      <c r="BS222" s="71"/>
      <c r="BT222" s="71"/>
      <c r="BU222" s="71"/>
      <c r="BV222" s="71"/>
      <c r="BW222" s="71"/>
      <c r="BX222" s="71"/>
      <c r="BY222" s="71"/>
      <c r="BZ222" s="71"/>
      <c r="CA222" s="71"/>
      <c r="CB222" s="71"/>
      <c r="CC222" s="71"/>
      <c r="CD222" s="71"/>
      <c r="CE222" s="71"/>
      <c r="CF222" s="71"/>
      <c r="CG222" s="71"/>
      <c r="CH222" s="71"/>
    </row>
    <row r="223" spans="1:86">
      <c r="A223" s="71">
        <f>'VMs - All Data Fields'!A233</f>
        <v>0</v>
      </c>
      <c r="B223" s="71">
        <f>'VMs - All Data Fields'!B233</f>
        <v>0</v>
      </c>
      <c r="C223" s="71">
        <f>'VMs - All Data Fields'!C233</f>
        <v>0</v>
      </c>
      <c r="D223" s="71">
        <f>'VMs - All Data Fields'!D233</f>
        <v>0</v>
      </c>
      <c r="E223" s="71">
        <f>'VMs - All Data Fields'!G233</f>
        <v>0</v>
      </c>
      <c r="F223" s="71">
        <f>'VMs - All Data Fields'!I233</f>
        <v>0</v>
      </c>
      <c r="G223" s="71">
        <f>'VMs - All Data Fields'!K233</f>
        <v>0</v>
      </c>
      <c r="H223" s="71">
        <f>'VMs - All Data Fields'!L233</f>
        <v>0</v>
      </c>
      <c r="I223" s="71" t="e">
        <f>'VMs - All Data Fields'!#REF!</f>
        <v>#REF!</v>
      </c>
      <c r="J223" s="71" t="e">
        <f>'VMs - All Data Fields'!#REF!</f>
        <v>#REF!</v>
      </c>
      <c r="K223" s="71" t="e">
        <f>'VMs - All Data Fields'!#REF!</f>
        <v>#REF!</v>
      </c>
      <c r="L223" s="71">
        <f>'VMs - All Data Fields'!N233</f>
        <v>0</v>
      </c>
      <c r="M223" s="71">
        <f>'VMs - All Data Fields'!P233</f>
        <v>0</v>
      </c>
      <c r="N223" s="71">
        <f>'VMs - All Data Fields'!Q233</f>
        <v>0</v>
      </c>
      <c r="O223" s="71">
        <f>'VMs - All Data Fields'!S233</f>
        <v>0</v>
      </c>
      <c r="P223" s="71">
        <f>'VMs - All Data Fields'!U233</f>
        <v>0</v>
      </c>
      <c r="Q223" s="71">
        <f>'VMs - All Data Fields'!V233</f>
        <v>0</v>
      </c>
      <c r="R223" s="71">
        <f>'VMs - All Data Fields'!AC233</f>
        <v>0</v>
      </c>
      <c r="S223" s="71">
        <f>'VMs - All Data Fields'!AD233</f>
        <v>0</v>
      </c>
      <c r="T223" s="71">
        <f>'VMs - All Data Fields'!AE233</f>
        <v>0</v>
      </c>
      <c r="U223" s="71" t="str">
        <f>'VMs - All Data Fields'!AF233</f>
        <v/>
      </c>
      <c r="V223" s="71" t="str">
        <f>'VMs - All Data Fields'!AG233</f>
        <v/>
      </c>
      <c r="W223" s="71">
        <f>'VMs - All Data Fields'!AH233</f>
        <v>0</v>
      </c>
      <c r="X223" s="71">
        <f>'VMs - All Data Fields'!AI233</f>
        <v>0</v>
      </c>
      <c r="Y223" s="71">
        <f>'VMs - All Data Fields'!AJ233</f>
        <v>0</v>
      </c>
      <c r="Z223" s="71" t="e">
        <f>'VMs - All Data Fields'!#REF!</f>
        <v>#REF!</v>
      </c>
      <c r="AA223" s="71">
        <f>'VMs - All Data Fields'!AK233</f>
        <v>0</v>
      </c>
      <c r="AB223" s="71">
        <f>'VMs - All Data Fields'!AL233</f>
        <v>0</v>
      </c>
      <c r="AC223" s="71">
        <f>'VMs - All Data Fields'!AM233</f>
        <v>0</v>
      </c>
      <c r="AD223" s="71" t="e">
        <f>'VMs - All Data Fields'!#REF!</f>
        <v>#REF!</v>
      </c>
      <c r="AE223" s="71">
        <f>'VMs - All Data Fields'!AT233</f>
        <v>0</v>
      </c>
      <c r="AF223" s="71">
        <f>'VMs - All Data Fields'!AW233</f>
        <v>0</v>
      </c>
      <c r="AG223" s="71">
        <f>'VMs - All Data Fields'!AX233</f>
        <v>0</v>
      </c>
      <c r="AH223" s="71">
        <f>'VMs - All Data Fields'!AY233</f>
        <v>0</v>
      </c>
      <c r="AI223" s="71">
        <f>'VMs - All Data Fields'!BJ233</f>
        <v>0</v>
      </c>
      <c r="AJ223" s="71"/>
      <c r="AK223" s="71"/>
      <c r="AL223" s="71"/>
      <c r="AM223" s="71"/>
      <c r="AN223" s="71"/>
      <c r="AO223" s="71"/>
      <c r="AP223" s="71"/>
      <c r="AQ223" s="71"/>
      <c r="AR223" s="71"/>
      <c r="AS223" s="71"/>
      <c r="AT223" s="71"/>
      <c r="AU223" s="71"/>
      <c r="AV223" s="71"/>
      <c r="AW223" s="71"/>
      <c r="AX223" s="71"/>
      <c r="AY223" s="71"/>
      <c r="AZ223" s="71"/>
      <c r="BA223" s="71"/>
      <c r="BB223" s="71"/>
      <c r="BC223" s="71"/>
      <c r="BD223" s="71"/>
      <c r="BE223" s="71"/>
      <c r="BF223" s="71"/>
      <c r="BG223" s="71"/>
      <c r="BH223" s="71"/>
      <c r="BI223" s="71"/>
      <c r="BJ223" s="71"/>
      <c r="BK223" s="71"/>
      <c r="BL223" s="71"/>
      <c r="BM223" s="71"/>
      <c r="BN223" s="71"/>
      <c r="BO223" s="71"/>
      <c r="BP223" s="71"/>
      <c r="BQ223" s="71"/>
      <c r="BR223" s="71"/>
      <c r="BS223" s="71"/>
      <c r="BT223" s="71"/>
      <c r="BU223" s="71"/>
      <c r="BV223" s="71"/>
      <c r="BW223" s="71"/>
      <c r="BX223" s="71"/>
      <c r="BY223" s="71"/>
      <c r="BZ223" s="71"/>
      <c r="CA223" s="71"/>
      <c r="CB223" s="71"/>
      <c r="CC223" s="71"/>
      <c r="CD223" s="71"/>
      <c r="CE223" s="71"/>
      <c r="CF223" s="71"/>
      <c r="CG223" s="71"/>
      <c r="CH223" s="71"/>
    </row>
    <row r="224" spans="1:86">
      <c r="A224" s="71">
        <f>'VMs - All Data Fields'!A234</f>
        <v>0</v>
      </c>
      <c r="B224" s="71">
        <f>'VMs - All Data Fields'!B234</f>
        <v>0</v>
      </c>
      <c r="C224" s="71">
        <f>'VMs - All Data Fields'!C234</f>
        <v>0</v>
      </c>
      <c r="D224" s="71">
        <f>'VMs - All Data Fields'!D234</f>
        <v>0</v>
      </c>
      <c r="E224" s="71">
        <f>'VMs - All Data Fields'!G234</f>
        <v>0</v>
      </c>
      <c r="F224" s="71">
        <f>'VMs - All Data Fields'!I234</f>
        <v>0</v>
      </c>
      <c r="G224" s="71">
        <f>'VMs - All Data Fields'!K234</f>
        <v>0</v>
      </c>
      <c r="H224" s="71">
        <f>'VMs - All Data Fields'!L234</f>
        <v>0</v>
      </c>
      <c r="I224" s="71" t="e">
        <f>'VMs - All Data Fields'!#REF!</f>
        <v>#REF!</v>
      </c>
      <c r="J224" s="71" t="e">
        <f>'VMs - All Data Fields'!#REF!</f>
        <v>#REF!</v>
      </c>
      <c r="K224" s="71" t="e">
        <f>'VMs - All Data Fields'!#REF!</f>
        <v>#REF!</v>
      </c>
      <c r="L224" s="71">
        <f>'VMs - All Data Fields'!N234</f>
        <v>0</v>
      </c>
      <c r="M224" s="71">
        <f>'VMs - All Data Fields'!P234</f>
        <v>0</v>
      </c>
      <c r="N224" s="71">
        <f>'VMs - All Data Fields'!Q234</f>
        <v>0</v>
      </c>
      <c r="O224" s="71">
        <f>'VMs - All Data Fields'!S234</f>
        <v>0</v>
      </c>
      <c r="P224" s="71">
        <f>'VMs - All Data Fields'!U234</f>
        <v>0</v>
      </c>
      <c r="Q224" s="71">
        <f>'VMs - All Data Fields'!V234</f>
        <v>0</v>
      </c>
      <c r="R224" s="71">
        <f>'VMs - All Data Fields'!AC234</f>
        <v>0</v>
      </c>
      <c r="S224" s="71">
        <f>'VMs - All Data Fields'!AD234</f>
        <v>0</v>
      </c>
      <c r="T224" s="71">
        <f>'VMs - All Data Fields'!AE234</f>
        <v>0</v>
      </c>
      <c r="U224" s="71" t="str">
        <f>'VMs - All Data Fields'!AF234</f>
        <v/>
      </c>
      <c r="V224" s="71" t="str">
        <f>'VMs - All Data Fields'!AG234</f>
        <v/>
      </c>
      <c r="W224" s="71">
        <f>'VMs - All Data Fields'!AH234</f>
        <v>0</v>
      </c>
      <c r="X224" s="71">
        <f>'VMs - All Data Fields'!AI234</f>
        <v>0</v>
      </c>
      <c r="Y224" s="71">
        <f>'VMs - All Data Fields'!AJ234</f>
        <v>0</v>
      </c>
      <c r="Z224" s="71" t="e">
        <f>'VMs - All Data Fields'!#REF!</f>
        <v>#REF!</v>
      </c>
      <c r="AA224" s="71">
        <f>'VMs - All Data Fields'!AK234</f>
        <v>0</v>
      </c>
      <c r="AB224" s="71">
        <f>'VMs - All Data Fields'!AL234</f>
        <v>0</v>
      </c>
      <c r="AC224" s="71">
        <f>'VMs - All Data Fields'!AM234</f>
        <v>0</v>
      </c>
      <c r="AD224" s="71" t="e">
        <f>'VMs - All Data Fields'!#REF!</f>
        <v>#REF!</v>
      </c>
      <c r="AE224" s="71">
        <f>'VMs - All Data Fields'!AT234</f>
        <v>0</v>
      </c>
      <c r="AF224" s="71">
        <f>'VMs - All Data Fields'!AW234</f>
        <v>0</v>
      </c>
      <c r="AG224" s="71">
        <f>'VMs - All Data Fields'!AX234</f>
        <v>0</v>
      </c>
      <c r="AH224" s="71">
        <f>'VMs - All Data Fields'!AY234</f>
        <v>0</v>
      </c>
      <c r="AI224" s="71">
        <f>'VMs - All Data Fields'!BJ234</f>
        <v>0</v>
      </c>
      <c r="AJ224" s="71"/>
      <c r="AK224" s="71"/>
      <c r="AL224" s="71"/>
      <c r="AM224" s="71"/>
      <c r="AN224" s="71"/>
      <c r="AO224" s="71"/>
      <c r="AP224" s="71"/>
      <c r="AQ224" s="71"/>
      <c r="AR224" s="71"/>
      <c r="AS224" s="71"/>
      <c r="AT224" s="71"/>
      <c r="AU224" s="71"/>
      <c r="AV224" s="71"/>
      <c r="AW224" s="71"/>
      <c r="AX224" s="71"/>
      <c r="AY224" s="71"/>
      <c r="AZ224" s="71"/>
      <c r="BA224" s="71"/>
      <c r="BB224" s="71"/>
      <c r="BC224" s="71"/>
      <c r="BD224" s="71"/>
      <c r="BE224" s="71"/>
      <c r="BF224" s="71"/>
      <c r="BG224" s="71"/>
      <c r="BH224" s="71"/>
      <c r="BI224" s="71"/>
      <c r="BJ224" s="71"/>
      <c r="BK224" s="71"/>
      <c r="BL224" s="71"/>
      <c r="BM224" s="71"/>
      <c r="BN224" s="71"/>
      <c r="BO224" s="71"/>
      <c r="BP224" s="71"/>
      <c r="BQ224" s="71"/>
      <c r="BR224" s="71"/>
      <c r="BS224" s="71"/>
      <c r="BT224" s="71"/>
      <c r="BU224" s="71"/>
      <c r="BV224" s="71"/>
      <c r="BW224" s="71"/>
      <c r="BX224" s="71"/>
      <c r="BY224" s="71"/>
      <c r="BZ224" s="71"/>
      <c r="CA224" s="71"/>
      <c r="CB224" s="71"/>
      <c r="CC224" s="71"/>
      <c r="CD224" s="71"/>
      <c r="CE224" s="71"/>
      <c r="CF224" s="71"/>
      <c r="CG224" s="71"/>
      <c r="CH224" s="71"/>
    </row>
    <row r="225" spans="1:86">
      <c r="A225" s="71">
        <f>'VMs - All Data Fields'!A235</f>
        <v>0</v>
      </c>
      <c r="B225" s="71">
        <f>'VMs - All Data Fields'!B235</f>
        <v>0</v>
      </c>
      <c r="C225" s="71">
        <f>'VMs - All Data Fields'!C235</f>
        <v>0</v>
      </c>
      <c r="D225" s="71">
        <f>'VMs - All Data Fields'!D235</f>
        <v>0</v>
      </c>
      <c r="E225" s="71">
        <f>'VMs - All Data Fields'!G235</f>
        <v>0</v>
      </c>
      <c r="F225" s="71">
        <f>'VMs - All Data Fields'!I235</f>
        <v>0</v>
      </c>
      <c r="G225" s="71">
        <f>'VMs - All Data Fields'!K235</f>
        <v>0</v>
      </c>
      <c r="H225" s="71">
        <f>'VMs - All Data Fields'!L235</f>
        <v>0</v>
      </c>
      <c r="I225" s="71" t="e">
        <f>'VMs - All Data Fields'!#REF!</f>
        <v>#REF!</v>
      </c>
      <c r="J225" s="71" t="e">
        <f>'VMs - All Data Fields'!#REF!</f>
        <v>#REF!</v>
      </c>
      <c r="K225" s="71" t="e">
        <f>'VMs - All Data Fields'!#REF!</f>
        <v>#REF!</v>
      </c>
      <c r="L225" s="71">
        <f>'VMs - All Data Fields'!N235</f>
        <v>0</v>
      </c>
      <c r="M225" s="71">
        <f>'VMs - All Data Fields'!P235</f>
        <v>0</v>
      </c>
      <c r="N225" s="71">
        <f>'VMs - All Data Fields'!Q235</f>
        <v>0</v>
      </c>
      <c r="O225" s="71">
        <f>'VMs - All Data Fields'!S235</f>
        <v>0</v>
      </c>
      <c r="P225" s="71">
        <f>'VMs - All Data Fields'!U235</f>
        <v>0</v>
      </c>
      <c r="Q225" s="71">
        <f>'VMs - All Data Fields'!V235</f>
        <v>0</v>
      </c>
      <c r="R225" s="71">
        <f>'VMs - All Data Fields'!AC235</f>
        <v>0</v>
      </c>
      <c r="S225" s="71">
        <f>'VMs - All Data Fields'!AD235</f>
        <v>0</v>
      </c>
      <c r="T225" s="71">
        <f>'VMs - All Data Fields'!AE235</f>
        <v>0</v>
      </c>
      <c r="U225" s="71" t="str">
        <f>'VMs - All Data Fields'!AF235</f>
        <v/>
      </c>
      <c r="V225" s="71" t="str">
        <f>'VMs - All Data Fields'!AG235</f>
        <v/>
      </c>
      <c r="W225" s="71">
        <f>'VMs - All Data Fields'!AH235</f>
        <v>0</v>
      </c>
      <c r="X225" s="71">
        <f>'VMs - All Data Fields'!AI235</f>
        <v>0</v>
      </c>
      <c r="Y225" s="71">
        <f>'VMs - All Data Fields'!AJ235</f>
        <v>0</v>
      </c>
      <c r="Z225" s="71" t="e">
        <f>'VMs - All Data Fields'!#REF!</f>
        <v>#REF!</v>
      </c>
      <c r="AA225" s="71">
        <f>'VMs - All Data Fields'!AK235</f>
        <v>0</v>
      </c>
      <c r="AB225" s="71">
        <f>'VMs - All Data Fields'!AL235</f>
        <v>0</v>
      </c>
      <c r="AC225" s="71">
        <f>'VMs - All Data Fields'!AM235</f>
        <v>0</v>
      </c>
      <c r="AD225" s="71" t="e">
        <f>'VMs - All Data Fields'!#REF!</f>
        <v>#REF!</v>
      </c>
      <c r="AE225" s="71">
        <f>'VMs - All Data Fields'!AT235</f>
        <v>0</v>
      </c>
      <c r="AF225" s="71">
        <f>'VMs - All Data Fields'!AW235</f>
        <v>0</v>
      </c>
      <c r="AG225" s="71">
        <f>'VMs - All Data Fields'!AX235</f>
        <v>0</v>
      </c>
      <c r="AH225" s="71">
        <f>'VMs - All Data Fields'!AY235</f>
        <v>0</v>
      </c>
      <c r="AI225" s="71">
        <f>'VMs - All Data Fields'!BJ235</f>
        <v>0</v>
      </c>
      <c r="AJ225" s="71"/>
      <c r="AK225" s="71"/>
      <c r="AL225" s="71"/>
      <c r="AM225" s="71"/>
      <c r="AN225" s="71"/>
      <c r="AO225" s="71"/>
      <c r="AP225" s="71"/>
      <c r="AQ225" s="71"/>
      <c r="AR225" s="71"/>
      <c r="AS225" s="71"/>
      <c r="AT225" s="71"/>
      <c r="AU225" s="71"/>
      <c r="AV225" s="71"/>
      <c r="AW225" s="71"/>
      <c r="AX225" s="71"/>
      <c r="AY225" s="71"/>
      <c r="AZ225" s="71"/>
      <c r="BA225" s="71"/>
      <c r="BB225" s="71"/>
      <c r="BC225" s="71"/>
      <c r="BD225" s="71"/>
      <c r="BE225" s="71"/>
      <c r="BF225" s="71"/>
      <c r="BG225" s="71"/>
      <c r="BH225" s="71"/>
      <c r="BI225" s="71"/>
      <c r="BJ225" s="71"/>
      <c r="BK225" s="71"/>
      <c r="BL225" s="71"/>
      <c r="BM225" s="71"/>
      <c r="BN225" s="71"/>
      <c r="BO225" s="71"/>
      <c r="BP225" s="71"/>
      <c r="BQ225" s="71"/>
      <c r="BR225" s="71"/>
      <c r="BS225" s="71"/>
      <c r="BT225" s="71"/>
      <c r="BU225" s="71"/>
      <c r="BV225" s="71"/>
      <c r="BW225" s="71"/>
      <c r="BX225" s="71"/>
      <c r="BY225" s="71"/>
      <c r="BZ225" s="71"/>
      <c r="CA225" s="71"/>
      <c r="CB225" s="71"/>
      <c r="CC225" s="71"/>
      <c r="CD225" s="71"/>
      <c r="CE225" s="71"/>
      <c r="CF225" s="71"/>
      <c r="CG225" s="71"/>
      <c r="CH225" s="71"/>
    </row>
    <row r="226" spans="1:86">
      <c r="A226" s="71">
        <f>'VMs - All Data Fields'!A236</f>
        <v>0</v>
      </c>
      <c r="B226" s="71">
        <f>'VMs - All Data Fields'!B236</f>
        <v>0</v>
      </c>
      <c r="C226" s="71">
        <f>'VMs - All Data Fields'!C236</f>
        <v>0</v>
      </c>
      <c r="D226" s="71">
        <f>'VMs - All Data Fields'!D236</f>
        <v>0</v>
      </c>
      <c r="E226" s="71">
        <f>'VMs - All Data Fields'!G236</f>
        <v>0</v>
      </c>
      <c r="F226" s="71">
        <f>'VMs - All Data Fields'!I236</f>
        <v>0</v>
      </c>
      <c r="G226" s="71">
        <f>'VMs - All Data Fields'!K236</f>
        <v>0</v>
      </c>
      <c r="H226" s="71">
        <f>'VMs - All Data Fields'!L236</f>
        <v>0</v>
      </c>
      <c r="I226" s="71" t="e">
        <f>'VMs - All Data Fields'!#REF!</f>
        <v>#REF!</v>
      </c>
      <c r="J226" s="71" t="e">
        <f>'VMs - All Data Fields'!#REF!</f>
        <v>#REF!</v>
      </c>
      <c r="K226" s="71" t="e">
        <f>'VMs - All Data Fields'!#REF!</f>
        <v>#REF!</v>
      </c>
      <c r="L226" s="71">
        <f>'VMs - All Data Fields'!N236</f>
        <v>0</v>
      </c>
      <c r="M226" s="71">
        <f>'VMs - All Data Fields'!P236</f>
        <v>0</v>
      </c>
      <c r="N226" s="71">
        <f>'VMs - All Data Fields'!Q236</f>
        <v>0</v>
      </c>
      <c r="O226" s="71">
        <f>'VMs - All Data Fields'!S236</f>
        <v>0</v>
      </c>
      <c r="P226" s="71">
        <f>'VMs - All Data Fields'!U236</f>
        <v>0</v>
      </c>
      <c r="Q226" s="71">
        <f>'VMs - All Data Fields'!V236</f>
        <v>0</v>
      </c>
      <c r="R226" s="71">
        <f>'VMs - All Data Fields'!AC236</f>
        <v>0</v>
      </c>
      <c r="S226" s="71">
        <f>'VMs - All Data Fields'!AD236</f>
        <v>0</v>
      </c>
      <c r="T226" s="71">
        <f>'VMs - All Data Fields'!AE236</f>
        <v>0</v>
      </c>
      <c r="U226" s="71" t="str">
        <f>'VMs - All Data Fields'!AF236</f>
        <v/>
      </c>
      <c r="V226" s="71" t="str">
        <f>'VMs - All Data Fields'!AG236</f>
        <v/>
      </c>
      <c r="W226" s="71">
        <f>'VMs - All Data Fields'!AH236</f>
        <v>0</v>
      </c>
      <c r="X226" s="71">
        <f>'VMs - All Data Fields'!AI236</f>
        <v>0</v>
      </c>
      <c r="Y226" s="71">
        <f>'VMs - All Data Fields'!AJ236</f>
        <v>0</v>
      </c>
      <c r="Z226" s="71" t="e">
        <f>'VMs - All Data Fields'!#REF!</f>
        <v>#REF!</v>
      </c>
      <c r="AA226" s="71">
        <f>'VMs - All Data Fields'!AK236</f>
        <v>0</v>
      </c>
      <c r="AB226" s="71">
        <f>'VMs - All Data Fields'!AL236</f>
        <v>0</v>
      </c>
      <c r="AC226" s="71">
        <f>'VMs - All Data Fields'!AM236</f>
        <v>0</v>
      </c>
      <c r="AD226" s="71" t="e">
        <f>'VMs - All Data Fields'!#REF!</f>
        <v>#REF!</v>
      </c>
      <c r="AE226" s="71">
        <f>'VMs - All Data Fields'!AT236</f>
        <v>0</v>
      </c>
      <c r="AF226" s="71">
        <f>'VMs - All Data Fields'!AW236</f>
        <v>0</v>
      </c>
      <c r="AG226" s="71">
        <f>'VMs - All Data Fields'!AX236</f>
        <v>0</v>
      </c>
      <c r="AH226" s="71">
        <f>'VMs - All Data Fields'!AY236</f>
        <v>0</v>
      </c>
      <c r="AI226" s="71">
        <f>'VMs - All Data Fields'!BJ236</f>
        <v>0</v>
      </c>
      <c r="AJ226" s="71"/>
      <c r="AK226" s="71"/>
      <c r="AL226" s="71"/>
      <c r="AM226" s="71"/>
      <c r="AN226" s="71"/>
      <c r="AO226" s="71"/>
      <c r="AP226" s="71"/>
      <c r="AQ226" s="71"/>
      <c r="AR226" s="71"/>
      <c r="AS226" s="71"/>
      <c r="AT226" s="71"/>
      <c r="AU226" s="71"/>
      <c r="AV226" s="71"/>
      <c r="AW226" s="71"/>
      <c r="AX226" s="71"/>
      <c r="AY226" s="71"/>
      <c r="AZ226" s="71"/>
      <c r="BA226" s="71"/>
      <c r="BB226" s="71"/>
      <c r="BC226" s="71"/>
      <c r="BD226" s="71"/>
      <c r="BE226" s="71"/>
      <c r="BF226" s="71"/>
      <c r="BG226" s="71"/>
      <c r="BH226" s="71"/>
      <c r="BI226" s="71"/>
      <c r="BJ226" s="71"/>
      <c r="BK226" s="71"/>
      <c r="BL226" s="71"/>
      <c r="BM226" s="71"/>
      <c r="BN226" s="71"/>
      <c r="BO226" s="71"/>
      <c r="BP226" s="71"/>
      <c r="BQ226" s="71"/>
      <c r="BR226" s="71"/>
      <c r="BS226" s="71"/>
      <c r="BT226" s="71"/>
      <c r="BU226" s="71"/>
      <c r="BV226" s="71"/>
      <c r="BW226" s="71"/>
      <c r="BX226" s="71"/>
      <c r="BY226" s="71"/>
      <c r="BZ226" s="71"/>
      <c r="CA226" s="71"/>
      <c r="CB226" s="71"/>
      <c r="CC226" s="71"/>
      <c r="CD226" s="71"/>
      <c r="CE226" s="71"/>
      <c r="CF226" s="71"/>
      <c r="CG226" s="71"/>
      <c r="CH226" s="71"/>
    </row>
    <row r="227" spans="1:86">
      <c r="A227" s="71">
        <f>'VMs - All Data Fields'!A237</f>
        <v>0</v>
      </c>
      <c r="B227" s="71">
        <f>'VMs - All Data Fields'!B237</f>
        <v>0</v>
      </c>
      <c r="C227" s="71">
        <f>'VMs - All Data Fields'!C237</f>
        <v>0</v>
      </c>
      <c r="D227" s="71">
        <f>'VMs - All Data Fields'!D237</f>
        <v>0</v>
      </c>
      <c r="E227" s="71">
        <f>'VMs - All Data Fields'!G237</f>
        <v>0</v>
      </c>
      <c r="F227" s="71">
        <f>'VMs - All Data Fields'!I237</f>
        <v>0</v>
      </c>
      <c r="G227" s="71">
        <f>'VMs - All Data Fields'!K237</f>
        <v>0</v>
      </c>
      <c r="H227" s="71">
        <f>'VMs - All Data Fields'!L237</f>
        <v>0</v>
      </c>
      <c r="I227" s="71" t="e">
        <f>'VMs - All Data Fields'!#REF!</f>
        <v>#REF!</v>
      </c>
      <c r="J227" s="71" t="e">
        <f>'VMs - All Data Fields'!#REF!</f>
        <v>#REF!</v>
      </c>
      <c r="K227" s="71" t="e">
        <f>'VMs - All Data Fields'!#REF!</f>
        <v>#REF!</v>
      </c>
      <c r="L227" s="71">
        <f>'VMs - All Data Fields'!N237</f>
        <v>0</v>
      </c>
      <c r="M227" s="71">
        <f>'VMs - All Data Fields'!P237</f>
        <v>0</v>
      </c>
      <c r="N227" s="71">
        <f>'VMs - All Data Fields'!Q237</f>
        <v>0</v>
      </c>
      <c r="O227" s="71">
        <f>'VMs - All Data Fields'!S237</f>
        <v>0</v>
      </c>
      <c r="P227" s="71">
        <f>'VMs - All Data Fields'!U237</f>
        <v>0</v>
      </c>
      <c r="Q227" s="71">
        <f>'VMs - All Data Fields'!V237</f>
        <v>0</v>
      </c>
      <c r="R227" s="71">
        <f>'VMs - All Data Fields'!AC237</f>
        <v>0</v>
      </c>
      <c r="S227" s="71">
        <f>'VMs - All Data Fields'!AD237</f>
        <v>0</v>
      </c>
      <c r="T227" s="71">
        <f>'VMs - All Data Fields'!AE237</f>
        <v>0</v>
      </c>
      <c r="U227" s="71" t="str">
        <f>'VMs - All Data Fields'!AF237</f>
        <v/>
      </c>
      <c r="V227" s="71" t="str">
        <f>'VMs - All Data Fields'!AG237</f>
        <v/>
      </c>
      <c r="W227" s="71">
        <f>'VMs - All Data Fields'!AH237</f>
        <v>0</v>
      </c>
      <c r="X227" s="71">
        <f>'VMs - All Data Fields'!AI237</f>
        <v>0</v>
      </c>
      <c r="Y227" s="71">
        <f>'VMs - All Data Fields'!AJ237</f>
        <v>0</v>
      </c>
      <c r="Z227" s="71" t="e">
        <f>'VMs - All Data Fields'!#REF!</f>
        <v>#REF!</v>
      </c>
      <c r="AA227" s="71">
        <f>'VMs - All Data Fields'!AK237</f>
        <v>0</v>
      </c>
      <c r="AB227" s="71">
        <f>'VMs - All Data Fields'!AL237</f>
        <v>0</v>
      </c>
      <c r="AC227" s="71">
        <f>'VMs - All Data Fields'!AM237</f>
        <v>0</v>
      </c>
      <c r="AD227" s="71" t="e">
        <f>'VMs - All Data Fields'!#REF!</f>
        <v>#REF!</v>
      </c>
      <c r="AE227" s="71">
        <f>'VMs - All Data Fields'!AT237</f>
        <v>0</v>
      </c>
      <c r="AF227" s="71">
        <f>'VMs - All Data Fields'!AW237</f>
        <v>0</v>
      </c>
      <c r="AG227" s="71">
        <f>'VMs - All Data Fields'!AX237</f>
        <v>0</v>
      </c>
      <c r="AH227" s="71">
        <f>'VMs - All Data Fields'!AY237</f>
        <v>0</v>
      </c>
      <c r="AI227" s="71">
        <f>'VMs - All Data Fields'!BJ237</f>
        <v>0</v>
      </c>
      <c r="AJ227" s="71"/>
      <c r="AK227" s="71"/>
      <c r="AL227" s="71"/>
      <c r="AM227" s="71"/>
      <c r="AN227" s="71"/>
      <c r="AO227" s="71"/>
      <c r="AP227" s="71"/>
      <c r="AQ227" s="71"/>
      <c r="AR227" s="71"/>
      <c r="AS227" s="71"/>
      <c r="AT227" s="71"/>
      <c r="AU227" s="71"/>
      <c r="AV227" s="71"/>
      <c r="AW227" s="71"/>
      <c r="AX227" s="71"/>
      <c r="AY227" s="71"/>
      <c r="AZ227" s="71"/>
      <c r="BA227" s="71"/>
      <c r="BB227" s="71"/>
      <c r="BC227" s="71"/>
      <c r="BD227" s="71"/>
      <c r="BE227" s="71"/>
      <c r="BF227" s="71"/>
      <c r="BG227" s="71"/>
      <c r="BH227" s="71"/>
      <c r="BI227" s="71"/>
      <c r="BJ227" s="71"/>
      <c r="BK227" s="71"/>
      <c r="BL227" s="71"/>
      <c r="BM227" s="71"/>
      <c r="BN227" s="71"/>
      <c r="BO227" s="71"/>
      <c r="BP227" s="71"/>
      <c r="BQ227" s="71"/>
      <c r="BR227" s="71"/>
      <c r="BS227" s="71"/>
      <c r="BT227" s="71"/>
      <c r="BU227" s="71"/>
      <c r="BV227" s="71"/>
      <c r="BW227" s="71"/>
      <c r="BX227" s="71"/>
      <c r="BY227" s="71"/>
      <c r="BZ227" s="71"/>
      <c r="CA227" s="71"/>
      <c r="CB227" s="71"/>
      <c r="CC227" s="71"/>
      <c r="CD227" s="71"/>
      <c r="CE227" s="71"/>
      <c r="CF227" s="71"/>
      <c r="CG227" s="71"/>
      <c r="CH227" s="71"/>
    </row>
    <row r="228" spans="1:86">
      <c r="A228" s="71">
        <f>'VMs - All Data Fields'!A238</f>
        <v>0</v>
      </c>
      <c r="B228" s="71">
        <f>'VMs - All Data Fields'!B238</f>
        <v>0</v>
      </c>
      <c r="C228" s="71">
        <f>'VMs - All Data Fields'!C238</f>
        <v>0</v>
      </c>
      <c r="D228" s="71">
        <f>'VMs - All Data Fields'!D238</f>
        <v>0</v>
      </c>
      <c r="E228" s="71">
        <f>'VMs - All Data Fields'!G238</f>
        <v>0</v>
      </c>
      <c r="F228" s="71">
        <f>'VMs - All Data Fields'!I238</f>
        <v>0</v>
      </c>
      <c r="G228" s="71">
        <f>'VMs - All Data Fields'!K238</f>
        <v>0</v>
      </c>
      <c r="H228" s="71">
        <f>'VMs - All Data Fields'!L238</f>
        <v>0</v>
      </c>
      <c r="I228" s="71" t="e">
        <f>'VMs - All Data Fields'!#REF!</f>
        <v>#REF!</v>
      </c>
      <c r="J228" s="71" t="e">
        <f>'VMs - All Data Fields'!#REF!</f>
        <v>#REF!</v>
      </c>
      <c r="K228" s="71" t="e">
        <f>'VMs - All Data Fields'!#REF!</f>
        <v>#REF!</v>
      </c>
      <c r="L228" s="71">
        <f>'VMs - All Data Fields'!N238</f>
        <v>0</v>
      </c>
      <c r="M228" s="71">
        <f>'VMs - All Data Fields'!P238</f>
        <v>0</v>
      </c>
      <c r="N228" s="71">
        <f>'VMs - All Data Fields'!Q238</f>
        <v>0</v>
      </c>
      <c r="O228" s="71">
        <f>'VMs - All Data Fields'!S238</f>
        <v>0</v>
      </c>
      <c r="P228" s="71">
        <f>'VMs - All Data Fields'!U238</f>
        <v>0</v>
      </c>
      <c r="Q228" s="71">
        <f>'VMs - All Data Fields'!V238</f>
        <v>0</v>
      </c>
      <c r="R228" s="71">
        <f>'VMs - All Data Fields'!AC238</f>
        <v>0</v>
      </c>
      <c r="S228" s="71">
        <f>'VMs - All Data Fields'!AD238</f>
        <v>0</v>
      </c>
      <c r="T228" s="71">
        <f>'VMs - All Data Fields'!AE238</f>
        <v>0</v>
      </c>
      <c r="U228" s="71" t="str">
        <f>'VMs - All Data Fields'!AF238</f>
        <v/>
      </c>
      <c r="V228" s="71" t="str">
        <f>'VMs - All Data Fields'!AG238</f>
        <v/>
      </c>
      <c r="W228" s="71">
        <f>'VMs - All Data Fields'!AH238</f>
        <v>0</v>
      </c>
      <c r="X228" s="71">
        <f>'VMs - All Data Fields'!AI238</f>
        <v>0</v>
      </c>
      <c r="Y228" s="71">
        <f>'VMs - All Data Fields'!AJ238</f>
        <v>0</v>
      </c>
      <c r="Z228" s="71" t="e">
        <f>'VMs - All Data Fields'!#REF!</f>
        <v>#REF!</v>
      </c>
      <c r="AA228" s="71">
        <f>'VMs - All Data Fields'!AK238</f>
        <v>0</v>
      </c>
      <c r="AB228" s="71">
        <f>'VMs - All Data Fields'!AL238</f>
        <v>0</v>
      </c>
      <c r="AC228" s="71">
        <f>'VMs - All Data Fields'!AM238</f>
        <v>0</v>
      </c>
      <c r="AD228" s="71" t="e">
        <f>'VMs - All Data Fields'!#REF!</f>
        <v>#REF!</v>
      </c>
      <c r="AE228" s="71">
        <f>'VMs - All Data Fields'!AT238</f>
        <v>0</v>
      </c>
      <c r="AF228" s="71">
        <f>'VMs - All Data Fields'!AW238</f>
        <v>0</v>
      </c>
      <c r="AG228" s="71">
        <f>'VMs - All Data Fields'!AX238</f>
        <v>0</v>
      </c>
      <c r="AH228" s="71">
        <f>'VMs - All Data Fields'!AY238</f>
        <v>0</v>
      </c>
      <c r="AI228" s="71">
        <f>'VMs - All Data Fields'!BJ238</f>
        <v>0</v>
      </c>
      <c r="AJ228" s="71"/>
      <c r="AK228" s="71"/>
      <c r="AL228" s="71"/>
      <c r="AM228" s="71"/>
      <c r="AN228" s="71"/>
      <c r="AO228" s="71"/>
      <c r="AP228" s="71"/>
      <c r="AQ228" s="71"/>
      <c r="AR228" s="71"/>
      <c r="AS228" s="71"/>
      <c r="AT228" s="71"/>
      <c r="AU228" s="71"/>
      <c r="AV228" s="71"/>
      <c r="AW228" s="71"/>
      <c r="AX228" s="71"/>
      <c r="AY228" s="71"/>
      <c r="AZ228" s="71"/>
      <c r="BA228" s="71"/>
      <c r="BB228" s="71"/>
      <c r="BC228" s="71"/>
      <c r="BD228" s="71"/>
      <c r="BE228" s="71"/>
      <c r="BF228" s="71"/>
      <c r="BG228" s="71"/>
      <c r="BH228" s="71"/>
      <c r="BI228" s="71"/>
      <c r="BJ228" s="71"/>
      <c r="BK228" s="71"/>
      <c r="BL228" s="71"/>
      <c r="BM228" s="71"/>
      <c r="BN228" s="71"/>
      <c r="BO228" s="71"/>
      <c r="BP228" s="71"/>
      <c r="BQ228" s="71"/>
      <c r="BR228" s="71"/>
      <c r="BS228" s="71"/>
      <c r="BT228" s="71"/>
      <c r="BU228" s="71"/>
      <c r="BV228" s="71"/>
      <c r="BW228" s="71"/>
      <c r="BX228" s="71"/>
      <c r="BY228" s="71"/>
      <c r="BZ228" s="71"/>
      <c r="CA228" s="71"/>
      <c r="CB228" s="71"/>
      <c r="CC228" s="71"/>
      <c r="CD228" s="71"/>
      <c r="CE228" s="71"/>
      <c r="CF228" s="71"/>
      <c r="CG228" s="71"/>
      <c r="CH228" s="71"/>
    </row>
    <row r="229" spans="1:86">
      <c r="A229" s="71">
        <f>'VMs - All Data Fields'!A239</f>
        <v>0</v>
      </c>
      <c r="B229" s="71">
        <f>'VMs - All Data Fields'!B239</f>
        <v>0</v>
      </c>
      <c r="C229" s="71">
        <f>'VMs - All Data Fields'!C239</f>
        <v>0</v>
      </c>
      <c r="D229" s="71">
        <f>'VMs - All Data Fields'!D239</f>
        <v>0</v>
      </c>
      <c r="E229" s="71">
        <f>'VMs - All Data Fields'!G239</f>
        <v>0</v>
      </c>
      <c r="F229" s="71">
        <f>'VMs - All Data Fields'!I239</f>
        <v>0</v>
      </c>
      <c r="G229" s="71">
        <f>'VMs - All Data Fields'!K239</f>
        <v>0</v>
      </c>
      <c r="H229" s="71">
        <f>'VMs - All Data Fields'!L239</f>
        <v>0</v>
      </c>
      <c r="I229" s="71" t="e">
        <f>'VMs - All Data Fields'!#REF!</f>
        <v>#REF!</v>
      </c>
      <c r="J229" s="71" t="e">
        <f>'VMs - All Data Fields'!#REF!</f>
        <v>#REF!</v>
      </c>
      <c r="K229" s="71" t="e">
        <f>'VMs - All Data Fields'!#REF!</f>
        <v>#REF!</v>
      </c>
      <c r="L229" s="71">
        <f>'VMs - All Data Fields'!N239</f>
        <v>0</v>
      </c>
      <c r="M229" s="71">
        <f>'VMs - All Data Fields'!P239</f>
        <v>0</v>
      </c>
      <c r="N229" s="71">
        <f>'VMs - All Data Fields'!Q239</f>
        <v>0</v>
      </c>
      <c r="O229" s="71">
        <f>'VMs - All Data Fields'!S239</f>
        <v>0</v>
      </c>
      <c r="P229" s="71">
        <f>'VMs - All Data Fields'!U239</f>
        <v>0</v>
      </c>
      <c r="Q229" s="71">
        <f>'VMs - All Data Fields'!V239</f>
        <v>0</v>
      </c>
      <c r="R229" s="71">
        <f>'VMs - All Data Fields'!AC239</f>
        <v>0</v>
      </c>
      <c r="S229" s="71">
        <f>'VMs - All Data Fields'!AD239</f>
        <v>0</v>
      </c>
      <c r="T229" s="71">
        <f>'VMs - All Data Fields'!AE239</f>
        <v>0</v>
      </c>
      <c r="U229" s="71" t="str">
        <f>'VMs - All Data Fields'!AF239</f>
        <v/>
      </c>
      <c r="V229" s="71" t="str">
        <f>'VMs - All Data Fields'!AG239</f>
        <v/>
      </c>
      <c r="W229" s="71">
        <f>'VMs - All Data Fields'!AH239</f>
        <v>0</v>
      </c>
      <c r="X229" s="71">
        <f>'VMs - All Data Fields'!AI239</f>
        <v>0</v>
      </c>
      <c r="Y229" s="71">
        <f>'VMs - All Data Fields'!AJ239</f>
        <v>0</v>
      </c>
      <c r="Z229" s="71" t="e">
        <f>'VMs - All Data Fields'!#REF!</f>
        <v>#REF!</v>
      </c>
      <c r="AA229" s="71">
        <f>'VMs - All Data Fields'!AK239</f>
        <v>0</v>
      </c>
      <c r="AB229" s="71">
        <f>'VMs - All Data Fields'!AL239</f>
        <v>0</v>
      </c>
      <c r="AC229" s="71">
        <f>'VMs - All Data Fields'!AM239</f>
        <v>0</v>
      </c>
      <c r="AD229" s="71" t="e">
        <f>'VMs - All Data Fields'!#REF!</f>
        <v>#REF!</v>
      </c>
      <c r="AE229" s="71">
        <f>'VMs - All Data Fields'!AT239</f>
        <v>0</v>
      </c>
      <c r="AF229" s="71">
        <f>'VMs - All Data Fields'!AW239</f>
        <v>0</v>
      </c>
      <c r="AG229" s="71">
        <f>'VMs - All Data Fields'!AX239</f>
        <v>0</v>
      </c>
      <c r="AH229" s="71">
        <f>'VMs - All Data Fields'!AY239</f>
        <v>0</v>
      </c>
      <c r="AI229" s="71">
        <f>'VMs - All Data Fields'!BJ239</f>
        <v>0</v>
      </c>
      <c r="AJ229" s="71"/>
      <c r="AK229" s="71"/>
      <c r="AL229" s="71"/>
      <c r="AM229" s="71"/>
      <c r="AN229" s="71"/>
      <c r="AO229" s="71"/>
      <c r="AP229" s="71"/>
      <c r="AQ229" s="71"/>
      <c r="AR229" s="71"/>
      <c r="AS229" s="71"/>
      <c r="AT229" s="71"/>
      <c r="AU229" s="71"/>
      <c r="AV229" s="71"/>
      <c r="AW229" s="71"/>
      <c r="AX229" s="71"/>
      <c r="AY229" s="71"/>
      <c r="AZ229" s="71"/>
      <c r="BA229" s="71"/>
      <c r="BB229" s="71"/>
      <c r="BC229" s="71"/>
      <c r="BD229" s="71"/>
      <c r="BE229" s="71"/>
      <c r="BF229" s="71"/>
      <c r="BG229" s="71"/>
      <c r="BH229" s="71"/>
      <c r="BI229" s="71"/>
      <c r="BJ229" s="71"/>
      <c r="BK229" s="71"/>
      <c r="BL229" s="71"/>
      <c r="BM229" s="71"/>
      <c r="BN229" s="71"/>
      <c r="BO229" s="71"/>
      <c r="BP229" s="71"/>
      <c r="BQ229" s="71"/>
      <c r="BR229" s="71"/>
      <c r="BS229" s="71"/>
      <c r="BT229" s="71"/>
      <c r="BU229" s="71"/>
      <c r="BV229" s="71"/>
      <c r="BW229" s="71"/>
      <c r="BX229" s="71"/>
      <c r="BY229" s="71"/>
      <c r="BZ229" s="71"/>
      <c r="CA229" s="71"/>
      <c r="CB229" s="71"/>
      <c r="CC229" s="71"/>
      <c r="CD229" s="71"/>
      <c r="CE229" s="71"/>
      <c r="CF229" s="71"/>
      <c r="CG229" s="71"/>
      <c r="CH229" s="71"/>
    </row>
    <row r="230" spans="1:86">
      <c r="A230" s="71">
        <f>'VMs - All Data Fields'!A240</f>
        <v>0</v>
      </c>
      <c r="B230" s="71">
        <f>'VMs - All Data Fields'!B240</f>
        <v>0</v>
      </c>
      <c r="C230" s="71">
        <f>'VMs - All Data Fields'!C240</f>
        <v>0</v>
      </c>
      <c r="D230" s="71">
        <f>'VMs - All Data Fields'!D240</f>
        <v>0</v>
      </c>
      <c r="E230" s="71">
        <f>'VMs - All Data Fields'!G240</f>
        <v>0</v>
      </c>
      <c r="F230" s="71">
        <f>'VMs - All Data Fields'!I240</f>
        <v>0</v>
      </c>
      <c r="G230" s="71">
        <f>'VMs - All Data Fields'!K240</f>
        <v>0</v>
      </c>
      <c r="H230" s="71">
        <f>'VMs - All Data Fields'!L240</f>
        <v>0</v>
      </c>
      <c r="I230" s="71" t="e">
        <f>'VMs - All Data Fields'!#REF!</f>
        <v>#REF!</v>
      </c>
      <c r="J230" s="71" t="e">
        <f>'VMs - All Data Fields'!#REF!</f>
        <v>#REF!</v>
      </c>
      <c r="K230" s="71" t="e">
        <f>'VMs - All Data Fields'!#REF!</f>
        <v>#REF!</v>
      </c>
      <c r="L230" s="71">
        <f>'VMs - All Data Fields'!N240</f>
        <v>0</v>
      </c>
      <c r="M230" s="71">
        <f>'VMs - All Data Fields'!P240</f>
        <v>0</v>
      </c>
      <c r="N230" s="71">
        <f>'VMs - All Data Fields'!Q240</f>
        <v>0</v>
      </c>
      <c r="O230" s="71">
        <f>'VMs - All Data Fields'!S240</f>
        <v>0</v>
      </c>
      <c r="P230" s="71">
        <f>'VMs - All Data Fields'!U240</f>
        <v>0</v>
      </c>
      <c r="Q230" s="71">
        <f>'VMs - All Data Fields'!V240</f>
        <v>0</v>
      </c>
      <c r="R230" s="71">
        <f>'VMs - All Data Fields'!AC240</f>
        <v>0</v>
      </c>
      <c r="S230" s="71">
        <f>'VMs - All Data Fields'!AD240</f>
        <v>0</v>
      </c>
      <c r="T230" s="71">
        <f>'VMs - All Data Fields'!AE240</f>
        <v>0</v>
      </c>
      <c r="U230" s="71" t="str">
        <f>'VMs - All Data Fields'!AF240</f>
        <v/>
      </c>
      <c r="V230" s="71" t="str">
        <f>'VMs - All Data Fields'!AG240</f>
        <v/>
      </c>
      <c r="W230" s="71">
        <f>'VMs - All Data Fields'!AH240</f>
        <v>0</v>
      </c>
      <c r="X230" s="71">
        <f>'VMs - All Data Fields'!AI240</f>
        <v>0</v>
      </c>
      <c r="Y230" s="71">
        <f>'VMs - All Data Fields'!AJ240</f>
        <v>0</v>
      </c>
      <c r="Z230" s="71" t="e">
        <f>'VMs - All Data Fields'!#REF!</f>
        <v>#REF!</v>
      </c>
      <c r="AA230" s="71">
        <f>'VMs - All Data Fields'!AK240</f>
        <v>0</v>
      </c>
      <c r="AB230" s="71">
        <f>'VMs - All Data Fields'!AL240</f>
        <v>0</v>
      </c>
      <c r="AC230" s="71">
        <f>'VMs - All Data Fields'!AM240</f>
        <v>0</v>
      </c>
      <c r="AD230" s="71" t="e">
        <f>'VMs - All Data Fields'!#REF!</f>
        <v>#REF!</v>
      </c>
      <c r="AE230" s="71">
        <f>'VMs - All Data Fields'!AT240</f>
        <v>0</v>
      </c>
      <c r="AF230" s="71">
        <f>'VMs - All Data Fields'!AW240</f>
        <v>0</v>
      </c>
      <c r="AG230" s="71">
        <f>'VMs - All Data Fields'!AX240</f>
        <v>0</v>
      </c>
      <c r="AH230" s="71">
        <f>'VMs - All Data Fields'!AY240</f>
        <v>0</v>
      </c>
      <c r="AI230" s="71">
        <f>'VMs - All Data Fields'!BJ240</f>
        <v>0</v>
      </c>
      <c r="AJ230" s="71"/>
      <c r="AK230" s="71"/>
      <c r="AL230" s="71"/>
      <c r="AM230" s="71"/>
      <c r="AN230" s="71"/>
      <c r="AO230" s="71"/>
      <c r="AP230" s="71"/>
      <c r="AQ230" s="71"/>
      <c r="AR230" s="71"/>
      <c r="AS230" s="71"/>
      <c r="AT230" s="71"/>
      <c r="AU230" s="71"/>
      <c r="AV230" s="71"/>
      <c r="AW230" s="71"/>
      <c r="AX230" s="71"/>
      <c r="AY230" s="71"/>
      <c r="AZ230" s="71"/>
      <c r="BA230" s="71"/>
      <c r="BB230" s="71"/>
      <c r="BC230" s="71"/>
      <c r="BD230" s="71"/>
      <c r="BE230" s="71"/>
      <c r="BF230" s="71"/>
      <c r="BG230" s="71"/>
      <c r="BH230" s="71"/>
      <c r="BI230" s="71"/>
      <c r="BJ230" s="71"/>
      <c r="BK230" s="71"/>
      <c r="BL230" s="71"/>
      <c r="BM230" s="71"/>
      <c r="BN230" s="71"/>
      <c r="BO230" s="71"/>
      <c r="BP230" s="71"/>
      <c r="BQ230" s="71"/>
      <c r="BR230" s="71"/>
      <c r="BS230" s="71"/>
      <c r="BT230" s="71"/>
      <c r="BU230" s="71"/>
      <c r="BV230" s="71"/>
      <c r="BW230" s="71"/>
      <c r="BX230" s="71"/>
      <c r="BY230" s="71"/>
      <c r="BZ230" s="71"/>
      <c r="CA230" s="71"/>
      <c r="CB230" s="71"/>
      <c r="CC230" s="71"/>
      <c r="CD230" s="71"/>
      <c r="CE230" s="71"/>
      <c r="CF230" s="71"/>
      <c r="CG230" s="71"/>
      <c r="CH230" s="71"/>
    </row>
    <row r="231" spans="1:86">
      <c r="A231" s="71">
        <f>'VMs - All Data Fields'!A241</f>
        <v>0</v>
      </c>
      <c r="B231" s="71">
        <f>'VMs - All Data Fields'!B241</f>
        <v>0</v>
      </c>
      <c r="C231" s="71">
        <f>'VMs - All Data Fields'!C241</f>
        <v>0</v>
      </c>
      <c r="D231" s="71">
        <f>'VMs - All Data Fields'!D241</f>
        <v>0</v>
      </c>
      <c r="E231" s="71">
        <f>'VMs - All Data Fields'!G241</f>
        <v>0</v>
      </c>
      <c r="F231" s="71">
        <f>'VMs - All Data Fields'!I241</f>
        <v>0</v>
      </c>
      <c r="G231" s="71">
        <f>'VMs - All Data Fields'!K241</f>
        <v>0</v>
      </c>
      <c r="H231" s="71">
        <f>'VMs - All Data Fields'!L241</f>
        <v>0</v>
      </c>
      <c r="I231" s="71" t="e">
        <f>'VMs - All Data Fields'!#REF!</f>
        <v>#REF!</v>
      </c>
      <c r="J231" s="71" t="e">
        <f>'VMs - All Data Fields'!#REF!</f>
        <v>#REF!</v>
      </c>
      <c r="K231" s="71" t="e">
        <f>'VMs - All Data Fields'!#REF!</f>
        <v>#REF!</v>
      </c>
      <c r="L231" s="71">
        <f>'VMs - All Data Fields'!N241</f>
        <v>0</v>
      </c>
      <c r="M231" s="71">
        <f>'VMs - All Data Fields'!P241</f>
        <v>0</v>
      </c>
      <c r="N231" s="71">
        <f>'VMs - All Data Fields'!Q241</f>
        <v>0</v>
      </c>
      <c r="O231" s="71">
        <f>'VMs - All Data Fields'!S241</f>
        <v>0</v>
      </c>
      <c r="P231" s="71">
        <f>'VMs - All Data Fields'!U241</f>
        <v>0</v>
      </c>
      <c r="Q231" s="71">
        <f>'VMs - All Data Fields'!V241</f>
        <v>0</v>
      </c>
      <c r="R231" s="71">
        <f>'VMs - All Data Fields'!AC241</f>
        <v>0</v>
      </c>
      <c r="S231" s="71">
        <f>'VMs - All Data Fields'!AD241</f>
        <v>0</v>
      </c>
      <c r="T231" s="71">
        <f>'VMs - All Data Fields'!AE241</f>
        <v>0</v>
      </c>
      <c r="U231" s="71" t="str">
        <f>'VMs - All Data Fields'!AF241</f>
        <v/>
      </c>
      <c r="V231" s="71" t="str">
        <f>'VMs - All Data Fields'!AG241</f>
        <v/>
      </c>
      <c r="W231" s="71">
        <f>'VMs - All Data Fields'!AH241</f>
        <v>0</v>
      </c>
      <c r="X231" s="71">
        <f>'VMs - All Data Fields'!AI241</f>
        <v>0</v>
      </c>
      <c r="Y231" s="71">
        <f>'VMs - All Data Fields'!AJ241</f>
        <v>0</v>
      </c>
      <c r="Z231" s="71" t="e">
        <f>'VMs - All Data Fields'!#REF!</f>
        <v>#REF!</v>
      </c>
      <c r="AA231" s="71">
        <f>'VMs - All Data Fields'!AK241</f>
        <v>0</v>
      </c>
      <c r="AB231" s="71">
        <f>'VMs - All Data Fields'!AL241</f>
        <v>0</v>
      </c>
      <c r="AC231" s="71">
        <f>'VMs - All Data Fields'!AM241</f>
        <v>0</v>
      </c>
      <c r="AD231" s="71" t="e">
        <f>'VMs - All Data Fields'!#REF!</f>
        <v>#REF!</v>
      </c>
      <c r="AE231" s="71">
        <f>'VMs - All Data Fields'!AT241</f>
        <v>0</v>
      </c>
      <c r="AF231" s="71">
        <f>'VMs - All Data Fields'!AW241</f>
        <v>0</v>
      </c>
      <c r="AG231" s="71">
        <f>'VMs - All Data Fields'!AX241</f>
        <v>0</v>
      </c>
      <c r="AH231" s="71">
        <f>'VMs - All Data Fields'!AY241</f>
        <v>0</v>
      </c>
      <c r="AI231" s="71">
        <f>'VMs - All Data Fields'!BJ241</f>
        <v>0</v>
      </c>
      <c r="AJ231" s="71"/>
      <c r="AK231" s="71"/>
      <c r="AL231" s="71"/>
      <c r="AM231" s="71"/>
      <c r="AN231" s="71"/>
      <c r="AO231" s="71"/>
      <c r="AP231" s="71"/>
      <c r="AQ231" s="71"/>
      <c r="AR231" s="71"/>
      <c r="AS231" s="71"/>
      <c r="AT231" s="71"/>
      <c r="AU231" s="71"/>
      <c r="AV231" s="71"/>
      <c r="AW231" s="71"/>
      <c r="AX231" s="71"/>
      <c r="AY231" s="71"/>
      <c r="AZ231" s="71"/>
      <c r="BA231" s="71"/>
      <c r="BB231" s="71"/>
      <c r="BC231" s="71"/>
      <c r="BD231" s="71"/>
      <c r="BE231" s="71"/>
      <c r="BF231" s="71"/>
      <c r="BG231" s="71"/>
      <c r="BH231" s="71"/>
      <c r="BI231" s="71"/>
      <c r="BJ231" s="71"/>
      <c r="BK231" s="71"/>
      <c r="BL231" s="71"/>
      <c r="BM231" s="71"/>
      <c r="BN231" s="71"/>
      <c r="BO231" s="71"/>
      <c r="BP231" s="71"/>
      <c r="BQ231" s="71"/>
      <c r="BR231" s="71"/>
      <c r="BS231" s="71"/>
      <c r="BT231" s="71"/>
      <c r="BU231" s="71"/>
      <c r="BV231" s="71"/>
      <c r="BW231" s="71"/>
      <c r="BX231" s="71"/>
      <c r="BY231" s="71"/>
      <c r="BZ231" s="71"/>
      <c r="CA231" s="71"/>
      <c r="CB231" s="71"/>
      <c r="CC231" s="71"/>
      <c r="CD231" s="71"/>
      <c r="CE231" s="71"/>
      <c r="CF231" s="71"/>
      <c r="CG231" s="71"/>
      <c r="CH231" s="71"/>
    </row>
    <row r="232" spans="1:86">
      <c r="A232" s="71">
        <f>'VMs - All Data Fields'!A242</f>
        <v>0</v>
      </c>
      <c r="B232" s="71">
        <f>'VMs - All Data Fields'!B242</f>
        <v>0</v>
      </c>
      <c r="C232" s="71">
        <f>'VMs - All Data Fields'!C242</f>
        <v>0</v>
      </c>
      <c r="D232" s="71">
        <f>'VMs - All Data Fields'!D242</f>
        <v>0</v>
      </c>
      <c r="E232" s="71">
        <f>'VMs - All Data Fields'!G242</f>
        <v>0</v>
      </c>
      <c r="F232" s="71">
        <f>'VMs - All Data Fields'!I242</f>
        <v>0</v>
      </c>
      <c r="G232" s="71">
        <f>'VMs - All Data Fields'!K242</f>
        <v>0</v>
      </c>
      <c r="H232" s="71">
        <f>'VMs - All Data Fields'!L242</f>
        <v>0</v>
      </c>
      <c r="I232" s="71" t="e">
        <f>'VMs - All Data Fields'!#REF!</f>
        <v>#REF!</v>
      </c>
      <c r="J232" s="71" t="e">
        <f>'VMs - All Data Fields'!#REF!</f>
        <v>#REF!</v>
      </c>
      <c r="K232" s="71" t="e">
        <f>'VMs - All Data Fields'!#REF!</f>
        <v>#REF!</v>
      </c>
      <c r="L232" s="71">
        <f>'VMs - All Data Fields'!N242</f>
        <v>0</v>
      </c>
      <c r="M232" s="71">
        <f>'VMs - All Data Fields'!P242</f>
        <v>0</v>
      </c>
      <c r="N232" s="71">
        <f>'VMs - All Data Fields'!Q242</f>
        <v>0</v>
      </c>
      <c r="O232" s="71">
        <f>'VMs - All Data Fields'!S242</f>
        <v>0</v>
      </c>
      <c r="P232" s="71">
        <f>'VMs - All Data Fields'!U242</f>
        <v>0</v>
      </c>
      <c r="Q232" s="71">
        <f>'VMs - All Data Fields'!V242</f>
        <v>0</v>
      </c>
      <c r="R232" s="71">
        <f>'VMs - All Data Fields'!AC242</f>
        <v>0</v>
      </c>
      <c r="S232" s="71">
        <f>'VMs - All Data Fields'!AD242</f>
        <v>0</v>
      </c>
      <c r="T232" s="71">
        <f>'VMs - All Data Fields'!AE242</f>
        <v>0</v>
      </c>
      <c r="U232" s="71" t="str">
        <f>'VMs - All Data Fields'!AF242</f>
        <v/>
      </c>
      <c r="V232" s="71" t="str">
        <f>'VMs - All Data Fields'!AG242</f>
        <v/>
      </c>
      <c r="W232" s="71">
        <f>'VMs - All Data Fields'!AH242</f>
        <v>0</v>
      </c>
      <c r="X232" s="71">
        <f>'VMs - All Data Fields'!AI242</f>
        <v>0</v>
      </c>
      <c r="Y232" s="71">
        <f>'VMs - All Data Fields'!AJ242</f>
        <v>0</v>
      </c>
      <c r="Z232" s="71" t="e">
        <f>'VMs - All Data Fields'!#REF!</f>
        <v>#REF!</v>
      </c>
      <c r="AA232" s="71">
        <f>'VMs - All Data Fields'!AK242</f>
        <v>0</v>
      </c>
      <c r="AB232" s="71">
        <f>'VMs - All Data Fields'!AL242</f>
        <v>0</v>
      </c>
      <c r="AC232" s="71">
        <f>'VMs - All Data Fields'!AM242</f>
        <v>0</v>
      </c>
      <c r="AD232" s="71" t="e">
        <f>'VMs - All Data Fields'!#REF!</f>
        <v>#REF!</v>
      </c>
      <c r="AE232" s="71">
        <f>'VMs - All Data Fields'!AT242</f>
        <v>0</v>
      </c>
      <c r="AF232" s="71">
        <f>'VMs - All Data Fields'!AW242</f>
        <v>0</v>
      </c>
      <c r="AG232" s="71">
        <f>'VMs - All Data Fields'!AX242</f>
        <v>0</v>
      </c>
      <c r="AH232" s="71">
        <f>'VMs - All Data Fields'!AY242</f>
        <v>0</v>
      </c>
      <c r="AI232" s="71">
        <f>'VMs - All Data Fields'!BJ242</f>
        <v>0</v>
      </c>
      <c r="AJ232" s="71"/>
      <c r="AK232" s="71"/>
      <c r="AL232" s="71"/>
      <c r="AM232" s="71"/>
      <c r="AN232" s="71"/>
      <c r="AO232" s="71"/>
      <c r="AP232" s="71"/>
      <c r="AQ232" s="71"/>
      <c r="AR232" s="71"/>
      <c r="AS232" s="71"/>
      <c r="AT232" s="71"/>
      <c r="AU232" s="71"/>
      <c r="AV232" s="71"/>
      <c r="AW232" s="71"/>
      <c r="AX232" s="71"/>
      <c r="AY232" s="71"/>
      <c r="AZ232" s="71"/>
      <c r="BA232" s="71"/>
      <c r="BB232" s="71"/>
      <c r="BC232" s="71"/>
      <c r="BD232" s="71"/>
      <c r="BE232" s="71"/>
      <c r="BF232" s="71"/>
      <c r="BG232" s="71"/>
      <c r="BH232" s="71"/>
      <c r="BI232" s="71"/>
      <c r="BJ232" s="71"/>
      <c r="BK232" s="71"/>
      <c r="BL232" s="71"/>
      <c r="BM232" s="71"/>
      <c r="BN232" s="71"/>
      <c r="BO232" s="71"/>
      <c r="BP232" s="71"/>
      <c r="BQ232" s="71"/>
      <c r="BR232" s="71"/>
      <c r="BS232" s="71"/>
      <c r="BT232" s="71"/>
      <c r="BU232" s="71"/>
      <c r="BV232" s="71"/>
      <c r="BW232" s="71"/>
      <c r="BX232" s="71"/>
      <c r="BY232" s="71"/>
      <c r="BZ232" s="71"/>
      <c r="CA232" s="71"/>
      <c r="CB232" s="71"/>
      <c r="CC232" s="71"/>
      <c r="CD232" s="71"/>
      <c r="CE232" s="71"/>
      <c r="CF232" s="71"/>
      <c r="CG232" s="71"/>
      <c r="CH232" s="71"/>
    </row>
    <row r="233" spans="1:86">
      <c r="A233" s="71">
        <f>'VMs - All Data Fields'!A243</f>
        <v>0</v>
      </c>
      <c r="B233" s="71">
        <f>'VMs - All Data Fields'!B243</f>
        <v>0</v>
      </c>
      <c r="C233" s="71">
        <f>'VMs - All Data Fields'!C243</f>
        <v>0</v>
      </c>
      <c r="D233" s="71">
        <f>'VMs - All Data Fields'!D243</f>
        <v>0</v>
      </c>
      <c r="E233" s="71">
        <f>'VMs - All Data Fields'!G243</f>
        <v>0</v>
      </c>
      <c r="F233" s="71">
        <f>'VMs - All Data Fields'!I243</f>
        <v>0</v>
      </c>
      <c r="G233" s="71">
        <f>'VMs - All Data Fields'!K243</f>
        <v>0</v>
      </c>
      <c r="H233" s="71">
        <f>'VMs - All Data Fields'!L243</f>
        <v>0</v>
      </c>
      <c r="I233" s="71" t="e">
        <f>'VMs - All Data Fields'!#REF!</f>
        <v>#REF!</v>
      </c>
      <c r="J233" s="71" t="e">
        <f>'VMs - All Data Fields'!#REF!</f>
        <v>#REF!</v>
      </c>
      <c r="K233" s="71" t="e">
        <f>'VMs - All Data Fields'!#REF!</f>
        <v>#REF!</v>
      </c>
      <c r="L233" s="71">
        <f>'VMs - All Data Fields'!N243</f>
        <v>0</v>
      </c>
      <c r="M233" s="71">
        <f>'VMs - All Data Fields'!P243</f>
        <v>0</v>
      </c>
      <c r="N233" s="71">
        <f>'VMs - All Data Fields'!Q243</f>
        <v>0</v>
      </c>
      <c r="O233" s="71">
        <f>'VMs - All Data Fields'!S243</f>
        <v>0</v>
      </c>
      <c r="P233" s="71">
        <f>'VMs - All Data Fields'!U243</f>
        <v>0</v>
      </c>
      <c r="Q233" s="71">
        <f>'VMs - All Data Fields'!V243</f>
        <v>0</v>
      </c>
      <c r="R233" s="71">
        <f>'VMs - All Data Fields'!AC243</f>
        <v>0</v>
      </c>
      <c r="S233" s="71">
        <f>'VMs - All Data Fields'!AD243</f>
        <v>0</v>
      </c>
      <c r="T233" s="71">
        <f>'VMs - All Data Fields'!AE243</f>
        <v>0</v>
      </c>
      <c r="U233" s="71" t="str">
        <f>'VMs - All Data Fields'!AF243</f>
        <v/>
      </c>
      <c r="V233" s="71" t="str">
        <f>'VMs - All Data Fields'!AG243</f>
        <v/>
      </c>
      <c r="W233" s="71">
        <f>'VMs - All Data Fields'!AH243</f>
        <v>0</v>
      </c>
      <c r="X233" s="71">
        <f>'VMs - All Data Fields'!AI243</f>
        <v>0</v>
      </c>
      <c r="Y233" s="71">
        <f>'VMs - All Data Fields'!AJ243</f>
        <v>0</v>
      </c>
      <c r="Z233" s="71" t="e">
        <f>'VMs - All Data Fields'!#REF!</f>
        <v>#REF!</v>
      </c>
      <c r="AA233" s="71">
        <f>'VMs - All Data Fields'!AK243</f>
        <v>0</v>
      </c>
      <c r="AB233" s="71">
        <f>'VMs - All Data Fields'!AL243</f>
        <v>0</v>
      </c>
      <c r="AC233" s="71">
        <f>'VMs - All Data Fields'!AM243</f>
        <v>0</v>
      </c>
      <c r="AD233" s="71" t="e">
        <f>'VMs - All Data Fields'!#REF!</f>
        <v>#REF!</v>
      </c>
      <c r="AE233" s="71">
        <f>'VMs - All Data Fields'!AT243</f>
        <v>0</v>
      </c>
      <c r="AF233" s="71">
        <f>'VMs - All Data Fields'!AW243</f>
        <v>0</v>
      </c>
      <c r="AG233" s="71">
        <f>'VMs - All Data Fields'!AX243</f>
        <v>0</v>
      </c>
      <c r="AH233" s="71">
        <f>'VMs - All Data Fields'!AY243</f>
        <v>0</v>
      </c>
      <c r="AI233" s="71">
        <f>'VMs - All Data Fields'!BJ243</f>
        <v>0</v>
      </c>
      <c r="AJ233" s="71"/>
      <c r="AK233" s="71"/>
      <c r="AL233" s="71"/>
      <c r="AM233" s="71"/>
      <c r="AN233" s="71"/>
      <c r="AO233" s="71"/>
      <c r="AP233" s="71"/>
      <c r="AQ233" s="71"/>
      <c r="AR233" s="71"/>
      <c r="AS233" s="71"/>
      <c r="AT233" s="71"/>
      <c r="AU233" s="71"/>
      <c r="AV233" s="71"/>
      <c r="AW233" s="71"/>
      <c r="AX233" s="71"/>
      <c r="AY233" s="71"/>
      <c r="AZ233" s="71"/>
      <c r="BA233" s="71"/>
      <c r="BB233" s="71"/>
      <c r="BC233" s="71"/>
      <c r="BD233" s="71"/>
      <c r="BE233" s="71"/>
      <c r="BF233" s="71"/>
      <c r="BG233" s="71"/>
      <c r="BH233" s="71"/>
      <c r="BI233" s="71"/>
      <c r="BJ233" s="71"/>
      <c r="BK233" s="71"/>
      <c r="BL233" s="71"/>
      <c r="BM233" s="71"/>
      <c r="BN233" s="71"/>
      <c r="BO233" s="71"/>
      <c r="BP233" s="71"/>
      <c r="BQ233" s="71"/>
      <c r="BR233" s="71"/>
      <c r="BS233" s="71"/>
      <c r="BT233" s="71"/>
      <c r="BU233" s="71"/>
      <c r="BV233" s="71"/>
      <c r="BW233" s="71"/>
      <c r="BX233" s="71"/>
      <c r="BY233" s="71"/>
      <c r="BZ233" s="71"/>
      <c r="CA233" s="71"/>
      <c r="CB233" s="71"/>
      <c r="CC233" s="71"/>
      <c r="CD233" s="71"/>
      <c r="CE233" s="71"/>
      <c r="CF233" s="71"/>
      <c r="CG233" s="71"/>
      <c r="CH233" s="71"/>
    </row>
    <row r="234" spans="1:86">
      <c r="A234" s="71">
        <f>'VMs - All Data Fields'!A244</f>
        <v>0</v>
      </c>
      <c r="B234" s="71">
        <f>'VMs - All Data Fields'!B244</f>
        <v>0</v>
      </c>
      <c r="C234" s="71">
        <f>'VMs - All Data Fields'!C244</f>
        <v>0</v>
      </c>
      <c r="D234" s="71">
        <f>'VMs - All Data Fields'!D244</f>
        <v>0</v>
      </c>
      <c r="E234" s="71">
        <f>'VMs - All Data Fields'!G244</f>
        <v>0</v>
      </c>
      <c r="F234" s="71">
        <f>'VMs - All Data Fields'!I244</f>
        <v>0</v>
      </c>
      <c r="G234" s="71">
        <f>'VMs - All Data Fields'!K244</f>
        <v>0</v>
      </c>
      <c r="H234" s="71">
        <f>'VMs - All Data Fields'!L244</f>
        <v>0</v>
      </c>
      <c r="I234" s="71" t="e">
        <f>'VMs - All Data Fields'!#REF!</f>
        <v>#REF!</v>
      </c>
      <c r="J234" s="71" t="e">
        <f>'VMs - All Data Fields'!#REF!</f>
        <v>#REF!</v>
      </c>
      <c r="K234" s="71" t="e">
        <f>'VMs - All Data Fields'!#REF!</f>
        <v>#REF!</v>
      </c>
      <c r="L234" s="71">
        <f>'VMs - All Data Fields'!N244</f>
        <v>0</v>
      </c>
      <c r="M234" s="71">
        <f>'VMs - All Data Fields'!P244</f>
        <v>0</v>
      </c>
      <c r="N234" s="71">
        <f>'VMs - All Data Fields'!Q244</f>
        <v>0</v>
      </c>
      <c r="O234" s="71">
        <f>'VMs - All Data Fields'!S244</f>
        <v>0</v>
      </c>
      <c r="P234" s="71">
        <f>'VMs - All Data Fields'!U244</f>
        <v>0</v>
      </c>
      <c r="Q234" s="71">
        <f>'VMs - All Data Fields'!V244</f>
        <v>0</v>
      </c>
      <c r="R234" s="71">
        <f>'VMs - All Data Fields'!AC244</f>
        <v>0</v>
      </c>
      <c r="S234" s="71">
        <f>'VMs - All Data Fields'!AD244</f>
        <v>0</v>
      </c>
      <c r="T234" s="71">
        <f>'VMs - All Data Fields'!AE244</f>
        <v>0</v>
      </c>
      <c r="U234" s="71" t="str">
        <f>'VMs - All Data Fields'!AF244</f>
        <v/>
      </c>
      <c r="V234" s="71" t="str">
        <f>'VMs - All Data Fields'!AG244</f>
        <v/>
      </c>
      <c r="W234" s="71">
        <f>'VMs - All Data Fields'!AH244</f>
        <v>0</v>
      </c>
      <c r="X234" s="71">
        <f>'VMs - All Data Fields'!AI244</f>
        <v>0</v>
      </c>
      <c r="Y234" s="71">
        <f>'VMs - All Data Fields'!AJ244</f>
        <v>0</v>
      </c>
      <c r="Z234" s="71" t="e">
        <f>'VMs - All Data Fields'!#REF!</f>
        <v>#REF!</v>
      </c>
      <c r="AA234" s="71">
        <f>'VMs - All Data Fields'!AK244</f>
        <v>0</v>
      </c>
      <c r="AB234" s="71">
        <f>'VMs - All Data Fields'!AL244</f>
        <v>0</v>
      </c>
      <c r="AC234" s="71">
        <f>'VMs - All Data Fields'!AM244</f>
        <v>0</v>
      </c>
      <c r="AD234" s="71" t="e">
        <f>'VMs - All Data Fields'!#REF!</f>
        <v>#REF!</v>
      </c>
      <c r="AE234" s="71">
        <f>'VMs - All Data Fields'!AT244</f>
        <v>0</v>
      </c>
      <c r="AF234" s="71">
        <f>'VMs - All Data Fields'!AW244</f>
        <v>0</v>
      </c>
      <c r="AG234" s="71">
        <f>'VMs - All Data Fields'!AX244</f>
        <v>0</v>
      </c>
      <c r="AH234" s="71">
        <f>'VMs - All Data Fields'!AY244</f>
        <v>0</v>
      </c>
      <c r="AI234" s="71">
        <f>'VMs - All Data Fields'!BJ244</f>
        <v>0</v>
      </c>
      <c r="AJ234" s="71"/>
      <c r="AK234" s="71"/>
      <c r="AL234" s="71"/>
      <c r="AM234" s="71"/>
      <c r="AN234" s="71"/>
      <c r="AO234" s="71"/>
      <c r="AP234" s="71"/>
      <c r="AQ234" s="71"/>
      <c r="AR234" s="71"/>
      <c r="AS234" s="71"/>
      <c r="AT234" s="71"/>
      <c r="AU234" s="71"/>
      <c r="AV234" s="71"/>
      <c r="AW234" s="71"/>
      <c r="AX234" s="71"/>
      <c r="AY234" s="71"/>
      <c r="AZ234" s="71"/>
      <c r="BA234" s="71"/>
      <c r="BB234" s="71"/>
      <c r="BC234" s="71"/>
      <c r="BD234" s="71"/>
      <c r="BE234" s="71"/>
      <c r="BF234" s="71"/>
      <c r="BG234" s="71"/>
      <c r="BH234" s="71"/>
      <c r="BI234" s="71"/>
      <c r="BJ234" s="71"/>
      <c r="BK234" s="71"/>
      <c r="BL234" s="71"/>
      <c r="BM234" s="71"/>
      <c r="BN234" s="71"/>
      <c r="BO234" s="71"/>
      <c r="BP234" s="71"/>
      <c r="BQ234" s="71"/>
      <c r="BR234" s="71"/>
      <c r="BS234" s="71"/>
      <c r="BT234" s="71"/>
      <c r="BU234" s="71"/>
      <c r="BV234" s="71"/>
      <c r="BW234" s="71"/>
      <c r="BX234" s="71"/>
      <c r="BY234" s="71"/>
      <c r="BZ234" s="71"/>
      <c r="CA234" s="71"/>
      <c r="CB234" s="71"/>
      <c r="CC234" s="71"/>
      <c r="CD234" s="71"/>
      <c r="CE234" s="71"/>
      <c r="CF234" s="71"/>
      <c r="CG234" s="71"/>
      <c r="CH234" s="71"/>
    </row>
    <row r="235" spans="1:86">
      <c r="A235" s="71">
        <f>'VMs - All Data Fields'!A245</f>
        <v>0</v>
      </c>
      <c r="B235" s="71">
        <f>'VMs - All Data Fields'!B245</f>
        <v>0</v>
      </c>
      <c r="C235" s="71">
        <f>'VMs - All Data Fields'!C245</f>
        <v>0</v>
      </c>
      <c r="D235" s="71">
        <f>'VMs - All Data Fields'!D245</f>
        <v>0</v>
      </c>
      <c r="E235" s="71">
        <f>'VMs - All Data Fields'!G245</f>
        <v>0</v>
      </c>
      <c r="F235" s="71">
        <f>'VMs - All Data Fields'!I245</f>
        <v>0</v>
      </c>
      <c r="G235" s="71">
        <f>'VMs - All Data Fields'!K245</f>
        <v>0</v>
      </c>
      <c r="H235" s="71">
        <f>'VMs - All Data Fields'!L245</f>
        <v>0</v>
      </c>
      <c r="I235" s="71" t="e">
        <f>'VMs - All Data Fields'!#REF!</f>
        <v>#REF!</v>
      </c>
      <c r="J235" s="71" t="e">
        <f>'VMs - All Data Fields'!#REF!</f>
        <v>#REF!</v>
      </c>
      <c r="K235" s="71" t="e">
        <f>'VMs - All Data Fields'!#REF!</f>
        <v>#REF!</v>
      </c>
      <c r="L235" s="71">
        <f>'VMs - All Data Fields'!N245</f>
        <v>0</v>
      </c>
      <c r="M235" s="71">
        <f>'VMs - All Data Fields'!P245</f>
        <v>0</v>
      </c>
      <c r="N235" s="71">
        <f>'VMs - All Data Fields'!Q245</f>
        <v>0</v>
      </c>
      <c r="O235" s="71">
        <f>'VMs - All Data Fields'!S245</f>
        <v>0</v>
      </c>
      <c r="P235" s="71">
        <f>'VMs - All Data Fields'!U245</f>
        <v>0</v>
      </c>
      <c r="Q235" s="71">
        <f>'VMs - All Data Fields'!V245</f>
        <v>0</v>
      </c>
      <c r="R235" s="71">
        <f>'VMs - All Data Fields'!AC245</f>
        <v>0</v>
      </c>
      <c r="S235" s="71">
        <f>'VMs - All Data Fields'!AD245</f>
        <v>0</v>
      </c>
      <c r="T235" s="71">
        <f>'VMs - All Data Fields'!AE245</f>
        <v>0</v>
      </c>
      <c r="U235" s="71" t="str">
        <f>'VMs - All Data Fields'!AF245</f>
        <v/>
      </c>
      <c r="V235" s="71" t="str">
        <f>'VMs - All Data Fields'!AG245</f>
        <v/>
      </c>
      <c r="W235" s="71">
        <f>'VMs - All Data Fields'!AH245</f>
        <v>0</v>
      </c>
      <c r="X235" s="71">
        <f>'VMs - All Data Fields'!AI245</f>
        <v>0</v>
      </c>
      <c r="Y235" s="71">
        <f>'VMs - All Data Fields'!AJ245</f>
        <v>0</v>
      </c>
      <c r="Z235" s="71" t="e">
        <f>'VMs - All Data Fields'!#REF!</f>
        <v>#REF!</v>
      </c>
      <c r="AA235" s="71">
        <f>'VMs - All Data Fields'!AK245</f>
        <v>0</v>
      </c>
      <c r="AB235" s="71">
        <f>'VMs - All Data Fields'!AL245</f>
        <v>0</v>
      </c>
      <c r="AC235" s="71">
        <f>'VMs - All Data Fields'!AM245</f>
        <v>0</v>
      </c>
      <c r="AD235" s="71" t="e">
        <f>'VMs - All Data Fields'!#REF!</f>
        <v>#REF!</v>
      </c>
      <c r="AE235" s="71">
        <f>'VMs - All Data Fields'!AT245</f>
        <v>0</v>
      </c>
      <c r="AF235" s="71">
        <f>'VMs - All Data Fields'!AW245</f>
        <v>0</v>
      </c>
      <c r="AG235" s="71">
        <f>'VMs - All Data Fields'!AX245</f>
        <v>0</v>
      </c>
      <c r="AH235" s="71">
        <f>'VMs - All Data Fields'!AY245</f>
        <v>0</v>
      </c>
      <c r="AI235" s="71">
        <f>'VMs - All Data Fields'!BJ245</f>
        <v>0</v>
      </c>
      <c r="AJ235" s="71"/>
      <c r="AK235" s="71"/>
      <c r="AL235" s="71"/>
      <c r="AM235" s="71"/>
      <c r="AN235" s="71"/>
      <c r="AO235" s="71"/>
      <c r="AP235" s="71"/>
      <c r="AQ235" s="71"/>
      <c r="AR235" s="71"/>
      <c r="AS235" s="71"/>
      <c r="AT235" s="71"/>
      <c r="AU235" s="71"/>
      <c r="AV235" s="71"/>
      <c r="AW235" s="71"/>
      <c r="AX235" s="71"/>
      <c r="AY235" s="71"/>
      <c r="AZ235" s="71"/>
      <c r="BA235" s="71"/>
      <c r="BB235" s="71"/>
      <c r="BC235" s="71"/>
      <c r="BD235" s="71"/>
      <c r="BE235" s="71"/>
      <c r="BF235" s="71"/>
      <c r="BG235" s="71"/>
      <c r="BH235" s="71"/>
      <c r="BI235" s="71"/>
      <c r="BJ235" s="71"/>
      <c r="BK235" s="71"/>
      <c r="BL235" s="71"/>
      <c r="BM235" s="71"/>
      <c r="BN235" s="71"/>
      <c r="BO235" s="71"/>
      <c r="BP235" s="71"/>
      <c r="BQ235" s="71"/>
      <c r="BR235" s="71"/>
      <c r="BS235" s="71"/>
      <c r="BT235" s="71"/>
      <c r="BU235" s="71"/>
      <c r="BV235" s="71"/>
      <c r="BW235" s="71"/>
      <c r="BX235" s="71"/>
      <c r="BY235" s="71"/>
      <c r="BZ235" s="71"/>
      <c r="CA235" s="71"/>
      <c r="CB235" s="71"/>
      <c r="CC235" s="71"/>
      <c r="CD235" s="71"/>
      <c r="CE235" s="71"/>
      <c r="CF235" s="71"/>
      <c r="CG235" s="71"/>
      <c r="CH235" s="71"/>
    </row>
    <row r="236" spans="1:86" ht="15" customHeight="1">
      <c r="A236" s="71">
        <f>'VMs - All Data Fields'!A246</f>
        <v>0</v>
      </c>
      <c r="B236" s="71">
        <f>'VMs - All Data Fields'!B246</f>
        <v>0</v>
      </c>
      <c r="C236" s="71">
        <f>'VMs - All Data Fields'!C246</f>
        <v>0</v>
      </c>
      <c r="D236" s="71">
        <f>'VMs - All Data Fields'!D246</f>
        <v>0</v>
      </c>
      <c r="E236" s="71">
        <f>'VMs - All Data Fields'!G246</f>
        <v>0</v>
      </c>
      <c r="F236" s="71">
        <f>'VMs - All Data Fields'!I246</f>
        <v>0</v>
      </c>
      <c r="G236" s="71">
        <f>'VMs - All Data Fields'!K246</f>
        <v>0</v>
      </c>
      <c r="H236" s="71">
        <f>'VMs - All Data Fields'!L246</f>
        <v>0</v>
      </c>
      <c r="I236" s="71" t="e">
        <f>'VMs - All Data Fields'!#REF!</f>
        <v>#REF!</v>
      </c>
      <c r="J236" s="71" t="e">
        <f>'VMs - All Data Fields'!#REF!</f>
        <v>#REF!</v>
      </c>
      <c r="K236" s="71" t="e">
        <f>'VMs - All Data Fields'!#REF!</f>
        <v>#REF!</v>
      </c>
      <c r="L236" s="71">
        <f>'VMs - All Data Fields'!N246</f>
        <v>0</v>
      </c>
      <c r="M236" s="71">
        <f>'VMs - All Data Fields'!P246</f>
        <v>0</v>
      </c>
      <c r="N236" s="71">
        <f>'VMs - All Data Fields'!Q246</f>
        <v>0</v>
      </c>
      <c r="O236" s="71">
        <f>'VMs - All Data Fields'!S246</f>
        <v>0</v>
      </c>
      <c r="P236" s="71">
        <f>'VMs - All Data Fields'!U246</f>
        <v>0</v>
      </c>
      <c r="Q236" s="71">
        <f>'VMs - All Data Fields'!V246</f>
        <v>0</v>
      </c>
      <c r="R236" s="71">
        <f>'VMs - All Data Fields'!AC246</f>
        <v>0</v>
      </c>
      <c r="S236" s="71">
        <f>'VMs - All Data Fields'!AD246</f>
        <v>0</v>
      </c>
      <c r="T236" s="71">
        <f>'VMs - All Data Fields'!AE246</f>
        <v>0</v>
      </c>
      <c r="U236" s="71" t="str">
        <f>'VMs - All Data Fields'!AF246</f>
        <v/>
      </c>
      <c r="V236" s="71" t="str">
        <f>'VMs - All Data Fields'!AG246</f>
        <v/>
      </c>
      <c r="W236" s="71">
        <f>'VMs - All Data Fields'!AH246</f>
        <v>0</v>
      </c>
      <c r="X236" s="71">
        <f>'VMs - All Data Fields'!AI246</f>
        <v>0</v>
      </c>
      <c r="Y236" s="71">
        <f>'VMs - All Data Fields'!AJ246</f>
        <v>0</v>
      </c>
      <c r="Z236" s="71" t="e">
        <f>'VMs - All Data Fields'!#REF!</f>
        <v>#REF!</v>
      </c>
      <c r="AA236" s="71">
        <f>'VMs - All Data Fields'!AK246</f>
        <v>0</v>
      </c>
      <c r="AB236" s="71">
        <f>'VMs - All Data Fields'!AL246</f>
        <v>0</v>
      </c>
      <c r="AC236" s="71">
        <f>'VMs - All Data Fields'!AM246</f>
        <v>0</v>
      </c>
      <c r="AD236" s="71" t="e">
        <f>'VMs - All Data Fields'!#REF!</f>
        <v>#REF!</v>
      </c>
      <c r="AE236" s="71">
        <f>'VMs - All Data Fields'!AT246</f>
        <v>0</v>
      </c>
      <c r="AF236" s="71">
        <f>'VMs - All Data Fields'!AW246</f>
        <v>0</v>
      </c>
      <c r="AG236" s="71">
        <f>'VMs - All Data Fields'!AX246</f>
        <v>0</v>
      </c>
      <c r="AH236" s="71">
        <f>'VMs - All Data Fields'!AY246</f>
        <v>0</v>
      </c>
      <c r="AI236" s="71">
        <f>'VMs - All Data Fields'!BJ246</f>
        <v>0</v>
      </c>
    </row>
    <row r="237" spans="1:86" ht="15" customHeight="1">
      <c r="A237" s="71">
        <f>'VMs - All Data Fields'!A247</f>
        <v>0</v>
      </c>
      <c r="B237" s="71">
        <f>'VMs - All Data Fields'!B247</f>
        <v>0</v>
      </c>
      <c r="C237" s="71">
        <f>'VMs - All Data Fields'!C247</f>
        <v>0</v>
      </c>
      <c r="D237" s="71">
        <f>'VMs - All Data Fields'!D247</f>
        <v>0</v>
      </c>
      <c r="E237" s="71">
        <f>'VMs - All Data Fields'!G247</f>
        <v>0</v>
      </c>
      <c r="F237" s="71">
        <f>'VMs - All Data Fields'!I247</f>
        <v>0</v>
      </c>
      <c r="G237" s="71">
        <f>'VMs - All Data Fields'!K247</f>
        <v>0</v>
      </c>
      <c r="H237" s="71">
        <f>'VMs - All Data Fields'!L247</f>
        <v>0</v>
      </c>
      <c r="I237" s="71" t="e">
        <f>'VMs - All Data Fields'!#REF!</f>
        <v>#REF!</v>
      </c>
      <c r="J237" s="71" t="e">
        <f>'VMs - All Data Fields'!#REF!</f>
        <v>#REF!</v>
      </c>
      <c r="K237" s="71" t="e">
        <f>'VMs - All Data Fields'!#REF!</f>
        <v>#REF!</v>
      </c>
      <c r="L237" s="71">
        <f>'VMs - All Data Fields'!N247</f>
        <v>0</v>
      </c>
      <c r="M237" s="71">
        <f>'VMs - All Data Fields'!P247</f>
        <v>0</v>
      </c>
      <c r="N237" s="71">
        <f>'VMs - All Data Fields'!Q247</f>
        <v>0</v>
      </c>
      <c r="O237" s="71">
        <f>'VMs - All Data Fields'!S247</f>
        <v>0</v>
      </c>
      <c r="P237" s="71">
        <f>'VMs - All Data Fields'!U247</f>
        <v>0</v>
      </c>
      <c r="Q237" s="71">
        <f>'VMs - All Data Fields'!V247</f>
        <v>0</v>
      </c>
      <c r="R237" s="71">
        <f>'VMs - All Data Fields'!AC247</f>
        <v>0</v>
      </c>
      <c r="S237" s="71">
        <f>'VMs - All Data Fields'!AD247</f>
        <v>0</v>
      </c>
      <c r="T237" s="71">
        <f>'VMs - All Data Fields'!AE247</f>
        <v>0</v>
      </c>
      <c r="U237" s="71" t="str">
        <f>'VMs - All Data Fields'!AF247</f>
        <v/>
      </c>
      <c r="V237" s="71" t="str">
        <f>'VMs - All Data Fields'!AG247</f>
        <v/>
      </c>
      <c r="W237" s="71">
        <f>'VMs - All Data Fields'!AH247</f>
        <v>0</v>
      </c>
      <c r="X237" s="71">
        <f>'VMs - All Data Fields'!AI247</f>
        <v>0</v>
      </c>
      <c r="Y237" s="71">
        <f>'VMs - All Data Fields'!AJ247</f>
        <v>0</v>
      </c>
      <c r="Z237" s="71" t="e">
        <f>'VMs - All Data Fields'!#REF!</f>
        <v>#REF!</v>
      </c>
      <c r="AA237" s="71">
        <f>'VMs - All Data Fields'!AK247</f>
        <v>0</v>
      </c>
      <c r="AB237" s="71">
        <f>'VMs - All Data Fields'!AL247</f>
        <v>0</v>
      </c>
      <c r="AC237" s="71">
        <f>'VMs - All Data Fields'!AM247</f>
        <v>0</v>
      </c>
      <c r="AD237" s="71" t="e">
        <f>'VMs - All Data Fields'!#REF!</f>
        <v>#REF!</v>
      </c>
      <c r="AE237" s="71">
        <f>'VMs - All Data Fields'!AT247</f>
        <v>0</v>
      </c>
      <c r="AF237" s="71">
        <f>'VMs - All Data Fields'!AW247</f>
        <v>0</v>
      </c>
      <c r="AG237" s="71">
        <f>'VMs - All Data Fields'!AX247</f>
        <v>0</v>
      </c>
      <c r="AH237" s="71">
        <f>'VMs - All Data Fields'!AY247</f>
        <v>0</v>
      </c>
      <c r="AI237" s="71">
        <f>'VMs - All Data Fields'!BJ247</f>
        <v>0</v>
      </c>
    </row>
    <row r="238" spans="1:86" ht="15" customHeight="1">
      <c r="A238" s="71">
        <f>'VMs - All Data Fields'!A248</f>
        <v>0</v>
      </c>
      <c r="B238" s="71">
        <f>'VMs - All Data Fields'!B248</f>
        <v>0</v>
      </c>
      <c r="C238" s="71">
        <f>'VMs - All Data Fields'!C248</f>
        <v>0</v>
      </c>
      <c r="D238" s="71">
        <f>'VMs - All Data Fields'!D248</f>
        <v>0</v>
      </c>
      <c r="E238" s="71">
        <f>'VMs - All Data Fields'!G248</f>
        <v>0</v>
      </c>
      <c r="F238" s="71">
        <f>'VMs - All Data Fields'!I248</f>
        <v>0</v>
      </c>
      <c r="G238" s="71">
        <f>'VMs - All Data Fields'!K248</f>
        <v>0</v>
      </c>
      <c r="H238" s="71">
        <f>'VMs - All Data Fields'!L248</f>
        <v>0</v>
      </c>
      <c r="I238" s="71" t="e">
        <f>'VMs - All Data Fields'!#REF!</f>
        <v>#REF!</v>
      </c>
      <c r="J238" s="71" t="e">
        <f>'VMs - All Data Fields'!#REF!</f>
        <v>#REF!</v>
      </c>
      <c r="K238" s="71" t="e">
        <f>'VMs - All Data Fields'!#REF!</f>
        <v>#REF!</v>
      </c>
      <c r="L238" s="71">
        <f>'VMs - All Data Fields'!N248</f>
        <v>0</v>
      </c>
      <c r="M238" s="71">
        <f>'VMs - All Data Fields'!P248</f>
        <v>0</v>
      </c>
      <c r="N238" s="71">
        <f>'VMs - All Data Fields'!Q248</f>
        <v>0</v>
      </c>
      <c r="O238" s="71">
        <f>'VMs - All Data Fields'!S248</f>
        <v>0</v>
      </c>
      <c r="P238" s="71">
        <f>'VMs - All Data Fields'!U248</f>
        <v>0</v>
      </c>
      <c r="Q238" s="71">
        <f>'VMs - All Data Fields'!V248</f>
        <v>0</v>
      </c>
      <c r="R238" s="71">
        <f>'VMs - All Data Fields'!AC248</f>
        <v>0</v>
      </c>
      <c r="S238" s="71">
        <f>'VMs - All Data Fields'!AD248</f>
        <v>0</v>
      </c>
      <c r="T238" s="71">
        <f>'VMs - All Data Fields'!AE248</f>
        <v>0</v>
      </c>
      <c r="U238" s="71" t="str">
        <f>'VMs - All Data Fields'!AF248</f>
        <v/>
      </c>
      <c r="V238" s="71" t="str">
        <f>'VMs - All Data Fields'!AG248</f>
        <v/>
      </c>
      <c r="W238" s="71">
        <f>'VMs - All Data Fields'!AH248</f>
        <v>0</v>
      </c>
      <c r="X238" s="71">
        <f>'VMs - All Data Fields'!AI248</f>
        <v>0</v>
      </c>
      <c r="Y238" s="71">
        <f>'VMs - All Data Fields'!AJ248</f>
        <v>0</v>
      </c>
      <c r="Z238" s="71" t="e">
        <f>'VMs - All Data Fields'!#REF!</f>
        <v>#REF!</v>
      </c>
      <c r="AA238" s="71">
        <f>'VMs - All Data Fields'!AK248</f>
        <v>0</v>
      </c>
      <c r="AB238" s="71">
        <f>'VMs - All Data Fields'!AL248</f>
        <v>0</v>
      </c>
      <c r="AC238" s="71">
        <f>'VMs - All Data Fields'!AM248</f>
        <v>0</v>
      </c>
      <c r="AD238" s="71" t="e">
        <f>'VMs - All Data Fields'!#REF!</f>
        <v>#REF!</v>
      </c>
      <c r="AE238" s="71">
        <f>'VMs - All Data Fields'!AT248</f>
        <v>0</v>
      </c>
      <c r="AF238" s="71">
        <f>'VMs - All Data Fields'!AW248</f>
        <v>0</v>
      </c>
      <c r="AG238" s="71">
        <f>'VMs - All Data Fields'!AX248</f>
        <v>0</v>
      </c>
      <c r="AH238" s="71">
        <f>'VMs - All Data Fields'!AY248</f>
        <v>0</v>
      </c>
      <c r="AI238" s="71">
        <f>'VMs - All Data Fields'!BJ248</f>
        <v>0</v>
      </c>
    </row>
    <row r="239" spans="1:86" ht="15" customHeight="1">
      <c r="A239" s="71">
        <f>'VMs - All Data Fields'!A249</f>
        <v>0</v>
      </c>
      <c r="B239" s="71">
        <f>'VMs - All Data Fields'!B249</f>
        <v>0</v>
      </c>
      <c r="C239" s="71">
        <f>'VMs - All Data Fields'!C249</f>
        <v>0</v>
      </c>
      <c r="D239" s="71">
        <f>'VMs - All Data Fields'!D249</f>
        <v>0</v>
      </c>
      <c r="E239" s="71">
        <f>'VMs - All Data Fields'!G249</f>
        <v>0</v>
      </c>
      <c r="F239" s="71">
        <f>'VMs - All Data Fields'!I249</f>
        <v>0</v>
      </c>
      <c r="G239" s="71">
        <f>'VMs - All Data Fields'!K249</f>
        <v>0</v>
      </c>
      <c r="H239" s="71">
        <f>'VMs - All Data Fields'!L249</f>
        <v>0</v>
      </c>
      <c r="I239" s="71" t="e">
        <f>'VMs - All Data Fields'!#REF!</f>
        <v>#REF!</v>
      </c>
      <c r="J239" s="71" t="e">
        <f>'VMs - All Data Fields'!#REF!</f>
        <v>#REF!</v>
      </c>
      <c r="K239" s="71" t="e">
        <f>'VMs - All Data Fields'!#REF!</f>
        <v>#REF!</v>
      </c>
      <c r="L239" s="71">
        <f>'VMs - All Data Fields'!N249</f>
        <v>0</v>
      </c>
      <c r="M239" s="71">
        <f>'VMs - All Data Fields'!P249</f>
        <v>0</v>
      </c>
      <c r="N239" s="71">
        <f>'VMs - All Data Fields'!Q249</f>
        <v>0</v>
      </c>
      <c r="O239" s="71">
        <f>'VMs - All Data Fields'!S249</f>
        <v>0</v>
      </c>
      <c r="P239" s="71">
        <f>'VMs - All Data Fields'!U249</f>
        <v>0</v>
      </c>
      <c r="Q239" s="71">
        <f>'VMs - All Data Fields'!V249</f>
        <v>0</v>
      </c>
      <c r="R239" s="71">
        <f>'VMs - All Data Fields'!AC249</f>
        <v>0</v>
      </c>
      <c r="S239" s="71">
        <f>'VMs - All Data Fields'!AD249</f>
        <v>0</v>
      </c>
      <c r="T239" s="71">
        <f>'VMs - All Data Fields'!AE249</f>
        <v>0</v>
      </c>
      <c r="U239" s="71" t="str">
        <f>'VMs - All Data Fields'!AF249</f>
        <v/>
      </c>
      <c r="V239" s="71" t="str">
        <f>'VMs - All Data Fields'!AG249</f>
        <v/>
      </c>
      <c r="W239" s="71">
        <f>'VMs - All Data Fields'!AH249</f>
        <v>0</v>
      </c>
      <c r="X239" s="71">
        <f>'VMs - All Data Fields'!AI249</f>
        <v>0</v>
      </c>
      <c r="Y239" s="71">
        <f>'VMs - All Data Fields'!AJ249</f>
        <v>0</v>
      </c>
      <c r="Z239" s="71" t="e">
        <f>'VMs - All Data Fields'!#REF!</f>
        <v>#REF!</v>
      </c>
      <c r="AA239" s="71">
        <f>'VMs - All Data Fields'!AK249</f>
        <v>0</v>
      </c>
      <c r="AB239" s="71">
        <f>'VMs - All Data Fields'!AL249</f>
        <v>0</v>
      </c>
      <c r="AC239" s="71">
        <f>'VMs - All Data Fields'!AM249</f>
        <v>0</v>
      </c>
      <c r="AD239" s="71" t="e">
        <f>'VMs - All Data Fields'!#REF!</f>
        <v>#REF!</v>
      </c>
      <c r="AE239" s="71">
        <f>'VMs - All Data Fields'!AT249</f>
        <v>0</v>
      </c>
      <c r="AF239" s="71">
        <f>'VMs - All Data Fields'!AW249</f>
        <v>0</v>
      </c>
      <c r="AG239" s="71">
        <f>'VMs - All Data Fields'!AX249</f>
        <v>0</v>
      </c>
      <c r="AH239" s="71">
        <f>'VMs - All Data Fields'!AY249</f>
        <v>0</v>
      </c>
      <c r="AI239" s="71">
        <f>'VMs - All Data Fields'!BJ249</f>
        <v>0</v>
      </c>
    </row>
    <row r="240" spans="1:86" ht="15" customHeight="1">
      <c r="A240" s="71">
        <f>'VMs - All Data Fields'!A250</f>
        <v>0</v>
      </c>
      <c r="B240" s="71">
        <f>'VMs - All Data Fields'!B250</f>
        <v>0</v>
      </c>
      <c r="C240" s="71">
        <f>'VMs - All Data Fields'!C250</f>
        <v>0</v>
      </c>
      <c r="D240" s="71">
        <f>'VMs - All Data Fields'!D250</f>
        <v>0</v>
      </c>
      <c r="E240" s="71">
        <f>'VMs - All Data Fields'!G250</f>
        <v>0</v>
      </c>
      <c r="F240" s="71">
        <f>'VMs - All Data Fields'!I250</f>
        <v>0</v>
      </c>
      <c r="G240" s="71">
        <f>'VMs - All Data Fields'!K250</f>
        <v>0</v>
      </c>
      <c r="H240" s="71">
        <f>'VMs - All Data Fields'!L250</f>
        <v>0</v>
      </c>
      <c r="I240" s="71" t="e">
        <f>'VMs - All Data Fields'!#REF!</f>
        <v>#REF!</v>
      </c>
      <c r="J240" s="71" t="e">
        <f>'VMs - All Data Fields'!#REF!</f>
        <v>#REF!</v>
      </c>
      <c r="K240" s="71" t="e">
        <f>'VMs - All Data Fields'!#REF!</f>
        <v>#REF!</v>
      </c>
      <c r="L240" s="71">
        <f>'VMs - All Data Fields'!N250</f>
        <v>0</v>
      </c>
      <c r="M240" s="71">
        <f>'VMs - All Data Fields'!P250</f>
        <v>0</v>
      </c>
      <c r="N240" s="71">
        <f>'VMs - All Data Fields'!Q250</f>
        <v>0</v>
      </c>
      <c r="O240" s="71">
        <f>'VMs - All Data Fields'!S250</f>
        <v>0</v>
      </c>
      <c r="P240" s="71">
        <f>'VMs - All Data Fields'!U250</f>
        <v>0</v>
      </c>
      <c r="Q240" s="71">
        <f>'VMs - All Data Fields'!V250</f>
        <v>0</v>
      </c>
      <c r="R240" s="71">
        <f>'VMs - All Data Fields'!AC250</f>
        <v>0</v>
      </c>
      <c r="S240" s="71">
        <f>'VMs - All Data Fields'!AD250</f>
        <v>0</v>
      </c>
      <c r="T240" s="71">
        <f>'VMs - All Data Fields'!AE250</f>
        <v>0</v>
      </c>
      <c r="U240" s="71" t="str">
        <f>'VMs - All Data Fields'!AF250</f>
        <v/>
      </c>
      <c r="V240" s="71" t="str">
        <f>'VMs - All Data Fields'!AG250</f>
        <v/>
      </c>
      <c r="W240" s="71">
        <f>'VMs - All Data Fields'!AH250</f>
        <v>0</v>
      </c>
      <c r="X240" s="71">
        <f>'VMs - All Data Fields'!AI250</f>
        <v>0</v>
      </c>
      <c r="Y240" s="71">
        <f>'VMs - All Data Fields'!AJ250</f>
        <v>0</v>
      </c>
      <c r="Z240" s="71" t="e">
        <f>'VMs - All Data Fields'!#REF!</f>
        <v>#REF!</v>
      </c>
      <c r="AA240" s="71">
        <f>'VMs - All Data Fields'!AK250</f>
        <v>0</v>
      </c>
      <c r="AB240" s="71">
        <f>'VMs - All Data Fields'!AL250</f>
        <v>0</v>
      </c>
      <c r="AC240" s="71">
        <f>'VMs - All Data Fields'!AM250</f>
        <v>0</v>
      </c>
      <c r="AD240" s="71" t="e">
        <f>'VMs - All Data Fields'!#REF!</f>
        <v>#REF!</v>
      </c>
      <c r="AE240" s="71">
        <f>'VMs - All Data Fields'!AT250</f>
        <v>0</v>
      </c>
      <c r="AF240" s="71">
        <f>'VMs - All Data Fields'!AW250</f>
        <v>0</v>
      </c>
      <c r="AG240" s="71">
        <f>'VMs - All Data Fields'!AX250</f>
        <v>0</v>
      </c>
      <c r="AH240" s="71">
        <f>'VMs - All Data Fields'!AY250</f>
        <v>0</v>
      </c>
      <c r="AI240" s="71">
        <f>'VMs - All Data Fields'!BJ250</f>
        <v>0</v>
      </c>
    </row>
    <row r="241" spans="1:35" ht="15" customHeight="1">
      <c r="A241" s="71">
        <f>'VMs - All Data Fields'!A251</f>
        <v>0</v>
      </c>
      <c r="B241" s="71">
        <f>'VMs - All Data Fields'!B251</f>
        <v>0</v>
      </c>
      <c r="C241" s="71">
        <f>'VMs - All Data Fields'!C251</f>
        <v>0</v>
      </c>
      <c r="D241" s="71">
        <f>'VMs - All Data Fields'!D251</f>
        <v>0</v>
      </c>
      <c r="E241" s="71">
        <f>'VMs - All Data Fields'!G251</f>
        <v>0</v>
      </c>
      <c r="F241" s="71">
        <f>'VMs - All Data Fields'!I251</f>
        <v>0</v>
      </c>
      <c r="G241" s="71">
        <f>'VMs - All Data Fields'!K251</f>
        <v>0</v>
      </c>
      <c r="H241" s="71">
        <f>'VMs - All Data Fields'!L251</f>
        <v>0</v>
      </c>
      <c r="I241" s="71" t="e">
        <f>'VMs - All Data Fields'!#REF!</f>
        <v>#REF!</v>
      </c>
      <c r="J241" s="71" t="e">
        <f>'VMs - All Data Fields'!#REF!</f>
        <v>#REF!</v>
      </c>
      <c r="K241" s="71" t="e">
        <f>'VMs - All Data Fields'!#REF!</f>
        <v>#REF!</v>
      </c>
      <c r="L241" s="71">
        <f>'VMs - All Data Fields'!N251</f>
        <v>0</v>
      </c>
      <c r="M241" s="71">
        <f>'VMs - All Data Fields'!P251</f>
        <v>0</v>
      </c>
      <c r="N241" s="71">
        <f>'VMs - All Data Fields'!Q251</f>
        <v>0</v>
      </c>
      <c r="O241" s="71">
        <f>'VMs - All Data Fields'!S251</f>
        <v>0</v>
      </c>
      <c r="P241" s="71">
        <f>'VMs - All Data Fields'!U251</f>
        <v>0</v>
      </c>
      <c r="Q241" s="71">
        <f>'VMs - All Data Fields'!V251</f>
        <v>0</v>
      </c>
      <c r="R241" s="71">
        <f>'VMs - All Data Fields'!AC251</f>
        <v>0</v>
      </c>
      <c r="S241" s="71">
        <f>'VMs - All Data Fields'!AD251</f>
        <v>0</v>
      </c>
      <c r="T241" s="71">
        <f>'VMs - All Data Fields'!AE251</f>
        <v>0</v>
      </c>
      <c r="U241" s="71" t="str">
        <f>'VMs - All Data Fields'!AF251</f>
        <v/>
      </c>
      <c r="V241" s="71" t="str">
        <f>'VMs - All Data Fields'!AG251</f>
        <v/>
      </c>
      <c r="W241" s="71">
        <f>'VMs - All Data Fields'!AH251</f>
        <v>0</v>
      </c>
      <c r="X241" s="71">
        <f>'VMs - All Data Fields'!AI251</f>
        <v>0</v>
      </c>
      <c r="Y241" s="71">
        <f>'VMs - All Data Fields'!AJ251</f>
        <v>0</v>
      </c>
      <c r="Z241" s="71" t="e">
        <f>'VMs - All Data Fields'!#REF!</f>
        <v>#REF!</v>
      </c>
      <c r="AA241" s="71">
        <f>'VMs - All Data Fields'!AK251</f>
        <v>0</v>
      </c>
      <c r="AB241" s="71">
        <f>'VMs - All Data Fields'!AL251</f>
        <v>0</v>
      </c>
      <c r="AC241" s="71">
        <f>'VMs - All Data Fields'!AM251</f>
        <v>0</v>
      </c>
      <c r="AD241" s="71" t="e">
        <f>'VMs - All Data Fields'!#REF!</f>
        <v>#REF!</v>
      </c>
      <c r="AE241" s="71">
        <f>'VMs - All Data Fields'!AT251</f>
        <v>0</v>
      </c>
      <c r="AF241" s="71">
        <f>'VMs - All Data Fields'!AW251</f>
        <v>0</v>
      </c>
      <c r="AG241" s="71">
        <f>'VMs - All Data Fields'!AX251</f>
        <v>0</v>
      </c>
      <c r="AH241" s="71">
        <f>'VMs - All Data Fields'!AY251</f>
        <v>0</v>
      </c>
      <c r="AI241" s="71">
        <f>'VMs - All Data Fields'!BJ251</f>
        <v>0</v>
      </c>
    </row>
    <row r="242" spans="1:35" ht="15" customHeight="1">
      <c r="A242" s="71">
        <f>'VMs - All Data Fields'!A252</f>
        <v>0</v>
      </c>
      <c r="B242" s="71">
        <f>'VMs - All Data Fields'!B252</f>
        <v>0</v>
      </c>
      <c r="C242" s="71">
        <f>'VMs - All Data Fields'!C252</f>
        <v>0</v>
      </c>
      <c r="D242" s="71">
        <f>'VMs - All Data Fields'!D252</f>
        <v>0</v>
      </c>
      <c r="E242" s="71">
        <f>'VMs - All Data Fields'!G252</f>
        <v>0</v>
      </c>
      <c r="F242" s="71">
        <f>'VMs - All Data Fields'!I252</f>
        <v>0</v>
      </c>
      <c r="G242" s="71">
        <f>'VMs - All Data Fields'!K252</f>
        <v>0</v>
      </c>
      <c r="H242" s="71">
        <f>'VMs - All Data Fields'!L252</f>
        <v>0</v>
      </c>
      <c r="I242" s="71" t="e">
        <f>'VMs - All Data Fields'!#REF!</f>
        <v>#REF!</v>
      </c>
      <c r="J242" s="71" t="e">
        <f>'VMs - All Data Fields'!#REF!</f>
        <v>#REF!</v>
      </c>
      <c r="K242" s="71" t="e">
        <f>'VMs - All Data Fields'!#REF!</f>
        <v>#REF!</v>
      </c>
      <c r="L242" s="71">
        <f>'VMs - All Data Fields'!N252</f>
        <v>0</v>
      </c>
      <c r="M242" s="71">
        <f>'VMs - All Data Fields'!P252</f>
        <v>0</v>
      </c>
      <c r="N242" s="71">
        <f>'VMs - All Data Fields'!Q252</f>
        <v>0</v>
      </c>
      <c r="O242" s="71">
        <f>'VMs - All Data Fields'!S252</f>
        <v>0</v>
      </c>
      <c r="P242" s="71">
        <f>'VMs - All Data Fields'!U252</f>
        <v>0</v>
      </c>
      <c r="Q242" s="71">
        <f>'VMs - All Data Fields'!V252</f>
        <v>0</v>
      </c>
      <c r="R242" s="71">
        <f>'VMs - All Data Fields'!AC252</f>
        <v>0</v>
      </c>
      <c r="S242" s="71">
        <f>'VMs - All Data Fields'!AD252</f>
        <v>0</v>
      </c>
      <c r="T242" s="71">
        <f>'VMs - All Data Fields'!AE252</f>
        <v>0</v>
      </c>
      <c r="U242" s="71" t="str">
        <f>'VMs - All Data Fields'!AF252</f>
        <v/>
      </c>
      <c r="V242" s="71" t="str">
        <f>'VMs - All Data Fields'!AG252</f>
        <v/>
      </c>
      <c r="W242" s="71">
        <f>'VMs - All Data Fields'!AH252</f>
        <v>0</v>
      </c>
      <c r="X242" s="71">
        <f>'VMs - All Data Fields'!AI252</f>
        <v>0</v>
      </c>
      <c r="Y242" s="71">
        <f>'VMs - All Data Fields'!AJ252</f>
        <v>0</v>
      </c>
      <c r="Z242" s="71" t="e">
        <f>'VMs - All Data Fields'!#REF!</f>
        <v>#REF!</v>
      </c>
      <c r="AA242" s="71">
        <f>'VMs - All Data Fields'!AK252</f>
        <v>0</v>
      </c>
      <c r="AB242" s="71">
        <f>'VMs - All Data Fields'!AL252</f>
        <v>0</v>
      </c>
      <c r="AC242" s="71">
        <f>'VMs - All Data Fields'!AM252</f>
        <v>0</v>
      </c>
      <c r="AD242" s="71" t="e">
        <f>'VMs - All Data Fields'!#REF!</f>
        <v>#REF!</v>
      </c>
      <c r="AE242" s="71">
        <f>'VMs - All Data Fields'!AT252</f>
        <v>0</v>
      </c>
      <c r="AF242" s="71">
        <f>'VMs - All Data Fields'!AW252</f>
        <v>0</v>
      </c>
      <c r="AG242" s="71">
        <f>'VMs - All Data Fields'!AX252</f>
        <v>0</v>
      </c>
      <c r="AH242" s="71">
        <f>'VMs - All Data Fields'!AY252</f>
        <v>0</v>
      </c>
      <c r="AI242" s="71">
        <f>'VMs - All Data Fields'!BJ252</f>
        <v>0</v>
      </c>
    </row>
    <row r="243" spans="1:35" ht="15" customHeight="1">
      <c r="A243" s="71">
        <f>'VMs - All Data Fields'!A253</f>
        <v>0</v>
      </c>
      <c r="B243" s="71">
        <f>'VMs - All Data Fields'!B253</f>
        <v>0</v>
      </c>
      <c r="C243" s="71">
        <f>'VMs - All Data Fields'!C253</f>
        <v>0</v>
      </c>
      <c r="D243" s="71">
        <f>'VMs - All Data Fields'!D253</f>
        <v>0</v>
      </c>
      <c r="E243" s="71">
        <f>'VMs - All Data Fields'!G253</f>
        <v>0</v>
      </c>
      <c r="F243" s="71">
        <f>'VMs - All Data Fields'!I253</f>
        <v>0</v>
      </c>
      <c r="G243" s="71">
        <f>'VMs - All Data Fields'!K253</f>
        <v>0</v>
      </c>
      <c r="H243" s="71">
        <f>'VMs - All Data Fields'!L253</f>
        <v>0</v>
      </c>
      <c r="I243" s="71" t="e">
        <f>'VMs - All Data Fields'!#REF!</f>
        <v>#REF!</v>
      </c>
      <c r="J243" s="71" t="e">
        <f>'VMs - All Data Fields'!#REF!</f>
        <v>#REF!</v>
      </c>
      <c r="K243" s="71" t="e">
        <f>'VMs - All Data Fields'!#REF!</f>
        <v>#REF!</v>
      </c>
      <c r="L243" s="71">
        <f>'VMs - All Data Fields'!N253</f>
        <v>0</v>
      </c>
      <c r="M243" s="71">
        <f>'VMs - All Data Fields'!P253</f>
        <v>0</v>
      </c>
      <c r="N243" s="71">
        <f>'VMs - All Data Fields'!Q253</f>
        <v>0</v>
      </c>
      <c r="O243" s="71">
        <f>'VMs - All Data Fields'!S253</f>
        <v>0</v>
      </c>
      <c r="P243" s="71">
        <f>'VMs - All Data Fields'!U253</f>
        <v>0</v>
      </c>
      <c r="Q243" s="71">
        <f>'VMs - All Data Fields'!V253</f>
        <v>0</v>
      </c>
      <c r="R243" s="71">
        <f>'VMs - All Data Fields'!AC253</f>
        <v>0</v>
      </c>
      <c r="S243" s="71">
        <f>'VMs - All Data Fields'!AD253</f>
        <v>0</v>
      </c>
      <c r="T243" s="71">
        <f>'VMs - All Data Fields'!AE253</f>
        <v>0</v>
      </c>
      <c r="U243" s="71" t="str">
        <f>'VMs - All Data Fields'!AF253</f>
        <v/>
      </c>
      <c r="V243" s="71" t="str">
        <f>'VMs - All Data Fields'!AG253</f>
        <v/>
      </c>
      <c r="W243" s="71">
        <f>'VMs - All Data Fields'!AH253</f>
        <v>0</v>
      </c>
      <c r="X243" s="71">
        <f>'VMs - All Data Fields'!AI253</f>
        <v>0</v>
      </c>
      <c r="Y243" s="71">
        <f>'VMs - All Data Fields'!AJ253</f>
        <v>0</v>
      </c>
      <c r="Z243" s="71" t="e">
        <f>'VMs - All Data Fields'!#REF!</f>
        <v>#REF!</v>
      </c>
      <c r="AA243" s="71">
        <f>'VMs - All Data Fields'!AK253</f>
        <v>0</v>
      </c>
      <c r="AB243" s="71">
        <f>'VMs - All Data Fields'!AL253</f>
        <v>0</v>
      </c>
      <c r="AC243" s="71">
        <f>'VMs - All Data Fields'!AM253</f>
        <v>0</v>
      </c>
      <c r="AD243" s="71" t="e">
        <f>'VMs - All Data Fields'!#REF!</f>
        <v>#REF!</v>
      </c>
      <c r="AE243" s="71">
        <f>'VMs - All Data Fields'!AT253</f>
        <v>0</v>
      </c>
      <c r="AF243" s="71">
        <f>'VMs - All Data Fields'!AW253</f>
        <v>0</v>
      </c>
      <c r="AG243" s="71">
        <f>'VMs - All Data Fields'!AX253</f>
        <v>0</v>
      </c>
      <c r="AH243" s="71">
        <f>'VMs - All Data Fields'!AY253</f>
        <v>0</v>
      </c>
      <c r="AI243" s="71">
        <f>'VMs - All Data Fields'!BJ253</f>
        <v>0</v>
      </c>
    </row>
    <row r="244" spans="1:35" ht="15" customHeight="1">
      <c r="A244" s="71">
        <f>'VMs - All Data Fields'!A254</f>
        <v>0</v>
      </c>
      <c r="B244" s="71">
        <f>'VMs - All Data Fields'!B254</f>
        <v>0</v>
      </c>
      <c r="C244" s="71">
        <f>'VMs - All Data Fields'!C254</f>
        <v>0</v>
      </c>
      <c r="D244" s="71">
        <f>'VMs - All Data Fields'!D254</f>
        <v>0</v>
      </c>
      <c r="E244" s="71">
        <f>'VMs - All Data Fields'!G254</f>
        <v>0</v>
      </c>
      <c r="F244" s="71">
        <f>'VMs - All Data Fields'!I254</f>
        <v>0</v>
      </c>
      <c r="G244" s="71">
        <f>'VMs - All Data Fields'!K254</f>
        <v>0</v>
      </c>
      <c r="H244" s="71">
        <f>'VMs - All Data Fields'!L254</f>
        <v>0</v>
      </c>
      <c r="I244" s="71" t="e">
        <f>'VMs - All Data Fields'!#REF!</f>
        <v>#REF!</v>
      </c>
      <c r="J244" s="71" t="e">
        <f>'VMs - All Data Fields'!#REF!</f>
        <v>#REF!</v>
      </c>
      <c r="K244" s="71" t="e">
        <f>'VMs - All Data Fields'!#REF!</f>
        <v>#REF!</v>
      </c>
      <c r="L244" s="71">
        <f>'VMs - All Data Fields'!N254</f>
        <v>0</v>
      </c>
      <c r="M244" s="71">
        <f>'VMs - All Data Fields'!P254</f>
        <v>0</v>
      </c>
      <c r="N244" s="71">
        <f>'VMs - All Data Fields'!Q254</f>
        <v>0</v>
      </c>
      <c r="O244" s="71">
        <f>'VMs - All Data Fields'!S254</f>
        <v>0</v>
      </c>
      <c r="P244" s="71">
        <f>'VMs - All Data Fields'!U254</f>
        <v>0</v>
      </c>
      <c r="Q244" s="71">
        <f>'VMs - All Data Fields'!V254</f>
        <v>0</v>
      </c>
      <c r="R244" s="71">
        <f>'VMs - All Data Fields'!AC254</f>
        <v>0</v>
      </c>
      <c r="S244" s="71">
        <f>'VMs - All Data Fields'!AD254</f>
        <v>0</v>
      </c>
      <c r="T244" s="71">
        <f>'VMs - All Data Fields'!AE254</f>
        <v>0</v>
      </c>
      <c r="U244" s="71" t="str">
        <f>'VMs - All Data Fields'!AF254</f>
        <v/>
      </c>
      <c r="V244" s="71" t="str">
        <f>'VMs - All Data Fields'!AG254</f>
        <v/>
      </c>
      <c r="W244" s="71">
        <f>'VMs - All Data Fields'!AH254</f>
        <v>0</v>
      </c>
      <c r="X244" s="71">
        <f>'VMs - All Data Fields'!AI254</f>
        <v>0</v>
      </c>
      <c r="Y244" s="71">
        <f>'VMs - All Data Fields'!AJ254</f>
        <v>0</v>
      </c>
      <c r="Z244" s="71" t="e">
        <f>'VMs - All Data Fields'!#REF!</f>
        <v>#REF!</v>
      </c>
      <c r="AA244" s="71">
        <f>'VMs - All Data Fields'!AK254</f>
        <v>0</v>
      </c>
      <c r="AB244" s="71">
        <f>'VMs - All Data Fields'!AL254</f>
        <v>0</v>
      </c>
      <c r="AC244" s="71">
        <f>'VMs - All Data Fields'!AM254</f>
        <v>0</v>
      </c>
      <c r="AD244" s="71" t="e">
        <f>'VMs - All Data Fields'!#REF!</f>
        <v>#REF!</v>
      </c>
      <c r="AE244" s="71">
        <f>'VMs - All Data Fields'!AT254</f>
        <v>0</v>
      </c>
      <c r="AF244" s="71">
        <f>'VMs - All Data Fields'!AW254</f>
        <v>0</v>
      </c>
      <c r="AG244" s="71">
        <f>'VMs - All Data Fields'!AX254</f>
        <v>0</v>
      </c>
      <c r="AH244" s="71">
        <f>'VMs - All Data Fields'!AY254</f>
        <v>0</v>
      </c>
      <c r="AI244" s="71">
        <f>'VMs - All Data Fields'!BJ254</f>
        <v>0</v>
      </c>
    </row>
    <row r="245" spans="1:35" ht="15" customHeight="1">
      <c r="A245" s="71">
        <f>'VMs - All Data Fields'!A255</f>
        <v>0</v>
      </c>
      <c r="B245" s="71">
        <f>'VMs - All Data Fields'!B255</f>
        <v>0</v>
      </c>
      <c r="C245" s="71">
        <f>'VMs - All Data Fields'!C255</f>
        <v>0</v>
      </c>
      <c r="D245" s="71">
        <f>'VMs - All Data Fields'!D255</f>
        <v>0</v>
      </c>
      <c r="E245" s="71">
        <f>'VMs - All Data Fields'!G255</f>
        <v>0</v>
      </c>
      <c r="F245" s="71">
        <f>'VMs - All Data Fields'!I255</f>
        <v>0</v>
      </c>
      <c r="G245" s="71">
        <f>'VMs - All Data Fields'!K255</f>
        <v>0</v>
      </c>
      <c r="H245" s="71">
        <f>'VMs - All Data Fields'!L255</f>
        <v>0</v>
      </c>
      <c r="I245" s="71" t="e">
        <f>'VMs - All Data Fields'!#REF!</f>
        <v>#REF!</v>
      </c>
      <c r="J245" s="71" t="e">
        <f>'VMs - All Data Fields'!#REF!</f>
        <v>#REF!</v>
      </c>
      <c r="K245" s="71" t="e">
        <f>'VMs - All Data Fields'!#REF!</f>
        <v>#REF!</v>
      </c>
      <c r="L245" s="71">
        <f>'VMs - All Data Fields'!N255</f>
        <v>0</v>
      </c>
      <c r="M245" s="71">
        <f>'VMs - All Data Fields'!P255</f>
        <v>0</v>
      </c>
      <c r="N245" s="71">
        <f>'VMs - All Data Fields'!Q255</f>
        <v>0</v>
      </c>
      <c r="O245" s="71">
        <f>'VMs - All Data Fields'!S255</f>
        <v>0</v>
      </c>
      <c r="P245" s="71">
        <f>'VMs - All Data Fields'!U255</f>
        <v>0</v>
      </c>
      <c r="Q245" s="71">
        <f>'VMs - All Data Fields'!V255</f>
        <v>0</v>
      </c>
      <c r="R245" s="71">
        <f>'VMs - All Data Fields'!AC255</f>
        <v>0</v>
      </c>
      <c r="S245" s="71">
        <f>'VMs - All Data Fields'!AD255</f>
        <v>0</v>
      </c>
      <c r="T245" s="71">
        <f>'VMs - All Data Fields'!AE255</f>
        <v>0</v>
      </c>
      <c r="U245" s="71" t="str">
        <f>'VMs - All Data Fields'!AF255</f>
        <v/>
      </c>
      <c r="V245" s="71" t="str">
        <f>'VMs - All Data Fields'!AG255</f>
        <v/>
      </c>
      <c r="W245" s="71">
        <f>'VMs - All Data Fields'!AH255</f>
        <v>0</v>
      </c>
      <c r="X245" s="71">
        <f>'VMs - All Data Fields'!AI255</f>
        <v>0</v>
      </c>
      <c r="Y245" s="71">
        <f>'VMs - All Data Fields'!AJ255</f>
        <v>0</v>
      </c>
      <c r="Z245" s="71" t="e">
        <f>'VMs - All Data Fields'!#REF!</f>
        <v>#REF!</v>
      </c>
      <c r="AA245" s="71">
        <f>'VMs - All Data Fields'!AK255</f>
        <v>0</v>
      </c>
      <c r="AB245" s="71">
        <f>'VMs - All Data Fields'!AL255</f>
        <v>0</v>
      </c>
      <c r="AC245" s="71">
        <f>'VMs - All Data Fields'!AM255</f>
        <v>0</v>
      </c>
      <c r="AD245" s="71" t="e">
        <f>'VMs - All Data Fields'!#REF!</f>
        <v>#REF!</v>
      </c>
      <c r="AE245" s="71">
        <f>'VMs - All Data Fields'!AT255</f>
        <v>0</v>
      </c>
      <c r="AF245" s="71">
        <f>'VMs - All Data Fields'!AW255</f>
        <v>0</v>
      </c>
      <c r="AG245" s="71">
        <f>'VMs - All Data Fields'!AX255</f>
        <v>0</v>
      </c>
      <c r="AH245" s="71">
        <f>'VMs - All Data Fields'!AY255</f>
        <v>0</v>
      </c>
      <c r="AI245" s="71">
        <f>'VMs - All Data Fields'!BJ255</f>
        <v>0</v>
      </c>
    </row>
    <row r="246" spans="1:35" ht="15" customHeight="1">
      <c r="A246" s="71">
        <f>'VMs - All Data Fields'!A256</f>
        <v>0</v>
      </c>
      <c r="B246" s="71">
        <f>'VMs - All Data Fields'!B256</f>
        <v>0</v>
      </c>
      <c r="C246" s="71">
        <f>'VMs - All Data Fields'!C256</f>
        <v>0</v>
      </c>
      <c r="D246" s="71">
        <f>'VMs - All Data Fields'!D256</f>
        <v>0</v>
      </c>
      <c r="E246" s="71">
        <f>'VMs - All Data Fields'!G256</f>
        <v>0</v>
      </c>
      <c r="F246" s="71">
        <f>'VMs - All Data Fields'!I256</f>
        <v>0</v>
      </c>
      <c r="G246" s="71">
        <f>'VMs - All Data Fields'!K256</f>
        <v>0</v>
      </c>
      <c r="H246" s="71">
        <f>'VMs - All Data Fields'!L256</f>
        <v>0</v>
      </c>
      <c r="I246" s="71" t="e">
        <f>'VMs - All Data Fields'!#REF!</f>
        <v>#REF!</v>
      </c>
      <c r="J246" s="71" t="e">
        <f>'VMs - All Data Fields'!#REF!</f>
        <v>#REF!</v>
      </c>
      <c r="K246" s="71" t="e">
        <f>'VMs - All Data Fields'!#REF!</f>
        <v>#REF!</v>
      </c>
      <c r="L246" s="71">
        <f>'VMs - All Data Fields'!N256</f>
        <v>0</v>
      </c>
      <c r="M246" s="71">
        <f>'VMs - All Data Fields'!P256</f>
        <v>0</v>
      </c>
      <c r="N246" s="71">
        <f>'VMs - All Data Fields'!Q256</f>
        <v>0</v>
      </c>
      <c r="O246" s="71">
        <f>'VMs - All Data Fields'!S256</f>
        <v>0</v>
      </c>
      <c r="P246" s="71">
        <f>'VMs - All Data Fields'!U256</f>
        <v>0</v>
      </c>
      <c r="Q246" s="71">
        <f>'VMs - All Data Fields'!V256</f>
        <v>0</v>
      </c>
      <c r="R246" s="71">
        <f>'VMs - All Data Fields'!AC256</f>
        <v>0</v>
      </c>
      <c r="S246" s="71">
        <f>'VMs - All Data Fields'!AD256</f>
        <v>0</v>
      </c>
      <c r="T246" s="71">
        <f>'VMs - All Data Fields'!AE256</f>
        <v>0</v>
      </c>
      <c r="U246" s="71" t="str">
        <f>'VMs - All Data Fields'!AF256</f>
        <v/>
      </c>
      <c r="V246" s="71" t="str">
        <f>'VMs - All Data Fields'!AG256</f>
        <v/>
      </c>
      <c r="W246" s="71">
        <f>'VMs - All Data Fields'!AH256</f>
        <v>0</v>
      </c>
      <c r="X246" s="71">
        <f>'VMs - All Data Fields'!AI256</f>
        <v>0</v>
      </c>
      <c r="Y246" s="71">
        <f>'VMs - All Data Fields'!AJ256</f>
        <v>0</v>
      </c>
      <c r="Z246" s="71" t="e">
        <f>'VMs - All Data Fields'!#REF!</f>
        <v>#REF!</v>
      </c>
      <c r="AA246" s="71">
        <f>'VMs - All Data Fields'!AK256</f>
        <v>0</v>
      </c>
      <c r="AB246" s="71">
        <f>'VMs - All Data Fields'!AL256</f>
        <v>0</v>
      </c>
      <c r="AC246" s="71">
        <f>'VMs - All Data Fields'!AM256</f>
        <v>0</v>
      </c>
      <c r="AD246" s="71" t="e">
        <f>'VMs - All Data Fields'!#REF!</f>
        <v>#REF!</v>
      </c>
      <c r="AE246" s="71">
        <f>'VMs - All Data Fields'!AT256</f>
        <v>0</v>
      </c>
      <c r="AF246" s="71">
        <f>'VMs - All Data Fields'!AW256</f>
        <v>0</v>
      </c>
      <c r="AG246" s="71">
        <f>'VMs - All Data Fields'!AX256</f>
        <v>0</v>
      </c>
      <c r="AH246" s="71">
        <f>'VMs - All Data Fields'!AY256</f>
        <v>0</v>
      </c>
      <c r="AI246" s="71">
        <f>'VMs - All Data Fields'!BJ256</f>
        <v>0</v>
      </c>
    </row>
    <row r="247" spans="1:35" ht="15" customHeight="1">
      <c r="A247" s="71">
        <f>'VMs - All Data Fields'!A257</f>
        <v>0</v>
      </c>
      <c r="B247" s="71">
        <f>'VMs - All Data Fields'!B257</f>
        <v>0</v>
      </c>
      <c r="C247" s="71">
        <f>'VMs - All Data Fields'!C257</f>
        <v>0</v>
      </c>
      <c r="D247" s="71">
        <f>'VMs - All Data Fields'!D257</f>
        <v>0</v>
      </c>
      <c r="E247" s="71">
        <f>'VMs - All Data Fields'!G257</f>
        <v>0</v>
      </c>
      <c r="F247" s="71">
        <f>'VMs - All Data Fields'!I257</f>
        <v>0</v>
      </c>
      <c r="G247" s="71">
        <f>'VMs - All Data Fields'!K257</f>
        <v>0</v>
      </c>
      <c r="H247" s="71">
        <f>'VMs - All Data Fields'!L257</f>
        <v>0</v>
      </c>
      <c r="I247" s="71" t="e">
        <f>'VMs - All Data Fields'!#REF!</f>
        <v>#REF!</v>
      </c>
      <c r="J247" s="71" t="e">
        <f>'VMs - All Data Fields'!#REF!</f>
        <v>#REF!</v>
      </c>
      <c r="K247" s="71" t="e">
        <f>'VMs - All Data Fields'!#REF!</f>
        <v>#REF!</v>
      </c>
      <c r="L247" s="71">
        <f>'VMs - All Data Fields'!N257</f>
        <v>0</v>
      </c>
      <c r="M247" s="71">
        <f>'VMs - All Data Fields'!P257</f>
        <v>0</v>
      </c>
      <c r="N247" s="71">
        <f>'VMs - All Data Fields'!Q257</f>
        <v>0</v>
      </c>
      <c r="O247" s="71">
        <f>'VMs - All Data Fields'!S257</f>
        <v>0</v>
      </c>
      <c r="P247" s="71">
        <f>'VMs - All Data Fields'!U257</f>
        <v>0</v>
      </c>
      <c r="Q247" s="71">
        <f>'VMs - All Data Fields'!V257</f>
        <v>0</v>
      </c>
      <c r="R247" s="71">
        <f>'VMs - All Data Fields'!AC257</f>
        <v>0</v>
      </c>
      <c r="S247" s="71">
        <f>'VMs - All Data Fields'!AD257</f>
        <v>0</v>
      </c>
      <c r="T247" s="71">
        <f>'VMs - All Data Fields'!AE257</f>
        <v>0</v>
      </c>
      <c r="U247" s="71" t="str">
        <f>'VMs - All Data Fields'!AF257</f>
        <v/>
      </c>
      <c r="V247" s="71" t="str">
        <f>'VMs - All Data Fields'!AG257</f>
        <v/>
      </c>
      <c r="W247" s="71">
        <f>'VMs - All Data Fields'!AH257</f>
        <v>0</v>
      </c>
      <c r="X247" s="71">
        <f>'VMs - All Data Fields'!AI257</f>
        <v>0</v>
      </c>
      <c r="Y247" s="71">
        <f>'VMs - All Data Fields'!AJ257</f>
        <v>0</v>
      </c>
      <c r="Z247" s="71" t="e">
        <f>'VMs - All Data Fields'!#REF!</f>
        <v>#REF!</v>
      </c>
      <c r="AA247" s="71">
        <f>'VMs - All Data Fields'!AK257</f>
        <v>0</v>
      </c>
      <c r="AB247" s="71">
        <f>'VMs - All Data Fields'!AL257</f>
        <v>0</v>
      </c>
      <c r="AC247" s="71">
        <f>'VMs - All Data Fields'!AM257</f>
        <v>0</v>
      </c>
      <c r="AD247" s="71" t="e">
        <f>'VMs - All Data Fields'!#REF!</f>
        <v>#REF!</v>
      </c>
      <c r="AE247" s="71">
        <f>'VMs - All Data Fields'!AT257</f>
        <v>0</v>
      </c>
      <c r="AF247" s="71">
        <f>'VMs - All Data Fields'!AW257</f>
        <v>0</v>
      </c>
      <c r="AG247" s="71">
        <f>'VMs - All Data Fields'!AX257</f>
        <v>0</v>
      </c>
      <c r="AH247" s="71">
        <f>'VMs - All Data Fields'!AY257</f>
        <v>0</v>
      </c>
      <c r="AI247" s="71">
        <f>'VMs - All Data Fields'!BJ257</f>
        <v>0</v>
      </c>
    </row>
    <row r="248" spans="1:35" ht="15" customHeight="1">
      <c r="A248" s="71">
        <f>'VMs - All Data Fields'!A258</f>
        <v>0</v>
      </c>
      <c r="B248" s="71">
        <f>'VMs - All Data Fields'!B258</f>
        <v>0</v>
      </c>
      <c r="C248" s="71">
        <f>'VMs - All Data Fields'!C258</f>
        <v>0</v>
      </c>
      <c r="D248" s="71">
        <f>'VMs - All Data Fields'!D258</f>
        <v>0</v>
      </c>
      <c r="E248" s="71">
        <f>'VMs - All Data Fields'!G258</f>
        <v>0</v>
      </c>
      <c r="F248" s="71">
        <f>'VMs - All Data Fields'!I258</f>
        <v>0</v>
      </c>
      <c r="G248" s="71">
        <f>'VMs - All Data Fields'!K258</f>
        <v>0</v>
      </c>
      <c r="H248" s="71">
        <f>'VMs - All Data Fields'!L258</f>
        <v>0</v>
      </c>
      <c r="I248" s="71" t="e">
        <f>'VMs - All Data Fields'!#REF!</f>
        <v>#REF!</v>
      </c>
      <c r="J248" s="71" t="e">
        <f>'VMs - All Data Fields'!#REF!</f>
        <v>#REF!</v>
      </c>
      <c r="K248" s="71" t="e">
        <f>'VMs - All Data Fields'!#REF!</f>
        <v>#REF!</v>
      </c>
      <c r="L248" s="71">
        <f>'VMs - All Data Fields'!N258</f>
        <v>0</v>
      </c>
      <c r="M248" s="71">
        <f>'VMs - All Data Fields'!P258</f>
        <v>0</v>
      </c>
      <c r="N248" s="71">
        <f>'VMs - All Data Fields'!Q258</f>
        <v>0</v>
      </c>
      <c r="O248" s="71">
        <f>'VMs - All Data Fields'!S258</f>
        <v>0</v>
      </c>
      <c r="P248" s="71">
        <f>'VMs - All Data Fields'!U258</f>
        <v>0</v>
      </c>
      <c r="Q248" s="71">
        <f>'VMs - All Data Fields'!V258</f>
        <v>0</v>
      </c>
      <c r="R248" s="71">
        <f>'VMs - All Data Fields'!AC258</f>
        <v>0</v>
      </c>
      <c r="S248" s="71">
        <f>'VMs - All Data Fields'!AD258</f>
        <v>0</v>
      </c>
      <c r="T248" s="71">
        <f>'VMs - All Data Fields'!AE258</f>
        <v>0</v>
      </c>
      <c r="U248" s="71" t="str">
        <f>'VMs - All Data Fields'!AF258</f>
        <v/>
      </c>
      <c r="V248" s="71" t="str">
        <f>'VMs - All Data Fields'!AG258</f>
        <v/>
      </c>
      <c r="W248" s="71">
        <f>'VMs - All Data Fields'!AH258</f>
        <v>0</v>
      </c>
      <c r="X248" s="71">
        <f>'VMs - All Data Fields'!AI258</f>
        <v>0</v>
      </c>
      <c r="Y248" s="71">
        <f>'VMs - All Data Fields'!AJ258</f>
        <v>0</v>
      </c>
      <c r="Z248" s="71" t="e">
        <f>'VMs - All Data Fields'!#REF!</f>
        <v>#REF!</v>
      </c>
      <c r="AA248" s="71">
        <f>'VMs - All Data Fields'!AK258</f>
        <v>0</v>
      </c>
      <c r="AB248" s="71">
        <f>'VMs - All Data Fields'!AL258</f>
        <v>0</v>
      </c>
      <c r="AC248" s="71">
        <f>'VMs - All Data Fields'!AM258</f>
        <v>0</v>
      </c>
      <c r="AD248" s="71" t="e">
        <f>'VMs - All Data Fields'!#REF!</f>
        <v>#REF!</v>
      </c>
      <c r="AE248" s="71">
        <f>'VMs - All Data Fields'!AT258</f>
        <v>0</v>
      </c>
      <c r="AF248" s="71">
        <f>'VMs - All Data Fields'!AW258</f>
        <v>0</v>
      </c>
      <c r="AG248" s="71">
        <f>'VMs - All Data Fields'!AX258</f>
        <v>0</v>
      </c>
      <c r="AH248" s="71">
        <f>'VMs - All Data Fields'!AY258</f>
        <v>0</v>
      </c>
      <c r="AI248" s="71">
        <f>'VMs - All Data Fields'!BJ258</f>
        <v>0</v>
      </c>
    </row>
    <row r="249" spans="1:35" ht="15" customHeight="1">
      <c r="A249" s="71">
        <f>'VMs - All Data Fields'!A259</f>
        <v>0</v>
      </c>
      <c r="B249" s="71">
        <f>'VMs - All Data Fields'!B259</f>
        <v>0</v>
      </c>
      <c r="C249" s="71">
        <f>'VMs - All Data Fields'!C259</f>
        <v>0</v>
      </c>
      <c r="D249" s="71">
        <f>'VMs - All Data Fields'!D259</f>
        <v>0</v>
      </c>
      <c r="E249" s="71">
        <f>'VMs - All Data Fields'!G259</f>
        <v>0</v>
      </c>
      <c r="F249" s="71">
        <f>'VMs - All Data Fields'!I259</f>
        <v>0</v>
      </c>
      <c r="G249" s="71">
        <f>'VMs - All Data Fields'!K259</f>
        <v>0</v>
      </c>
      <c r="H249" s="71">
        <f>'VMs - All Data Fields'!L259</f>
        <v>0</v>
      </c>
      <c r="I249" s="71" t="e">
        <f>'VMs - All Data Fields'!#REF!</f>
        <v>#REF!</v>
      </c>
      <c r="J249" s="71" t="e">
        <f>'VMs - All Data Fields'!#REF!</f>
        <v>#REF!</v>
      </c>
      <c r="K249" s="71" t="e">
        <f>'VMs - All Data Fields'!#REF!</f>
        <v>#REF!</v>
      </c>
      <c r="L249" s="71">
        <f>'VMs - All Data Fields'!N259</f>
        <v>0</v>
      </c>
      <c r="M249" s="71">
        <f>'VMs - All Data Fields'!P259</f>
        <v>0</v>
      </c>
      <c r="N249" s="71">
        <f>'VMs - All Data Fields'!Q259</f>
        <v>0</v>
      </c>
      <c r="O249" s="71">
        <f>'VMs - All Data Fields'!S259</f>
        <v>0</v>
      </c>
      <c r="P249" s="71">
        <f>'VMs - All Data Fields'!U259</f>
        <v>0</v>
      </c>
      <c r="Q249" s="71">
        <f>'VMs - All Data Fields'!V259</f>
        <v>0</v>
      </c>
      <c r="R249" s="71">
        <f>'VMs - All Data Fields'!AC259</f>
        <v>0</v>
      </c>
      <c r="S249" s="71">
        <f>'VMs - All Data Fields'!AD259</f>
        <v>0</v>
      </c>
      <c r="T249" s="71">
        <f>'VMs - All Data Fields'!AE259</f>
        <v>0</v>
      </c>
      <c r="U249" s="71" t="str">
        <f>'VMs - All Data Fields'!AF259</f>
        <v/>
      </c>
      <c r="V249" s="71" t="str">
        <f>'VMs - All Data Fields'!AG259</f>
        <v/>
      </c>
      <c r="W249" s="71">
        <f>'VMs - All Data Fields'!AH259</f>
        <v>0</v>
      </c>
      <c r="X249" s="71">
        <f>'VMs - All Data Fields'!AI259</f>
        <v>0</v>
      </c>
      <c r="Y249" s="71">
        <f>'VMs - All Data Fields'!AJ259</f>
        <v>0</v>
      </c>
      <c r="Z249" s="71" t="e">
        <f>'VMs - All Data Fields'!#REF!</f>
        <v>#REF!</v>
      </c>
      <c r="AA249" s="71">
        <f>'VMs - All Data Fields'!AK259</f>
        <v>0</v>
      </c>
      <c r="AB249" s="71">
        <f>'VMs - All Data Fields'!AL259</f>
        <v>0</v>
      </c>
      <c r="AC249" s="71">
        <f>'VMs - All Data Fields'!AM259</f>
        <v>0</v>
      </c>
      <c r="AD249" s="71" t="e">
        <f>'VMs - All Data Fields'!#REF!</f>
        <v>#REF!</v>
      </c>
      <c r="AE249" s="71">
        <f>'VMs - All Data Fields'!AT259</f>
        <v>0</v>
      </c>
      <c r="AF249" s="71">
        <f>'VMs - All Data Fields'!AW259</f>
        <v>0</v>
      </c>
      <c r="AG249" s="71">
        <f>'VMs - All Data Fields'!AX259</f>
        <v>0</v>
      </c>
      <c r="AH249" s="71">
        <f>'VMs - All Data Fields'!AY259</f>
        <v>0</v>
      </c>
      <c r="AI249" s="71">
        <f>'VMs - All Data Fields'!BJ259</f>
        <v>0</v>
      </c>
    </row>
    <row r="250" spans="1:35" ht="15" customHeight="1">
      <c r="A250" s="71">
        <f>'VMs - All Data Fields'!A260</f>
        <v>0</v>
      </c>
      <c r="B250" s="71">
        <f>'VMs - All Data Fields'!B260</f>
        <v>0</v>
      </c>
      <c r="C250" s="71">
        <f>'VMs - All Data Fields'!C260</f>
        <v>0</v>
      </c>
      <c r="D250" s="71">
        <f>'VMs - All Data Fields'!D260</f>
        <v>0</v>
      </c>
      <c r="E250" s="71">
        <f>'VMs - All Data Fields'!G260</f>
        <v>0</v>
      </c>
      <c r="F250" s="71">
        <f>'VMs - All Data Fields'!I260</f>
        <v>0</v>
      </c>
      <c r="G250" s="71">
        <f>'VMs - All Data Fields'!K260</f>
        <v>0</v>
      </c>
      <c r="H250" s="71">
        <f>'VMs - All Data Fields'!L260</f>
        <v>0</v>
      </c>
      <c r="I250" s="71" t="e">
        <f>'VMs - All Data Fields'!#REF!</f>
        <v>#REF!</v>
      </c>
      <c r="J250" s="71" t="e">
        <f>'VMs - All Data Fields'!#REF!</f>
        <v>#REF!</v>
      </c>
      <c r="K250" s="71" t="e">
        <f>'VMs - All Data Fields'!#REF!</f>
        <v>#REF!</v>
      </c>
      <c r="L250" s="71">
        <f>'VMs - All Data Fields'!N260</f>
        <v>0</v>
      </c>
      <c r="M250" s="71">
        <f>'VMs - All Data Fields'!P260</f>
        <v>0</v>
      </c>
      <c r="N250" s="71">
        <f>'VMs - All Data Fields'!Q260</f>
        <v>0</v>
      </c>
      <c r="O250" s="71">
        <f>'VMs - All Data Fields'!S260</f>
        <v>0</v>
      </c>
      <c r="P250" s="71">
        <f>'VMs - All Data Fields'!U260</f>
        <v>0</v>
      </c>
      <c r="Q250" s="71">
        <f>'VMs - All Data Fields'!V260</f>
        <v>0</v>
      </c>
      <c r="R250" s="71">
        <f>'VMs - All Data Fields'!AC260</f>
        <v>0</v>
      </c>
      <c r="S250" s="71">
        <f>'VMs - All Data Fields'!AD260</f>
        <v>0</v>
      </c>
      <c r="T250" s="71">
        <f>'VMs - All Data Fields'!AE260</f>
        <v>0</v>
      </c>
      <c r="U250" s="71" t="str">
        <f>'VMs - All Data Fields'!AF260</f>
        <v/>
      </c>
      <c r="V250" s="71" t="str">
        <f>'VMs - All Data Fields'!AG260</f>
        <v/>
      </c>
      <c r="W250" s="71">
        <f>'VMs - All Data Fields'!AH260</f>
        <v>0</v>
      </c>
      <c r="X250" s="71">
        <f>'VMs - All Data Fields'!AI260</f>
        <v>0</v>
      </c>
      <c r="Y250" s="71">
        <f>'VMs - All Data Fields'!AJ260</f>
        <v>0</v>
      </c>
      <c r="Z250" s="71" t="e">
        <f>'VMs - All Data Fields'!#REF!</f>
        <v>#REF!</v>
      </c>
      <c r="AA250" s="71">
        <f>'VMs - All Data Fields'!AK260</f>
        <v>0</v>
      </c>
      <c r="AB250" s="71">
        <f>'VMs - All Data Fields'!AL260</f>
        <v>0</v>
      </c>
      <c r="AC250" s="71">
        <f>'VMs - All Data Fields'!AM260</f>
        <v>0</v>
      </c>
      <c r="AD250" s="71" t="e">
        <f>'VMs - All Data Fields'!#REF!</f>
        <v>#REF!</v>
      </c>
      <c r="AE250" s="71">
        <f>'VMs - All Data Fields'!AT260</f>
        <v>0</v>
      </c>
      <c r="AF250" s="71">
        <f>'VMs - All Data Fields'!AW260</f>
        <v>0</v>
      </c>
      <c r="AG250" s="71">
        <f>'VMs - All Data Fields'!AX260</f>
        <v>0</v>
      </c>
      <c r="AH250" s="71">
        <f>'VMs - All Data Fields'!AY260</f>
        <v>0</v>
      </c>
      <c r="AI250" s="71">
        <f>'VMs - All Data Fields'!BJ260</f>
        <v>0</v>
      </c>
    </row>
    <row r="251" spans="1:35" ht="15" customHeight="1">
      <c r="A251" s="71">
        <f>'VMs - All Data Fields'!A261</f>
        <v>0</v>
      </c>
      <c r="B251" s="71">
        <f>'VMs - All Data Fields'!B261</f>
        <v>0</v>
      </c>
      <c r="C251" s="71">
        <f>'VMs - All Data Fields'!C261</f>
        <v>0</v>
      </c>
      <c r="D251" s="71">
        <f>'VMs - All Data Fields'!D261</f>
        <v>0</v>
      </c>
      <c r="E251" s="71">
        <f>'VMs - All Data Fields'!G261</f>
        <v>0</v>
      </c>
      <c r="F251" s="71">
        <f>'VMs - All Data Fields'!I261</f>
        <v>0</v>
      </c>
      <c r="G251" s="71">
        <f>'VMs - All Data Fields'!K261</f>
        <v>0</v>
      </c>
      <c r="H251" s="71">
        <f>'VMs - All Data Fields'!L261</f>
        <v>0</v>
      </c>
      <c r="I251" s="71" t="e">
        <f>'VMs - All Data Fields'!#REF!</f>
        <v>#REF!</v>
      </c>
      <c r="J251" s="71" t="e">
        <f>'VMs - All Data Fields'!#REF!</f>
        <v>#REF!</v>
      </c>
      <c r="K251" s="71" t="e">
        <f>'VMs - All Data Fields'!#REF!</f>
        <v>#REF!</v>
      </c>
      <c r="L251" s="71">
        <f>'VMs - All Data Fields'!N261</f>
        <v>0</v>
      </c>
      <c r="M251" s="71">
        <f>'VMs - All Data Fields'!P261</f>
        <v>0</v>
      </c>
      <c r="N251" s="71">
        <f>'VMs - All Data Fields'!Q261</f>
        <v>0</v>
      </c>
      <c r="O251" s="71">
        <f>'VMs - All Data Fields'!S261</f>
        <v>0</v>
      </c>
      <c r="P251" s="71">
        <f>'VMs - All Data Fields'!U261</f>
        <v>0</v>
      </c>
      <c r="Q251" s="71">
        <f>'VMs - All Data Fields'!V261</f>
        <v>0</v>
      </c>
      <c r="R251" s="71">
        <f>'VMs - All Data Fields'!AC261</f>
        <v>0</v>
      </c>
      <c r="S251" s="71">
        <f>'VMs - All Data Fields'!AD261</f>
        <v>0</v>
      </c>
      <c r="T251" s="71">
        <f>'VMs - All Data Fields'!AE261</f>
        <v>0</v>
      </c>
      <c r="U251" s="71" t="str">
        <f>'VMs - All Data Fields'!AF261</f>
        <v/>
      </c>
      <c r="V251" s="71" t="str">
        <f>'VMs - All Data Fields'!AG261</f>
        <v/>
      </c>
      <c r="W251" s="71">
        <f>'VMs - All Data Fields'!AH261</f>
        <v>0</v>
      </c>
      <c r="X251" s="71">
        <f>'VMs - All Data Fields'!AI261</f>
        <v>0</v>
      </c>
      <c r="Y251" s="71">
        <f>'VMs - All Data Fields'!AJ261</f>
        <v>0</v>
      </c>
      <c r="Z251" s="71" t="e">
        <f>'VMs - All Data Fields'!#REF!</f>
        <v>#REF!</v>
      </c>
      <c r="AA251" s="71">
        <f>'VMs - All Data Fields'!AK261</f>
        <v>0</v>
      </c>
      <c r="AB251" s="71">
        <f>'VMs - All Data Fields'!AL261</f>
        <v>0</v>
      </c>
      <c r="AC251" s="71">
        <f>'VMs - All Data Fields'!AM261</f>
        <v>0</v>
      </c>
      <c r="AD251" s="71" t="e">
        <f>'VMs - All Data Fields'!#REF!</f>
        <v>#REF!</v>
      </c>
      <c r="AE251" s="71">
        <f>'VMs - All Data Fields'!AT261</f>
        <v>0</v>
      </c>
      <c r="AF251" s="71">
        <f>'VMs - All Data Fields'!AW261</f>
        <v>0</v>
      </c>
      <c r="AG251" s="71">
        <f>'VMs - All Data Fields'!AX261</f>
        <v>0</v>
      </c>
      <c r="AH251" s="71">
        <f>'VMs - All Data Fields'!AY261</f>
        <v>0</v>
      </c>
      <c r="AI251" s="71">
        <f>'VMs - All Data Fields'!BJ261</f>
        <v>0</v>
      </c>
    </row>
    <row r="252" spans="1:35" ht="15" customHeight="1">
      <c r="A252" s="71">
        <f>'VMs - All Data Fields'!A262</f>
        <v>0</v>
      </c>
      <c r="B252" s="71">
        <f>'VMs - All Data Fields'!B262</f>
        <v>0</v>
      </c>
      <c r="C252" s="71">
        <f>'VMs - All Data Fields'!C262</f>
        <v>0</v>
      </c>
      <c r="D252" s="71">
        <f>'VMs - All Data Fields'!D262</f>
        <v>0</v>
      </c>
      <c r="E252" s="71">
        <f>'VMs - All Data Fields'!G262</f>
        <v>0</v>
      </c>
      <c r="F252" s="71">
        <f>'VMs - All Data Fields'!I262</f>
        <v>0</v>
      </c>
      <c r="G252" s="71">
        <f>'VMs - All Data Fields'!K262</f>
        <v>0</v>
      </c>
      <c r="H252" s="71">
        <f>'VMs - All Data Fields'!L262</f>
        <v>0</v>
      </c>
      <c r="I252" s="71" t="e">
        <f>'VMs - All Data Fields'!#REF!</f>
        <v>#REF!</v>
      </c>
      <c r="J252" s="71" t="e">
        <f>'VMs - All Data Fields'!#REF!</f>
        <v>#REF!</v>
      </c>
      <c r="K252" s="71" t="e">
        <f>'VMs - All Data Fields'!#REF!</f>
        <v>#REF!</v>
      </c>
      <c r="L252" s="71">
        <f>'VMs - All Data Fields'!N262</f>
        <v>0</v>
      </c>
      <c r="M252" s="71">
        <f>'VMs - All Data Fields'!P262</f>
        <v>0</v>
      </c>
      <c r="N252" s="71">
        <f>'VMs - All Data Fields'!Q262</f>
        <v>0</v>
      </c>
      <c r="O252" s="71">
        <f>'VMs - All Data Fields'!S262</f>
        <v>0</v>
      </c>
      <c r="P252" s="71">
        <f>'VMs - All Data Fields'!U262</f>
        <v>0</v>
      </c>
      <c r="Q252" s="71">
        <f>'VMs - All Data Fields'!V262</f>
        <v>0</v>
      </c>
      <c r="R252" s="71">
        <f>'VMs - All Data Fields'!AC262</f>
        <v>0</v>
      </c>
      <c r="S252" s="71">
        <f>'VMs - All Data Fields'!AD262</f>
        <v>0</v>
      </c>
      <c r="T252" s="71">
        <f>'VMs - All Data Fields'!AE262</f>
        <v>0</v>
      </c>
      <c r="U252" s="71" t="str">
        <f>'VMs - All Data Fields'!AF262</f>
        <v/>
      </c>
      <c r="V252" s="71" t="str">
        <f>'VMs - All Data Fields'!AG262</f>
        <v/>
      </c>
      <c r="W252" s="71">
        <f>'VMs - All Data Fields'!AH262</f>
        <v>0</v>
      </c>
      <c r="X252" s="71">
        <f>'VMs - All Data Fields'!AI262</f>
        <v>0</v>
      </c>
      <c r="Y252" s="71">
        <f>'VMs - All Data Fields'!AJ262</f>
        <v>0</v>
      </c>
      <c r="Z252" s="71" t="e">
        <f>'VMs - All Data Fields'!#REF!</f>
        <v>#REF!</v>
      </c>
      <c r="AA252" s="71">
        <f>'VMs - All Data Fields'!AK262</f>
        <v>0</v>
      </c>
      <c r="AB252" s="71">
        <f>'VMs - All Data Fields'!AL262</f>
        <v>0</v>
      </c>
      <c r="AC252" s="71">
        <f>'VMs - All Data Fields'!AM262</f>
        <v>0</v>
      </c>
      <c r="AD252" s="71" t="e">
        <f>'VMs - All Data Fields'!#REF!</f>
        <v>#REF!</v>
      </c>
      <c r="AE252" s="71">
        <f>'VMs - All Data Fields'!AT262</f>
        <v>0</v>
      </c>
      <c r="AF252" s="71">
        <f>'VMs - All Data Fields'!AW262</f>
        <v>0</v>
      </c>
      <c r="AG252" s="71">
        <f>'VMs - All Data Fields'!AX262</f>
        <v>0</v>
      </c>
      <c r="AH252" s="71">
        <f>'VMs - All Data Fields'!AY262</f>
        <v>0</v>
      </c>
      <c r="AI252" s="71">
        <f>'VMs - All Data Fields'!BJ262</f>
        <v>0</v>
      </c>
    </row>
    <row r="253" spans="1:35" ht="15" customHeight="1">
      <c r="A253" s="71">
        <f>'VMs - All Data Fields'!A263</f>
        <v>0</v>
      </c>
      <c r="B253" s="71">
        <f>'VMs - All Data Fields'!B263</f>
        <v>0</v>
      </c>
      <c r="C253" s="71">
        <f>'VMs - All Data Fields'!C263</f>
        <v>0</v>
      </c>
      <c r="D253" s="71">
        <f>'VMs - All Data Fields'!D263</f>
        <v>0</v>
      </c>
      <c r="E253" s="71">
        <f>'VMs - All Data Fields'!G263</f>
        <v>0</v>
      </c>
      <c r="F253" s="71">
        <f>'VMs - All Data Fields'!I263</f>
        <v>0</v>
      </c>
      <c r="G253" s="71">
        <f>'VMs - All Data Fields'!K263</f>
        <v>0</v>
      </c>
      <c r="H253" s="71">
        <f>'VMs - All Data Fields'!L263</f>
        <v>0</v>
      </c>
      <c r="I253" s="71" t="e">
        <f>'VMs - All Data Fields'!#REF!</f>
        <v>#REF!</v>
      </c>
      <c r="J253" s="71" t="e">
        <f>'VMs - All Data Fields'!#REF!</f>
        <v>#REF!</v>
      </c>
      <c r="K253" s="71" t="e">
        <f>'VMs - All Data Fields'!#REF!</f>
        <v>#REF!</v>
      </c>
      <c r="L253" s="71">
        <f>'VMs - All Data Fields'!N263</f>
        <v>0</v>
      </c>
      <c r="M253" s="71">
        <f>'VMs - All Data Fields'!P263</f>
        <v>0</v>
      </c>
      <c r="N253" s="71">
        <f>'VMs - All Data Fields'!Q263</f>
        <v>0</v>
      </c>
      <c r="O253" s="71">
        <f>'VMs - All Data Fields'!S263</f>
        <v>0</v>
      </c>
      <c r="P253" s="71">
        <f>'VMs - All Data Fields'!U263</f>
        <v>0</v>
      </c>
      <c r="Q253" s="71">
        <f>'VMs - All Data Fields'!V263</f>
        <v>0</v>
      </c>
      <c r="R253" s="71">
        <f>'VMs - All Data Fields'!AC263</f>
        <v>0</v>
      </c>
      <c r="S253" s="71">
        <f>'VMs - All Data Fields'!AD263</f>
        <v>0</v>
      </c>
      <c r="T253" s="71">
        <f>'VMs - All Data Fields'!AE263</f>
        <v>0</v>
      </c>
      <c r="U253" s="71" t="str">
        <f>'VMs - All Data Fields'!AF263</f>
        <v/>
      </c>
      <c r="V253" s="71" t="str">
        <f>'VMs - All Data Fields'!AG263</f>
        <v/>
      </c>
      <c r="W253" s="71">
        <f>'VMs - All Data Fields'!AH263</f>
        <v>0</v>
      </c>
      <c r="X253" s="71">
        <f>'VMs - All Data Fields'!AI263</f>
        <v>0</v>
      </c>
      <c r="Y253" s="71">
        <f>'VMs - All Data Fields'!AJ263</f>
        <v>0</v>
      </c>
      <c r="Z253" s="71" t="e">
        <f>'VMs - All Data Fields'!#REF!</f>
        <v>#REF!</v>
      </c>
      <c r="AA253" s="71">
        <f>'VMs - All Data Fields'!AK263</f>
        <v>0</v>
      </c>
      <c r="AB253" s="71">
        <f>'VMs - All Data Fields'!AL263</f>
        <v>0</v>
      </c>
      <c r="AC253" s="71">
        <f>'VMs - All Data Fields'!AM263</f>
        <v>0</v>
      </c>
      <c r="AD253" s="71" t="e">
        <f>'VMs - All Data Fields'!#REF!</f>
        <v>#REF!</v>
      </c>
      <c r="AE253" s="71">
        <f>'VMs - All Data Fields'!AT263</f>
        <v>0</v>
      </c>
      <c r="AF253" s="71">
        <f>'VMs - All Data Fields'!AW263</f>
        <v>0</v>
      </c>
      <c r="AG253" s="71">
        <f>'VMs - All Data Fields'!AX263</f>
        <v>0</v>
      </c>
      <c r="AH253" s="71">
        <f>'VMs - All Data Fields'!AY263</f>
        <v>0</v>
      </c>
      <c r="AI253" s="71">
        <f>'VMs - All Data Fields'!BJ263</f>
        <v>0</v>
      </c>
    </row>
    <row r="254" spans="1:35" ht="15" customHeight="1">
      <c r="A254" s="71">
        <f>'VMs - All Data Fields'!A264</f>
        <v>0</v>
      </c>
      <c r="B254" s="71">
        <f>'VMs - All Data Fields'!B264</f>
        <v>0</v>
      </c>
      <c r="C254" s="71">
        <f>'VMs - All Data Fields'!C264</f>
        <v>0</v>
      </c>
      <c r="D254" s="71">
        <f>'VMs - All Data Fields'!D264</f>
        <v>0</v>
      </c>
      <c r="E254" s="71">
        <f>'VMs - All Data Fields'!G264</f>
        <v>0</v>
      </c>
      <c r="F254" s="71">
        <f>'VMs - All Data Fields'!I264</f>
        <v>0</v>
      </c>
      <c r="G254" s="71">
        <f>'VMs - All Data Fields'!K264</f>
        <v>0</v>
      </c>
      <c r="H254" s="71">
        <f>'VMs - All Data Fields'!L264</f>
        <v>0</v>
      </c>
      <c r="I254" s="71" t="e">
        <f>'VMs - All Data Fields'!#REF!</f>
        <v>#REF!</v>
      </c>
      <c r="J254" s="71" t="e">
        <f>'VMs - All Data Fields'!#REF!</f>
        <v>#REF!</v>
      </c>
      <c r="K254" s="71" t="e">
        <f>'VMs - All Data Fields'!#REF!</f>
        <v>#REF!</v>
      </c>
      <c r="L254" s="71">
        <f>'VMs - All Data Fields'!N264</f>
        <v>0</v>
      </c>
      <c r="M254" s="71">
        <f>'VMs - All Data Fields'!P264</f>
        <v>0</v>
      </c>
      <c r="N254" s="71">
        <f>'VMs - All Data Fields'!Q264</f>
        <v>0</v>
      </c>
      <c r="O254" s="71">
        <f>'VMs - All Data Fields'!S264</f>
        <v>0</v>
      </c>
      <c r="P254" s="71">
        <f>'VMs - All Data Fields'!U264</f>
        <v>0</v>
      </c>
      <c r="Q254" s="71">
        <f>'VMs - All Data Fields'!V264</f>
        <v>0</v>
      </c>
      <c r="R254" s="71">
        <f>'VMs - All Data Fields'!AC264</f>
        <v>0</v>
      </c>
      <c r="S254" s="71">
        <f>'VMs - All Data Fields'!AD264</f>
        <v>0</v>
      </c>
      <c r="T254" s="71">
        <f>'VMs - All Data Fields'!AE264</f>
        <v>0</v>
      </c>
      <c r="U254" s="71" t="str">
        <f>'VMs - All Data Fields'!AF264</f>
        <v/>
      </c>
      <c r="V254" s="71" t="str">
        <f>'VMs - All Data Fields'!AG264</f>
        <v/>
      </c>
      <c r="W254" s="71">
        <f>'VMs - All Data Fields'!AH264</f>
        <v>0</v>
      </c>
      <c r="X254" s="71">
        <f>'VMs - All Data Fields'!AI264</f>
        <v>0</v>
      </c>
      <c r="Y254" s="71">
        <f>'VMs - All Data Fields'!AJ264</f>
        <v>0</v>
      </c>
      <c r="Z254" s="71" t="e">
        <f>'VMs - All Data Fields'!#REF!</f>
        <v>#REF!</v>
      </c>
      <c r="AA254" s="71">
        <f>'VMs - All Data Fields'!AK264</f>
        <v>0</v>
      </c>
      <c r="AB254" s="71">
        <f>'VMs - All Data Fields'!AL264</f>
        <v>0</v>
      </c>
      <c r="AC254" s="71">
        <f>'VMs - All Data Fields'!AM264</f>
        <v>0</v>
      </c>
      <c r="AD254" s="71" t="e">
        <f>'VMs - All Data Fields'!#REF!</f>
        <v>#REF!</v>
      </c>
      <c r="AE254" s="71">
        <f>'VMs - All Data Fields'!AT264</f>
        <v>0</v>
      </c>
      <c r="AF254" s="71">
        <f>'VMs - All Data Fields'!AW264</f>
        <v>0</v>
      </c>
      <c r="AG254" s="71">
        <f>'VMs - All Data Fields'!AX264</f>
        <v>0</v>
      </c>
      <c r="AH254" s="71">
        <f>'VMs - All Data Fields'!AY264</f>
        <v>0</v>
      </c>
      <c r="AI254" s="71">
        <f>'VMs - All Data Fields'!BJ264</f>
        <v>0</v>
      </c>
    </row>
    <row r="255" spans="1:35" ht="15" customHeight="1">
      <c r="A255" s="71">
        <f>'VMs - All Data Fields'!A265</f>
        <v>0</v>
      </c>
      <c r="B255" s="71">
        <f>'VMs - All Data Fields'!B265</f>
        <v>0</v>
      </c>
      <c r="C255" s="71">
        <f>'VMs - All Data Fields'!C265</f>
        <v>0</v>
      </c>
      <c r="D255" s="71">
        <f>'VMs - All Data Fields'!D265</f>
        <v>0</v>
      </c>
      <c r="E255" s="71">
        <f>'VMs - All Data Fields'!G265</f>
        <v>0</v>
      </c>
      <c r="F255" s="71">
        <f>'VMs - All Data Fields'!I265</f>
        <v>0</v>
      </c>
      <c r="G255" s="71">
        <f>'VMs - All Data Fields'!K265</f>
        <v>0</v>
      </c>
      <c r="H255" s="71">
        <f>'VMs - All Data Fields'!L265</f>
        <v>0</v>
      </c>
      <c r="I255" s="71" t="e">
        <f>'VMs - All Data Fields'!#REF!</f>
        <v>#REF!</v>
      </c>
      <c r="J255" s="71" t="e">
        <f>'VMs - All Data Fields'!#REF!</f>
        <v>#REF!</v>
      </c>
      <c r="K255" s="71" t="e">
        <f>'VMs - All Data Fields'!#REF!</f>
        <v>#REF!</v>
      </c>
      <c r="L255" s="71">
        <f>'VMs - All Data Fields'!N265</f>
        <v>0</v>
      </c>
      <c r="M255" s="71">
        <f>'VMs - All Data Fields'!P265</f>
        <v>0</v>
      </c>
      <c r="N255" s="71">
        <f>'VMs - All Data Fields'!Q265</f>
        <v>0</v>
      </c>
      <c r="O255" s="71">
        <f>'VMs - All Data Fields'!S265</f>
        <v>0</v>
      </c>
      <c r="P255" s="71">
        <f>'VMs - All Data Fields'!U265</f>
        <v>0</v>
      </c>
      <c r="Q255" s="71">
        <f>'VMs - All Data Fields'!V265</f>
        <v>0</v>
      </c>
      <c r="R255" s="71">
        <f>'VMs - All Data Fields'!AC265</f>
        <v>0</v>
      </c>
      <c r="S255" s="71">
        <f>'VMs - All Data Fields'!AD265</f>
        <v>0</v>
      </c>
      <c r="T255" s="71">
        <f>'VMs - All Data Fields'!AE265</f>
        <v>0</v>
      </c>
      <c r="U255" s="71" t="str">
        <f>'VMs - All Data Fields'!AF265</f>
        <v/>
      </c>
      <c r="V255" s="71" t="str">
        <f>'VMs - All Data Fields'!AG265</f>
        <v/>
      </c>
      <c r="W255" s="71">
        <f>'VMs - All Data Fields'!AH265</f>
        <v>0</v>
      </c>
      <c r="X255" s="71">
        <f>'VMs - All Data Fields'!AI265</f>
        <v>0</v>
      </c>
      <c r="Y255" s="71">
        <f>'VMs - All Data Fields'!AJ265</f>
        <v>0</v>
      </c>
      <c r="Z255" s="71" t="e">
        <f>'VMs - All Data Fields'!#REF!</f>
        <v>#REF!</v>
      </c>
      <c r="AA255" s="71">
        <f>'VMs - All Data Fields'!AK265</f>
        <v>0</v>
      </c>
      <c r="AB255" s="71">
        <f>'VMs - All Data Fields'!AL265</f>
        <v>0</v>
      </c>
      <c r="AC255" s="71">
        <f>'VMs - All Data Fields'!AM265</f>
        <v>0</v>
      </c>
      <c r="AD255" s="71" t="e">
        <f>'VMs - All Data Fields'!#REF!</f>
        <v>#REF!</v>
      </c>
      <c r="AE255" s="71">
        <f>'VMs - All Data Fields'!AT265</f>
        <v>0</v>
      </c>
      <c r="AF255" s="71">
        <f>'VMs - All Data Fields'!AW265</f>
        <v>0</v>
      </c>
      <c r="AG255" s="71">
        <f>'VMs - All Data Fields'!AX265</f>
        <v>0</v>
      </c>
      <c r="AH255" s="71">
        <f>'VMs - All Data Fields'!AY265</f>
        <v>0</v>
      </c>
      <c r="AI255" s="71">
        <f>'VMs - All Data Fields'!BJ265</f>
        <v>0</v>
      </c>
    </row>
    <row r="256" spans="1:35" ht="15" customHeight="1">
      <c r="AI256" s="71">
        <f>'VMs - All Data Fields'!BJ266</f>
        <v>0</v>
      </c>
    </row>
    <row r="257" spans="35:35" ht="15" customHeight="1">
      <c r="AI257" s="71">
        <f>'VMs - All Data Fields'!BJ267</f>
        <v>0</v>
      </c>
    </row>
    <row r="258" spans="35:35" ht="15" customHeight="1">
      <c r="AI258" s="71">
        <f>'VMs - All Data Fields'!BJ268</f>
        <v>0</v>
      </c>
    </row>
    <row r="259" spans="35:35" ht="15" customHeight="1">
      <c r="AI259" s="71">
        <f>'VMs - All Data Fields'!BJ269</f>
        <v>0</v>
      </c>
    </row>
    <row r="260" spans="35:35" ht="15" customHeight="1">
      <c r="AI260" s="71">
        <f>'VMs - All Data Fields'!BJ270</f>
        <v>0</v>
      </c>
    </row>
    <row r="261" spans="35:35" ht="15" customHeight="1">
      <c r="AI261" s="71">
        <f>'VMs - All Data Fields'!BJ271</f>
        <v>0</v>
      </c>
    </row>
    <row r="262" spans="35:35" ht="15" customHeight="1">
      <c r="AI262" s="71">
        <f>'VMs - All Data Fields'!BJ272</f>
        <v>0</v>
      </c>
    </row>
    <row r="263" spans="35:35" ht="15" customHeight="1">
      <c r="AI263" s="71">
        <f>'VMs - All Data Fields'!BJ273</f>
        <v>0</v>
      </c>
    </row>
    <row r="264" spans="35:35" ht="15" customHeight="1">
      <c r="AI264" s="71">
        <f>'VMs - All Data Fields'!BJ274</f>
        <v>0</v>
      </c>
    </row>
    <row r="265" spans="35:35" ht="15" customHeight="1">
      <c r="AI265" s="71">
        <f>'VMs - All Data Fields'!BJ275</f>
        <v>0</v>
      </c>
    </row>
    <row r="266" spans="35:35" ht="15" customHeight="1">
      <c r="AI266" s="71">
        <f>'VMs - All Data Fields'!BJ276</f>
        <v>0</v>
      </c>
    </row>
    <row r="267" spans="35:35" ht="15" customHeight="1">
      <c r="AI267" s="71">
        <f>'VMs - All Data Fields'!BJ277</f>
        <v>0</v>
      </c>
    </row>
    <row r="268" spans="35:35" ht="15" customHeight="1">
      <c r="AI268" s="71">
        <f>'VMs - All Data Fields'!BJ278</f>
        <v>0</v>
      </c>
    </row>
    <row r="269" spans="35:35" ht="15" customHeight="1">
      <c r="AI269" s="71">
        <f>'VMs - All Data Fields'!BJ279</f>
        <v>0</v>
      </c>
    </row>
    <row r="270" spans="35:35" ht="15" customHeight="1">
      <c r="AI270" s="71">
        <f>'VMs - All Data Fields'!BJ280</f>
        <v>0</v>
      </c>
    </row>
    <row r="271" spans="35:35" ht="15" customHeight="1">
      <c r="AI271" s="71">
        <f>'VMs - All Data Fields'!BJ281</f>
        <v>0</v>
      </c>
    </row>
    <row r="272" spans="35:35" ht="15" customHeight="1">
      <c r="AI272" s="71">
        <f>'VMs - All Data Fields'!BJ282</f>
        <v>0</v>
      </c>
    </row>
    <row r="273" spans="35:35" ht="15" customHeight="1">
      <c r="AI273" s="71">
        <f>'VMs - All Data Fields'!BJ283</f>
        <v>0</v>
      </c>
    </row>
    <row r="274" spans="35:35" ht="15" customHeight="1">
      <c r="AI274" s="71">
        <f>'VMs - All Data Fields'!BJ284</f>
        <v>0</v>
      </c>
    </row>
    <row r="275" spans="35:35" ht="15" customHeight="1">
      <c r="AI275" s="71">
        <f>'VMs - All Data Fields'!BJ285</f>
        <v>0</v>
      </c>
    </row>
    <row r="276" spans="35:35" ht="15" customHeight="1">
      <c r="AI276" s="71">
        <f>'VMs - All Data Fields'!BJ286</f>
        <v>0</v>
      </c>
    </row>
    <row r="277" spans="35:35" ht="15" customHeight="1">
      <c r="AI277" s="71">
        <f>'VMs - All Data Fields'!BJ287</f>
        <v>0</v>
      </c>
    </row>
    <row r="278" spans="35:35" ht="15" customHeight="1">
      <c r="AI278" s="71">
        <f>'VMs - All Data Fields'!BJ288</f>
        <v>0</v>
      </c>
    </row>
    <row r="279" spans="35:35" ht="15" customHeight="1">
      <c r="AI279" s="71">
        <f>'VMs - All Data Fields'!BJ289</f>
        <v>0</v>
      </c>
    </row>
    <row r="280" spans="35:35" ht="15" customHeight="1">
      <c r="AI280" s="71">
        <f>'VMs - All Data Fields'!BJ290</f>
        <v>0</v>
      </c>
    </row>
    <row r="281" spans="35:35" ht="15" customHeight="1">
      <c r="AI281" s="71">
        <f>'VMs - All Data Fields'!BJ291</f>
        <v>0</v>
      </c>
    </row>
    <row r="282" spans="35:35" ht="15" customHeight="1">
      <c r="AI282" s="71">
        <f>'VMs - All Data Fields'!BJ292</f>
        <v>0</v>
      </c>
    </row>
    <row r="283" spans="35:35" ht="15" customHeight="1">
      <c r="AI283" s="71">
        <f>'VMs - All Data Fields'!BJ293</f>
        <v>0</v>
      </c>
    </row>
    <row r="284" spans="35:35" ht="15" customHeight="1">
      <c r="AI284" s="71">
        <f>'VMs - All Data Fields'!BJ294</f>
        <v>0</v>
      </c>
    </row>
    <row r="285" spans="35:35" ht="15" customHeight="1">
      <c r="AI285" s="71">
        <f>'VMs - All Data Fields'!BJ295</f>
        <v>0</v>
      </c>
    </row>
    <row r="286" spans="35:35" ht="15" customHeight="1">
      <c r="AI286" s="71">
        <f>'VMs - All Data Fields'!BJ296</f>
        <v>0</v>
      </c>
    </row>
    <row r="287" spans="35:35" ht="15" customHeight="1">
      <c r="AI287" s="71">
        <f>'VMs - All Data Fields'!BJ297</f>
        <v>0</v>
      </c>
    </row>
    <row r="288" spans="35:35" ht="15" customHeight="1">
      <c r="AI288" s="71">
        <f>'VMs - All Data Fields'!BJ298</f>
        <v>0</v>
      </c>
    </row>
    <row r="289" spans="35:35" ht="15" customHeight="1">
      <c r="AI289" s="71">
        <f>'VMs - All Data Fields'!BJ299</f>
        <v>0</v>
      </c>
    </row>
    <row r="290" spans="35:35" ht="15" customHeight="1">
      <c r="AI290" s="71">
        <f>'VMs - All Data Fields'!BJ300</f>
        <v>0</v>
      </c>
    </row>
    <row r="291" spans="35:35" ht="15" customHeight="1">
      <c r="AI291" s="71">
        <f>'VMs - All Data Fields'!BJ301</f>
        <v>0</v>
      </c>
    </row>
    <row r="292" spans="35:35" ht="15" customHeight="1">
      <c r="AI292" s="71">
        <f>'VMs - All Data Fields'!BJ302</f>
        <v>0</v>
      </c>
    </row>
    <row r="293" spans="35:35" ht="15" customHeight="1">
      <c r="AI293" s="71">
        <f>'VMs - All Data Fields'!BJ303</f>
        <v>0</v>
      </c>
    </row>
    <row r="294" spans="35:35" ht="15" customHeight="1">
      <c r="AI294" s="71">
        <f>'VMs - All Data Fields'!BJ304</f>
        <v>0</v>
      </c>
    </row>
    <row r="295" spans="35:35" ht="15" customHeight="1">
      <c r="AI295" s="71">
        <f>'VMs - All Data Fields'!BJ305</f>
        <v>0</v>
      </c>
    </row>
    <row r="296" spans="35:35" ht="15" customHeight="1">
      <c r="AI296" s="71">
        <f>'VMs - All Data Fields'!BJ306</f>
        <v>0</v>
      </c>
    </row>
    <row r="297" spans="35:35" ht="15" customHeight="1">
      <c r="AI297" s="71">
        <f>'VMs - All Data Fields'!BJ307</f>
        <v>0</v>
      </c>
    </row>
    <row r="298" spans="35:35" ht="15" customHeight="1">
      <c r="AI298" s="71">
        <f>'VMs - All Data Fields'!BJ308</f>
        <v>0</v>
      </c>
    </row>
    <row r="299" spans="35:35" ht="15" customHeight="1">
      <c r="AI299" s="71">
        <f>'VMs - All Data Fields'!BJ309</f>
        <v>0</v>
      </c>
    </row>
    <row r="300" spans="35:35" ht="15" customHeight="1">
      <c r="AI300" s="71">
        <f>'VMs - All Data Fields'!BJ310</f>
        <v>0</v>
      </c>
    </row>
    <row r="301" spans="35:35" ht="15" customHeight="1">
      <c r="AI301" s="71">
        <f>'VMs - All Data Fields'!BJ311</f>
        <v>0</v>
      </c>
    </row>
    <row r="302" spans="35:35" ht="15" customHeight="1">
      <c r="AI302" s="71">
        <f>'VMs - All Data Fields'!BJ312</f>
        <v>0</v>
      </c>
    </row>
    <row r="303" spans="35:35" ht="15" customHeight="1">
      <c r="AI303" s="71">
        <f>'VMs - All Data Fields'!BJ313</f>
        <v>0</v>
      </c>
    </row>
    <row r="304" spans="35:35" ht="15" customHeight="1">
      <c r="AI304" s="71">
        <f>'VMs - All Data Fields'!BJ314</f>
        <v>0</v>
      </c>
    </row>
    <row r="305" spans="35:35" ht="15" customHeight="1">
      <c r="AI305" s="71">
        <f>'VMs - All Data Fields'!BJ315</f>
        <v>0</v>
      </c>
    </row>
    <row r="306" spans="35:35" ht="15" customHeight="1">
      <c r="AI306" s="71">
        <f>'VMs - All Data Fields'!BJ316</f>
        <v>0</v>
      </c>
    </row>
    <row r="307" spans="35:35" ht="15" customHeight="1">
      <c r="AI307" s="71">
        <f>'VMs - All Data Fields'!BJ317</f>
        <v>0</v>
      </c>
    </row>
    <row r="308" spans="35:35" ht="15" customHeight="1">
      <c r="AI308" s="71">
        <f>'VMs - All Data Fields'!BJ318</f>
        <v>0</v>
      </c>
    </row>
    <row r="309" spans="35:35" ht="15" customHeight="1">
      <c r="AI309" s="71">
        <f>'VMs - All Data Fields'!BJ319</f>
        <v>0</v>
      </c>
    </row>
    <row r="310" spans="35:35" ht="15" customHeight="1">
      <c r="AI310" s="71">
        <f>'VMs - All Data Fields'!BJ320</f>
        <v>0</v>
      </c>
    </row>
    <row r="311" spans="35:35" ht="15" customHeight="1">
      <c r="AI311" s="71">
        <f>'VMs - All Data Fields'!BJ321</f>
        <v>0</v>
      </c>
    </row>
    <row r="312" spans="35:35" ht="15" customHeight="1">
      <c r="AI312" s="71">
        <f>'VMs - All Data Fields'!BJ322</f>
        <v>0</v>
      </c>
    </row>
    <row r="313" spans="35:35" ht="15" customHeight="1">
      <c r="AI313" s="71">
        <f>'VMs - All Data Fields'!BJ323</f>
        <v>0</v>
      </c>
    </row>
    <row r="314" spans="35:35" ht="15" customHeight="1">
      <c r="AI314" s="71">
        <f>'VMs - All Data Fields'!BJ324</f>
        <v>0</v>
      </c>
    </row>
    <row r="315" spans="35:35" ht="15" customHeight="1">
      <c r="AI315" s="71">
        <f>'VMs - All Data Fields'!BJ325</f>
        <v>0</v>
      </c>
    </row>
    <row r="316" spans="35:35" ht="15" customHeight="1">
      <c r="AI316" s="71">
        <f>'VMs - All Data Fields'!BJ326</f>
        <v>0</v>
      </c>
    </row>
    <row r="317" spans="35:35" ht="15" customHeight="1">
      <c r="AI317" s="71">
        <f>'VMs - All Data Fields'!BJ327</f>
        <v>0</v>
      </c>
    </row>
    <row r="318" spans="35:35" ht="15" customHeight="1">
      <c r="AI318" s="71">
        <f>'VMs - All Data Fields'!BJ328</f>
        <v>0</v>
      </c>
    </row>
    <row r="319" spans="35:35" ht="15" customHeight="1">
      <c r="AI319" s="71">
        <f>'VMs - All Data Fields'!BJ329</f>
        <v>0</v>
      </c>
    </row>
    <row r="320" spans="35:35" ht="15" customHeight="1">
      <c r="AI320" s="71">
        <f>'VMs - All Data Fields'!BJ330</f>
        <v>0</v>
      </c>
    </row>
    <row r="321" spans="35:35" ht="15" customHeight="1">
      <c r="AI321" s="71">
        <f>'VMs - All Data Fields'!BJ331</f>
        <v>0</v>
      </c>
    </row>
    <row r="322" spans="35:35" ht="15" customHeight="1">
      <c r="AI322" s="71">
        <f>'VMs - All Data Fields'!BJ332</f>
        <v>0</v>
      </c>
    </row>
    <row r="323" spans="35:35" ht="15" customHeight="1">
      <c r="AI323" s="71">
        <f>'VMs - All Data Fields'!BJ333</f>
        <v>0</v>
      </c>
    </row>
    <row r="324" spans="35:35" ht="15" customHeight="1">
      <c r="AI324" s="71">
        <f>'VMs - All Data Fields'!BJ334</f>
        <v>0</v>
      </c>
    </row>
    <row r="325" spans="35:35" ht="15" customHeight="1">
      <c r="AI325" s="71">
        <f>'VMs - All Data Fields'!BJ335</f>
        <v>0</v>
      </c>
    </row>
    <row r="326" spans="35:35" ht="15" customHeight="1">
      <c r="AI326" s="71">
        <f>'VMs - All Data Fields'!BJ336</f>
        <v>0</v>
      </c>
    </row>
    <row r="327" spans="35:35" ht="15" customHeight="1">
      <c r="AI327" s="71">
        <f>'VMs - All Data Fields'!BJ337</f>
        <v>0</v>
      </c>
    </row>
    <row r="328" spans="35:35" ht="15" customHeight="1">
      <c r="AI328" s="71">
        <f>'VMs - All Data Fields'!BJ338</f>
        <v>0</v>
      </c>
    </row>
    <row r="329" spans="35:35" ht="15" customHeight="1">
      <c r="AI329" s="71">
        <f>'VMs - All Data Fields'!BJ339</f>
        <v>0</v>
      </c>
    </row>
    <row r="330" spans="35:35" ht="15" customHeight="1">
      <c r="AI330" s="71">
        <f>'VMs - All Data Fields'!BJ340</f>
        <v>0</v>
      </c>
    </row>
    <row r="331" spans="35:35" ht="15" customHeight="1">
      <c r="AI331" s="71">
        <f>'VMs - All Data Fields'!BJ341</f>
        <v>0</v>
      </c>
    </row>
    <row r="332" spans="35:35" ht="15" customHeight="1">
      <c r="AI332" s="71">
        <f>'VMs - All Data Fields'!BJ342</f>
        <v>0</v>
      </c>
    </row>
    <row r="333" spans="35:35" ht="15" customHeight="1">
      <c r="AI333" s="71">
        <f>'VMs - All Data Fields'!BJ343</f>
        <v>0</v>
      </c>
    </row>
    <row r="334" spans="35:35" ht="15" customHeight="1">
      <c r="AI334" s="71">
        <f>'VMs - All Data Fields'!BJ344</f>
        <v>0</v>
      </c>
    </row>
    <row r="335" spans="35:35" ht="15" customHeight="1">
      <c r="AI335" s="71">
        <f>'VMs - All Data Fields'!BJ345</f>
        <v>0</v>
      </c>
    </row>
    <row r="336" spans="35:35" ht="15" customHeight="1">
      <c r="AI336" s="71">
        <f>'VMs - All Data Fields'!BJ346</f>
        <v>0</v>
      </c>
    </row>
    <row r="337" spans="35:35" ht="15" customHeight="1">
      <c r="AI337" s="71">
        <f>'VMs - All Data Fields'!BJ347</f>
        <v>0</v>
      </c>
    </row>
    <row r="338" spans="35:35" ht="15" customHeight="1">
      <c r="AI338" s="71">
        <f>'VMs - All Data Fields'!BJ348</f>
        <v>0</v>
      </c>
    </row>
    <row r="339" spans="35:35" ht="15" customHeight="1">
      <c r="AI339" s="71">
        <f>'VMs - All Data Fields'!BJ349</f>
        <v>0</v>
      </c>
    </row>
    <row r="340" spans="35:35" ht="15" customHeight="1">
      <c r="AI340" s="71">
        <f>'VMs - All Data Fields'!BJ350</f>
        <v>0</v>
      </c>
    </row>
    <row r="341" spans="35:35" ht="15" customHeight="1">
      <c r="AI341" s="71">
        <f>'VMs - All Data Fields'!BJ351</f>
        <v>0</v>
      </c>
    </row>
    <row r="342" spans="35:35" ht="15" customHeight="1">
      <c r="AI342" s="71">
        <f>'VMs - All Data Fields'!BJ352</f>
        <v>0</v>
      </c>
    </row>
    <row r="343" spans="35:35" ht="15" customHeight="1">
      <c r="AI343" s="71">
        <f>'VMs - All Data Fields'!BJ353</f>
        <v>0</v>
      </c>
    </row>
    <row r="344" spans="35:35" ht="15" customHeight="1">
      <c r="AI344" s="71">
        <f>'VMs - All Data Fields'!BJ354</f>
        <v>0</v>
      </c>
    </row>
    <row r="345" spans="35:35" ht="15" customHeight="1">
      <c r="AI345" s="71">
        <f>'VMs - All Data Fields'!BJ355</f>
        <v>0</v>
      </c>
    </row>
    <row r="346" spans="35:35" ht="15" customHeight="1">
      <c r="AI346" s="71">
        <f>'VMs - All Data Fields'!BJ356</f>
        <v>0</v>
      </c>
    </row>
    <row r="347" spans="35:35" ht="15" customHeight="1">
      <c r="AI347" s="71">
        <f>'VMs - All Data Fields'!BJ357</f>
        <v>0</v>
      </c>
    </row>
    <row r="348" spans="35:35" ht="15" customHeight="1">
      <c r="AI348" s="71">
        <f>'VMs - All Data Fields'!BJ358</f>
        <v>0</v>
      </c>
    </row>
    <row r="349" spans="35:35" ht="15" customHeight="1">
      <c r="AI349" s="71">
        <f>'VMs - All Data Fields'!BJ359</f>
        <v>0</v>
      </c>
    </row>
    <row r="350" spans="35:35" ht="15" customHeight="1">
      <c r="AI350" s="71">
        <f>'VMs - All Data Fields'!BJ360</f>
        <v>0</v>
      </c>
    </row>
    <row r="351" spans="35:35" ht="15" customHeight="1">
      <c r="AI351" s="71">
        <f>'VMs - All Data Fields'!BJ361</f>
        <v>0</v>
      </c>
    </row>
    <row r="352" spans="35:35" ht="15" customHeight="1">
      <c r="AI352" s="71">
        <f>'VMs - All Data Fields'!BJ362</f>
        <v>0</v>
      </c>
    </row>
    <row r="353" spans="35:35" ht="15" customHeight="1">
      <c r="AI353" s="71">
        <f>'VMs - All Data Fields'!BJ363</f>
        <v>0</v>
      </c>
    </row>
    <row r="354" spans="35:35" ht="15" customHeight="1">
      <c r="AI354" s="71">
        <f>'VMs - All Data Fields'!BJ364</f>
        <v>0</v>
      </c>
    </row>
    <row r="355" spans="35:35" ht="15" customHeight="1">
      <c r="AI355" s="71">
        <f>'VMs - All Data Fields'!BJ365</f>
        <v>0</v>
      </c>
    </row>
    <row r="356" spans="35:35" ht="15" customHeight="1">
      <c r="AI356" s="71">
        <f>'VMs - All Data Fields'!BJ366</f>
        <v>0</v>
      </c>
    </row>
    <row r="357" spans="35:35" ht="15" customHeight="1">
      <c r="AI357" s="71">
        <f>'VMs - All Data Fields'!BJ367</f>
        <v>0</v>
      </c>
    </row>
    <row r="358" spans="35:35" ht="15" customHeight="1">
      <c r="AI358" s="71">
        <f>'VMs - All Data Fields'!BJ368</f>
        <v>0</v>
      </c>
    </row>
    <row r="359" spans="35:35" ht="15" customHeight="1">
      <c r="AI359" s="71">
        <f>'VMs - All Data Fields'!BJ369</f>
        <v>0</v>
      </c>
    </row>
    <row r="360" spans="35:35" ht="15" customHeight="1">
      <c r="AI360" s="71">
        <f>'VMs - All Data Fields'!BJ370</f>
        <v>0</v>
      </c>
    </row>
    <row r="361" spans="35:35" ht="15" customHeight="1">
      <c r="AI361" s="71">
        <f>'VMs - All Data Fields'!BJ371</f>
        <v>0</v>
      </c>
    </row>
    <row r="362" spans="35:35" ht="15" customHeight="1">
      <c r="AI362" s="71">
        <f>'VMs - All Data Fields'!BJ372</f>
        <v>0</v>
      </c>
    </row>
    <row r="363" spans="35:35" ht="15" customHeight="1">
      <c r="AI363" s="71">
        <f>'VMs - All Data Fields'!BJ373</f>
        <v>0</v>
      </c>
    </row>
    <row r="364" spans="35:35" ht="15" customHeight="1">
      <c r="AI364" s="71">
        <f>'VMs - All Data Fields'!BJ374</f>
        <v>0</v>
      </c>
    </row>
    <row r="365" spans="35:35" ht="15" customHeight="1">
      <c r="AI365" s="71">
        <f>'VMs - All Data Fields'!BJ375</f>
        <v>0</v>
      </c>
    </row>
    <row r="366" spans="35:35" ht="15" customHeight="1">
      <c r="AI366" s="71">
        <f>'VMs - All Data Fields'!BJ376</f>
        <v>0</v>
      </c>
    </row>
    <row r="367" spans="35:35" ht="15" customHeight="1">
      <c r="AI367" s="71">
        <f>'VMs - All Data Fields'!BJ377</f>
        <v>0</v>
      </c>
    </row>
    <row r="368" spans="35:35" ht="15" customHeight="1">
      <c r="AI368" s="71">
        <f>'VMs - All Data Fields'!BJ378</f>
        <v>0</v>
      </c>
    </row>
    <row r="369" spans="35:35" ht="15" customHeight="1">
      <c r="AI369" s="71">
        <f>'VMs - All Data Fields'!BJ379</f>
        <v>0</v>
      </c>
    </row>
    <row r="370" spans="35:35" ht="15" customHeight="1">
      <c r="AI370" s="71">
        <f>'VMs - All Data Fields'!BJ380</f>
        <v>0</v>
      </c>
    </row>
    <row r="371" spans="35:35" ht="15" customHeight="1">
      <c r="AI371" s="71">
        <f>'VMs - All Data Fields'!BJ381</f>
        <v>0</v>
      </c>
    </row>
    <row r="372" spans="35:35" ht="15" customHeight="1">
      <c r="AI372" s="71">
        <f>'VMs - All Data Fields'!BJ382</f>
        <v>0</v>
      </c>
    </row>
    <row r="373" spans="35:35" ht="15" customHeight="1">
      <c r="AI373" s="71">
        <f>'VMs - All Data Fields'!BJ383</f>
        <v>0</v>
      </c>
    </row>
    <row r="374" spans="35:35" ht="15" customHeight="1">
      <c r="AI374" s="71">
        <f>'VMs - All Data Fields'!BJ384</f>
        <v>0</v>
      </c>
    </row>
    <row r="375" spans="35:35" ht="15" customHeight="1">
      <c r="AI375" s="71">
        <f>'VMs - All Data Fields'!BJ385</f>
        <v>0</v>
      </c>
    </row>
    <row r="376" spans="35:35" ht="15" customHeight="1">
      <c r="AI376" s="71">
        <f>'VMs - All Data Fields'!BJ386</f>
        <v>0</v>
      </c>
    </row>
    <row r="377" spans="35:35" ht="15" customHeight="1">
      <c r="AI377" s="71">
        <f>'VMs - All Data Fields'!BJ387</f>
        <v>0</v>
      </c>
    </row>
    <row r="378" spans="35:35" ht="15" customHeight="1">
      <c r="AI378" s="71">
        <f>'VMs - All Data Fields'!BJ388</f>
        <v>0</v>
      </c>
    </row>
    <row r="379" spans="35:35" ht="15" customHeight="1">
      <c r="AI379" s="71">
        <f>'VMs - All Data Fields'!BJ389</f>
        <v>0</v>
      </c>
    </row>
    <row r="380" spans="35:35" ht="15" customHeight="1">
      <c r="AI380" s="71">
        <f>'VMs - All Data Fields'!BJ390</f>
        <v>0</v>
      </c>
    </row>
    <row r="381" spans="35:35" ht="15" customHeight="1">
      <c r="AI381" s="71">
        <f>'VMs - All Data Fields'!BJ391</f>
        <v>0</v>
      </c>
    </row>
    <row r="382" spans="35:35" ht="15" customHeight="1">
      <c r="AI382" s="71">
        <f>'VMs - All Data Fields'!BJ392</f>
        <v>0</v>
      </c>
    </row>
    <row r="383" spans="35:35" ht="15" customHeight="1">
      <c r="AI383" s="71">
        <f>'VMs - All Data Fields'!BJ393</f>
        <v>0</v>
      </c>
    </row>
    <row r="384" spans="35:35" ht="15" customHeight="1">
      <c r="AI384" s="71">
        <f>'VMs - All Data Fields'!BJ394</f>
        <v>0</v>
      </c>
    </row>
    <row r="385" spans="35:35" ht="15" customHeight="1">
      <c r="AI385" s="71">
        <f>'VMs - All Data Fields'!BJ395</f>
        <v>0</v>
      </c>
    </row>
    <row r="386" spans="35:35" ht="15" customHeight="1">
      <c r="AI386" s="71">
        <f>'VMs - All Data Fields'!BJ396</f>
        <v>0</v>
      </c>
    </row>
    <row r="387" spans="35:35" ht="15" customHeight="1">
      <c r="AI387" s="71">
        <f>'VMs - All Data Fields'!BJ397</f>
        <v>0</v>
      </c>
    </row>
    <row r="388" spans="35:35" ht="15" customHeight="1">
      <c r="AI388" s="71">
        <f>'VMs - All Data Fields'!BJ398</f>
        <v>0</v>
      </c>
    </row>
    <row r="389" spans="35:35" ht="15" customHeight="1">
      <c r="AI389" s="71">
        <f>'VMs - All Data Fields'!BJ399</f>
        <v>0</v>
      </c>
    </row>
    <row r="390" spans="35:35" ht="15" customHeight="1">
      <c r="AI390" s="71">
        <f>'VMs - All Data Fields'!BJ400</f>
        <v>0</v>
      </c>
    </row>
    <row r="391" spans="35:35" ht="15" customHeight="1">
      <c r="AI391" s="71">
        <f>'VMs - All Data Fields'!BJ401</f>
        <v>0</v>
      </c>
    </row>
    <row r="392" spans="35:35" ht="15" customHeight="1">
      <c r="AI392" s="71">
        <f>'VMs - All Data Fields'!BJ402</f>
        <v>0</v>
      </c>
    </row>
    <row r="393" spans="35:35" ht="15" customHeight="1">
      <c r="AI393" s="71">
        <f>'VMs - All Data Fields'!BJ403</f>
        <v>0</v>
      </c>
    </row>
    <row r="394" spans="35:35" ht="15" customHeight="1">
      <c r="AI394" s="71">
        <f>'VMs - All Data Fields'!BJ404</f>
        <v>0</v>
      </c>
    </row>
    <row r="395" spans="35:35" ht="15" customHeight="1">
      <c r="AI395" s="71">
        <f>'VMs - All Data Fields'!BJ405</f>
        <v>0</v>
      </c>
    </row>
    <row r="396" spans="35:35" ht="15" customHeight="1">
      <c r="AI396" s="71">
        <f>'VMs - All Data Fields'!BJ406</f>
        <v>0</v>
      </c>
    </row>
    <row r="397" spans="35:35" ht="15" customHeight="1">
      <c r="AI397" s="71">
        <f>'VMs - All Data Fields'!BJ407</f>
        <v>0</v>
      </c>
    </row>
    <row r="398" spans="35:35" ht="15" customHeight="1">
      <c r="AI398" s="71">
        <f>'VMs - All Data Fields'!BJ408</f>
        <v>0</v>
      </c>
    </row>
    <row r="399" spans="35:35" ht="15" customHeight="1">
      <c r="AI399" s="71">
        <f>'VMs - All Data Fields'!BJ409</f>
        <v>0</v>
      </c>
    </row>
    <row r="400" spans="35:35" ht="15" customHeight="1">
      <c r="AI400" s="71">
        <f>'VMs - All Data Fields'!BJ410</f>
        <v>0</v>
      </c>
    </row>
    <row r="401" spans="35:35" ht="15" customHeight="1">
      <c r="AI401" s="71">
        <f>'VMs - All Data Fields'!BJ411</f>
        <v>0</v>
      </c>
    </row>
    <row r="402" spans="35:35" ht="15" customHeight="1">
      <c r="AI402" s="71">
        <f>'VMs - All Data Fields'!BJ412</f>
        <v>0</v>
      </c>
    </row>
    <row r="403" spans="35:35" ht="15" customHeight="1">
      <c r="AI403" s="71">
        <f>'VMs - All Data Fields'!BJ413</f>
        <v>0</v>
      </c>
    </row>
    <row r="404" spans="35:35" ht="15" customHeight="1">
      <c r="AI404" s="71">
        <f>'VMs - All Data Fields'!BJ414</f>
        <v>0</v>
      </c>
    </row>
    <row r="405" spans="35:35" ht="15" customHeight="1">
      <c r="AI405" s="71">
        <f>'VMs - All Data Fields'!BJ415</f>
        <v>0</v>
      </c>
    </row>
    <row r="406" spans="35:35" ht="15" customHeight="1">
      <c r="AI406" s="71">
        <f>'VMs - All Data Fields'!BJ416</f>
        <v>0</v>
      </c>
    </row>
    <row r="407" spans="35:35" ht="15" customHeight="1">
      <c r="AI407" s="71">
        <f>'VMs - All Data Fields'!BJ417</f>
        <v>0</v>
      </c>
    </row>
    <row r="408" spans="35:35" ht="15" customHeight="1">
      <c r="AI408" s="71">
        <f>'VMs - All Data Fields'!BJ418</f>
        <v>0</v>
      </c>
    </row>
    <row r="409" spans="35:35" ht="15" customHeight="1">
      <c r="AI409" s="71">
        <f>'VMs - All Data Fields'!BJ419</f>
        <v>0</v>
      </c>
    </row>
    <row r="410" spans="35:35" ht="15" customHeight="1">
      <c r="AI410" s="71">
        <f>'VMs - All Data Fields'!BJ420</f>
        <v>0</v>
      </c>
    </row>
    <row r="411" spans="35:35" ht="15" customHeight="1">
      <c r="AI411" s="71">
        <f>'VMs - All Data Fields'!BJ421</f>
        <v>0</v>
      </c>
    </row>
    <row r="412" spans="35:35" ht="15" customHeight="1">
      <c r="AI412" s="71">
        <f>'VMs - All Data Fields'!BJ422</f>
        <v>0</v>
      </c>
    </row>
    <row r="413" spans="35:35" ht="15" customHeight="1">
      <c r="AI413" s="71">
        <f>'VMs - All Data Fields'!BJ423</f>
        <v>0</v>
      </c>
    </row>
    <row r="414" spans="35:35" ht="15" customHeight="1">
      <c r="AI414" s="71">
        <f>'VMs - All Data Fields'!BJ424</f>
        <v>0</v>
      </c>
    </row>
    <row r="415" spans="35:35" ht="15" customHeight="1">
      <c r="AI415" s="71">
        <f>'VMs - All Data Fields'!BJ425</f>
        <v>0</v>
      </c>
    </row>
    <row r="416" spans="35:35" ht="15" customHeight="1">
      <c r="AI416" s="71">
        <f>'VMs - All Data Fields'!BJ426</f>
        <v>0</v>
      </c>
    </row>
    <row r="417" spans="35:35" ht="15" customHeight="1">
      <c r="AI417" s="71">
        <f>'VMs - All Data Fields'!BJ427</f>
        <v>0</v>
      </c>
    </row>
    <row r="418" spans="35:35" ht="15" customHeight="1">
      <c r="AI418" s="71">
        <f>'VMs - All Data Fields'!BJ428</f>
        <v>0</v>
      </c>
    </row>
    <row r="419" spans="35:35" ht="15" customHeight="1">
      <c r="AI419" s="71">
        <f>'VMs - All Data Fields'!BJ429</f>
        <v>0</v>
      </c>
    </row>
    <row r="420" spans="35:35" ht="15" customHeight="1">
      <c r="AI420" s="71">
        <f>'VMs - All Data Fields'!BJ430</f>
        <v>0</v>
      </c>
    </row>
    <row r="421" spans="35:35" ht="15" customHeight="1">
      <c r="AI421" s="71">
        <f>'VMs - All Data Fields'!BJ431</f>
        <v>0</v>
      </c>
    </row>
    <row r="422" spans="35:35" ht="15" customHeight="1">
      <c r="AI422" s="71">
        <f>'VMs - All Data Fields'!BJ432</f>
        <v>0</v>
      </c>
    </row>
    <row r="423" spans="35:35" ht="15" customHeight="1">
      <c r="AI423" s="71">
        <f>'VMs - All Data Fields'!BJ433</f>
        <v>0</v>
      </c>
    </row>
    <row r="424" spans="35:35" ht="15" customHeight="1">
      <c r="AI424" s="71">
        <f>'VMs - All Data Fields'!BJ434</f>
        <v>0</v>
      </c>
    </row>
    <row r="425" spans="35:35" ht="15" customHeight="1">
      <c r="AI425" s="71">
        <f>'VMs - All Data Fields'!BJ435</f>
        <v>0</v>
      </c>
    </row>
    <row r="426" spans="35:35" ht="15" customHeight="1">
      <c r="AI426" s="71">
        <f>'VMs - All Data Fields'!BJ436</f>
        <v>0</v>
      </c>
    </row>
    <row r="427" spans="35:35" ht="15" customHeight="1">
      <c r="AI427" s="71">
        <f>'VMs - All Data Fields'!BJ437</f>
        <v>0</v>
      </c>
    </row>
    <row r="428" spans="35:35" ht="15" customHeight="1">
      <c r="AI428" s="71">
        <f>'VMs - All Data Fields'!BJ438</f>
        <v>0</v>
      </c>
    </row>
    <row r="429" spans="35:35" ht="15" customHeight="1">
      <c r="AI429" s="71">
        <f>'VMs - All Data Fields'!BJ439</f>
        <v>0</v>
      </c>
    </row>
    <row r="430" spans="35:35" ht="15" customHeight="1">
      <c r="AI430" s="71">
        <f>'VMs - All Data Fields'!BJ440</f>
        <v>0</v>
      </c>
    </row>
    <row r="431" spans="35:35" ht="15" customHeight="1">
      <c r="AI431" s="71">
        <f>'VMs - All Data Fields'!BJ441</f>
        <v>0</v>
      </c>
    </row>
    <row r="432" spans="35:35" ht="15" customHeight="1">
      <c r="AI432" s="71">
        <f>'VMs - All Data Fields'!BJ442</f>
        <v>0</v>
      </c>
    </row>
    <row r="433" spans="35:35" ht="15" customHeight="1">
      <c r="AI433" s="71">
        <f>'VMs - All Data Fields'!BJ443</f>
        <v>0</v>
      </c>
    </row>
    <row r="434" spans="35:35" ht="15" customHeight="1">
      <c r="AI434" s="71">
        <f>'VMs - All Data Fields'!BJ444</f>
        <v>0</v>
      </c>
    </row>
    <row r="435" spans="35:35" ht="15" customHeight="1">
      <c r="AI435" s="71">
        <f>'VMs - All Data Fields'!BJ445</f>
        <v>0</v>
      </c>
    </row>
    <row r="436" spans="35:35" ht="15" customHeight="1">
      <c r="AI436" s="71">
        <f>'VMs - All Data Fields'!BJ446</f>
        <v>0</v>
      </c>
    </row>
    <row r="437" spans="35:35" ht="15" customHeight="1">
      <c r="AI437" s="71">
        <f>'VMs - All Data Fields'!BJ447</f>
        <v>0</v>
      </c>
    </row>
    <row r="438" spans="35:35" ht="15" customHeight="1">
      <c r="AI438" s="71">
        <f>'VMs - All Data Fields'!BJ448</f>
        <v>0</v>
      </c>
    </row>
    <row r="439" spans="35:35" ht="15" customHeight="1">
      <c r="AI439" s="71">
        <f>'VMs - All Data Fields'!BJ449</f>
        <v>0</v>
      </c>
    </row>
    <row r="440" spans="35:35" ht="15" customHeight="1">
      <c r="AI440" s="71">
        <f>'VMs - All Data Fields'!BJ450</f>
        <v>0</v>
      </c>
    </row>
    <row r="441" spans="35:35" ht="15" customHeight="1">
      <c r="AI441" s="71">
        <f>'VMs - All Data Fields'!BJ451</f>
        <v>0</v>
      </c>
    </row>
    <row r="442" spans="35:35" ht="15" customHeight="1">
      <c r="AI442" s="71">
        <f>'VMs - All Data Fields'!BJ452</f>
        <v>0</v>
      </c>
    </row>
    <row r="443" spans="35:35" ht="15" customHeight="1">
      <c r="AI443" s="71">
        <f>'VMs - All Data Fields'!BJ453</f>
        <v>0</v>
      </c>
    </row>
    <row r="444" spans="35:35" ht="15" customHeight="1">
      <c r="AI444" s="71">
        <f>'VMs - All Data Fields'!BJ454</f>
        <v>0</v>
      </c>
    </row>
    <row r="445" spans="35:35" ht="15" customHeight="1">
      <c r="AI445" s="71">
        <f>'VMs - All Data Fields'!BJ455</f>
        <v>0</v>
      </c>
    </row>
    <row r="446" spans="35:35" ht="15" customHeight="1">
      <c r="AI446" s="71">
        <f>'VMs - All Data Fields'!BJ456</f>
        <v>0</v>
      </c>
    </row>
    <row r="447" spans="35:35" ht="15" customHeight="1">
      <c r="AI447" s="71">
        <f>'VMs - All Data Fields'!BJ457</f>
        <v>0</v>
      </c>
    </row>
    <row r="448" spans="35:35" ht="15" customHeight="1">
      <c r="AI448" s="71">
        <f>'VMs - All Data Fields'!BJ458</f>
        <v>0</v>
      </c>
    </row>
    <row r="449" spans="35:35" ht="15" customHeight="1">
      <c r="AI449" s="71">
        <f>'VMs - All Data Fields'!BJ459</f>
        <v>0</v>
      </c>
    </row>
    <row r="450" spans="35:35" ht="15" customHeight="1">
      <c r="AI450" s="71">
        <f>'VMs - All Data Fields'!BJ460</f>
        <v>0</v>
      </c>
    </row>
    <row r="451" spans="35:35" ht="15" customHeight="1">
      <c r="AI451" s="71">
        <f>'VMs - All Data Fields'!BJ461</f>
        <v>0</v>
      </c>
    </row>
    <row r="452" spans="35:35" ht="15" customHeight="1">
      <c r="AI452" s="71">
        <f>'VMs - All Data Fields'!BJ462</f>
        <v>0</v>
      </c>
    </row>
    <row r="453" spans="35:35" ht="15" customHeight="1">
      <c r="AI453" s="71">
        <f>'VMs - All Data Fields'!BJ463</f>
        <v>0</v>
      </c>
    </row>
    <row r="454" spans="35:35" ht="15" customHeight="1">
      <c r="AI454" s="71">
        <f>'VMs - All Data Fields'!BJ464</f>
        <v>0</v>
      </c>
    </row>
    <row r="455" spans="35:35" ht="15" customHeight="1">
      <c r="AI455" s="71">
        <f>'VMs - All Data Fields'!BJ465</f>
        <v>0</v>
      </c>
    </row>
    <row r="456" spans="35:35" ht="15" customHeight="1">
      <c r="AI456" s="71">
        <f>'VMs - All Data Fields'!BJ466</f>
        <v>0</v>
      </c>
    </row>
    <row r="457" spans="35:35" ht="15" customHeight="1">
      <c r="AI457" s="71">
        <f>'VMs - All Data Fields'!BJ467</f>
        <v>0</v>
      </c>
    </row>
    <row r="458" spans="35:35" ht="15" customHeight="1">
      <c r="AI458" s="71">
        <f>'VMs - All Data Fields'!BJ468</f>
        <v>0</v>
      </c>
    </row>
    <row r="459" spans="35:35" ht="15" customHeight="1">
      <c r="AI459" s="71">
        <f>'VMs - All Data Fields'!BJ469</f>
        <v>0</v>
      </c>
    </row>
    <row r="460" spans="35:35" ht="15" customHeight="1">
      <c r="AI460" s="71">
        <f>'VMs - All Data Fields'!BJ470</f>
        <v>0</v>
      </c>
    </row>
    <row r="461" spans="35:35" ht="15" customHeight="1">
      <c r="AI461" s="71">
        <f>'VMs - All Data Fields'!BJ471</f>
        <v>0</v>
      </c>
    </row>
    <row r="462" spans="35:35" ht="15" customHeight="1">
      <c r="AI462" s="71">
        <f>'VMs - All Data Fields'!BJ472</f>
        <v>0</v>
      </c>
    </row>
    <row r="463" spans="35:35" ht="15" customHeight="1">
      <c r="AI463" s="71">
        <f>'VMs - All Data Fields'!BJ473</f>
        <v>0</v>
      </c>
    </row>
    <row r="464" spans="35:35" ht="15" customHeight="1">
      <c r="AI464" s="71">
        <f>'VMs - All Data Fields'!BJ474</f>
        <v>0</v>
      </c>
    </row>
    <row r="465" spans="35:35" ht="15" customHeight="1">
      <c r="AI465" s="71">
        <f>'VMs - All Data Fields'!BJ475</f>
        <v>0</v>
      </c>
    </row>
    <row r="466" spans="35:35" ht="15" customHeight="1">
      <c r="AI466" s="71">
        <f>'VMs - All Data Fields'!BJ476</f>
        <v>0</v>
      </c>
    </row>
    <row r="467" spans="35:35" ht="15" customHeight="1">
      <c r="AI467" s="71">
        <f>'VMs - All Data Fields'!BJ477</f>
        <v>0</v>
      </c>
    </row>
    <row r="468" spans="35:35" ht="15" customHeight="1">
      <c r="AI468" s="71">
        <f>'VMs - All Data Fields'!BJ478</f>
        <v>0</v>
      </c>
    </row>
    <row r="469" spans="35:35" ht="15" customHeight="1">
      <c r="AI469" s="71">
        <f>'VMs - All Data Fields'!BJ479</f>
        <v>0</v>
      </c>
    </row>
    <row r="470" spans="35:35" ht="15" customHeight="1">
      <c r="AI470" s="71">
        <f>'VMs - All Data Fields'!BJ480</f>
        <v>0</v>
      </c>
    </row>
    <row r="471" spans="35:35" ht="15" customHeight="1">
      <c r="AI471" s="71">
        <f>'VMs - All Data Fields'!BJ481</f>
        <v>0</v>
      </c>
    </row>
    <row r="472" spans="35:35" ht="15" customHeight="1">
      <c r="AI472" s="71">
        <f>'VMs - All Data Fields'!BJ482</f>
        <v>0</v>
      </c>
    </row>
    <row r="473" spans="35:35" ht="15" customHeight="1">
      <c r="AI473" s="71">
        <f>'VMs - All Data Fields'!BJ483</f>
        <v>0</v>
      </c>
    </row>
    <row r="474" spans="35:35" ht="15" customHeight="1">
      <c r="AI474" s="71">
        <f>'VMs - All Data Fields'!BJ484</f>
        <v>0</v>
      </c>
    </row>
    <row r="475" spans="35:35" ht="15" customHeight="1">
      <c r="AI475" s="71">
        <f>'VMs - All Data Fields'!BJ485</f>
        <v>0</v>
      </c>
    </row>
    <row r="476" spans="35:35" ht="15" customHeight="1">
      <c r="AI476" s="71">
        <f>'VMs - All Data Fields'!BJ486</f>
        <v>0</v>
      </c>
    </row>
    <row r="477" spans="35:35" ht="15" customHeight="1">
      <c r="AI477" s="71">
        <f>'VMs - All Data Fields'!BJ487</f>
        <v>0</v>
      </c>
    </row>
    <row r="478" spans="35:35" ht="15" customHeight="1">
      <c r="AI478" s="71">
        <f>'VMs - All Data Fields'!BJ488</f>
        <v>0</v>
      </c>
    </row>
    <row r="479" spans="35:35" ht="15" customHeight="1">
      <c r="AI479" s="71">
        <f>'VMs - All Data Fields'!BJ489</f>
        <v>0</v>
      </c>
    </row>
    <row r="480" spans="35:35" ht="15" customHeight="1">
      <c r="AI480" s="71">
        <f>'VMs - All Data Fields'!BJ490</f>
        <v>0</v>
      </c>
    </row>
    <row r="481" spans="35:35" ht="15" customHeight="1">
      <c r="AI481" s="71">
        <f>'VMs - All Data Fields'!BJ491</f>
        <v>0</v>
      </c>
    </row>
    <row r="482" spans="35:35" ht="15" customHeight="1">
      <c r="AI482" s="71">
        <f>'VMs - All Data Fields'!BJ492</f>
        <v>0</v>
      </c>
    </row>
    <row r="483" spans="35:35" ht="15" customHeight="1">
      <c r="AI483" s="71">
        <f>'VMs - All Data Fields'!BJ493</f>
        <v>0</v>
      </c>
    </row>
    <row r="484" spans="35:35" ht="15" customHeight="1">
      <c r="AI484" s="71">
        <f>'VMs - All Data Fields'!BJ494</f>
        <v>0</v>
      </c>
    </row>
    <row r="485" spans="35:35" ht="15" customHeight="1">
      <c r="AI485" s="71">
        <f>'VMs - All Data Fields'!BJ495</f>
        <v>0</v>
      </c>
    </row>
    <row r="486" spans="35:35" ht="15" customHeight="1">
      <c r="AI486" s="71">
        <f>'VMs - All Data Fields'!BJ496</f>
        <v>0</v>
      </c>
    </row>
    <row r="487" spans="35:35" ht="15" customHeight="1">
      <c r="AI487" s="71">
        <f>'VMs - All Data Fields'!BJ497</f>
        <v>0</v>
      </c>
    </row>
    <row r="488" spans="35:35" ht="15" customHeight="1">
      <c r="AI488" s="71">
        <f>'VMs - All Data Fields'!BJ498</f>
        <v>0</v>
      </c>
    </row>
    <row r="489" spans="35:35" ht="15" customHeight="1">
      <c r="AI489" s="71">
        <f>'VMs - All Data Fields'!BJ499</f>
        <v>0</v>
      </c>
    </row>
    <row r="490" spans="35:35" ht="15" customHeight="1">
      <c r="AI490" s="71">
        <f>'VMs - All Data Fields'!BJ500</f>
        <v>0</v>
      </c>
    </row>
    <row r="491" spans="35:35" ht="15" customHeight="1">
      <c r="AI491" s="71">
        <f>'VMs - All Data Fields'!BJ501</f>
        <v>0</v>
      </c>
    </row>
    <row r="492" spans="35:35" ht="15" customHeight="1">
      <c r="AI492" s="71">
        <f>'VMs - All Data Fields'!BJ502</f>
        <v>0</v>
      </c>
    </row>
    <row r="493" spans="35:35" ht="15" customHeight="1">
      <c r="AI493" s="71">
        <f>'VMs - All Data Fields'!BJ503</f>
        <v>0</v>
      </c>
    </row>
    <row r="494" spans="35:35" ht="15" customHeight="1">
      <c r="AI494" s="71">
        <f>'VMs - All Data Fields'!BJ504</f>
        <v>0</v>
      </c>
    </row>
    <row r="495" spans="35:35" ht="15" customHeight="1">
      <c r="AI495" s="71">
        <f>'VMs - All Data Fields'!BJ505</f>
        <v>0</v>
      </c>
    </row>
    <row r="496" spans="35:35" ht="15" customHeight="1">
      <c r="AI496" s="71">
        <f>'VMs - All Data Fields'!BJ506</f>
        <v>0</v>
      </c>
    </row>
    <row r="497" spans="35:35" ht="15" customHeight="1">
      <c r="AI497" s="71">
        <f>'VMs - All Data Fields'!BJ507</f>
        <v>0</v>
      </c>
    </row>
    <row r="498" spans="35:35" ht="15" customHeight="1">
      <c r="AI498" s="71">
        <f>'VMs - All Data Fields'!BJ508</f>
        <v>0</v>
      </c>
    </row>
    <row r="499" spans="35:35" ht="15" customHeight="1">
      <c r="AI499" s="71">
        <f>'VMs - All Data Fields'!BJ509</f>
        <v>0</v>
      </c>
    </row>
    <row r="500" spans="35:35" ht="15" customHeight="1">
      <c r="AI500" s="71">
        <f>'VMs - All Data Fields'!BJ510</f>
        <v>0</v>
      </c>
    </row>
    <row r="501" spans="35:35" ht="15" customHeight="1">
      <c r="AI501" s="71">
        <f>'VMs - All Data Fields'!BJ511</f>
        <v>0</v>
      </c>
    </row>
    <row r="502" spans="35:35" ht="15" customHeight="1">
      <c r="AI502" s="71">
        <f>'VMs - All Data Fields'!BJ512</f>
        <v>0</v>
      </c>
    </row>
    <row r="503" spans="35:35" ht="15" customHeight="1">
      <c r="AI503" s="71">
        <f>'VMs - All Data Fields'!BJ513</f>
        <v>0</v>
      </c>
    </row>
    <row r="504" spans="35:35" ht="15" customHeight="1">
      <c r="AI504" s="71">
        <f>'VMs - All Data Fields'!BJ514</f>
        <v>0</v>
      </c>
    </row>
    <row r="505" spans="35:35" ht="15" customHeight="1">
      <c r="AI505" s="71">
        <f>'VMs - All Data Fields'!BJ515</f>
        <v>0</v>
      </c>
    </row>
    <row r="506" spans="35:35" ht="15" customHeight="1">
      <c r="AI506" s="71">
        <f>'VMs - All Data Fields'!BJ516</f>
        <v>0</v>
      </c>
    </row>
    <row r="507" spans="35:35" ht="15" customHeight="1">
      <c r="AI507" s="71">
        <f>'VMs - All Data Fields'!BJ517</f>
        <v>0</v>
      </c>
    </row>
    <row r="508" spans="35:35" ht="15" customHeight="1">
      <c r="AI508" s="71">
        <f>'VMs - All Data Fields'!BJ518</f>
        <v>0</v>
      </c>
    </row>
    <row r="509" spans="35:35" ht="15" customHeight="1">
      <c r="AI509" s="71">
        <f>'VMs - All Data Fields'!BJ519</f>
        <v>0</v>
      </c>
    </row>
    <row r="510" spans="35:35" ht="15" customHeight="1">
      <c r="AI510" s="71">
        <f>'VMs - All Data Fields'!BJ520</f>
        <v>0</v>
      </c>
    </row>
    <row r="511" spans="35:35" ht="15" customHeight="1">
      <c r="AI511" s="71">
        <f>'VMs - All Data Fields'!BJ521</f>
        <v>0</v>
      </c>
    </row>
    <row r="512" spans="35:35" ht="15" customHeight="1">
      <c r="AI512" s="71">
        <f>'VMs - All Data Fields'!BJ522</f>
        <v>0</v>
      </c>
    </row>
    <row r="513" spans="35:35" ht="15" customHeight="1">
      <c r="AI513" s="71">
        <f>'VMs - All Data Fields'!BJ523</f>
        <v>0</v>
      </c>
    </row>
    <row r="514" spans="35:35" ht="15" customHeight="1">
      <c r="AI514" s="71">
        <f>'VMs - All Data Fields'!BJ524</f>
        <v>0</v>
      </c>
    </row>
    <row r="515" spans="35:35" ht="15" customHeight="1">
      <c r="AI515" s="71">
        <f>'VMs - All Data Fields'!BJ525</f>
        <v>0</v>
      </c>
    </row>
    <row r="516" spans="35:35" ht="15" customHeight="1">
      <c r="AI516" s="71">
        <f>'VMs - All Data Fields'!BJ526</f>
        <v>0</v>
      </c>
    </row>
    <row r="517" spans="35:35" ht="15" customHeight="1">
      <c r="AI517" s="71">
        <f>'VMs - All Data Fields'!BJ527</f>
        <v>0</v>
      </c>
    </row>
    <row r="518" spans="35:35" ht="15" customHeight="1">
      <c r="AI518" s="71">
        <f>'VMs - All Data Fields'!BJ528</f>
        <v>0</v>
      </c>
    </row>
    <row r="519" spans="35:35" ht="15" customHeight="1">
      <c r="AI519" s="71">
        <f>'VMs - All Data Fields'!BJ529</f>
        <v>0</v>
      </c>
    </row>
    <row r="520" spans="35:35" ht="15" customHeight="1">
      <c r="AI520" s="71">
        <f>'VMs - All Data Fields'!BJ530</f>
        <v>0</v>
      </c>
    </row>
    <row r="521" spans="35:35" ht="15" customHeight="1">
      <c r="AI521" s="71">
        <f>'VMs - All Data Fields'!BJ531</f>
        <v>0</v>
      </c>
    </row>
    <row r="522" spans="35:35" ht="15" customHeight="1">
      <c r="AI522" s="71">
        <f>'VMs - All Data Fields'!BJ532</f>
        <v>0</v>
      </c>
    </row>
    <row r="523" spans="35:35" ht="15" customHeight="1">
      <c r="AI523" s="71">
        <f>'VMs - All Data Fields'!BJ533</f>
        <v>0</v>
      </c>
    </row>
    <row r="524" spans="35:35" ht="15" customHeight="1">
      <c r="AI524" s="71">
        <f>'VMs - All Data Fields'!BJ534</f>
        <v>0</v>
      </c>
    </row>
    <row r="525" spans="35:35" ht="15" customHeight="1">
      <c r="AI525" s="71">
        <f>'VMs - All Data Fields'!BJ535</f>
        <v>0</v>
      </c>
    </row>
    <row r="526" spans="35:35" ht="15" customHeight="1">
      <c r="AI526" s="71">
        <f>'VMs - All Data Fields'!BJ536</f>
        <v>0</v>
      </c>
    </row>
    <row r="527" spans="35:35" ht="15" customHeight="1">
      <c r="AI527" s="71">
        <f>'VMs - All Data Fields'!BJ537</f>
        <v>0</v>
      </c>
    </row>
    <row r="528" spans="35:35" ht="15" customHeight="1">
      <c r="AI528" s="71">
        <f>'VMs - All Data Fields'!BJ538</f>
        <v>0</v>
      </c>
    </row>
    <row r="529" spans="35:35" ht="15" customHeight="1">
      <c r="AI529" s="71">
        <f>'VMs - All Data Fields'!BJ539</f>
        <v>0</v>
      </c>
    </row>
    <row r="530" spans="35:35" ht="15" customHeight="1">
      <c r="AI530" s="71">
        <f>'VMs - All Data Fields'!BJ540</f>
        <v>0</v>
      </c>
    </row>
    <row r="531" spans="35:35" ht="15" customHeight="1">
      <c r="AI531" s="71">
        <f>'VMs - All Data Fields'!BJ541</f>
        <v>0</v>
      </c>
    </row>
    <row r="532" spans="35:35" ht="15" customHeight="1">
      <c r="AI532" s="71">
        <f>'VMs - All Data Fields'!BJ542</f>
        <v>0</v>
      </c>
    </row>
    <row r="533" spans="35:35" ht="15" customHeight="1">
      <c r="AI533" s="71">
        <f>'VMs - All Data Fields'!BJ543</f>
        <v>0</v>
      </c>
    </row>
    <row r="534" spans="35:35" ht="15" customHeight="1">
      <c r="AI534" s="71">
        <f>'VMs - All Data Fields'!BJ544</f>
        <v>0</v>
      </c>
    </row>
    <row r="535" spans="35:35" ht="15" customHeight="1">
      <c r="AI535" s="71">
        <f>'VMs - All Data Fields'!BJ545</f>
        <v>0</v>
      </c>
    </row>
    <row r="536" spans="35:35" ht="15" customHeight="1">
      <c r="AI536" s="71">
        <f>'VMs - All Data Fields'!BJ546</f>
        <v>0</v>
      </c>
    </row>
    <row r="537" spans="35:35" ht="15" customHeight="1">
      <c r="AI537" s="71">
        <f>'VMs - All Data Fields'!BJ547</f>
        <v>0</v>
      </c>
    </row>
    <row r="538" spans="35:35" ht="15" customHeight="1">
      <c r="AI538" s="71">
        <f>'VMs - All Data Fields'!BJ548</f>
        <v>0</v>
      </c>
    </row>
    <row r="539" spans="35:35" ht="15" customHeight="1">
      <c r="AI539" s="71">
        <f>'VMs - All Data Fields'!BJ549</f>
        <v>0</v>
      </c>
    </row>
    <row r="540" spans="35:35" ht="15" customHeight="1">
      <c r="AI540" s="71">
        <f>'VMs - All Data Fields'!BJ550</f>
        <v>0</v>
      </c>
    </row>
    <row r="541" spans="35:35" ht="15" customHeight="1">
      <c r="AI541" s="71">
        <f>'VMs - All Data Fields'!BJ551</f>
        <v>0</v>
      </c>
    </row>
    <row r="542" spans="35:35" ht="15" customHeight="1">
      <c r="AI542" s="71">
        <f>'VMs - All Data Fields'!BJ552</f>
        <v>0</v>
      </c>
    </row>
    <row r="543" spans="35:35" ht="15" customHeight="1">
      <c r="AI543" s="71">
        <f>'VMs - All Data Fields'!BJ553</f>
        <v>0</v>
      </c>
    </row>
    <row r="544" spans="35:35" ht="15" customHeight="1">
      <c r="AI544" s="71">
        <f>'VMs - All Data Fields'!BJ554</f>
        <v>0</v>
      </c>
    </row>
    <row r="545" spans="35:35" ht="15" customHeight="1">
      <c r="AI545" s="71">
        <f>'VMs - All Data Fields'!BJ555</f>
        <v>0</v>
      </c>
    </row>
    <row r="546" spans="35:35" ht="15" customHeight="1">
      <c r="AI546" s="71">
        <f>'VMs - All Data Fields'!BJ556</f>
        <v>0</v>
      </c>
    </row>
    <row r="547" spans="35:35" ht="15" customHeight="1">
      <c r="AI547" s="71">
        <f>'VMs - All Data Fields'!BJ557</f>
        <v>0</v>
      </c>
    </row>
    <row r="548" spans="35:35" ht="15" customHeight="1">
      <c r="AI548" s="71">
        <f>'VMs - All Data Fields'!BJ558</f>
        <v>0</v>
      </c>
    </row>
    <row r="549" spans="35:35" ht="15" customHeight="1">
      <c r="AI549" s="71">
        <f>'VMs - All Data Fields'!BJ559</f>
        <v>0</v>
      </c>
    </row>
    <row r="550" spans="35:35" ht="15" customHeight="1">
      <c r="AI550" s="71">
        <f>'VMs - All Data Fields'!BJ560</f>
        <v>0</v>
      </c>
    </row>
    <row r="551" spans="35:35" ht="15" customHeight="1">
      <c r="AI551" s="71">
        <f>'VMs - All Data Fields'!BJ561</f>
        <v>0</v>
      </c>
    </row>
    <row r="552" spans="35:35" ht="15" customHeight="1">
      <c r="AI552" s="71">
        <f>'VMs - All Data Fields'!BJ562</f>
        <v>0</v>
      </c>
    </row>
    <row r="553" spans="35:35" ht="15" customHeight="1">
      <c r="AI553" s="71">
        <f>'VMs - All Data Fields'!BJ563</f>
        <v>0</v>
      </c>
    </row>
    <row r="554" spans="35:35" ht="15" customHeight="1">
      <c r="AI554" s="71">
        <f>'VMs - All Data Fields'!BJ564</f>
        <v>0</v>
      </c>
    </row>
    <row r="555" spans="35:35" ht="15" customHeight="1">
      <c r="AI555" s="71">
        <f>'VMs - All Data Fields'!BJ565</f>
        <v>0</v>
      </c>
    </row>
    <row r="556" spans="35:35" ht="15" customHeight="1">
      <c r="AI556" s="71">
        <f>'VMs - All Data Fields'!BJ566</f>
        <v>0</v>
      </c>
    </row>
    <row r="557" spans="35:35" ht="15" customHeight="1">
      <c r="AI557" s="71">
        <f>'VMs - All Data Fields'!BJ567</f>
        <v>0</v>
      </c>
    </row>
    <row r="558" spans="35:35" ht="15" customHeight="1">
      <c r="AI558" s="71">
        <f>'VMs - All Data Fields'!BJ568</f>
        <v>0</v>
      </c>
    </row>
    <row r="559" spans="35:35" ht="15" customHeight="1">
      <c r="AI559" s="71">
        <f>'VMs - All Data Fields'!BJ569</f>
        <v>0</v>
      </c>
    </row>
    <row r="560" spans="35:35" ht="15" customHeight="1">
      <c r="AI560" s="71">
        <f>'VMs - All Data Fields'!BJ570</f>
        <v>0</v>
      </c>
    </row>
    <row r="561" spans="35:35" ht="15" customHeight="1">
      <c r="AI561" s="71">
        <f>'VMs - All Data Fields'!BJ571</f>
        <v>0</v>
      </c>
    </row>
    <row r="562" spans="35:35" ht="15" customHeight="1">
      <c r="AI562" s="71">
        <f>'VMs - All Data Fields'!BJ572</f>
        <v>0</v>
      </c>
    </row>
    <row r="563" spans="35:35" ht="15" customHeight="1">
      <c r="AI563" s="71">
        <f>'VMs - All Data Fields'!BJ573</f>
        <v>0</v>
      </c>
    </row>
    <row r="564" spans="35:35" ht="15" customHeight="1">
      <c r="AI564" s="71">
        <f>'VMs - All Data Fields'!BJ574</f>
        <v>0</v>
      </c>
    </row>
    <row r="565" spans="35:35" ht="15" customHeight="1">
      <c r="AI565" s="71">
        <f>'VMs - All Data Fields'!BJ575</f>
        <v>0</v>
      </c>
    </row>
    <row r="566" spans="35:35" ht="15" customHeight="1">
      <c r="AI566" s="71">
        <f>'VMs - All Data Fields'!BJ576</f>
        <v>0</v>
      </c>
    </row>
    <row r="567" spans="35:35" ht="15" customHeight="1">
      <c r="AI567" s="71">
        <f>'VMs - All Data Fields'!BJ577</f>
        <v>0</v>
      </c>
    </row>
    <row r="568" spans="35:35" ht="15" customHeight="1">
      <c r="AI568" s="71">
        <f>'VMs - All Data Fields'!BJ578</f>
        <v>0</v>
      </c>
    </row>
    <row r="569" spans="35:35" ht="15" customHeight="1">
      <c r="AI569" s="71">
        <f>'VMs - All Data Fields'!BJ579</f>
        <v>0</v>
      </c>
    </row>
    <row r="570" spans="35:35" ht="15" customHeight="1">
      <c r="AI570" s="71">
        <f>'VMs - All Data Fields'!BJ580</f>
        <v>0</v>
      </c>
    </row>
    <row r="571" spans="35:35" ht="15" customHeight="1">
      <c r="AI571" s="71">
        <f>'VMs - All Data Fields'!BJ581</f>
        <v>0</v>
      </c>
    </row>
    <row r="572" spans="35:35" ht="15" customHeight="1">
      <c r="AI572" s="71">
        <f>'VMs - All Data Fields'!BJ582</f>
        <v>0</v>
      </c>
    </row>
    <row r="573" spans="35:35" ht="15" customHeight="1">
      <c r="AI573" s="71">
        <f>'VMs - All Data Fields'!BJ583</f>
        <v>0</v>
      </c>
    </row>
    <row r="574" spans="35:35" ht="15" customHeight="1">
      <c r="AI574" s="71">
        <f>'VMs - All Data Fields'!BJ584</f>
        <v>0</v>
      </c>
    </row>
    <row r="575" spans="35:35" ht="15" customHeight="1">
      <c r="AI575" s="71">
        <f>'VMs - All Data Fields'!BJ585</f>
        <v>0</v>
      </c>
    </row>
    <row r="576" spans="35:35" ht="15" customHeight="1">
      <c r="AI576" s="71">
        <f>'VMs - All Data Fields'!BJ586</f>
        <v>0</v>
      </c>
    </row>
    <row r="577" spans="35:35" ht="15" customHeight="1">
      <c r="AI577" s="71">
        <f>'VMs - All Data Fields'!BJ587</f>
        <v>0</v>
      </c>
    </row>
    <row r="578" spans="35:35" ht="15" customHeight="1">
      <c r="AI578" s="71">
        <f>'VMs - All Data Fields'!BJ588</f>
        <v>0</v>
      </c>
    </row>
    <row r="579" spans="35:35" ht="15" customHeight="1">
      <c r="AI579" s="71">
        <f>'VMs - All Data Fields'!BJ589</f>
        <v>0</v>
      </c>
    </row>
    <row r="580" spans="35:35" ht="15" customHeight="1">
      <c r="AI580" s="71">
        <f>'VMs - All Data Fields'!BJ590</f>
        <v>0</v>
      </c>
    </row>
    <row r="581" spans="35:35" ht="15" customHeight="1">
      <c r="AI581" s="71">
        <f>'VMs - All Data Fields'!BJ591</f>
        <v>0</v>
      </c>
    </row>
    <row r="582" spans="35:35" ht="15" customHeight="1">
      <c r="AI582" s="71">
        <f>'VMs - All Data Fields'!BJ592</f>
        <v>0</v>
      </c>
    </row>
    <row r="583" spans="35:35" ht="15" customHeight="1">
      <c r="AI583" s="71">
        <f>'VMs - All Data Fields'!BJ593</f>
        <v>0</v>
      </c>
    </row>
    <row r="584" spans="35:35" ht="15" customHeight="1">
      <c r="AI584" s="71">
        <f>'VMs - All Data Fields'!BJ594</f>
        <v>0</v>
      </c>
    </row>
    <row r="585" spans="35:35" ht="15" customHeight="1">
      <c r="AI585" s="71">
        <f>'VMs - All Data Fields'!BJ595</f>
        <v>0</v>
      </c>
    </row>
    <row r="586" spans="35:35" ht="15" customHeight="1">
      <c r="AI586" s="71">
        <f>'VMs - All Data Fields'!BJ596</f>
        <v>0</v>
      </c>
    </row>
    <row r="587" spans="35:35" ht="15" customHeight="1">
      <c r="AI587" s="71">
        <f>'VMs - All Data Fields'!BJ597</f>
        <v>0</v>
      </c>
    </row>
    <row r="588" spans="35:35" ht="15" customHeight="1">
      <c r="AI588" s="71">
        <f>'VMs - All Data Fields'!BJ598</f>
        <v>0</v>
      </c>
    </row>
    <row r="589" spans="35:35" ht="15" customHeight="1">
      <c r="AI589" s="71">
        <f>'VMs - All Data Fields'!BJ599</f>
        <v>0</v>
      </c>
    </row>
    <row r="590" spans="35:35" ht="15" customHeight="1">
      <c r="AI590" s="71">
        <f>'VMs - All Data Fields'!BJ600</f>
        <v>0</v>
      </c>
    </row>
    <row r="591" spans="35:35" ht="15" customHeight="1">
      <c r="AI591" s="71">
        <f>'VMs - All Data Fields'!BJ601</f>
        <v>0</v>
      </c>
    </row>
    <row r="592" spans="35:35" ht="15" customHeight="1">
      <c r="AI592" s="71">
        <f>'VMs - All Data Fields'!BJ602</f>
        <v>0</v>
      </c>
    </row>
    <row r="593" spans="35:35" ht="15" customHeight="1">
      <c r="AI593" s="71">
        <f>'VMs - All Data Fields'!BJ603</f>
        <v>0</v>
      </c>
    </row>
    <row r="594" spans="35:35" ht="15" customHeight="1">
      <c r="AI594" s="71">
        <f>'VMs - All Data Fields'!BJ604</f>
        <v>0</v>
      </c>
    </row>
    <row r="595" spans="35:35" ht="15" customHeight="1">
      <c r="AI595" s="71">
        <f>'VMs - All Data Fields'!BJ605</f>
        <v>0</v>
      </c>
    </row>
    <row r="596" spans="35:35" ht="15" customHeight="1">
      <c r="AI596" s="71">
        <f>'VMs - All Data Fields'!BJ606</f>
        <v>0</v>
      </c>
    </row>
    <row r="597" spans="35:35" ht="15" customHeight="1">
      <c r="AI597" s="71">
        <f>'VMs - All Data Fields'!BJ607</f>
        <v>0</v>
      </c>
    </row>
    <row r="598" spans="35:35" ht="15" customHeight="1">
      <c r="AI598" s="71">
        <f>'VMs - All Data Fields'!BJ608</f>
        <v>0</v>
      </c>
    </row>
    <row r="599" spans="35:35" ht="15" customHeight="1">
      <c r="AI599" s="71">
        <f>'VMs - All Data Fields'!BJ609</f>
        <v>0</v>
      </c>
    </row>
    <row r="600" spans="35:35" ht="15" customHeight="1">
      <c r="AI600" s="71">
        <f>'VMs - All Data Fields'!BJ610</f>
        <v>0</v>
      </c>
    </row>
    <row r="601" spans="35:35" ht="15" customHeight="1">
      <c r="AI601" s="71">
        <f>'VMs - All Data Fields'!BJ611</f>
        <v>0</v>
      </c>
    </row>
    <row r="602" spans="35:35" ht="15" customHeight="1">
      <c r="AI602" s="71">
        <f>'VMs - All Data Fields'!BJ612</f>
        <v>0</v>
      </c>
    </row>
    <row r="603" spans="35:35" ht="15" customHeight="1">
      <c r="AI603" s="71">
        <f>'VMs - All Data Fields'!BJ613</f>
        <v>0</v>
      </c>
    </row>
    <row r="604" spans="35:35" ht="15" customHeight="1">
      <c r="AI604" s="71">
        <f>'VMs - All Data Fields'!BJ614</f>
        <v>0</v>
      </c>
    </row>
    <row r="605" spans="35:35" ht="15" customHeight="1">
      <c r="AI605" s="71">
        <f>'VMs - All Data Fields'!BJ615</f>
        <v>0</v>
      </c>
    </row>
    <row r="606" spans="35:35" ht="15" customHeight="1">
      <c r="AI606" s="71">
        <f>'VMs - All Data Fields'!BJ616</f>
        <v>0</v>
      </c>
    </row>
    <row r="607" spans="35:35" ht="15" customHeight="1">
      <c r="AI607" s="71">
        <f>'VMs - All Data Fields'!BJ617</f>
        <v>0</v>
      </c>
    </row>
    <row r="608" spans="35:35" ht="15" customHeight="1">
      <c r="AI608" s="71">
        <f>'VMs - All Data Fields'!BJ618</f>
        <v>0</v>
      </c>
    </row>
    <row r="609" spans="35:35" ht="15" customHeight="1">
      <c r="AI609" s="71">
        <f>'VMs - All Data Fields'!BJ619</f>
        <v>0</v>
      </c>
    </row>
    <row r="610" spans="35:35" ht="15" customHeight="1">
      <c r="AI610" s="71">
        <f>'VMs - All Data Fields'!BJ620</f>
        <v>0</v>
      </c>
    </row>
    <row r="611" spans="35:35" ht="15" customHeight="1">
      <c r="AI611" s="71">
        <f>'VMs - All Data Fields'!BJ621</f>
        <v>0</v>
      </c>
    </row>
    <row r="612" spans="35:35" ht="15" customHeight="1">
      <c r="AI612" s="71">
        <f>'VMs - All Data Fields'!BJ622</f>
        <v>0</v>
      </c>
    </row>
    <row r="613" spans="35:35" ht="15" customHeight="1">
      <c r="AI613" s="71">
        <f>'VMs - All Data Fields'!BJ623</f>
        <v>0</v>
      </c>
    </row>
    <row r="614" spans="35:35" ht="15" customHeight="1">
      <c r="AI614" s="71">
        <f>'VMs - All Data Fields'!BJ624</f>
        <v>0</v>
      </c>
    </row>
    <row r="615" spans="35:35" ht="15" customHeight="1">
      <c r="AI615" s="71">
        <f>'VMs - All Data Fields'!BJ625</f>
        <v>0</v>
      </c>
    </row>
    <row r="616" spans="35:35" ht="15" customHeight="1">
      <c r="AI616" s="71">
        <f>'VMs - All Data Fields'!BJ626</f>
        <v>0</v>
      </c>
    </row>
    <row r="617" spans="35:35" ht="15" customHeight="1">
      <c r="AI617" s="71">
        <f>'VMs - All Data Fields'!BJ627</f>
        <v>0</v>
      </c>
    </row>
    <row r="618" spans="35:35" ht="15" customHeight="1">
      <c r="AI618" s="71">
        <f>'VMs - All Data Fields'!BJ628</f>
        <v>0</v>
      </c>
    </row>
    <row r="619" spans="35:35" ht="15" customHeight="1">
      <c r="AI619" s="71">
        <f>'VMs - All Data Fields'!BJ629</f>
        <v>0</v>
      </c>
    </row>
    <row r="620" spans="35:35" ht="15" customHeight="1">
      <c r="AI620" s="71">
        <f>'VMs - All Data Fields'!BJ630</f>
        <v>0</v>
      </c>
    </row>
    <row r="621" spans="35:35" ht="15" customHeight="1">
      <c r="AI621" s="71">
        <f>'VMs - All Data Fields'!BJ631</f>
        <v>0</v>
      </c>
    </row>
    <row r="622" spans="35:35" ht="15" customHeight="1">
      <c r="AI622" s="71">
        <f>'VMs - All Data Fields'!BJ632</f>
        <v>0</v>
      </c>
    </row>
    <row r="623" spans="35:35" ht="15" customHeight="1">
      <c r="AI623" s="71">
        <f>'VMs - All Data Fields'!BJ633</f>
        <v>0</v>
      </c>
    </row>
    <row r="624" spans="35:35" ht="15" customHeight="1">
      <c r="AI624" s="71">
        <f>'VMs - All Data Fields'!BJ634</f>
        <v>0</v>
      </c>
    </row>
    <row r="625" spans="35:35" ht="15" customHeight="1">
      <c r="AI625" s="71">
        <f>'VMs - All Data Fields'!BJ635</f>
        <v>0</v>
      </c>
    </row>
    <row r="626" spans="35:35" ht="15" customHeight="1">
      <c r="AI626" s="71">
        <f>'VMs - All Data Fields'!BJ636</f>
        <v>0</v>
      </c>
    </row>
    <row r="627" spans="35:35" ht="15" customHeight="1">
      <c r="AI627" s="71">
        <f>'VMs - All Data Fields'!BJ637</f>
        <v>0</v>
      </c>
    </row>
    <row r="628" spans="35:35" ht="15" customHeight="1">
      <c r="AI628" s="71">
        <f>'VMs - All Data Fields'!BJ638</f>
        <v>0</v>
      </c>
    </row>
    <row r="629" spans="35:35" ht="15" customHeight="1">
      <c r="AI629" s="71">
        <f>'VMs - All Data Fields'!BJ639</f>
        <v>0</v>
      </c>
    </row>
    <row r="630" spans="35:35" ht="15" customHeight="1">
      <c r="AI630" s="71">
        <f>'VMs - All Data Fields'!BJ640</f>
        <v>0</v>
      </c>
    </row>
    <row r="631" spans="35:35" ht="15" customHeight="1">
      <c r="AI631" s="71">
        <f>'VMs - All Data Fields'!BJ641</f>
        <v>0</v>
      </c>
    </row>
    <row r="632" spans="35:35" ht="15" customHeight="1">
      <c r="AI632" s="71">
        <f>'VMs - All Data Fields'!BJ642</f>
        <v>0</v>
      </c>
    </row>
    <row r="633" spans="35:35" ht="15" customHeight="1">
      <c r="AI633" s="71">
        <f>'VMs - All Data Fields'!BJ643</f>
        <v>0</v>
      </c>
    </row>
    <row r="634" spans="35:35" ht="15" customHeight="1">
      <c r="AI634" s="71">
        <f>'VMs - All Data Fields'!BJ644</f>
        <v>0</v>
      </c>
    </row>
    <row r="635" spans="35:35" ht="15" customHeight="1">
      <c r="AI635" s="71">
        <f>'VMs - All Data Fields'!BJ645</f>
        <v>0</v>
      </c>
    </row>
    <row r="636" spans="35:35" ht="15" customHeight="1">
      <c r="AI636" s="71">
        <f>'VMs - All Data Fields'!BJ646</f>
        <v>0</v>
      </c>
    </row>
    <row r="637" spans="35:35" ht="15" customHeight="1">
      <c r="AI637" s="71">
        <f>'VMs - All Data Fields'!BJ647</f>
        <v>0</v>
      </c>
    </row>
    <row r="638" spans="35:35" ht="15" customHeight="1">
      <c r="AI638" s="71">
        <f>'VMs - All Data Fields'!BJ648</f>
        <v>0</v>
      </c>
    </row>
    <row r="639" spans="35:35" ht="15" customHeight="1">
      <c r="AI639" s="71">
        <f>'VMs - All Data Fields'!BJ649</f>
        <v>0</v>
      </c>
    </row>
    <row r="640" spans="35:35" ht="15" customHeight="1">
      <c r="AI640" s="71">
        <f>'VMs - All Data Fields'!BJ650</f>
        <v>0</v>
      </c>
    </row>
    <row r="641" spans="35:35" ht="15" customHeight="1">
      <c r="AI641" s="71">
        <f>'VMs - All Data Fields'!BJ651</f>
        <v>0</v>
      </c>
    </row>
    <row r="642" spans="35:35" ht="15" customHeight="1">
      <c r="AI642" s="71">
        <f>'VMs - All Data Fields'!BJ652</f>
        <v>0</v>
      </c>
    </row>
    <row r="643" spans="35:35" ht="15" customHeight="1">
      <c r="AI643" s="71">
        <f>'VMs - All Data Fields'!BJ653</f>
        <v>0</v>
      </c>
    </row>
    <row r="644" spans="35:35" ht="15" customHeight="1">
      <c r="AI644" s="71">
        <f>'VMs - All Data Fields'!BJ654</f>
        <v>0</v>
      </c>
    </row>
    <row r="645" spans="35:35" ht="15" customHeight="1">
      <c r="AI645" s="71">
        <f>'VMs - All Data Fields'!BJ655</f>
        <v>0</v>
      </c>
    </row>
    <row r="646" spans="35:35" ht="15" customHeight="1">
      <c r="AI646" s="71">
        <f>'VMs - All Data Fields'!BJ656</f>
        <v>0</v>
      </c>
    </row>
    <row r="647" spans="35:35" ht="15" customHeight="1">
      <c r="AI647" s="71">
        <f>'VMs - All Data Fields'!BJ657</f>
        <v>0</v>
      </c>
    </row>
    <row r="648" spans="35:35" ht="15" customHeight="1">
      <c r="AI648" s="71">
        <f>'VMs - All Data Fields'!BJ658</f>
        <v>0</v>
      </c>
    </row>
    <row r="649" spans="35:35" ht="15" customHeight="1">
      <c r="AI649" s="71">
        <f>'VMs - All Data Fields'!BJ659</f>
        <v>0</v>
      </c>
    </row>
    <row r="650" spans="35:35" ht="15" customHeight="1">
      <c r="AI650" s="71">
        <f>'VMs - All Data Fields'!BJ660</f>
        <v>0</v>
      </c>
    </row>
    <row r="651" spans="35:35" ht="15" customHeight="1">
      <c r="AI651" s="71">
        <f>'VMs - All Data Fields'!BJ661</f>
        <v>0</v>
      </c>
    </row>
    <row r="652" spans="35:35" ht="15" customHeight="1">
      <c r="AI652" s="71">
        <f>'VMs - All Data Fields'!BJ662</f>
        <v>0</v>
      </c>
    </row>
    <row r="653" spans="35:35" ht="15" customHeight="1">
      <c r="AI653" s="71">
        <f>'VMs - All Data Fields'!BJ663</f>
        <v>0</v>
      </c>
    </row>
    <row r="654" spans="35:35" ht="15" customHeight="1">
      <c r="AI654" s="71">
        <f>'VMs - All Data Fields'!BJ664</f>
        <v>0</v>
      </c>
    </row>
    <row r="655" spans="35:35" ht="15" customHeight="1">
      <c r="AI655" s="71">
        <f>'VMs - All Data Fields'!BJ665</f>
        <v>0</v>
      </c>
    </row>
    <row r="656" spans="35:35" ht="15" customHeight="1">
      <c r="AI656" s="71">
        <f>'VMs - All Data Fields'!BJ666</f>
        <v>0</v>
      </c>
    </row>
    <row r="657" spans="35:35" ht="15" customHeight="1">
      <c r="AI657" s="71">
        <f>'VMs - All Data Fields'!BJ667</f>
        <v>0</v>
      </c>
    </row>
    <row r="658" spans="35:35" ht="15" customHeight="1">
      <c r="AI658" s="71">
        <f>'VMs - All Data Fields'!BJ668</f>
        <v>0</v>
      </c>
    </row>
    <row r="659" spans="35:35" ht="15" customHeight="1">
      <c r="AI659" s="71">
        <f>'VMs - All Data Fields'!BJ669</f>
        <v>0</v>
      </c>
    </row>
    <row r="660" spans="35:35" ht="15" customHeight="1">
      <c r="AI660" s="71">
        <f>'VMs - All Data Fields'!BJ670</f>
        <v>0</v>
      </c>
    </row>
    <row r="661" spans="35:35" ht="15" customHeight="1">
      <c r="AI661" s="71">
        <f>'VMs - All Data Fields'!BJ671</f>
        <v>0</v>
      </c>
    </row>
    <row r="662" spans="35:35" ht="15" customHeight="1">
      <c r="AI662" s="71">
        <f>'VMs - All Data Fields'!BJ672</f>
        <v>0</v>
      </c>
    </row>
    <row r="663" spans="35:35" ht="15" customHeight="1">
      <c r="AI663" s="71">
        <f>'VMs - All Data Fields'!BJ673</f>
        <v>0</v>
      </c>
    </row>
    <row r="664" spans="35:35" ht="15" customHeight="1">
      <c r="AI664" s="71">
        <f>'VMs - All Data Fields'!BJ674</f>
        <v>0</v>
      </c>
    </row>
    <row r="665" spans="35:35" ht="15" customHeight="1">
      <c r="AI665" s="71">
        <f>'VMs - All Data Fields'!BJ675</f>
        <v>0</v>
      </c>
    </row>
    <row r="666" spans="35:35" ht="15" customHeight="1">
      <c r="AI666" s="71">
        <f>'VMs - All Data Fields'!BJ676</f>
        <v>0</v>
      </c>
    </row>
    <row r="667" spans="35:35" ht="15" customHeight="1">
      <c r="AI667" s="71">
        <f>'VMs - All Data Fields'!BJ677</f>
        <v>0</v>
      </c>
    </row>
    <row r="668" spans="35:35" ht="15" customHeight="1">
      <c r="AI668" s="71">
        <f>'VMs - All Data Fields'!BJ678</f>
        <v>0</v>
      </c>
    </row>
    <row r="669" spans="35:35" ht="15" customHeight="1">
      <c r="AI669" s="71">
        <f>'VMs - All Data Fields'!BJ679</f>
        <v>0</v>
      </c>
    </row>
    <row r="670" spans="35:35" ht="15" customHeight="1">
      <c r="AI670" s="71">
        <f>'VMs - All Data Fields'!BJ680</f>
        <v>0</v>
      </c>
    </row>
    <row r="671" spans="35:35" ht="15" customHeight="1">
      <c r="AI671" s="71">
        <f>'VMs - All Data Fields'!BJ681</f>
        <v>0</v>
      </c>
    </row>
    <row r="672" spans="35:35" ht="15" customHeight="1">
      <c r="AI672" s="71">
        <f>'VMs - All Data Fields'!BJ682</f>
        <v>0</v>
      </c>
    </row>
    <row r="673" spans="35:35" ht="15" customHeight="1">
      <c r="AI673" s="71">
        <f>'VMs - All Data Fields'!BJ683</f>
        <v>0</v>
      </c>
    </row>
    <row r="674" spans="35:35" ht="15" customHeight="1">
      <c r="AI674" s="71">
        <f>'VMs - All Data Fields'!BJ684</f>
        <v>0</v>
      </c>
    </row>
    <row r="675" spans="35:35" ht="15" customHeight="1">
      <c r="AI675" s="71">
        <f>'VMs - All Data Fields'!BJ685</f>
        <v>0</v>
      </c>
    </row>
    <row r="676" spans="35:35" ht="15" customHeight="1">
      <c r="AI676" s="71">
        <f>'VMs - All Data Fields'!BJ686</f>
        <v>0</v>
      </c>
    </row>
    <row r="677" spans="35:35" ht="15" customHeight="1">
      <c r="AI677" s="71">
        <f>'VMs - All Data Fields'!BJ687</f>
        <v>0</v>
      </c>
    </row>
    <row r="678" spans="35:35" ht="15" customHeight="1">
      <c r="AI678" s="71">
        <f>'VMs - All Data Fields'!BJ688</f>
        <v>0</v>
      </c>
    </row>
    <row r="679" spans="35:35" ht="15" customHeight="1">
      <c r="AI679" s="71">
        <f>'VMs - All Data Fields'!BJ689</f>
        <v>0</v>
      </c>
    </row>
    <row r="680" spans="35:35" ht="15" customHeight="1">
      <c r="AI680" s="71">
        <f>'VMs - All Data Fields'!BJ690</f>
        <v>0</v>
      </c>
    </row>
    <row r="681" spans="35:35" ht="15" customHeight="1">
      <c r="AI681" s="71">
        <f>'VMs - All Data Fields'!BJ691</f>
        <v>0</v>
      </c>
    </row>
    <row r="682" spans="35:35" ht="15" customHeight="1">
      <c r="AI682" s="71">
        <f>'VMs - All Data Fields'!BJ692</f>
        <v>0</v>
      </c>
    </row>
    <row r="683" spans="35:35" ht="15" customHeight="1">
      <c r="AI683" s="71">
        <f>'VMs - All Data Fields'!BJ693</f>
        <v>0</v>
      </c>
    </row>
    <row r="684" spans="35:35" ht="15" customHeight="1">
      <c r="AI684" s="71">
        <f>'VMs - All Data Fields'!BJ694</f>
        <v>0</v>
      </c>
    </row>
    <row r="685" spans="35:35" ht="15" customHeight="1">
      <c r="AI685" s="71">
        <f>'VMs - All Data Fields'!BJ695</f>
        <v>0</v>
      </c>
    </row>
    <row r="686" spans="35:35" ht="15" customHeight="1">
      <c r="AI686" s="71">
        <f>'VMs - All Data Fields'!BJ696</f>
        <v>0</v>
      </c>
    </row>
    <row r="687" spans="35:35" ht="15" customHeight="1">
      <c r="AI687" s="71">
        <f>'VMs - All Data Fields'!BJ697</f>
        <v>0</v>
      </c>
    </row>
    <row r="688" spans="35:35" ht="15" customHeight="1">
      <c r="AI688" s="71">
        <f>'VMs - All Data Fields'!BJ698</f>
        <v>0</v>
      </c>
    </row>
    <row r="689" spans="35:35" ht="15" customHeight="1">
      <c r="AI689" s="71">
        <f>'VMs - All Data Fields'!BJ699</f>
        <v>0</v>
      </c>
    </row>
    <row r="690" spans="35:35" ht="15" customHeight="1">
      <c r="AI690" s="71">
        <f>'VMs - All Data Fields'!BJ700</f>
        <v>0</v>
      </c>
    </row>
    <row r="691" spans="35:35" ht="15" customHeight="1">
      <c r="AI691" s="71">
        <f>'VMs - All Data Fields'!BJ701</f>
        <v>0</v>
      </c>
    </row>
    <row r="692" spans="35:35" ht="15" customHeight="1">
      <c r="AI692" s="71">
        <f>'VMs - All Data Fields'!BJ702</f>
        <v>0</v>
      </c>
    </row>
    <row r="693" spans="35:35" ht="15" customHeight="1">
      <c r="AI693" s="71">
        <f>'VMs - All Data Fields'!BJ703</f>
        <v>0</v>
      </c>
    </row>
    <row r="694" spans="35:35" ht="15" customHeight="1">
      <c r="AI694" s="71">
        <f>'VMs - All Data Fields'!BJ704</f>
        <v>0</v>
      </c>
    </row>
    <row r="695" spans="35:35" ht="15" customHeight="1">
      <c r="AI695" s="71">
        <f>'VMs - All Data Fields'!BJ705</f>
        <v>0</v>
      </c>
    </row>
    <row r="696" spans="35:35" ht="15" customHeight="1">
      <c r="AI696" s="71">
        <f>'VMs - All Data Fields'!BJ706</f>
        <v>0</v>
      </c>
    </row>
    <row r="697" spans="35:35" ht="15" customHeight="1">
      <c r="AI697" s="71">
        <f>'VMs - All Data Fields'!BJ707</f>
        <v>0</v>
      </c>
    </row>
    <row r="698" spans="35:35" ht="15" customHeight="1">
      <c r="AI698" s="71">
        <f>'VMs - All Data Fields'!BJ708</f>
        <v>0</v>
      </c>
    </row>
    <row r="699" spans="35:35" ht="15" customHeight="1">
      <c r="AI699" s="71">
        <f>'VMs - All Data Fields'!BJ709</f>
        <v>0</v>
      </c>
    </row>
    <row r="700" spans="35:35" ht="15" customHeight="1">
      <c r="AI700" s="71">
        <f>'VMs - All Data Fields'!BJ710</f>
        <v>0</v>
      </c>
    </row>
    <row r="701" spans="35:35" ht="15" customHeight="1">
      <c r="AI701" s="71">
        <f>'VMs - All Data Fields'!BJ711</f>
        <v>0</v>
      </c>
    </row>
    <row r="702" spans="35:35" ht="15" customHeight="1">
      <c r="AI702" s="71">
        <f>'VMs - All Data Fields'!BJ712</f>
        <v>0</v>
      </c>
    </row>
    <row r="703" spans="35:35" ht="15" customHeight="1">
      <c r="AI703" s="71">
        <f>'VMs - All Data Fields'!BJ713</f>
        <v>0</v>
      </c>
    </row>
    <row r="704" spans="35:35" ht="15" customHeight="1">
      <c r="AI704" s="71">
        <f>'VMs - All Data Fields'!BJ714</f>
        <v>0</v>
      </c>
    </row>
    <row r="705" spans="35:35" ht="15" customHeight="1">
      <c r="AI705" s="71">
        <f>'VMs - All Data Fields'!BJ715</f>
        <v>0</v>
      </c>
    </row>
    <row r="706" spans="35:35" ht="15" customHeight="1">
      <c r="AI706" s="71">
        <f>'VMs - All Data Fields'!BJ716</f>
        <v>0</v>
      </c>
    </row>
    <row r="707" spans="35:35" ht="15" customHeight="1">
      <c r="AI707" s="71">
        <f>'VMs - All Data Fields'!BJ717</f>
        <v>0</v>
      </c>
    </row>
    <row r="708" spans="35:35" ht="15" customHeight="1">
      <c r="AI708" s="71">
        <f>'VMs - All Data Fields'!BJ718</f>
        <v>0</v>
      </c>
    </row>
    <row r="709" spans="35:35" ht="15" customHeight="1">
      <c r="AI709" s="71">
        <f>'VMs - All Data Fields'!BJ719</f>
        <v>0</v>
      </c>
    </row>
    <row r="710" spans="35:35" ht="15" customHeight="1">
      <c r="AI710" s="71">
        <f>'VMs - All Data Fields'!BJ720</f>
        <v>0</v>
      </c>
    </row>
    <row r="711" spans="35:35" ht="15" customHeight="1">
      <c r="AI711" s="71">
        <f>'VMs - All Data Fields'!BJ721</f>
        <v>0</v>
      </c>
    </row>
    <row r="712" spans="35:35" ht="15" customHeight="1">
      <c r="AI712" s="71">
        <f>'VMs - All Data Fields'!BJ722</f>
        <v>0</v>
      </c>
    </row>
    <row r="713" spans="35:35" ht="15" customHeight="1">
      <c r="AI713" s="71">
        <f>'VMs - All Data Fields'!BJ723</f>
        <v>0</v>
      </c>
    </row>
    <row r="714" spans="35:35" ht="15" customHeight="1">
      <c r="AI714" s="71">
        <f>'VMs - All Data Fields'!BJ724</f>
        <v>0</v>
      </c>
    </row>
    <row r="715" spans="35:35" ht="15" customHeight="1">
      <c r="AI715" s="71">
        <f>'VMs - All Data Fields'!BJ725</f>
        <v>0</v>
      </c>
    </row>
    <row r="716" spans="35:35" ht="15" customHeight="1">
      <c r="AI716" s="71">
        <f>'VMs - All Data Fields'!BJ726</f>
        <v>0</v>
      </c>
    </row>
    <row r="717" spans="35:35" ht="15" customHeight="1">
      <c r="AI717" s="71">
        <f>'VMs - All Data Fields'!BJ727</f>
        <v>0</v>
      </c>
    </row>
    <row r="718" spans="35:35" ht="15" customHeight="1">
      <c r="AI718" s="71">
        <f>'VMs - All Data Fields'!BJ728</f>
        <v>0</v>
      </c>
    </row>
    <row r="719" spans="35:35" ht="15" customHeight="1">
      <c r="AI719" s="71">
        <f>'VMs - All Data Fields'!BJ729</f>
        <v>0</v>
      </c>
    </row>
    <row r="720" spans="35:35" ht="15" customHeight="1">
      <c r="AI720" s="71">
        <f>'VMs - All Data Fields'!BJ730</f>
        <v>0</v>
      </c>
    </row>
    <row r="721" spans="35:35" ht="15" customHeight="1">
      <c r="AI721" s="71">
        <f>'VMs - All Data Fields'!BJ731</f>
        <v>0</v>
      </c>
    </row>
    <row r="722" spans="35:35" ht="15" customHeight="1">
      <c r="AI722" s="71">
        <f>'VMs - All Data Fields'!BJ732</f>
        <v>0</v>
      </c>
    </row>
    <row r="723" spans="35:35" ht="15" customHeight="1">
      <c r="AI723" s="71">
        <f>'VMs - All Data Fields'!BJ733</f>
        <v>0</v>
      </c>
    </row>
    <row r="724" spans="35:35" ht="15" customHeight="1">
      <c r="AI724" s="71">
        <f>'VMs - All Data Fields'!BJ734</f>
        <v>0</v>
      </c>
    </row>
    <row r="725" spans="35:35" ht="15" customHeight="1">
      <c r="AI725" s="71">
        <f>'VMs - All Data Fields'!BJ735</f>
        <v>0</v>
      </c>
    </row>
    <row r="726" spans="35:35" ht="15" customHeight="1">
      <c r="AI726" s="71">
        <f>'VMs - All Data Fields'!BJ736</f>
        <v>0</v>
      </c>
    </row>
    <row r="727" spans="35:35" ht="15" customHeight="1">
      <c r="AI727" s="71">
        <f>'VMs - All Data Fields'!BJ737</f>
        <v>0</v>
      </c>
    </row>
    <row r="728" spans="35:35" ht="15" customHeight="1">
      <c r="AI728" s="71">
        <f>'VMs - All Data Fields'!BJ738</f>
        <v>0</v>
      </c>
    </row>
    <row r="729" spans="35:35" ht="15" customHeight="1">
      <c r="AI729" s="71">
        <f>'VMs - All Data Fields'!BJ739</f>
        <v>0</v>
      </c>
    </row>
    <row r="730" spans="35:35" ht="15" customHeight="1">
      <c r="AI730" s="71">
        <f>'VMs - All Data Fields'!BJ740</f>
        <v>0</v>
      </c>
    </row>
    <row r="731" spans="35:35" ht="15" customHeight="1">
      <c r="AI731" s="71">
        <f>'VMs - All Data Fields'!BJ741</f>
        <v>0</v>
      </c>
    </row>
    <row r="732" spans="35:35" ht="15" customHeight="1">
      <c r="AI732" s="71">
        <f>'VMs - All Data Fields'!BJ742</f>
        <v>0</v>
      </c>
    </row>
    <row r="733" spans="35:35" ht="15" customHeight="1">
      <c r="AI733" s="71">
        <f>'VMs - All Data Fields'!BJ743</f>
        <v>0</v>
      </c>
    </row>
    <row r="734" spans="35:35" ht="15" customHeight="1">
      <c r="AI734" s="71">
        <f>'VMs - All Data Fields'!BJ744</f>
        <v>0</v>
      </c>
    </row>
    <row r="735" spans="35:35" ht="15" customHeight="1">
      <c r="AI735" s="71">
        <f>'VMs - All Data Fields'!BJ745</f>
        <v>0</v>
      </c>
    </row>
    <row r="736" spans="35:35" ht="15" customHeight="1">
      <c r="AI736" s="71">
        <f>'VMs - All Data Fields'!BJ746</f>
        <v>0</v>
      </c>
    </row>
    <row r="737" spans="35:35" ht="15" customHeight="1">
      <c r="AI737" s="71">
        <f>'VMs - All Data Fields'!BJ747</f>
        <v>0</v>
      </c>
    </row>
    <row r="738" spans="35:35" ht="15" customHeight="1">
      <c r="AI738" s="71">
        <f>'VMs - All Data Fields'!BJ748</f>
        <v>0</v>
      </c>
    </row>
    <row r="739" spans="35:35" ht="15" customHeight="1">
      <c r="AI739" s="71">
        <f>'VMs - All Data Fields'!BJ749</f>
        <v>0</v>
      </c>
    </row>
    <row r="740" spans="35:35" ht="15" customHeight="1">
      <c r="AI740" s="71">
        <f>'VMs - All Data Fields'!BJ750</f>
        <v>0</v>
      </c>
    </row>
    <row r="741" spans="35:35" ht="15" customHeight="1">
      <c r="AI741" s="71">
        <f>'VMs - All Data Fields'!BJ751</f>
        <v>0</v>
      </c>
    </row>
    <row r="742" spans="35:35" ht="15" customHeight="1">
      <c r="AI742" s="71">
        <f>'VMs - All Data Fields'!BJ752</f>
        <v>0</v>
      </c>
    </row>
    <row r="743" spans="35:35" ht="15" customHeight="1">
      <c r="AI743" s="71">
        <f>'VMs - All Data Fields'!BJ753</f>
        <v>0</v>
      </c>
    </row>
    <row r="744" spans="35:35" ht="15" customHeight="1">
      <c r="AI744" s="71">
        <f>'VMs - All Data Fields'!BJ754</f>
        <v>0</v>
      </c>
    </row>
    <row r="745" spans="35:35" ht="15" customHeight="1">
      <c r="AI745" s="71">
        <f>'VMs - All Data Fields'!BJ755</f>
        <v>0</v>
      </c>
    </row>
    <row r="746" spans="35:35" ht="15" customHeight="1">
      <c r="AI746" s="71">
        <f>'VMs - All Data Fields'!BJ756</f>
        <v>0</v>
      </c>
    </row>
    <row r="747" spans="35:35" ht="15" customHeight="1">
      <c r="AI747" s="71">
        <f>'VMs - All Data Fields'!BJ757</f>
        <v>0</v>
      </c>
    </row>
    <row r="748" spans="35:35" ht="15" customHeight="1">
      <c r="AI748" s="71">
        <f>'VMs - All Data Fields'!BJ758</f>
        <v>0</v>
      </c>
    </row>
    <row r="749" spans="35:35" ht="15" customHeight="1">
      <c r="AI749" s="71">
        <f>'VMs - All Data Fields'!BJ759</f>
        <v>0</v>
      </c>
    </row>
    <row r="750" spans="35:35" ht="15" customHeight="1">
      <c r="AI750" s="71">
        <f>'VMs - All Data Fields'!BJ760</f>
        <v>0</v>
      </c>
    </row>
    <row r="751" spans="35:35" ht="15" customHeight="1">
      <c r="AI751" s="71">
        <f>'VMs - All Data Fields'!BJ761</f>
        <v>0</v>
      </c>
    </row>
    <row r="752" spans="35:35" ht="15" customHeight="1">
      <c r="AI752" s="71">
        <f>'VMs - All Data Fields'!BJ762</f>
        <v>0</v>
      </c>
    </row>
    <row r="753" spans="35:35" ht="15" customHeight="1">
      <c r="AI753" s="71">
        <f>'VMs - All Data Fields'!BJ763</f>
        <v>0</v>
      </c>
    </row>
    <row r="754" spans="35:35" ht="15" customHeight="1">
      <c r="AI754" s="71">
        <f>'VMs - All Data Fields'!BJ764</f>
        <v>0</v>
      </c>
    </row>
    <row r="755" spans="35:35" ht="15" customHeight="1">
      <c r="AI755" s="71">
        <f>'VMs - All Data Fields'!BJ765</f>
        <v>0</v>
      </c>
    </row>
    <row r="756" spans="35:35" ht="15" customHeight="1">
      <c r="AI756" s="71">
        <f>'VMs - All Data Fields'!BJ766</f>
        <v>0</v>
      </c>
    </row>
    <row r="757" spans="35:35" ht="15" customHeight="1">
      <c r="AI757" s="71">
        <f>'VMs - All Data Fields'!BJ767</f>
        <v>0</v>
      </c>
    </row>
    <row r="758" spans="35:35" ht="15" customHeight="1">
      <c r="AI758" s="71">
        <f>'VMs - All Data Fields'!BJ768</f>
        <v>0</v>
      </c>
    </row>
    <row r="759" spans="35:35" ht="15" customHeight="1">
      <c r="AI759" s="71">
        <f>'VMs - All Data Fields'!BJ769</f>
        <v>0</v>
      </c>
    </row>
    <row r="760" spans="35:35" ht="15" customHeight="1">
      <c r="AI760" s="71">
        <f>'VMs - All Data Fields'!BJ770</f>
        <v>0</v>
      </c>
    </row>
    <row r="761" spans="35:35" ht="15" customHeight="1">
      <c r="AI761" s="71">
        <f>'VMs - All Data Fields'!BJ771</f>
        <v>0</v>
      </c>
    </row>
    <row r="762" spans="35:35" ht="15" customHeight="1">
      <c r="AI762" s="71">
        <f>'VMs - All Data Fields'!BJ772</f>
        <v>0</v>
      </c>
    </row>
    <row r="763" spans="35:35" ht="15" customHeight="1">
      <c r="AI763" s="71">
        <f>'VMs - All Data Fields'!BJ773</f>
        <v>0</v>
      </c>
    </row>
    <row r="764" spans="35:35" ht="15" customHeight="1">
      <c r="AI764" s="71">
        <f>'VMs - All Data Fields'!BJ774</f>
        <v>0</v>
      </c>
    </row>
    <row r="765" spans="35:35" ht="15" customHeight="1">
      <c r="AI765" s="71">
        <f>'VMs - All Data Fields'!BJ775</f>
        <v>0</v>
      </c>
    </row>
    <row r="766" spans="35:35" ht="15" customHeight="1">
      <c r="AI766" s="71">
        <f>'VMs - All Data Fields'!BJ776</f>
        <v>0</v>
      </c>
    </row>
    <row r="767" spans="35:35" ht="15" customHeight="1">
      <c r="AI767" s="71">
        <f>'VMs - All Data Fields'!BJ777</f>
        <v>0</v>
      </c>
    </row>
    <row r="768" spans="35:35" ht="15" customHeight="1">
      <c r="AI768" s="71">
        <f>'VMs - All Data Fields'!BJ778</f>
        <v>0</v>
      </c>
    </row>
    <row r="769" spans="35:35" ht="15" customHeight="1">
      <c r="AI769" s="71">
        <f>'VMs - All Data Fields'!BJ779</f>
        <v>0</v>
      </c>
    </row>
    <row r="770" spans="35:35" ht="15" customHeight="1">
      <c r="AI770" s="71">
        <f>'VMs - All Data Fields'!BJ780</f>
        <v>0</v>
      </c>
    </row>
    <row r="771" spans="35:35" ht="15" customHeight="1">
      <c r="AI771" s="71">
        <f>'VMs - All Data Fields'!BJ781</f>
        <v>0</v>
      </c>
    </row>
    <row r="772" spans="35:35" ht="15" customHeight="1">
      <c r="AI772" s="71">
        <f>'VMs - All Data Fields'!BJ782</f>
        <v>0</v>
      </c>
    </row>
    <row r="773" spans="35:35" ht="15" customHeight="1">
      <c r="AI773" s="71">
        <f>'VMs - All Data Fields'!BJ783</f>
        <v>0</v>
      </c>
    </row>
    <row r="774" spans="35:35" ht="15" customHeight="1">
      <c r="AI774" s="71">
        <f>'VMs - All Data Fields'!BJ784</f>
        <v>0</v>
      </c>
    </row>
    <row r="775" spans="35:35" ht="15" customHeight="1">
      <c r="AI775" s="71">
        <f>'VMs - All Data Fields'!BJ785</f>
        <v>0</v>
      </c>
    </row>
    <row r="776" spans="35:35" ht="15" customHeight="1">
      <c r="AI776" s="71">
        <f>'VMs - All Data Fields'!BJ786</f>
        <v>0</v>
      </c>
    </row>
    <row r="777" spans="35:35" ht="15" customHeight="1">
      <c r="AI777" s="71">
        <f>'VMs - All Data Fields'!BJ787</f>
        <v>0</v>
      </c>
    </row>
    <row r="778" spans="35:35" ht="15" customHeight="1">
      <c r="AI778" s="71">
        <f>'VMs - All Data Fields'!BJ788</f>
        <v>0</v>
      </c>
    </row>
    <row r="779" spans="35:35" ht="15" customHeight="1">
      <c r="AI779" s="71">
        <f>'VMs - All Data Fields'!BJ789</f>
        <v>0</v>
      </c>
    </row>
    <row r="780" spans="35:35" ht="15" customHeight="1">
      <c r="AI780" s="71">
        <f>'VMs - All Data Fields'!BJ790</f>
        <v>0</v>
      </c>
    </row>
    <row r="781" spans="35:35" ht="15" customHeight="1">
      <c r="AI781" s="71">
        <f>'VMs - All Data Fields'!BJ791</f>
        <v>0</v>
      </c>
    </row>
    <row r="782" spans="35:35" ht="15" customHeight="1">
      <c r="AI782" s="71">
        <f>'VMs - All Data Fields'!BJ792</f>
        <v>0</v>
      </c>
    </row>
    <row r="783" spans="35:35" ht="15" customHeight="1">
      <c r="AI783" s="71">
        <f>'VMs - All Data Fields'!BJ793</f>
        <v>0</v>
      </c>
    </row>
    <row r="784" spans="35:35" ht="15" customHeight="1">
      <c r="AI784" s="71">
        <f>'VMs - All Data Fields'!BJ794</f>
        <v>0</v>
      </c>
    </row>
    <row r="785" spans="35:35" ht="15" customHeight="1">
      <c r="AI785" s="71">
        <f>'VMs - All Data Fields'!BJ795</f>
        <v>0</v>
      </c>
    </row>
    <row r="786" spans="35:35" ht="15" customHeight="1">
      <c r="AI786" s="71">
        <f>'VMs - All Data Fields'!BJ796</f>
        <v>0</v>
      </c>
    </row>
    <row r="787" spans="35:35" ht="15" customHeight="1">
      <c r="AI787" s="71">
        <f>'VMs - All Data Fields'!BJ797</f>
        <v>0</v>
      </c>
    </row>
    <row r="788" spans="35:35" ht="15" customHeight="1">
      <c r="AI788" s="71">
        <f>'VMs - All Data Fields'!BJ798</f>
        <v>0</v>
      </c>
    </row>
    <row r="789" spans="35:35" ht="15" customHeight="1">
      <c r="AI789" s="71">
        <f>'VMs - All Data Fields'!BJ799</f>
        <v>0</v>
      </c>
    </row>
    <row r="790" spans="35:35" ht="15" customHeight="1">
      <c r="AI790" s="71">
        <f>'VMs - All Data Fields'!BJ800</f>
        <v>0</v>
      </c>
    </row>
    <row r="791" spans="35:35" ht="15" customHeight="1">
      <c r="AI791" s="71">
        <f>'VMs - All Data Fields'!BJ801</f>
        <v>0</v>
      </c>
    </row>
    <row r="792" spans="35:35" ht="15" customHeight="1">
      <c r="AI792" s="71">
        <f>'VMs - All Data Fields'!BJ802</f>
        <v>0</v>
      </c>
    </row>
    <row r="793" spans="35:35" ht="15" customHeight="1">
      <c r="AI793" s="71">
        <f>'VMs - All Data Fields'!BJ803</f>
        <v>0</v>
      </c>
    </row>
    <row r="794" spans="35:35" ht="15" customHeight="1">
      <c r="AI794" s="71">
        <f>'VMs - All Data Fields'!BJ804</f>
        <v>0</v>
      </c>
    </row>
    <row r="795" spans="35:35" ht="15" customHeight="1">
      <c r="AI795" s="71">
        <f>'VMs - All Data Fields'!BJ805</f>
        <v>0</v>
      </c>
    </row>
    <row r="796" spans="35:35" ht="15" customHeight="1">
      <c r="AI796" s="71">
        <f>'VMs - All Data Fields'!BJ806</f>
        <v>0</v>
      </c>
    </row>
    <row r="797" spans="35:35" ht="15" customHeight="1">
      <c r="AI797" s="71">
        <f>'VMs - All Data Fields'!BJ807</f>
        <v>0</v>
      </c>
    </row>
    <row r="798" spans="35:35" ht="15" customHeight="1">
      <c r="AI798" s="71">
        <f>'VMs - All Data Fields'!BJ808</f>
        <v>0</v>
      </c>
    </row>
    <row r="799" spans="35:35" ht="15" customHeight="1">
      <c r="AI799" s="71">
        <f>'VMs - All Data Fields'!BJ809</f>
        <v>0</v>
      </c>
    </row>
    <row r="800" spans="35:35" ht="15" customHeight="1">
      <c r="AI800" s="71">
        <f>'VMs - All Data Fields'!BJ810</f>
        <v>0</v>
      </c>
    </row>
    <row r="801" spans="35:35" ht="15" customHeight="1">
      <c r="AI801" s="71">
        <f>'VMs - All Data Fields'!BJ811</f>
        <v>0</v>
      </c>
    </row>
    <row r="802" spans="35:35" ht="15" customHeight="1">
      <c r="AI802" s="71">
        <f>'VMs - All Data Fields'!BJ812</f>
        <v>0</v>
      </c>
    </row>
    <row r="803" spans="35:35" ht="15" customHeight="1">
      <c r="AI803" s="71">
        <f>'VMs - All Data Fields'!BJ813</f>
        <v>0</v>
      </c>
    </row>
    <row r="804" spans="35:35" ht="15" customHeight="1">
      <c r="AI804" s="71">
        <f>'VMs - All Data Fields'!BJ814</f>
        <v>0</v>
      </c>
    </row>
    <row r="805" spans="35:35" ht="15" customHeight="1">
      <c r="AI805" s="71">
        <f>'VMs - All Data Fields'!BJ815</f>
        <v>0</v>
      </c>
    </row>
    <row r="806" spans="35:35" ht="15" customHeight="1">
      <c r="AI806" s="71">
        <f>'VMs - All Data Fields'!BJ816</f>
        <v>0</v>
      </c>
    </row>
    <row r="807" spans="35:35" ht="15" customHeight="1">
      <c r="AI807" s="71">
        <f>'VMs - All Data Fields'!BJ817</f>
        <v>0</v>
      </c>
    </row>
    <row r="808" spans="35:35" ht="15" customHeight="1">
      <c r="AI808" s="71">
        <f>'VMs - All Data Fields'!BJ818</f>
        <v>0</v>
      </c>
    </row>
    <row r="809" spans="35:35" ht="15" customHeight="1">
      <c r="AI809" s="71">
        <f>'VMs - All Data Fields'!BJ819</f>
        <v>0</v>
      </c>
    </row>
    <row r="810" spans="35:35" ht="15" customHeight="1">
      <c r="AI810" s="71">
        <f>'VMs - All Data Fields'!BJ820</f>
        <v>0</v>
      </c>
    </row>
    <row r="811" spans="35:35" ht="15" customHeight="1">
      <c r="AI811" s="71">
        <f>'VMs - All Data Fields'!BJ821</f>
        <v>0</v>
      </c>
    </row>
    <row r="812" spans="35:35" ht="15" customHeight="1">
      <c r="AI812" s="71">
        <f>'VMs - All Data Fields'!BJ822</f>
        <v>0</v>
      </c>
    </row>
    <row r="813" spans="35:35" ht="15" customHeight="1">
      <c r="AI813" s="71">
        <f>'VMs - All Data Fields'!BJ823</f>
        <v>0</v>
      </c>
    </row>
    <row r="814" spans="35:35" ht="15" customHeight="1">
      <c r="AI814" s="71">
        <f>'VMs - All Data Fields'!BJ824</f>
        <v>0</v>
      </c>
    </row>
    <row r="815" spans="35:35" ht="15" customHeight="1">
      <c r="AI815" s="71">
        <f>'VMs - All Data Fields'!BJ825</f>
        <v>0</v>
      </c>
    </row>
    <row r="816" spans="35:35" ht="15" customHeight="1">
      <c r="AI816" s="71">
        <f>'VMs - All Data Fields'!BJ826</f>
        <v>0</v>
      </c>
    </row>
    <row r="817" spans="35:35" ht="15" customHeight="1">
      <c r="AI817" s="71">
        <f>'VMs - All Data Fields'!BJ827</f>
        <v>0</v>
      </c>
    </row>
    <row r="818" spans="35:35" ht="15" customHeight="1">
      <c r="AI818" s="71">
        <f>'VMs - All Data Fields'!BJ828</f>
        <v>0</v>
      </c>
    </row>
    <row r="819" spans="35:35" ht="15" customHeight="1">
      <c r="AI819" s="71">
        <f>'VMs - All Data Fields'!BJ829</f>
        <v>0</v>
      </c>
    </row>
    <row r="820" spans="35:35" ht="15" customHeight="1">
      <c r="AI820" s="71">
        <f>'VMs - All Data Fields'!BJ830</f>
        <v>0</v>
      </c>
    </row>
    <row r="821" spans="35:35" ht="15" customHeight="1">
      <c r="AI821" s="71">
        <f>'VMs - All Data Fields'!BJ831</f>
        <v>0</v>
      </c>
    </row>
    <row r="822" spans="35:35" ht="15" customHeight="1">
      <c r="AI822" s="71">
        <f>'VMs - All Data Fields'!BJ832</f>
        <v>0</v>
      </c>
    </row>
    <row r="823" spans="35:35" ht="15" customHeight="1">
      <c r="AI823" s="71">
        <f>'VMs - All Data Fields'!BJ833</f>
        <v>0</v>
      </c>
    </row>
    <row r="824" spans="35:35" ht="15" customHeight="1">
      <c r="AI824" s="71">
        <f>'VMs - All Data Fields'!BJ834</f>
        <v>0</v>
      </c>
    </row>
    <row r="825" spans="35:35" ht="15" customHeight="1">
      <c r="AI825" s="71">
        <f>'VMs - All Data Fields'!BJ835</f>
        <v>0</v>
      </c>
    </row>
    <row r="826" spans="35:35" ht="15" customHeight="1">
      <c r="AI826" s="71">
        <f>'VMs - All Data Fields'!BJ836</f>
        <v>0</v>
      </c>
    </row>
    <row r="827" spans="35:35" ht="15" customHeight="1">
      <c r="AI827" s="71">
        <f>'VMs - All Data Fields'!BJ837</f>
        <v>0</v>
      </c>
    </row>
    <row r="828" spans="35:35" ht="15" customHeight="1">
      <c r="AI828" s="71">
        <f>'VMs - All Data Fields'!BJ838</f>
        <v>0</v>
      </c>
    </row>
    <row r="829" spans="35:35" ht="15" customHeight="1">
      <c r="AI829" s="71">
        <f>'VMs - All Data Fields'!BJ839</f>
        <v>0</v>
      </c>
    </row>
    <row r="830" spans="35:35" ht="15" customHeight="1">
      <c r="AI830" s="71">
        <f>'VMs - All Data Fields'!BJ840</f>
        <v>0</v>
      </c>
    </row>
    <row r="831" spans="35:35" ht="15" customHeight="1">
      <c r="AI831" s="71">
        <f>'VMs - All Data Fields'!BJ841</f>
        <v>0</v>
      </c>
    </row>
    <row r="832" spans="35:35" ht="15" customHeight="1">
      <c r="AI832" s="71">
        <f>'VMs - All Data Fields'!BJ842</f>
        <v>0</v>
      </c>
    </row>
    <row r="833" spans="35:35" ht="15" customHeight="1">
      <c r="AI833" s="71">
        <f>'VMs - All Data Fields'!BJ843</f>
        <v>0</v>
      </c>
    </row>
    <row r="834" spans="35:35" ht="15" customHeight="1">
      <c r="AI834" s="71">
        <f>'VMs - All Data Fields'!BJ844</f>
        <v>0</v>
      </c>
    </row>
    <row r="835" spans="35:35" ht="15" customHeight="1">
      <c r="AI835" s="71">
        <f>'VMs - All Data Fields'!BJ845</f>
        <v>0</v>
      </c>
    </row>
    <row r="836" spans="35:35" ht="15" customHeight="1">
      <c r="AI836" s="71">
        <f>'VMs - All Data Fields'!BJ846</f>
        <v>0</v>
      </c>
    </row>
    <row r="837" spans="35:35" ht="15" customHeight="1">
      <c r="AI837" s="71">
        <f>'VMs - All Data Fields'!BJ847</f>
        <v>0</v>
      </c>
    </row>
    <row r="838" spans="35:35" ht="15" customHeight="1">
      <c r="AI838" s="71">
        <f>'VMs - All Data Fields'!BJ848</f>
        <v>0</v>
      </c>
    </row>
    <row r="839" spans="35:35" ht="15" customHeight="1">
      <c r="AI839" s="71">
        <f>'VMs - All Data Fields'!BJ849</f>
        <v>0</v>
      </c>
    </row>
    <row r="840" spans="35:35" ht="15" customHeight="1">
      <c r="AI840" s="71">
        <f>'VMs - All Data Fields'!BJ850</f>
        <v>0</v>
      </c>
    </row>
    <row r="841" spans="35:35" ht="15" customHeight="1">
      <c r="AI841" s="71">
        <f>'VMs - All Data Fields'!BJ851</f>
        <v>0</v>
      </c>
    </row>
    <row r="842" spans="35:35" ht="15" customHeight="1">
      <c r="AI842" s="71">
        <f>'VMs - All Data Fields'!BJ852</f>
        <v>0</v>
      </c>
    </row>
    <row r="843" spans="35:35" ht="15" customHeight="1">
      <c r="AI843" s="71">
        <f>'VMs - All Data Fields'!BJ853</f>
        <v>0</v>
      </c>
    </row>
    <row r="844" spans="35:35" ht="15" customHeight="1">
      <c r="AI844" s="71">
        <f>'VMs - All Data Fields'!BJ854</f>
        <v>0</v>
      </c>
    </row>
    <row r="845" spans="35:35" ht="15" customHeight="1">
      <c r="AI845" s="71">
        <f>'VMs - All Data Fields'!BJ855</f>
        <v>0</v>
      </c>
    </row>
    <row r="846" spans="35:35" ht="15" customHeight="1">
      <c r="AI846" s="71">
        <f>'VMs - All Data Fields'!BJ856</f>
        <v>0</v>
      </c>
    </row>
    <row r="847" spans="35:35" ht="15" customHeight="1">
      <c r="AI847" s="71">
        <f>'VMs - All Data Fields'!BJ857</f>
        <v>0</v>
      </c>
    </row>
    <row r="848" spans="35:35" ht="15" customHeight="1">
      <c r="AI848" s="71">
        <f>'VMs - All Data Fields'!BJ858</f>
        <v>0</v>
      </c>
    </row>
    <row r="849" spans="35:35" ht="15" customHeight="1">
      <c r="AI849" s="71">
        <f>'VMs - All Data Fields'!BJ859</f>
        <v>0</v>
      </c>
    </row>
    <row r="850" spans="35:35" ht="15" customHeight="1">
      <c r="AI850" s="71">
        <f>'VMs - All Data Fields'!BJ860</f>
        <v>0</v>
      </c>
    </row>
    <row r="851" spans="35:35" ht="15" customHeight="1">
      <c r="AI851" s="71">
        <f>'VMs - All Data Fields'!BJ861</f>
        <v>0</v>
      </c>
    </row>
    <row r="852" spans="35:35" ht="15" customHeight="1">
      <c r="AI852" s="71">
        <f>'VMs - All Data Fields'!BJ862</f>
        <v>0</v>
      </c>
    </row>
    <row r="853" spans="35:35" ht="15" customHeight="1">
      <c r="AI853" s="71">
        <f>'VMs - All Data Fields'!BJ863</f>
        <v>0</v>
      </c>
    </row>
    <row r="854" spans="35:35" ht="15" customHeight="1">
      <c r="AI854" s="71">
        <f>'VMs - All Data Fields'!BJ864</f>
        <v>0</v>
      </c>
    </row>
    <row r="855" spans="35:35" ht="15" customHeight="1">
      <c r="AI855" s="71">
        <f>'VMs - All Data Fields'!BJ865</f>
        <v>0</v>
      </c>
    </row>
    <row r="856" spans="35:35" ht="15" customHeight="1">
      <c r="AI856" s="71">
        <f>'VMs - All Data Fields'!BJ866</f>
        <v>0</v>
      </c>
    </row>
    <row r="857" spans="35:35" ht="15" customHeight="1">
      <c r="AI857" s="71">
        <f>'VMs - All Data Fields'!BJ867</f>
        <v>0</v>
      </c>
    </row>
    <row r="858" spans="35:35" ht="15" customHeight="1">
      <c r="AI858" s="71">
        <f>'VMs - All Data Fields'!BJ868</f>
        <v>0</v>
      </c>
    </row>
    <row r="859" spans="35:35" ht="15" customHeight="1">
      <c r="AI859" s="71">
        <f>'VMs - All Data Fields'!BJ869</f>
        <v>0</v>
      </c>
    </row>
    <row r="860" spans="35:35" ht="15" customHeight="1">
      <c r="AI860" s="71">
        <f>'VMs - All Data Fields'!BJ870</f>
        <v>0</v>
      </c>
    </row>
    <row r="861" spans="35:35" ht="15" customHeight="1">
      <c r="AI861" s="71">
        <f>'VMs - All Data Fields'!BJ871</f>
        <v>0</v>
      </c>
    </row>
    <row r="862" spans="35:35" ht="15" customHeight="1">
      <c r="AI862" s="71">
        <f>'VMs - All Data Fields'!BJ872</f>
        <v>0</v>
      </c>
    </row>
    <row r="863" spans="35:35" ht="15" customHeight="1">
      <c r="AI863" s="71">
        <f>'VMs - All Data Fields'!BJ873</f>
        <v>0</v>
      </c>
    </row>
    <row r="864" spans="35:35" ht="15" customHeight="1">
      <c r="AI864" s="71">
        <f>'VMs - All Data Fields'!BJ874</f>
        <v>0</v>
      </c>
    </row>
    <row r="865" spans="35:35" ht="15" customHeight="1">
      <c r="AI865" s="71">
        <f>'VMs - All Data Fields'!BJ875</f>
        <v>0</v>
      </c>
    </row>
    <row r="866" spans="35:35" ht="15" customHeight="1">
      <c r="AI866" s="71">
        <f>'VMs - All Data Fields'!BJ876</f>
        <v>0</v>
      </c>
    </row>
    <row r="867" spans="35:35" ht="15" customHeight="1">
      <c r="AI867" s="71">
        <f>'VMs - All Data Fields'!BJ877</f>
        <v>0</v>
      </c>
    </row>
    <row r="868" spans="35:35" ht="15" customHeight="1">
      <c r="AI868" s="71">
        <f>'VMs - All Data Fields'!BJ878</f>
        <v>0</v>
      </c>
    </row>
    <row r="869" spans="35:35" ht="15" customHeight="1">
      <c r="AI869" s="71">
        <f>'VMs - All Data Fields'!BJ879</f>
        <v>0</v>
      </c>
    </row>
    <row r="870" spans="35:35" ht="15" customHeight="1">
      <c r="AI870" s="71">
        <f>'VMs - All Data Fields'!BJ880</f>
        <v>0</v>
      </c>
    </row>
    <row r="871" spans="35:35" ht="15" customHeight="1">
      <c r="AI871" s="71">
        <f>'VMs - All Data Fields'!BJ881</f>
        <v>0</v>
      </c>
    </row>
    <row r="872" spans="35:35" ht="15" customHeight="1">
      <c r="AI872" s="71">
        <f>'VMs - All Data Fields'!BJ882</f>
        <v>0</v>
      </c>
    </row>
    <row r="873" spans="35:35" ht="15" customHeight="1">
      <c r="AI873" s="71">
        <f>'VMs - All Data Fields'!BJ883</f>
        <v>0</v>
      </c>
    </row>
    <row r="874" spans="35:35" ht="15" customHeight="1">
      <c r="AI874" s="71">
        <f>'VMs - All Data Fields'!BJ884</f>
        <v>0</v>
      </c>
    </row>
    <row r="875" spans="35:35" ht="15" customHeight="1">
      <c r="AI875" s="71">
        <f>'VMs - All Data Fields'!BJ885</f>
        <v>0</v>
      </c>
    </row>
    <row r="876" spans="35:35" ht="15" customHeight="1">
      <c r="AI876" s="71">
        <f>'VMs - All Data Fields'!BJ886</f>
        <v>0</v>
      </c>
    </row>
    <row r="877" spans="35:35" ht="15" customHeight="1">
      <c r="AI877" s="71">
        <f>'VMs - All Data Fields'!BJ887</f>
        <v>0</v>
      </c>
    </row>
    <row r="878" spans="35:35" ht="15" customHeight="1">
      <c r="AI878" s="71">
        <f>'VMs - All Data Fields'!BJ888</f>
        <v>0</v>
      </c>
    </row>
    <row r="879" spans="35:35" ht="15" customHeight="1">
      <c r="AI879" s="71">
        <f>'VMs - All Data Fields'!BJ889</f>
        <v>0</v>
      </c>
    </row>
    <row r="880" spans="35:35" ht="15" customHeight="1">
      <c r="AI880" s="71">
        <f>'VMs - All Data Fields'!BJ890</f>
        <v>0</v>
      </c>
    </row>
    <row r="881" spans="35:35" ht="15" customHeight="1">
      <c r="AI881" s="71">
        <f>'VMs - All Data Fields'!BJ891</f>
        <v>0</v>
      </c>
    </row>
    <row r="882" spans="35:35" ht="15" customHeight="1">
      <c r="AI882" s="71">
        <f>'VMs - All Data Fields'!BJ892</f>
        <v>0</v>
      </c>
    </row>
    <row r="883" spans="35:35" ht="15" customHeight="1">
      <c r="AI883" s="71">
        <f>'VMs - All Data Fields'!BJ893</f>
        <v>0</v>
      </c>
    </row>
    <row r="884" spans="35:35" ht="15" customHeight="1">
      <c r="AI884" s="71">
        <f>'VMs - All Data Fields'!BJ894</f>
        <v>0</v>
      </c>
    </row>
    <row r="885" spans="35:35" ht="15" customHeight="1">
      <c r="AI885" s="71">
        <f>'VMs - All Data Fields'!BJ895</f>
        <v>0</v>
      </c>
    </row>
    <row r="886" spans="35:35" ht="15" customHeight="1">
      <c r="AI886" s="71">
        <f>'VMs - All Data Fields'!BJ896</f>
        <v>0</v>
      </c>
    </row>
    <row r="887" spans="35:35" ht="15" customHeight="1">
      <c r="AI887" s="71">
        <f>'VMs - All Data Fields'!BJ897</f>
        <v>0</v>
      </c>
    </row>
    <row r="888" spans="35:35" ht="15" customHeight="1">
      <c r="AI888" s="71">
        <f>'VMs - All Data Fields'!BJ898</f>
        <v>0</v>
      </c>
    </row>
    <row r="889" spans="35:35" ht="15" customHeight="1">
      <c r="AI889" s="71">
        <f>'VMs - All Data Fields'!BJ899</f>
        <v>0</v>
      </c>
    </row>
    <row r="890" spans="35:35" ht="15" customHeight="1">
      <c r="AI890" s="71">
        <f>'VMs - All Data Fields'!BJ900</f>
        <v>0</v>
      </c>
    </row>
    <row r="891" spans="35:35" ht="15" customHeight="1">
      <c r="AI891" s="71">
        <f>'VMs - All Data Fields'!BJ901</f>
        <v>0</v>
      </c>
    </row>
    <row r="892" spans="35:35" ht="15" customHeight="1">
      <c r="AI892" s="71">
        <f>'VMs - All Data Fields'!BJ902</f>
        <v>0</v>
      </c>
    </row>
    <row r="893" spans="35:35" ht="15" customHeight="1">
      <c r="AI893" s="71">
        <f>'VMs - All Data Fields'!BJ903</f>
        <v>0</v>
      </c>
    </row>
    <row r="894" spans="35:35" ht="15" customHeight="1">
      <c r="AI894" s="71">
        <f>'VMs - All Data Fields'!BJ904</f>
        <v>0</v>
      </c>
    </row>
    <row r="895" spans="35:35" ht="15" customHeight="1">
      <c r="AI895" s="71">
        <f>'VMs - All Data Fields'!BJ905</f>
        <v>0</v>
      </c>
    </row>
    <row r="896" spans="35:35" ht="15" customHeight="1">
      <c r="AI896" s="71">
        <f>'VMs - All Data Fields'!BJ906</f>
        <v>0</v>
      </c>
    </row>
    <row r="897" spans="35:35" ht="15" customHeight="1">
      <c r="AI897" s="71">
        <f>'VMs - All Data Fields'!BJ907</f>
        <v>0</v>
      </c>
    </row>
    <row r="898" spans="35:35" ht="15" customHeight="1">
      <c r="AI898" s="71">
        <f>'VMs - All Data Fields'!BJ908</f>
        <v>0</v>
      </c>
    </row>
    <row r="899" spans="35:35" ht="15" customHeight="1">
      <c r="AI899" s="71">
        <f>'VMs - All Data Fields'!BJ909</f>
        <v>0</v>
      </c>
    </row>
    <row r="900" spans="35:35" ht="15" customHeight="1">
      <c r="AI900" s="71">
        <f>'VMs - All Data Fields'!BJ910</f>
        <v>0</v>
      </c>
    </row>
    <row r="901" spans="35:35" ht="15" customHeight="1">
      <c r="AI901" s="71">
        <f>'VMs - All Data Fields'!BJ911</f>
        <v>0</v>
      </c>
    </row>
    <row r="902" spans="35:35" ht="15" customHeight="1">
      <c r="AI902" s="71">
        <f>'VMs - All Data Fields'!BJ912</f>
        <v>0</v>
      </c>
    </row>
    <row r="903" spans="35:35" ht="15" customHeight="1">
      <c r="AI903" s="71">
        <f>'VMs - All Data Fields'!BJ913</f>
        <v>0</v>
      </c>
    </row>
    <row r="904" spans="35:35" ht="15" customHeight="1">
      <c r="AI904" s="71">
        <f>'VMs - All Data Fields'!BJ914</f>
        <v>0</v>
      </c>
    </row>
    <row r="905" spans="35:35" ht="15" customHeight="1">
      <c r="AI905" s="71">
        <f>'VMs - All Data Fields'!BJ915</f>
        <v>0</v>
      </c>
    </row>
    <row r="906" spans="35:35" ht="15" customHeight="1">
      <c r="AI906" s="71">
        <f>'VMs - All Data Fields'!BJ916</f>
        <v>0</v>
      </c>
    </row>
    <row r="907" spans="35:35" ht="15" customHeight="1">
      <c r="AI907" s="71">
        <f>'VMs - All Data Fields'!BJ917</f>
        <v>0</v>
      </c>
    </row>
    <row r="908" spans="35:35" ht="15" customHeight="1">
      <c r="AI908" s="71">
        <f>'VMs - All Data Fields'!BJ918</f>
        <v>0</v>
      </c>
    </row>
    <row r="909" spans="35:35" ht="15" customHeight="1">
      <c r="AI909" s="71">
        <f>'VMs - All Data Fields'!BJ919</f>
        <v>0</v>
      </c>
    </row>
    <row r="910" spans="35:35" ht="15" customHeight="1">
      <c r="AI910" s="71">
        <f>'VMs - All Data Fields'!BJ920</f>
        <v>0</v>
      </c>
    </row>
    <row r="911" spans="35:35" ht="15" customHeight="1">
      <c r="AI911" s="71">
        <f>'VMs - All Data Fields'!BJ921</f>
        <v>0</v>
      </c>
    </row>
    <row r="912" spans="35:35" ht="15" customHeight="1">
      <c r="AI912" s="71">
        <f>'VMs - All Data Fields'!BJ922</f>
        <v>0</v>
      </c>
    </row>
    <row r="913" spans="35:35" ht="15" customHeight="1">
      <c r="AI913" s="71">
        <f>'VMs - All Data Fields'!BJ923</f>
        <v>0</v>
      </c>
    </row>
    <row r="914" spans="35:35" ht="15" customHeight="1">
      <c r="AI914" s="71">
        <f>'VMs - All Data Fields'!BJ924</f>
        <v>0</v>
      </c>
    </row>
    <row r="915" spans="35:35" ht="15" customHeight="1">
      <c r="AI915" s="71">
        <f>'VMs - All Data Fields'!BJ925</f>
        <v>0</v>
      </c>
    </row>
    <row r="916" spans="35:35" ht="15" customHeight="1">
      <c r="AI916" s="71">
        <f>'VMs - All Data Fields'!BJ926</f>
        <v>0</v>
      </c>
    </row>
    <row r="917" spans="35:35" ht="15" customHeight="1">
      <c r="AI917" s="71">
        <f>'VMs - All Data Fields'!BJ927</f>
        <v>0</v>
      </c>
    </row>
    <row r="918" spans="35:35" ht="15" customHeight="1">
      <c r="AI918" s="71">
        <f>'VMs - All Data Fields'!BJ928</f>
        <v>0</v>
      </c>
    </row>
    <row r="919" spans="35:35" ht="15" customHeight="1">
      <c r="AI919" s="71">
        <f>'VMs - All Data Fields'!BJ929</f>
        <v>0</v>
      </c>
    </row>
    <row r="920" spans="35:35" ht="15" customHeight="1">
      <c r="AI920" s="71">
        <f>'VMs - All Data Fields'!BJ930</f>
        <v>0</v>
      </c>
    </row>
    <row r="921" spans="35:35" ht="15" customHeight="1">
      <c r="AI921" s="71">
        <f>'VMs - All Data Fields'!BJ931</f>
        <v>0</v>
      </c>
    </row>
    <row r="922" spans="35:35" ht="15" customHeight="1">
      <c r="AI922" s="71">
        <f>'VMs - All Data Fields'!BJ932</f>
        <v>0</v>
      </c>
    </row>
    <row r="923" spans="35:35" ht="15" customHeight="1">
      <c r="AI923" s="71">
        <f>'VMs - All Data Fields'!BJ933</f>
        <v>0</v>
      </c>
    </row>
    <row r="924" spans="35:35" ht="15" customHeight="1">
      <c r="AI924" s="71">
        <f>'VMs - All Data Fields'!BJ934</f>
        <v>0</v>
      </c>
    </row>
    <row r="925" spans="35:35" ht="15" customHeight="1">
      <c r="AI925" s="71">
        <f>'VMs - All Data Fields'!BJ935</f>
        <v>0</v>
      </c>
    </row>
    <row r="926" spans="35:35" ht="15" customHeight="1">
      <c r="AI926" s="71">
        <f>'VMs - All Data Fields'!BJ936</f>
        <v>0</v>
      </c>
    </row>
    <row r="927" spans="35:35" ht="15" customHeight="1">
      <c r="AI927" s="71">
        <f>'VMs - All Data Fields'!BJ937</f>
        <v>0</v>
      </c>
    </row>
    <row r="928" spans="35:35" ht="15" customHeight="1">
      <c r="AI928" s="71">
        <f>'VMs - All Data Fields'!BJ938</f>
        <v>0</v>
      </c>
    </row>
    <row r="929" spans="35:35" ht="15" customHeight="1">
      <c r="AI929" s="71">
        <f>'VMs - All Data Fields'!BJ939</f>
        <v>0</v>
      </c>
    </row>
    <row r="930" spans="35:35" ht="15" customHeight="1">
      <c r="AI930" s="71">
        <f>'VMs - All Data Fields'!BJ940</f>
        <v>0</v>
      </c>
    </row>
    <row r="931" spans="35:35" ht="15" customHeight="1">
      <c r="AI931" s="71">
        <f>'VMs - All Data Fields'!BJ941</f>
        <v>0</v>
      </c>
    </row>
    <row r="932" spans="35:35" ht="15" customHeight="1">
      <c r="AI932" s="71">
        <f>'VMs - All Data Fields'!BJ942</f>
        <v>0</v>
      </c>
    </row>
    <row r="933" spans="35:35" ht="15" customHeight="1">
      <c r="AI933" s="71">
        <f>'VMs - All Data Fields'!BJ943</f>
        <v>0</v>
      </c>
    </row>
    <row r="934" spans="35:35" ht="15" customHeight="1">
      <c r="AI934" s="71">
        <f>'VMs - All Data Fields'!BJ944</f>
        <v>0</v>
      </c>
    </row>
    <row r="935" spans="35:35" ht="15" customHeight="1">
      <c r="AI935" s="71">
        <f>'VMs - All Data Fields'!BJ945</f>
        <v>0</v>
      </c>
    </row>
    <row r="936" spans="35:35" ht="15" customHeight="1">
      <c r="AI936" s="71">
        <f>'VMs - All Data Fields'!BJ946</f>
        <v>0</v>
      </c>
    </row>
    <row r="937" spans="35:35" ht="15" customHeight="1">
      <c r="AI937" s="71">
        <f>'VMs - All Data Fields'!BJ947</f>
        <v>0</v>
      </c>
    </row>
    <row r="938" spans="35:35" ht="15" customHeight="1">
      <c r="AI938" s="71">
        <f>'VMs - All Data Fields'!BJ948</f>
        <v>0</v>
      </c>
    </row>
    <row r="939" spans="35:35" ht="15" customHeight="1">
      <c r="AI939" s="71">
        <f>'VMs - All Data Fields'!BJ949</f>
        <v>0</v>
      </c>
    </row>
    <row r="940" spans="35:35" ht="15" customHeight="1">
      <c r="AI940" s="71">
        <f>'VMs - All Data Fields'!BJ950</f>
        <v>0</v>
      </c>
    </row>
    <row r="941" spans="35:35" ht="15" customHeight="1">
      <c r="AI941" s="71">
        <f>'VMs - All Data Fields'!BJ951</f>
        <v>0</v>
      </c>
    </row>
    <row r="942" spans="35:35" ht="15" customHeight="1">
      <c r="AI942" s="71">
        <f>'VMs - All Data Fields'!BJ952</f>
        <v>0</v>
      </c>
    </row>
    <row r="943" spans="35:35" ht="15" customHeight="1">
      <c r="AI943" s="71">
        <f>'VMs - All Data Fields'!BJ953</f>
        <v>0</v>
      </c>
    </row>
    <row r="944" spans="35:35" ht="15" customHeight="1">
      <c r="AI944" s="71">
        <f>'VMs - All Data Fields'!BJ954</f>
        <v>0</v>
      </c>
    </row>
    <row r="945" spans="35:35" ht="15" customHeight="1">
      <c r="AI945" s="71">
        <f>'VMs - All Data Fields'!BJ955</f>
        <v>0</v>
      </c>
    </row>
    <row r="946" spans="35:35" ht="15" customHeight="1">
      <c r="AI946" s="71">
        <f>'VMs - All Data Fields'!BJ956</f>
        <v>0</v>
      </c>
    </row>
    <row r="947" spans="35:35" ht="15" customHeight="1">
      <c r="AI947" s="71">
        <f>'VMs - All Data Fields'!BJ957</f>
        <v>0</v>
      </c>
    </row>
    <row r="948" spans="35:35" ht="15" customHeight="1">
      <c r="AI948" s="71">
        <f>'VMs - All Data Fields'!BJ958</f>
        <v>0</v>
      </c>
    </row>
    <row r="949" spans="35:35" ht="15" customHeight="1">
      <c r="AI949" s="71">
        <f>'VMs - All Data Fields'!BJ959</f>
        <v>0</v>
      </c>
    </row>
    <row r="950" spans="35:35" ht="15" customHeight="1">
      <c r="AI950" s="71">
        <f>'VMs - All Data Fields'!BJ960</f>
        <v>0</v>
      </c>
    </row>
    <row r="951" spans="35:35" ht="15" customHeight="1">
      <c r="AI951" s="71">
        <f>'VMs - All Data Fields'!BJ961</f>
        <v>0</v>
      </c>
    </row>
    <row r="952" spans="35:35" ht="15" customHeight="1">
      <c r="AI952" s="71">
        <f>'VMs - All Data Fields'!BJ962</f>
        <v>0</v>
      </c>
    </row>
    <row r="953" spans="35:35" ht="15" customHeight="1">
      <c r="AI953" s="71">
        <f>'VMs - All Data Fields'!BJ963</f>
        <v>0</v>
      </c>
    </row>
    <row r="954" spans="35:35" ht="15" customHeight="1">
      <c r="AI954" s="71">
        <f>'VMs - All Data Fields'!BJ964</f>
        <v>0</v>
      </c>
    </row>
    <row r="955" spans="35:35" ht="15" customHeight="1">
      <c r="AI955" s="71">
        <f>'VMs - All Data Fields'!BJ965</f>
        <v>0</v>
      </c>
    </row>
    <row r="956" spans="35:35" ht="15" customHeight="1">
      <c r="AI956" s="71">
        <f>'VMs - All Data Fields'!BJ966</f>
        <v>0</v>
      </c>
    </row>
    <row r="957" spans="35:35" ht="15" customHeight="1">
      <c r="AI957" s="71">
        <f>'VMs - All Data Fields'!BJ967</f>
        <v>0</v>
      </c>
    </row>
    <row r="958" spans="35:35" ht="15" customHeight="1">
      <c r="AI958" s="71">
        <f>'VMs - All Data Fields'!BJ968</f>
        <v>0</v>
      </c>
    </row>
    <row r="959" spans="35:35" ht="15" customHeight="1">
      <c r="AI959" s="71">
        <f>'VMs - All Data Fields'!BJ969</f>
        <v>0</v>
      </c>
    </row>
    <row r="960" spans="35:35" ht="15" customHeight="1">
      <c r="AI960" s="71">
        <f>'VMs - All Data Fields'!BJ970</f>
        <v>0</v>
      </c>
    </row>
    <row r="961" spans="35:35" ht="15" customHeight="1">
      <c r="AI961" s="71">
        <f>'VMs - All Data Fields'!BJ971</f>
        <v>0</v>
      </c>
    </row>
    <row r="962" spans="35:35" ht="15" customHeight="1">
      <c r="AI962" s="71">
        <f>'VMs - All Data Fields'!BJ972</f>
        <v>0</v>
      </c>
    </row>
    <row r="963" spans="35:35" ht="15" customHeight="1">
      <c r="AI963" s="71">
        <f>'VMs - All Data Fields'!BJ973</f>
        <v>0</v>
      </c>
    </row>
    <row r="964" spans="35:35" ht="15" customHeight="1">
      <c r="AI964" s="71">
        <f>'VMs - All Data Fields'!BJ974</f>
        <v>0</v>
      </c>
    </row>
    <row r="965" spans="35:35" ht="15" customHeight="1">
      <c r="AI965" s="71">
        <f>'VMs - All Data Fields'!BJ975</f>
        <v>0</v>
      </c>
    </row>
    <row r="966" spans="35:35" ht="15" customHeight="1">
      <c r="AI966" s="71">
        <f>'VMs - All Data Fields'!BJ976</f>
        <v>0</v>
      </c>
    </row>
    <row r="967" spans="35:35" ht="15" customHeight="1">
      <c r="AI967" s="71">
        <f>'VMs - All Data Fields'!BJ977</f>
        <v>0</v>
      </c>
    </row>
    <row r="968" spans="35:35" ht="15" customHeight="1">
      <c r="AI968" s="71">
        <f>'VMs - All Data Fields'!BJ978</f>
        <v>0</v>
      </c>
    </row>
    <row r="969" spans="35:35" ht="15" customHeight="1">
      <c r="AI969" s="71">
        <f>'VMs - All Data Fields'!BJ979</f>
        <v>0</v>
      </c>
    </row>
    <row r="970" spans="35:35" ht="15" customHeight="1">
      <c r="AI970" s="71">
        <f>'VMs - All Data Fields'!BJ980</f>
        <v>0</v>
      </c>
    </row>
    <row r="971" spans="35:35" ht="15" customHeight="1">
      <c r="AI971" s="71">
        <f>'VMs - All Data Fields'!BJ981</f>
        <v>0</v>
      </c>
    </row>
    <row r="972" spans="35:35" ht="15" customHeight="1">
      <c r="AI972" s="71">
        <f>'VMs - All Data Fields'!BJ982</f>
        <v>0</v>
      </c>
    </row>
    <row r="973" spans="35:35" ht="15" customHeight="1">
      <c r="AI973" s="71">
        <f>'VMs - All Data Fields'!BJ983</f>
        <v>0</v>
      </c>
    </row>
    <row r="974" spans="35:35" ht="15" customHeight="1">
      <c r="AI974" s="71">
        <f>'VMs - All Data Fields'!BJ984</f>
        <v>0</v>
      </c>
    </row>
    <row r="975" spans="35:35" ht="15" customHeight="1">
      <c r="AI975" s="71">
        <f>'VMs - All Data Fields'!BJ985</f>
        <v>0</v>
      </c>
    </row>
    <row r="976" spans="35:35" ht="15" customHeight="1">
      <c r="AI976" s="71">
        <f>'VMs - All Data Fields'!BJ986</f>
        <v>0</v>
      </c>
    </row>
    <row r="977" spans="35:35" ht="15" customHeight="1">
      <c r="AI977" s="71">
        <f>'VMs - All Data Fields'!BJ987</f>
        <v>0</v>
      </c>
    </row>
    <row r="978" spans="35:35" ht="15" customHeight="1">
      <c r="AI978" s="71">
        <f>'VMs - All Data Fields'!BJ988</f>
        <v>0</v>
      </c>
    </row>
    <row r="979" spans="35:35" ht="15" customHeight="1">
      <c r="AI979" s="71">
        <f>'VMs - All Data Fields'!BJ989</f>
        <v>0</v>
      </c>
    </row>
    <row r="980" spans="35:35" ht="15" customHeight="1">
      <c r="AI980" s="71">
        <f>'VMs - All Data Fields'!BJ990</f>
        <v>0</v>
      </c>
    </row>
    <row r="981" spans="35:35" ht="15" customHeight="1">
      <c r="AI981" s="71">
        <f>'VMs - All Data Fields'!BJ991</f>
        <v>0</v>
      </c>
    </row>
    <row r="982" spans="35:35" ht="15" customHeight="1">
      <c r="AI982" s="71">
        <f>'VMs - All Data Fields'!BJ992</f>
        <v>0</v>
      </c>
    </row>
    <row r="983" spans="35:35" ht="15" customHeight="1">
      <c r="AI983" s="71">
        <f>'VMs - All Data Fields'!BJ993</f>
        <v>0</v>
      </c>
    </row>
    <row r="984" spans="35:35" ht="15" customHeight="1">
      <c r="AI984" s="71">
        <f>'VMs - All Data Fields'!BJ994</f>
        <v>0</v>
      </c>
    </row>
    <row r="985" spans="35:35" ht="15" customHeight="1">
      <c r="AI985" s="71">
        <f>'VMs - All Data Fields'!BJ995</f>
        <v>0</v>
      </c>
    </row>
    <row r="986" spans="35:35" ht="15" customHeight="1">
      <c r="AI986" s="71">
        <f>'VMs - All Data Fields'!BJ996</f>
        <v>0</v>
      </c>
    </row>
    <row r="987" spans="35:35" ht="15" customHeight="1">
      <c r="AI987" s="71">
        <f>'VMs - All Data Fields'!BJ997</f>
        <v>0</v>
      </c>
    </row>
    <row r="988" spans="35:35" ht="15" customHeight="1">
      <c r="AI988" s="71">
        <f>'VMs - All Data Fields'!BJ998</f>
        <v>0</v>
      </c>
    </row>
    <row r="989" spans="35:35" ht="15" customHeight="1">
      <c r="AI989" s="71">
        <f>'VMs - All Data Fields'!BJ999</f>
        <v>0</v>
      </c>
    </row>
    <row r="990" spans="35:35" ht="15" customHeight="1">
      <c r="AI990" s="71">
        <f>'VMs - All Data Fields'!BJ1000</f>
        <v>0</v>
      </c>
    </row>
    <row r="991" spans="35:35" ht="15" customHeight="1">
      <c r="AI991" s="71">
        <f>'VMs - All Data Fields'!BJ1001</f>
        <v>0</v>
      </c>
    </row>
    <row r="992" spans="35:35" ht="15" customHeight="1">
      <c r="AI992" s="71">
        <f>'VMs - All Data Fields'!BJ1002</f>
        <v>0</v>
      </c>
    </row>
    <row r="993" spans="35:35" ht="15" customHeight="1">
      <c r="AI993" s="71">
        <f>'VMs - All Data Fields'!BJ1003</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28875-BFE2-49D0-A51F-BFE3F52C1FE4}">
  <dimension ref="A1:BH62"/>
  <sheetViews>
    <sheetView topLeftCell="A21" workbookViewId="0">
      <selection activeCell="B32" sqref="B32"/>
    </sheetView>
  </sheetViews>
  <sheetFormatPr defaultRowHeight="15"/>
  <cols>
    <col min="1" max="1" width="20.7109375" style="163" customWidth="1"/>
    <col min="2" max="2" width="175.7109375" customWidth="1"/>
  </cols>
  <sheetData>
    <row r="1" spans="1:60" s="64" customFormat="1">
      <c r="A1" s="63" t="s">
        <v>567</v>
      </c>
      <c r="B1" s="62" t="s">
        <v>568</v>
      </c>
      <c r="C1" s="162"/>
      <c r="D1" s="62"/>
      <c r="E1" s="131"/>
      <c r="F1" s="63"/>
      <c r="G1" s="62"/>
      <c r="H1" s="63"/>
      <c r="I1" s="62"/>
      <c r="J1" s="62"/>
      <c r="K1" s="72"/>
      <c r="L1" s="62"/>
      <c r="M1" s="72"/>
      <c r="N1" s="62"/>
      <c r="O1" s="72"/>
      <c r="P1" s="63"/>
      <c r="Q1" s="62"/>
      <c r="R1" s="72"/>
      <c r="S1" s="62"/>
      <c r="T1" s="62"/>
      <c r="U1" s="72"/>
      <c r="V1" s="62"/>
      <c r="W1" s="62"/>
      <c r="X1" s="62"/>
      <c r="Y1" s="62"/>
      <c r="Z1" s="62"/>
      <c r="AA1" s="62"/>
      <c r="AB1" s="62"/>
      <c r="AC1" s="62"/>
      <c r="AD1" s="62"/>
      <c r="AE1" s="62"/>
      <c r="AF1" s="62"/>
      <c r="AG1" s="62"/>
      <c r="AH1" s="62"/>
      <c r="AI1" s="62"/>
      <c r="AJ1" s="62"/>
      <c r="AK1" s="62"/>
      <c r="AL1" s="62"/>
      <c r="AM1" s="62"/>
      <c r="AN1" s="62"/>
      <c r="AO1" s="62"/>
      <c r="AP1" s="62"/>
      <c r="AQ1" s="132"/>
      <c r="AR1" s="62"/>
      <c r="AS1" s="62"/>
      <c r="AT1" s="132"/>
      <c r="AU1" s="62"/>
      <c r="AV1" s="62"/>
      <c r="AW1" s="62"/>
      <c r="AX1" s="62"/>
      <c r="AY1" s="62"/>
      <c r="AZ1" s="62"/>
      <c r="BA1" s="62"/>
      <c r="BB1" s="62"/>
      <c r="BC1" s="132"/>
      <c r="BD1" s="132"/>
      <c r="BE1" s="132"/>
      <c r="BF1" s="132"/>
      <c r="BG1" s="62"/>
      <c r="BH1" s="62"/>
    </row>
    <row r="2" spans="1:60">
      <c r="A2" s="63" t="s">
        <v>0</v>
      </c>
      <c r="B2" s="1" t="s">
        <v>569</v>
      </c>
    </row>
    <row r="3" spans="1:60">
      <c r="A3" s="63" t="s">
        <v>1</v>
      </c>
      <c r="B3" s="1" t="s">
        <v>570</v>
      </c>
    </row>
    <row r="4" spans="1:60">
      <c r="A4" s="63" t="s">
        <v>2</v>
      </c>
      <c r="B4" s="1" t="s">
        <v>571</v>
      </c>
    </row>
    <row r="5" spans="1:60">
      <c r="A5" s="63" t="s">
        <v>3</v>
      </c>
      <c r="B5" s="1" t="s">
        <v>572</v>
      </c>
    </row>
    <row r="6" spans="1:60">
      <c r="A6" s="131" t="s">
        <v>4</v>
      </c>
      <c r="B6" s="1" t="s">
        <v>573</v>
      </c>
    </row>
    <row r="7" spans="1:60">
      <c r="A7" s="63" t="s">
        <v>5</v>
      </c>
      <c r="B7" s="1" t="s">
        <v>574</v>
      </c>
    </row>
    <row r="8" spans="1:60">
      <c r="A8" s="63" t="s">
        <v>6</v>
      </c>
      <c r="B8" s="1" t="s">
        <v>575</v>
      </c>
    </row>
    <row r="9" spans="1:60">
      <c r="A9" s="63" t="s">
        <v>7</v>
      </c>
      <c r="B9" s="1" t="s">
        <v>576</v>
      </c>
    </row>
    <row r="10" spans="1:60">
      <c r="A10" s="63" t="s">
        <v>8</v>
      </c>
      <c r="B10" s="1" t="s">
        <v>577</v>
      </c>
    </row>
    <row r="11" spans="1:60">
      <c r="A11" s="63" t="s">
        <v>9</v>
      </c>
      <c r="B11" s="1" t="s">
        <v>578</v>
      </c>
    </row>
    <row r="12" spans="1:60">
      <c r="A12" s="63" t="s">
        <v>10</v>
      </c>
      <c r="B12" s="1" t="s">
        <v>579</v>
      </c>
    </row>
    <row r="13" spans="1:60">
      <c r="A13" s="63" t="s">
        <v>11</v>
      </c>
      <c r="B13" s="1" t="s">
        <v>580</v>
      </c>
    </row>
    <row r="14" spans="1:60">
      <c r="A14" s="63" t="s">
        <v>12</v>
      </c>
      <c r="B14" s="1" t="s">
        <v>581</v>
      </c>
    </row>
    <row r="15" spans="1:60">
      <c r="A15" s="63" t="s">
        <v>13</v>
      </c>
      <c r="B15" s="1" t="s">
        <v>582</v>
      </c>
    </row>
    <row r="16" spans="1:60">
      <c r="A16" s="63" t="s">
        <v>14</v>
      </c>
      <c r="B16" s="1" t="s">
        <v>583</v>
      </c>
    </row>
    <row r="17" spans="1:2">
      <c r="A17" s="63" t="s">
        <v>15</v>
      </c>
      <c r="B17" s="1" t="s">
        <v>584</v>
      </c>
    </row>
    <row r="18" spans="1:2">
      <c r="A18" s="63" t="s">
        <v>16</v>
      </c>
      <c r="B18" s="1" t="s">
        <v>585</v>
      </c>
    </row>
    <row r="19" spans="1:2">
      <c r="A19" s="63" t="s">
        <v>17</v>
      </c>
      <c r="B19" s="1" t="s">
        <v>586</v>
      </c>
    </row>
    <row r="20" spans="1:2">
      <c r="A20" s="63" t="s">
        <v>18</v>
      </c>
      <c r="B20" s="1" t="s">
        <v>587</v>
      </c>
    </row>
    <row r="21" spans="1:2">
      <c r="A21" s="63" t="s">
        <v>19</v>
      </c>
      <c r="B21" s="1" t="s">
        <v>588</v>
      </c>
    </row>
    <row r="22" spans="1:2">
      <c r="A22" s="63" t="s">
        <v>20</v>
      </c>
      <c r="B22" s="1" t="s">
        <v>589</v>
      </c>
    </row>
    <row r="23" spans="1:2">
      <c r="A23" s="63" t="s">
        <v>21</v>
      </c>
      <c r="B23" s="1" t="s">
        <v>590</v>
      </c>
    </row>
    <row r="24" spans="1:2">
      <c r="A24" s="63" t="s">
        <v>22</v>
      </c>
      <c r="B24" s="1" t="s">
        <v>591</v>
      </c>
    </row>
    <row r="25" spans="1:2">
      <c r="A25" s="63" t="s">
        <v>23</v>
      </c>
      <c r="B25" s="1" t="s">
        <v>592</v>
      </c>
    </row>
    <row r="26" spans="1:2">
      <c r="A26" s="63" t="s">
        <v>24</v>
      </c>
      <c r="B26" s="1" t="s">
        <v>593</v>
      </c>
    </row>
    <row r="27" spans="1:2">
      <c r="A27" s="63" t="s">
        <v>25</v>
      </c>
      <c r="B27" s="1" t="s">
        <v>594</v>
      </c>
    </row>
    <row r="28" spans="1:2">
      <c r="A28" s="63" t="s">
        <v>26</v>
      </c>
      <c r="B28" s="1" t="s">
        <v>595</v>
      </c>
    </row>
    <row r="29" spans="1:2">
      <c r="A29" s="63" t="s">
        <v>27</v>
      </c>
      <c r="B29" s="1" t="s">
        <v>596</v>
      </c>
    </row>
    <row r="30" spans="1:2">
      <c r="A30" s="63" t="s">
        <v>28</v>
      </c>
      <c r="B30" s="1" t="s">
        <v>597</v>
      </c>
    </row>
    <row r="31" spans="1:2">
      <c r="A31" s="63" t="s">
        <v>29</v>
      </c>
      <c r="B31" s="1" t="s">
        <v>598</v>
      </c>
    </row>
    <row r="32" spans="1:2">
      <c r="A32" s="63" t="s">
        <v>30</v>
      </c>
      <c r="B32" s="1" t="s">
        <v>599</v>
      </c>
    </row>
    <row r="33" spans="1:2">
      <c r="A33" s="63" t="s">
        <v>31</v>
      </c>
      <c r="B33" s="1" t="s">
        <v>600</v>
      </c>
    </row>
    <row r="34" spans="1:2">
      <c r="A34" s="63" t="s">
        <v>32</v>
      </c>
      <c r="B34" s="1" t="s">
        <v>601</v>
      </c>
    </row>
    <row r="35" spans="1:2">
      <c r="A35" s="63" t="s">
        <v>33</v>
      </c>
      <c r="B35" s="1" t="s">
        <v>602</v>
      </c>
    </row>
    <row r="36" spans="1:2">
      <c r="A36" s="63" t="s">
        <v>34</v>
      </c>
      <c r="B36" s="1" t="s">
        <v>603</v>
      </c>
    </row>
    <row r="37" spans="1:2">
      <c r="A37" s="63" t="s">
        <v>35</v>
      </c>
      <c r="B37" s="1" t="s">
        <v>604</v>
      </c>
    </row>
    <row r="38" spans="1:2">
      <c r="A38" s="63" t="s">
        <v>36</v>
      </c>
      <c r="B38" s="1" t="s">
        <v>605</v>
      </c>
    </row>
    <row r="39" spans="1:2">
      <c r="A39" s="63" t="s">
        <v>37</v>
      </c>
      <c r="B39" s="1" t="s">
        <v>606</v>
      </c>
    </row>
    <row r="40" spans="1:2">
      <c r="A40" s="63" t="s">
        <v>38</v>
      </c>
      <c r="B40" s="1" t="s">
        <v>607</v>
      </c>
    </row>
    <row r="41" spans="1:2">
      <c r="A41" s="63" t="s">
        <v>39</v>
      </c>
      <c r="B41" s="1" t="s">
        <v>608</v>
      </c>
    </row>
    <row r="42" spans="1:2">
      <c r="A42" s="63" t="s">
        <v>40</v>
      </c>
      <c r="B42" s="1" t="s">
        <v>609</v>
      </c>
    </row>
    <row r="43" spans="1:2">
      <c r="A43" s="63" t="s">
        <v>41</v>
      </c>
      <c r="B43" s="1" t="s">
        <v>610</v>
      </c>
    </row>
    <row r="44" spans="1:2">
      <c r="A44" s="131" t="s">
        <v>42</v>
      </c>
      <c r="B44" s="1" t="s">
        <v>611</v>
      </c>
    </row>
    <row r="45" spans="1:2">
      <c r="A45" s="63" t="s">
        <v>43</v>
      </c>
      <c r="B45" s="1" t="s">
        <v>612</v>
      </c>
    </row>
    <row r="46" spans="1:2">
      <c r="A46" s="63" t="s">
        <v>44</v>
      </c>
      <c r="B46" s="1" t="s">
        <v>613</v>
      </c>
    </row>
    <row r="47" spans="1:2">
      <c r="A47" s="131" t="s">
        <v>45</v>
      </c>
      <c r="B47" s="1" t="s">
        <v>614</v>
      </c>
    </row>
    <row r="48" spans="1:2">
      <c r="A48" s="63" t="s">
        <v>47</v>
      </c>
      <c r="B48" s="1" t="s">
        <v>615</v>
      </c>
    </row>
    <row r="49" spans="1:2">
      <c r="A49" s="63" t="s">
        <v>48</v>
      </c>
      <c r="B49" s="1" t="s">
        <v>616</v>
      </c>
    </row>
    <row r="50" spans="1:2">
      <c r="A50" s="63" t="s">
        <v>49</v>
      </c>
      <c r="B50" s="1" t="s">
        <v>617</v>
      </c>
    </row>
    <row r="51" spans="1:2">
      <c r="A51" s="63" t="s">
        <v>50</v>
      </c>
      <c r="B51" s="1" t="s">
        <v>618</v>
      </c>
    </row>
    <row r="52" spans="1:2">
      <c r="A52" s="63" t="s">
        <v>51</v>
      </c>
      <c r="B52" s="1" t="s">
        <v>619</v>
      </c>
    </row>
    <row r="53" spans="1:2">
      <c r="A53" s="63" t="s">
        <v>52</v>
      </c>
      <c r="B53" s="1" t="s">
        <v>620</v>
      </c>
    </row>
    <row r="54" spans="1:2">
      <c r="A54" s="63" t="s">
        <v>53</v>
      </c>
      <c r="B54" s="1" t="s">
        <v>621</v>
      </c>
    </row>
    <row r="55" spans="1:2">
      <c r="A55" s="63" t="s">
        <v>54</v>
      </c>
      <c r="B55" s="1" t="s">
        <v>622</v>
      </c>
    </row>
    <row r="56" spans="1:2">
      <c r="A56" s="131" t="s">
        <v>55</v>
      </c>
      <c r="B56" s="1" t="s">
        <v>623</v>
      </c>
    </row>
    <row r="57" spans="1:2">
      <c r="A57" s="131" t="s">
        <v>56</v>
      </c>
      <c r="B57" s="1" t="s">
        <v>624</v>
      </c>
    </row>
    <row r="58" spans="1:2">
      <c r="A58" s="131" t="s">
        <v>57</v>
      </c>
      <c r="B58" s="1" t="s">
        <v>625</v>
      </c>
    </row>
    <row r="59" spans="1:2">
      <c r="A59" s="131" t="s">
        <v>58</v>
      </c>
      <c r="B59" s="1" t="s">
        <v>626</v>
      </c>
    </row>
    <row r="60" spans="1:2">
      <c r="A60" s="63" t="s">
        <v>59</v>
      </c>
      <c r="B60" s="1" t="s">
        <v>59</v>
      </c>
    </row>
    <row r="61" spans="1:2">
      <c r="A61" s="63" t="s">
        <v>60</v>
      </c>
      <c r="B61" s="1" t="s">
        <v>627</v>
      </c>
    </row>
    <row r="62" spans="1:2">
      <c r="A62" s="63" t="s">
        <v>628</v>
      </c>
      <c r="B62" s="1" t="s">
        <v>629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C7248-75EC-456B-A838-97C963278D14}">
  <dimension ref="A1:R83"/>
  <sheetViews>
    <sheetView workbookViewId="0">
      <selection activeCell="B3" sqref="B3"/>
    </sheetView>
  </sheetViews>
  <sheetFormatPr defaultRowHeight="15" customHeight="1"/>
  <cols>
    <col min="1" max="1" width="30.7109375" customWidth="1"/>
    <col min="2" max="2" width="21.28515625" customWidth="1"/>
    <col min="3" max="9" width="12.7109375" customWidth="1"/>
    <col min="10" max="10" width="15.42578125" customWidth="1"/>
    <col min="11" max="11" width="10.7109375" customWidth="1"/>
  </cols>
  <sheetData>
    <row r="1" spans="1:18">
      <c r="A1" s="64" t="s">
        <v>630</v>
      </c>
      <c r="B1" t="s">
        <v>631</v>
      </c>
      <c r="C1">
        <v>8</v>
      </c>
    </row>
    <row r="2" spans="1:18" ht="15" customHeight="1">
      <c r="A2" s="64"/>
    </row>
    <row r="3" spans="1:18">
      <c r="A3" s="192" t="s">
        <v>632</v>
      </c>
      <c r="B3" s="183" t="s">
        <v>633</v>
      </c>
      <c r="C3" s="289" t="s">
        <v>568</v>
      </c>
      <c r="D3" s="290"/>
      <c r="E3" s="291"/>
      <c r="G3" s="267" t="s">
        <v>630</v>
      </c>
      <c r="H3" s="268"/>
      <c r="I3" s="180" t="s">
        <v>634</v>
      </c>
      <c r="J3" s="182" t="s">
        <v>79</v>
      </c>
      <c r="K3" s="271" t="s">
        <v>635</v>
      </c>
      <c r="L3" s="271"/>
      <c r="M3" s="271"/>
      <c r="N3" s="271"/>
      <c r="O3" s="271"/>
      <c r="P3" s="272"/>
    </row>
    <row r="4" spans="1:18">
      <c r="A4" s="193" t="s">
        <v>636</v>
      </c>
      <c r="B4" s="194" t="str">
        <f>VLOOKUP(B$3,'Data-VM-Res(Do Not Edit)'!$A$2:$DC$100,MATCH("Primary Compute Platform",'Data-VM-Res(Do Not Edit)'!$A$1:$DC$1,0),0)</f>
        <v>Cisco UCS</v>
      </c>
      <c r="C4" s="292" t="str">
        <f>VLOOKUP(B$3,'Data-VM-Res(Do Not Edit)'!$A$2:$DC$100,MATCH("Description",'Data-VM-Res(Do Not Edit)'!$A$1:$DC$1,0),0)</f>
        <v>Compute Build Deployed at WMT Phase 1 Sites starting with Palestine. This build has 6 Blades with 2 CPUs (48 total cores) each and is augmented with a Stratus FT Server with 2 CPUs (36 total cores).
NBF and older Sites have different configurations</v>
      </c>
      <c r="D4" s="293"/>
      <c r="E4" s="294"/>
      <c r="G4" s="327" t="s">
        <v>631</v>
      </c>
      <c r="H4" s="328"/>
      <c r="I4" s="178">
        <v>8</v>
      </c>
      <c r="J4" s="179">
        <v>2</v>
      </c>
      <c r="K4" s="273"/>
      <c r="L4" s="274"/>
      <c r="M4" s="274"/>
      <c r="N4" s="274"/>
      <c r="O4" s="274"/>
      <c r="P4" s="275"/>
    </row>
    <row r="5" spans="1:18">
      <c r="A5" s="157" t="s">
        <v>637</v>
      </c>
      <c r="B5" s="133" t="str">
        <f>VLOOKUP(B$3,'Data-VM-Res(Do Not Edit)'!$A$2:$DC$100,MATCH("Primary Compute Model",'Data-VM-Res(Do Not Edit)'!$A$1:$DC$1,0),0)</f>
        <v>B200-M5</v>
      </c>
      <c r="C5" s="292"/>
      <c r="D5" s="293"/>
      <c r="E5" s="294"/>
      <c r="G5" s="329" t="s">
        <v>638</v>
      </c>
      <c r="H5" s="330"/>
      <c r="I5" s="180" t="s">
        <v>639</v>
      </c>
      <c r="J5" s="180" t="s">
        <v>640</v>
      </c>
      <c r="K5" s="181" t="s">
        <v>641</v>
      </c>
      <c r="L5" s="331"/>
      <c r="M5" s="332"/>
      <c r="N5" s="332"/>
      <c r="O5" s="332"/>
      <c r="P5" s="333"/>
    </row>
    <row r="6" spans="1:18">
      <c r="A6" s="157" t="s">
        <v>642</v>
      </c>
      <c r="B6" s="133">
        <f>VLOOKUP(B$3,'Data-VM-Res(Do Not Edit)'!$A$2:$DC$100,MATCH("Primary Server Count",'Data-VM-Res(Do Not Edit)'!$A$1:$DC$1,0),0)</f>
        <v>6</v>
      </c>
      <c r="C6" s="292"/>
      <c r="D6" s="293"/>
      <c r="E6" s="294"/>
      <c r="G6" s="276" t="s">
        <v>643</v>
      </c>
      <c r="H6" s="277"/>
      <c r="I6" s="174">
        <f>(I4+J4)</f>
        <v>10</v>
      </c>
      <c r="J6" s="174" t="e">
        <f>((VLOOKUP("cgwxxx###",'VMs - All Data Fields'!$A$2:$DD$523,MATCH("CPU",'VMs - All Data Fields'!$A$1:$DD$1,0),0)) * I6)</f>
        <v>#N/A</v>
      </c>
      <c r="K6" s="175" t="e">
        <f>((VLOOKUP("cgwxxx###",'VMs - All Data Fields'!$A$2:$DD$523,MATCH("RAM",'VMs - All Data Fields'!$A$1:$DD$1,0),0)) * I6)</f>
        <v>#N/A</v>
      </c>
      <c r="L6" s="334" t="s">
        <v>644</v>
      </c>
      <c r="M6" s="335"/>
      <c r="N6" s="335"/>
      <c r="O6" s="335"/>
      <c r="P6" s="336"/>
    </row>
    <row r="7" spans="1:18">
      <c r="A7" s="157" t="s">
        <v>645</v>
      </c>
      <c r="B7" s="133">
        <f>VLOOKUP(B$3,'Data-VM-Res(Do Not Edit)'!$A$2:$DC$100,MATCH("Primary CPU Sockets",'Data-VM-Res(Do Not Edit)'!$A$1:$DC$1,0),0)</f>
        <v>2</v>
      </c>
      <c r="C7" s="292"/>
      <c r="D7" s="293"/>
      <c r="E7" s="294"/>
      <c r="G7" s="278" t="s">
        <v>646</v>
      </c>
      <c r="H7" s="279"/>
      <c r="I7" s="82">
        <f>I4</f>
        <v>8</v>
      </c>
      <c r="J7" s="174" t="e">
        <f>((VLOOKUP("clb###",'VMs - All Data Fields'!$A$2:$DD$523,MATCH("CPU",'VMs - All Data Fields'!$A$1:$DD$1,0),0)) * I7)</f>
        <v>#N/A</v>
      </c>
      <c r="K7" s="175" t="e">
        <f>((VLOOKUP("clb###",'VMs - All Data Fields'!$A$2:$DD$523,MATCH("RAM",'VMs - All Data Fields'!$A$1:$DD$1,0),0)) * I7)</f>
        <v>#N/A</v>
      </c>
      <c r="L7" s="337" t="s">
        <v>647</v>
      </c>
      <c r="M7" s="338"/>
      <c r="N7" s="338"/>
      <c r="O7" s="338"/>
      <c r="P7" s="339"/>
    </row>
    <row r="8" spans="1:18">
      <c r="A8" s="157" t="s">
        <v>648</v>
      </c>
      <c r="B8" s="133">
        <f>VLOOKUP(B$3,'Data-VM-Res(Do Not Edit)'!$A$2:$DC$100,MATCH("Primary Core Count",'Data-VM-Res(Do Not Edit)'!$A$1:$DC$1,0),0)</f>
        <v>24</v>
      </c>
      <c r="C8" s="292"/>
      <c r="D8" s="293"/>
      <c r="E8" s="294"/>
      <c r="G8" s="278" t="s">
        <v>649</v>
      </c>
      <c r="H8" s="279"/>
      <c r="I8" s="82">
        <f>I4</f>
        <v>8</v>
      </c>
      <c r="J8" s="174">
        <f>((VLOOKUP("igntag01",'VMs - All Data Fields'!$A$2:$DD$523,MATCH("CPU",'VMs - All Data Fields'!$A$1:$DD$1,0),0)) * I8)</f>
        <v>96</v>
      </c>
      <c r="K8" s="175">
        <f>((VLOOKUP("igntag01",'VMs - All Data Fields'!$A$2:$DD$523,MATCH("RAM",'VMs - All Data Fields'!$A$1:$DD$1,0),0)) * I8)</f>
        <v>196608</v>
      </c>
      <c r="L8" s="337" t="s">
        <v>650</v>
      </c>
      <c r="M8" s="338"/>
      <c r="N8" s="338"/>
      <c r="O8" s="338"/>
      <c r="P8" s="339"/>
    </row>
    <row r="9" spans="1:18">
      <c r="A9" s="157" t="s">
        <v>651</v>
      </c>
      <c r="B9" s="133">
        <f>VLOOKUP(B$3,'Data-VM-Res(Do Not Edit)'!$A$2:$DC$100,MATCH("Primary RAM",'Data-VM-Res(Do Not Edit)'!$A$1:$DC$1,0),0)</f>
        <v>768</v>
      </c>
      <c r="C9" s="292"/>
      <c r="D9" s="293"/>
      <c r="E9" s="294"/>
      <c r="G9" s="269" t="s">
        <v>652</v>
      </c>
      <c r="H9" s="270"/>
      <c r="I9" s="141">
        <f>ROUNDUP(((I4)/10),0)</f>
        <v>1</v>
      </c>
      <c r="J9" s="176">
        <f>((VLOOKUP("iba01",'VMs - All Data Fields'!$A$2:$DD$523,MATCH("CPU",'VMs - All Data Fields'!$A$1:$DD$1,0),0)) * I9)</f>
        <v>4</v>
      </c>
      <c r="K9" s="177">
        <f>((VLOOKUP("iba01",'VMs - All Data Fields'!$A$2:$DD$523,MATCH("RAM",'VMs - All Data Fields'!$A$1:$DD$1,0),0)) * I9)</f>
        <v>16384</v>
      </c>
      <c r="L9" s="340" t="s">
        <v>653</v>
      </c>
      <c r="M9" s="341"/>
      <c r="N9" s="341"/>
      <c r="O9" s="341"/>
      <c r="P9" s="342"/>
    </row>
    <row r="10" spans="1:18">
      <c r="A10" s="157" t="s">
        <v>654</v>
      </c>
      <c r="B10" s="133">
        <f>(B6*B7*B8 *2)</f>
        <v>576</v>
      </c>
      <c r="C10" s="292"/>
      <c r="D10" s="293"/>
      <c r="E10" s="294"/>
    </row>
    <row r="11" spans="1:18">
      <c r="A11" s="157" t="s">
        <v>655</v>
      </c>
      <c r="B11" s="133">
        <f>(B6*B9)</f>
        <v>4608</v>
      </c>
      <c r="C11" s="292"/>
      <c r="D11" s="293"/>
      <c r="E11" s="294"/>
    </row>
    <row r="12" spans="1:18">
      <c r="A12" s="157" t="s">
        <v>656</v>
      </c>
      <c r="B12" s="164">
        <f>VLOOKUP(B$3,'Data-VM-Res(Do Not Edit)'!$A$2:$DC$100,MATCH("Primary Server Cost",'Data-VM-Res(Do Not Edit)'!$A$1:$DC$1,0),0)</f>
        <v>50500</v>
      </c>
      <c r="C12" s="292"/>
      <c r="D12" s="293"/>
      <c r="E12" s="294"/>
    </row>
    <row r="13" spans="1:18">
      <c r="A13" s="157" t="s">
        <v>657</v>
      </c>
      <c r="B13" s="164">
        <f>VLOOKUP(B$3,'Data-VM-Res(Do Not Edit)'!$A$2:$DC$100,MATCH("Primary Add Cost",'Data-VM-Res(Do Not Edit)'!$A$1:$DC$1,0),0)</f>
        <v>97000</v>
      </c>
      <c r="C13" s="292"/>
      <c r="D13" s="293"/>
      <c r="E13" s="294"/>
    </row>
    <row r="14" spans="1:18">
      <c r="A14" s="157" t="s">
        <v>658</v>
      </c>
      <c r="B14" s="164">
        <f>((B6*B12) + B13)</f>
        <v>400000</v>
      </c>
      <c r="C14" s="292"/>
      <c r="D14" s="293"/>
      <c r="E14" s="294"/>
    </row>
    <row r="15" spans="1:18">
      <c r="A15" s="158" t="s">
        <v>659</v>
      </c>
      <c r="B15" s="165">
        <f>ROUND(B14/B10,2)</f>
        <v>694.44</v>
      </c>
      <c r="C15" s="295"/>
      <c r="D15" s="296"/>
      <c r="E15" s="297"/>
    </row>
    <row r="16" spans="1:18">
      <c r="A16" s="159"/>
      <c r="B16" s="156"/>
      <c r="G16" s="322" t="s">
        <v>660</v>
      </c>
      <c r="H16" s="323"/>
      <c r="I16" s="318" t="s">
        <v>661</v>
      </c>
      <c r="J16" s="320" t="s">
        <v>662</v>
      </c>
      <c r="K16" s="314" t="s">
        <v>663</v>
      </c>
      <c r="L16" s="315"/>
      <c r="M16" s="230" t="s">
        <v>664</v>
      </c>
      <c r="N16" s="231"/>
      <c r="O16" s="233"/>
      <c r="P16" s="230" t="s">
        <v>665</v>
      </c>
      <c r="Q16" s="231"/>
      <c r="R16" s="232"/>
    </row>
    <row r="17" spans="1:18">
      <c r="A17" s="195" t="s">
        <v>666</v>
      </c>
      <c r="B17" s="196" t="str">
        <f>VLOOKUP(B$3,'Data-VM-Res(Do Not Edit)'!$A$2:$DC$100,MATCH("Secondary Compute Platform",'Data-VM-Res(Do Not Edit)'!$A$1:$DC$1,0),0)</f>
        <v>FT Server</v>
      </c>
      <c r="G17" s="308" t="s">
        <v>667</v>
      </c>
      <c r="H17" s="309"/>
      <c r="I17" s="319"/>
      <c r="J17" s="321"/>
      <c r="K17" s="316"/>
      <c r="L17" s="317"/>
      <c r="M17" s="227" t="s">
        <v>668</v>
      </c>
      <c r="N17" s="228" t="s">
        <v>669</v>
      </c>
      <c r="O17" s="234" t="s">
        <v>670</v>
      </c>
      <c r="P17" s="227" t="s">
        <v>668</v>
      </c>
      <c r="Q17" s="228" t="s">
        <v>669</v>
      </c>
      <c r="R17" s="234" t="s">
        <v>670</v>
      </c>
    </row>
    <row r="18" spans="1:18">
      <c r="A18" s="157" t="s">
        <v>637</v>
      </c>
      <c r="B18" s="155" t="str">
        <f>VLOOKUP(B$3,'Data-VM-Res(Do Not Edit)'!$A$2:$DC$100,MATCH("Secondary Compute Model",'Data-VM-Res(Do Not Edit)'!$A$1:$DC$1,0),0)</f>
        <v>ftServer 6910</v>
      </c>
      <c r="G18" s="343" t="s">
        <v>66</v>
      </c>
      <c r="H18" s="344"/>
      <c r="I18" s="221">
        <v>5</v>
      </c>
      <c r="J18" s="218">
        <f>ROUND((((SUMIFS('VMs - All Data Fields'!$D$2:$D$523, 'VMs - All Data Fields'!$G$2:$G$523, G18))+(SUMIFS('VMs - All Data Fields'!$I$2:$I$523, 'VMs - All Data Fields'!$L$2:$L$523, G18))+(SUMIFS('VMs - All Data Fields'!$N$2:$N$523, 'VMs - All Data Fields'!$Q$2:$Q$523, G18))+(SUMIFS('VMs - All Data Fields'!$S$2:$S$523, 'VMs - All Data Fields'!$V$2:$V$523, G18))+(SUMIFS('VMs - All Data Fields'!$X$2:$X$523, 'VMs - All Data Fields'!$AA$2:$AA$523, G18)))/1048576 ),2)</f>
        <v>3.21</v>
      </c>
      <c r="K18" s="324">
        <f>ROUND(J18/I18,2)</f>
        <v>0.64</v>
      </c>
      <c r="L18" s="325"/>
      <c r="M18" s="222">
        <v>5</v>
      </c>
      <c r="N18" s="223">
        <v>2.36</v>
      </c>
      <c r="O18" s="235">
        <f>ROUND((M18/(M18-N18)),2)</f>
        <v>1.89</v>
      </c>
      <c r="P18" s="222">
        <v>5</v>
      </c>
      <c r="Q18" s="223">
        <v>0.62</v>
      </c>
      <c r="R18" s="224"/>
    </row>
    <row r="19" spans="1:18">
      <c r="A19" s="157" t="s">
        <v>642</v>
      </c>
      <c r="B19" s="155">
        <f>VLOOKUP(B$3,'Data-VM-Res(Do Not Edit)'!$A$2:$DC$100,MATCH("Secondary Server Count",'Data-VM-Res(Do Not Edit)'!$A$1:$DC$1,0),0)</f>
        <v>1</v>
      </c>
      <c r="G19" s="345" t="s">
        <v>83</v>
      </c>
      <c r="H19" s="346"/>
      <c r="I19" s="144">
        <v>8</v>
      </c>
      <c r="J19" s="219">
        <f>ROUND((((SUMIFS('VMs - All Data Fields'!$D$2:$D$523, 'VMs - All Data Fields'!$G$2:$G$523, G19))+(SUMIFS('VMs - All Data Fields'!$I$2:$I$523, 'VMs - All Data Fields'!$L$2:$L$523, G19))+(SUMIFS('VMs - All Data Fields'!$N$2:$N$523, 'VMs - All Data Fields'!$Q$2:$Q$523, G19))+(SUMIFS('VMs - All Data Fields'!$S$2:$S$523, 'VMs - All Data Fields'!$V$2:$V$523, G19))+(SUMIFS('VMs - All Data Fields'!$X$2:$X$523, 'VMs - All Data Fields'!$AA$2:$AA$523, G19)))/1048576 ),2)</f>
        <v>10.97</v>
      </c>
      <c r="K19" s="310">
        <f t="shared" ref="K19:K28" si="0">ROUND(J19/I19,2)</f>
        <v>1.37</v>
      </c>
      <c r="L19" s="311"/>
      <c r="M19" s="225">
        <v>10</v>
      </c>
      <c r="N19" s="1">
        <v>1.97</v>
      </c>
      <c r="O19" s="55">
        <f t="shared" ref="O19:O28" si="1">ROUND((M19/(M19-N19)),2)</f>
        <v>1.25</v>
      </c>
      <c r="P19" s="225">
        <v>8</v>
      </c>
      <c r="Q19" s="1">
        <v>1.37</v>
      </c>
      <c r="R19" s="226"/>
    </row>
    <row r="20" spans="1:18">
      <c r="A20" s="157" t="s">
        <v>645</v>
      </c>
      <c r="B20" s="155">
        <f>VLOOKUP(B$3,'Data-VM-Res(Do Not Edit)'!$A$2:$DC$100,MATCH("Secondary CPU Sockets",'Data-VM-Res(Do Not Edit)'!$A$1:$DC$1,0),0)</f>
        <v>2</v>
      </c>
      <c r="G20" s="345" t="s">
        <v>111</v>
      </c>
      <c r="H20" s="346"/>
      <c r="I20" s="144">
        <v>5</v>
      </c>
      <c r="J20" s="219">
        <f>ROUND((((SUMIFS('VMs - All Data Fields'!$D$2:$D$523, 'VMs - All Data Fields'!$G$2:$G$523, G20))+(SUMIFS('VMs - All Data Fields'!$I$2:$I$523, 'VMs - All Data Fields'!$L$2:$L$523, G20))+(SUMIFS('VMs - All Data Fields'!$N$2:$N$523, 'VMs - All Data Fields'!$Q$2:$Q$523, G20))+(SUMIFS('VMs - All Data Fields'!$S$2:$S$523, 'VMs - All Data Fields'!$V$2:$V$523, G20))+(SUMIFS('VMs - All Data Fields'!$X$2:$X$523, 'VMs - All Data Fields'!$AA$2:$AA$523, G20)))/1048576 ),2)</f>
        <v>4.16</v>
      </c>
      <c r="K20" s="310">
        <f t="shared" si="0"/>
        <v>0.83</v>
      </c>
      <c r="L20" s="311"/>
      <c r="M20" s="225">
        <v>4</v>
      </c>
      <c r="N20" s="1">
        <v>0.63</v>
      </c>
      <c r="O20" s="55">
        <f t="shared" si="1"/>
        <v>1.19</v>
      </c>
      <c r="P20" s="225">
        <v>4</v>
      </c>
      <c r="Q20" s="1">
        <v>0.2</v>
      </c>
      <c r="R20" s="226"/>
    </row>
    <row r="21" spans="1:18">
      <c r="A21" s="157" t="s">
        <v>648</v>
      </c>
      <c r="B21" s="155">
        <f>VLOOKUP(B$3,'Data-VM-Res(Do Not Edit)'!$A$2:$DC$100,MATCH("Secondary Core Count",'Data-VM-Res(Do Not Edit)'!$A$1:$DC$1,0),0)</f>
        <v>18</v>
      </c>
      <c r="G21" s="345" t="s">
        <v>531</v>
      </c>
      <c r="H21" s="346"/>
      <c r="I21" s="144">
        <v>5</v>
      </c>
      <c r="J21" s="219">
        <f>ROUND((((SUMIFS('VMs - All Data Fields'!$D$2:$D$523, 'VMs - All Data Fields'!$G$2:$G$523, G21))+(SUMIFS('VMs - All Data Fields'!$I$2:$I$523, 'VMs - All Data Fields'!$L$2:$L$523, G21))+(SUMIFS('VMs - All Data Fields'!$N$2:$N$523, 'VMs - All Data Fields'!$Q$2:$Q$523, G21))+(SUMIFS('VMs - All Data Fields'!$S$2:$S$523, 'VMs - All Data Fields'!$V$2:$V$523, G21))+(SUMIFS('VMs - All Data Fields'!$X$2:$X$523, 'VMs - All Data Fields'!$AA$2:$AA$523, G21)))/1048576 ),2)</f>
        <v>4.0999999999999996</v>
      </c>
      <c r="K21" s="310">
        <f t="shared" si="0"/>
        <v>0.82</v>
      </c>
      <c r="L21" s="311"/>
      <c r="M21" s="225">
        <v>4</v>
      </c>
      <c r="N21" s="1">
        <v>3.56</v>
      </c>
      <c r="O21" s="55">
        <f t="shared" si="1"/>
        <v>9.09</v>
      </c>
      <c r="P21" s="225">
        <v>4</v>
      </c>
      <c r="Q21" s="1">
        <v>3.57</v>
      </c>
      <c r="R21" s="226"/>
    </row>
    <row r="22" spans="1:18">
      <c r="A22" s="157" t="s">
        <v>651</v>
      </c>
      <c r="B22" s="155">
        <f>VLOOKUP(B$3,'Data-VM-Res(Do Not Edit)'!$A$2:$DC$100,MATCH("Secondary RAM",'Data-VM-Res(Do Not Edit)'!$A$1:$DC$1,0),0)</f>
        <v>256</v>
      </c>
      <c r="G22" s="345" t="s">
        <v>536</v>
      </c>
      <c r="H22" s="346"/>
      <c r="I22" s="144">
        <v>5</v>
      </c>
      <c r="J22" s="219">
        <f>ROUND((((SUMIFS('VMs - All Data Fields'!$D$2:$D$523, 'VMs - All Data Fields'!$G$2:$G$523, G22))+(SUMIFS('VMs - All Data Fields'!$I$2:$I$523, 'VMs - All Data Fields'!$L$2:$L$523, G22))+(SUMIFS('VMs - All Data Fields'!$N$2:$N$523, 'VMs - All Data Fields'!$Q$2:$Q$523, G22))+(SUMIFS('VMs - All Data Fields'!$S$2:$S$523, 'VMs - All Data Fields'!$V$2:$V$523, G22))+(SUMIFS('VMs - All Data Fields'!$X$2:$X$523, 'VMs - All Data Fields'!$AA$2:$AA$523, G22)))/1048576 ),2)</f>
        <v>4.0999999999999996</v>
      </c>
      <c r="K22" s="310">
        <f t="shared" si="0"/>
        <v>0.82</v>
      </c>
      <c r="L22" s="311"/>
      <c r="M22" s="225">
        <v>5</v>
      </c>
      <c r="N22" s="1">
        <v>4.2300000000000004</v>
      </c>
      <c r="O22" s="55">
        <f t="shared" si="1"/>
        <v>6.49</v>
      </c>
      <c r="P22" s="225">
        <v>5</v>
      </c>
      <c r="Q22" s="1">
        <v>2</v>
      </c>
      <c r="R22" s="226"/>
    </row>
    <row r="23" spans="1:18">
      <c r="A23" s="157" t="s">
        <v>654</v>
      </c>
      <c r="B23" s="155">
        <f>(B19*B20*B21*2)</f>
        <v>72</v>
      </c>
      <c r="G23" s="345" t="s">
        <v>225</v>
      </c>
      <c r="H23" s="346"/>
      <c r="I23" s="144">
        <v>3</v>
      </c>
      <c r="J23" s="219">
        <f>ROUND((((SUMIFS('VMs - All Data Fields'!$D$2:$D$523, 'VMs - All Data Fields'!$G$2:$G$523, G23))+(SUMIFS('VMs - All Data Fields'!$I$2:$I$523, 'VMs - All Data Fields'!$L$2:$L$523, G23))+(SUMIFS('VMs - All Data Fields'!$N$2:$N$523, 'VMs - All Data Fields'!$Q$2:$Q$523, G23))+(SUMIFS('VMs - All Data Fields'!$S$2:$S$523, 'VMs - All Data Fields'!$V$2:$V$523, G23))+(SUMIFS('VMs - All Data Fields'!$X$2:$X$523, 'VMs - All Data Fields'!$AA$2:$AA$523, G23)))/1048576 ),2)</f>
        <v>2.71</v>
      </c>
      <c r="K23" s="310">
        <f t="shared" si="0"/>
        <v>0.9</v>
      </c>
      <c r="L23" s="311"/>
      <c r="M23" s="225">
        <v>3</v>
      </c>
      <c r="N23" s="1">
        <v>2.2200000000000002</v>
      </c>
      <c r="O23" s="55">
        <f t="shared" si="1"/>
        <v>3.85</v>
      </c>
      <c r="P23" s="225">
        <v>5</v>
      </c>
      <c r="Q23" s="1">
        <v>2.95</v>
      </c>
      <c r="R23" s="226"/>
    </row>
    <row r="24" spans="1:18">
      <c r="A24" s="157" t="s">
        <v>655</v>
      </c>
      <c r="B24" s="155">
        <f>(B19*B22)</f>
        <v>256</v>
      </c>
      <c r="G24" s="345" t="s">
        <v>671</v>
      </c>
      <c r="H24" s="346"/>
      <c r="I24" s="326" t="s">
        <v>672</v>
      </c>
      <c r="J24" s="310"/>
      <c r="K24" s="310"/>
      <c r="L24" s="311"/>
      <c r="M24" s="225"/>
      <c r="N24" s="1"/>
      <c r="O24" s="55"/>
      <c r="P24" s="225"/>
      <c r="Q24" s="1"/>
      <c r="R24" s="226"/>
    </row>
    <row r="25" spans="1:18">
      <c r="A25" s="157" t="s">
        <v>656</v>
      </c>
      <c r="B25" s="160">
        <f>VLOOKUP(B$3,'Data-VM-Res(Do Not Edit)'!$A$2:$DC$100,MATCH("Secondary Server Cost",'Data-VM-Res(Do Not Edit)'!$A$1:$DC$1,0),0)</f>
        <v>160000</v>
      </c>
      <c r="G25" s="345" t="s">
        <v>326</v>
      </c>
      <c r="H25" s="346"/>
      <c r="I25" s="144">
        <v>12</v>
      </c>
      <c r="J25" s="219">
        <f>ROUND((((SUMIFS('VMs - All Data Fields'!$D$2:$D$523, 'VMs - All Data Fields'!$G$2:$G$523, G25))+(SUMIFS('VMs - All Data Fields'!$I$2:$I$523, 'VMs - All Data Fields'!$L$2:$L$523, G25))+(SUMIFS('VMs - All Data Fields'!$N$2:$N$523, 'VMs - All Data Fields'!$Q$2:$Q$523, G25))+(SUMIFS('VMs - All Data Fields'!$S$2:$S$523, 'VMs - All Data Fields'!$V$2:$V$523, G25))+(SUMIFS('VMs - All Data Fields'!$X$2:$X$523, 'VMs - All Data Fields'!$AA$2:$AA$523, G25)))/1048576 ),2)</f>
        <v>13.95</v>
      </c>
      <c r="K25" s="310">
        <f t="shared" si="0"/>
        <v>1.1599999999999999</v>
      </c>
      <c r="L25" s="311"/>
      <c r="M25" s="225">
        <v>10</v>
      </c>
      <c r="N25" s="1">
        <v>9.1300000000000008</v>
      </c>
      <c r="O25" s="55">
        <f t="shared" si="1"/>
        <v>11.49</v>
      </c>
      <c r="P25" s="225">
        <v>12</v>
      </c>
      <c r="Q25" s="1">
        <v>11.65</v>
      </c>
      <c r="R25" s="226"/>
    </row>
    <row r="26" spans="1:18">
      <c r="A26" s="157" t="s">
        <v>657</v>
      </c>
      <c r="B26" s="160">
        <f>VLOOKUP(B$3,'Data-VM-Res(Do Not Edit)'!$A$2:$DC$100,MATCH("Secondary Add Cost",'Data-VM-Res(Do Not Edit)'!$A$1:$DC$1,0),0)</f>
        <v>0</v>
      </c>
      <c r="G26" s="345" t="s">
        <v>338</v>
      </c>
      <c r="H26" s="346"/>
      <c r="I26" s="144">
        <v>12</v>
      </c>
      <c r="J26" s="219">
        <f>ROUND((((SUMIFS('VMs - All Data Fields'!$D$2:$D$523, 'VMs - All Data Fields'!$G$2:$G$523, G26))+(SUMIFS('VMs - All Data Fields'!$I$2:$I$523, 'VMs - All Data Fields'!$L$2:$L$523, G26))+(SUMIFS('VMs - All Data Fields'!$N$2:$N$523, 'VMs - All Data Fields'!$Q$2:$Q$523, G26))+(SUMIFS('VMs - All Data Fields'!$S$2:$S$523, 'VMs - All Data Fields'!$V$2:$V$523, G26))+(SUMIFS('VMs - All Data Fields'!$X$2:$X$523, 'VMs - All Data Fields'!$AA$2:$AA$523, G26)))/1048576 ),2)</f>
        <v>12.73</v>
      </c>
      <c r="K26" s="310">
        <f t="shared" si="0"/>
        <v>1.06</v>
      </c>
      <c r="L26" s="311"/>
      <c r="M26" s="225"/>
      <c r="N26" s="1"/>
      <c r="O26" s="55"/>
      <c r="P26" s="225">
        <v>12</v>
      </c>
      <c r="Q26" s="1">
        <v>11.67</v>
      </c>
      <c r="R26" s="226"/>
    </row>
    <row r="27" spans="1:18">
      <c r="A27" s="157" t="s">
        <v>658</v>
      </c>
      <c r="B27" s="160">
        <f>((B19*B25) + B26)</f>
        <v>160000</v>
      </c>
      <c r="G27" s="345" t="s">
        <v>341</v>
      </c>
      <c r="H27" s="346"/>
      <c r="I27" s="144">
        <v>12</v>
      </c>
      <c r="J27" s="219">
        <f>ROUND((((SUMIFS('VMs - All Data Fields'!$D$2:$D$523, 'VMs - All Data Fields'!$G$2:$G$523, G27))+(SUMIFS('VMs - All Data Fields'!$I$2:$I$523, 'VMs - All Data Fields'!$L$2:$L$523, G27))+(SUMIFS('VMs - All Data Fields'!$N$2:$N$523, 'VMs - All Data Fields'!$Q$2:$Q$523, G27))+(SUMIFS('VMs - All Data Fields'!$S$2:$S$523, 'VMs - All Data Fields'!$V$2:$V$523, G27))+(SUMIFS('VMs - All Data Fields'!$X$2:$X$523, 'VMs - All Data Fields'!$AA$2:$AA$523, G27)))/1048576 ),2)</f>
        <v>12.05</v>
      </c>
      <c r="K27" s="310">
        <f t="shared" si="0"/>
        <v>1</v>
      </c>
      <c r="L27" s="311"/>
      <c r="M27" s="225">
        <v>36</v>
      </c>
      <c r="N27" s="1">
        <v>35.4</v>
      </c>
      <c r="O27" s="55">
        <f t="shared" si="1"/>
        <v>60</v>
      </c>
      <c r="P27" s="225">
        <v>12</v>
      </c>
      <c r="Q27" s="1">
        <v>11.65</v>
      </c>
      <c r="R27" s="226"/>
    </row>
    <row r="28" spans="1:18">
      <c r="A28" s="158" t="s">
        <v>659</v>
      </c>
      <c r="B28" s="161">
        <f>ROUND(B27/B23,2)</f>
        <v>2222.2199999999998</v>
      </c>
      <c r="G28" s="347" t="s">
        <v>284</v>
      </c>
      <c r="H28" s="348"/>
      <c r="I28" s="147">
        <v>10</v>
      </c>
      <c r="J28" s="220">
        <f>ROUND((((SUMIFS('VMs - All Data Fields'!$D$2:$D$523, 'VMs - All Data Fields'!$G$2:$G$523, G28))+(SUMIFS('VMs - All Data Fields'!$I$2:$I$523, 'VMs - All Data Fields'!$L$2:$L$523, G28))+(SUMIFS('VMs - All Data Fields'!$N$2:$N$523, 'VMs - All Data Fields'!$Q$2:$Q$523, G28))+(SUMIFS('VMs - All Data Fields'!$S$2:$S$523, 'VMs - All Data Fields'!$V$2:$V$523, G28))+(SUMIFS('VMs - All Data Fields'!$X$2:$X$523, 'VMs - All Data Fields'!$AA$2:$AA$523, G28)))/1048576 ),2)</f>
        <v>3.56</v>
      </c>
      <c r="K28" s="312">
        <f t="shared" si="0"/>
        <v>0.36</v>
      </c>
      <c r="L28" s="313"/>
      <c r="M28" s="227">
        <v>9</v>
      </c>
      <c r="N28" s="228">
        <v>7.73</v>
      </c>
      <c r="O28" s="234">
        <f t="shared" si="1"/>
        <v>7.09</v>
      </c>
      <c r="P28" s="227">
        <v>6</v>
      </c>
      <c r="Q28" s="228">
        <v>2.44</v>
      </c>
      <c r="R28" s="229"/>
    </row>
    <row r="29" spans="1:18">
      <c r="B29" s="137"/>
    </row>
    <row r="30" spans="1:18" s="64" customFormat="1" ht="14.45" customHeight="1">
      <c r="A30" s="197" t="s">
        <v>673</v>
      </c>
      <c r="B30" s="300" t="str">
        <f>B4 &amp; " Resource Allocation"</f>
        <v>Cisco UCS Resource Allocation</v>
      </c>
      <c r="C30" s="301"/>
      <c r="D30" s="302"/>
      <c r="E30" s="289" t="str">
        <f>B17 &amp; " Resource Allocation"</f>
        <v>FT Server Resource Allocation</v>
      </c>
      <c r="F30" s="290"/>
      <c r="G30" s="291"/>
      <c r="H30" s="303" t="s">
        <v>674</v>
      </c>
      <c r="I30" s="301"/>
      <c r="J30" s="304"/>
    </row>
    <row r="31" spans="1:18" s="135" customFormat="1" ht="45" customHeight="1">
      <c r="A31" s="198" t="s">
        <v>675</v>
      </c>
      <c r="B31" s="199" t="s">
        <v>676</v>
      </c>
      <c r="C31" s="200" t="s">
        <v>677</v>
      </c>
      <c r="D31" s="201" t="s">
        <v>678</v>
      </c>
      <c r="E31" s="199" t="s">
        <v>676</v>
      </c>
      <c r="F31" s="200" t="s">
        <v>677</v>
      </c>
      <c r="G31" s="202" t="s">
        <v>679</v>
      </c>
      <c r="H31" s="203" t="s">
        <v>680</v>
      </c>
      <c r="I31" s="200" t="s">
        <v>681</v>
      </c>
      <c r="J31" s="202" t="s">
        <v>682</v>
      </c>
    </row>
    <row r="32" spans="1:18">
      <c r="A32" s="149" t="s">
        <v>683</v>
      </c>
      <c r="B32" s="144">
        <f>SUMIFS('VMs - All Data Fields'!$B$2:$B$523, 'VMs - All Data Fields'!$AW$2:$AW$523, "Production", 'VMs - All Data Fields'!$AY$2:$AY$523, "PrimaryCompute")</f>
        <v>192</v>
      </c>
      <c r="C32" s="82">
        <f>((SUMIFS('VMs - All Data Fields'!$C$2:$C$523, 'VMs - All Data Fields'!$AW$2:$AW$523, "Production", 'VMs - All Data Fields'!$AY$2:$AY$523, "PrimaryCompute")) / 1024)</f>
        <v>544</v>
      </c>
      <c r="D32" s="151">
        <f t="shared" ref="D32:D37" si="2">((B32 * $B$15)/2)</f>
        <v>66666.240000000005</v>
      </c>
      <c r="E32" s="144">
        <f>SUMIFS('VMs - All Data Fields'!$B$2:$B$523, 'VMs - All Data Fields'!$AW$2:$AW$523, "Production", 'VMs - All Data Fields'!$AY$2:$AY$523, "SecondaryCompute")</f>
        <v>36</v>
      </c>
      <c r="F32" s="82">
        <f>((SUMIFS('VMs - All Data Fields'!$C$2:$C$523, 'VMs - All Data Fields'!$AW$2:$AW$523, "Production", 'VMs - All Data Fields'!$AY$2:$AY$523, "SecondaryCompute")) / 1024)</f>
        <v>136</v>
      </c>
      <c r="G32" s="145">
        <f t="shared" ref="G32:G37" si="3">((E32 * $B$28)/2)</f>
        <v>39999.96</v>
      </c>
      <c r="H32" s="153" t="str">
        <f t="shared" ref="H32:H37" si="4">(B32+E32) &amp; " vCPUs"</f>
        <v>228 vCPUs</v>
      </c>
      <c r="I32" s="73" t="str">
        <f t="shared" ref="I32:I37" si="5">(C32+F32) &amp; " GB"</f>
        <v>680 GB</v>
      </c>
      <c r="J32" s="140">
        <f>(D32+G32)</f>
        <v>106666.20000000001</v>
      </c>
    </row>
    <row r="33" spans="1:10">
      <c r="A33" s="149" t="s">
        <v>684</v>
      </c>
      <c r="B33" s="144">
        <f>SUMIFS('VMs - All Data Fields'!$B$2:$B$523, 'VMs - All Data Fields'!$AW$2:$AW$523, "Kubernetes", 'VMs - All Data Fields'!$AY$2:$AY$523, "PrimaryCompute")</f>
        <v>266</v>
      </c>
      <c r="C33" s="82">
        <f>((SUMIFS('VMs - All Data Fields'!$C$2:$C$523, 'VMs - All Data Fields'!$AW$2:$AW$523, "Kubernetes", 'VMs - All Data Fields'!$AY$2:$AY$523, "PrimaryCompute")) / 1024)</f>
        <v>784</v>
      </c>
      <c r="D33" s="151">
        <f t="shared" si="2"/>
        <v>92360.52</v>
      </c>
      <c r="E33" s="144">
        <f>SUMIFS('VMs - All Data Fields'!$B$2:$B$523, 'VMs - All Data Fields'!$AW$2:$AW$523, "Kubernetes", 'VMs - All Data Fields'!$AY$2:$AY$523, "SecondaryCompute")</f>
        <v>0</v>
      </c>
      <c r="F33" s="82">
        <f>((SUMIFS('VMs - All Data Fields'!$C$2:$C$523, 'VMs - All Data Fields'!$AW$2:$AW$523, "Kubernetes", 'VMs - All Data Fields'!$AY$2:$AY$523, "SecondaryCompute")) / 1024)</f>
        <v>0</v>
      </c>
      <c r="G33" s="145">
        <f t="shared" si="3"/>
        <v>0</v>
      </c>
      <c r="H33" s="153" t="str">
        <f t="shared" si="4"/>
        <v>266 vCPUs</v>
      </c>
      <c r="I33" s="73" t="str">
        <f t="shared" si="5"/>
        <v>784 GB</v>
      </c>
      <c r="J33" s="140">
        <f t="shared" ref="J33:J37" si="6">(D33+G33)</f>
        <v>92360.52</v>
      </c>
    </row>
    <row r="34" spans="1:10">
      <c r="A34" s="149" t="s">
        <v>74</v>
      </c>
      <c r="B34" s="144">
        <f>SUMIFS('VMs - All Data Fields'!$B$2:$B$523, 'VMs - All Data Fields'!$AW$2:$AW$523, "Infrastructure", 'VMs - All Data Fields'!$AY$2:$AY$523, "PrimaryCompute")</f>
        <v>131</v>
      </c>
      <c r="C34" s="82">
        <f>((SUMIFS('VMs - All Data Fields'!$C$2:$C$523, 'VMs - All Data Fields'!$AW$2:$AW$523, "Infrastructure", 'VMs - All Data Fields'!$AY$2:$AY$523, "PrimaryCompute")) / 1024)</f>
        <v>450</v>
      </c>
      <c r="D34" s="151">
        <f t="shared" si="2"/>
        <v>45485.820000000007</v>
      </c>
      <c r="E34" s="144">
        <f>SUMIFS('VMs - All Data Fields'!$B$2:$B$523, 'VMs - All Data Fields'!$AW$2:$AW$523, "Infrastructure", 'VMs - All Data Fields'!$AY$2:$AY$523, "SecondaryCompute")</f>
        <v>1</v>
      </c>
      <c r="F34" s="82">
        <f>((SUMIFS('VMs - All Data Fields'!$C$2:$C$523, 'VMs - All Data Fields'!$AW$2:$AW$523, "Infrastructure", 'VMs - All Data Fields'!$AY$2:$AY$523, "SecondaryCompute")) / 1024)</f>
        <v>2</v>
      </c>
      <c r="G34" s="145">
        <f t="shared" si="3"/>
        <v>1111.1099999999999</v>
      </c>
      <c r="H34" s="153" t="str">
        <f t="shared" si="4"/>
        <v>132 vCPUs</v>
      </c>
      <c r="I34" s="73" t="str">
        <f t="shared" si="5"/>
        <v>452 GB</v>
      </c>
      <c r="J34" s="140">
        <f t="shared" si="6"/>
        <v>46596.930000000008</v>
      </c>
    </row>
    <row r="35" spans="1:10">
      <c r="A35" s="149" t="s">
        <v>685</v>
      </c>
      <c r="B35" s="146">
        <f>SUMIFS('VMs - All Data Fields'!$B$2:$B$523, 'VMs - All Data Fields'!$AW$2:$AW$523, "Cell Gateways", 'VMs - All Data Fields'!$AY$2:$AY$523, "PrimaryCompute") + (C80 + C82)</f>
        <v>116</v>
      </c>
      <c r="C35" s="82">
        <f>(((SUMIFS('VMs - All Data Fields'!$C$2:$C$523, 'VMs - All Data Fields'!$AW$2:$AW$523, "Cell Gateways", 'VMs - All Data Fields'!$AY$2:$AY$523, "PrimaryCompute"))  + (C81 + C83) ) / 1024)</f>
        <v>290</v>
      </c>
      <c r="D35" s="151">
        <f t="shared" si="2"/>
        <v>40277.520000000004</v>
      </c>
      <c r="E35" s="144">
        <f>SUMIFS('VMs - All Data Fields'!$B$2:$B$523, 'VMs - All Data Fields'!$AW$2:$AW$523, "Cell Gateways", 'VMs - All Data Fields'!$AY$2:$AY$523, "SecondaryCompute")</f>
        <v>0</v>
      </c>
      <c r="F35" s="82">
        <f>((SUMIFS('VMs - All Data Fields'!$C$2:$C$523, 'VMs - All Data Fields'!$AW$2:$AW$523, "Cell Gateways", 'VMs - All Data Fields'!$AY$2:$AY$523, "SecondaryCompute")) / 1024)</f>
        <v>0</v>
      </c>
      <c r="G35" s="145">
        <f t="shared" si="3"/>
        <v>0</v>
      </c>
      <c r="H35" s="153" t="str">
        <f t="shared" si="4"/>
        <v>116 vCPUs</v>
      </c>
      <c r="I35" s="73" t="str">
        <f t="shared" si="5"/>
        <v>290 GB</v>
      </c>
      <c r="J35" s="140">
        <f t="shared" si="6"/>
        <v>40277.520000000004</v>
      </c>
    </row>
    <row r="36" spans="1:10">
      <c r="A36" s="149" t="s">
        <v>686</v>
      </c>
      <c r="B36" s="146">
        <f>SUM(SUMIFS('VMs - All Data Fields'!$B$2:$B$523, 'VMs - All Data Fields'!$AW$2:$AW$523, "Commissioning", 'VMs - All Data Fields'!$AY$2:$AY$523, "PrimaryCompute") + SUMIFS('VMs - All Data Fields'!$B$2:$B$523, 'VMs - All Data Fields'!$AW$2:$AW$523, "", 'VMs - All Data Fields'!$AY$2:$AY$523, "PrimaryCompute"))</f>
        <v>46</v>
      </c>
      <c r="C36" s="139">
        <f>(SUM(SUMIFS('VMs - All Data Fields'!$C$2:$C$523, 'VMs - All Data Fields'!$AW$2:$AW$523, "Commissioning", 'VMs - All Data Fields'!$AY$2:$AY$523, "PrimaryCompute") + SUMIFS('VMs - All Data Fields'!$C$2:$C$523, 'VMs - All Data Fields'!$AW$2:$AW$523, "", 'VMs - All Data Fields'!$AY$2:$AY$523, "PrimaryCompute")) / 1024)</f>
        <v>100</v>
      </c>
      <c r="D36" s="151">
        <f t="shared" si="2"/>
        <v>15972.12</v>
      </c>
      <c r="E36" s="146">
        <f>SUM(SUMIFS('VMs - All Data Fields'!$B$2:$B$523, 'VMs - All Data Fields'!$AW$2:$AW$523, "Commissioning", 'VMs - All Data Fields'!$AY$2:$AY$523, "SecondaryCompute") + SUMIFS('VMs - All Data Fields'!$B$2:$B$523, 'VMs - All Data Fields'!$AW$2:$AW$523, "", 'VMs - All Data Fields'!$AY$2:$AY$523, "SecondaryCompute"))</f>
        <v>0</v>
      </c>
      <c r="F36" s="139">
        <f>(SUM(SUMIFS('VMs - All Data Fields'!$C$2:$C$523, 'VMs - All Data Fields'!$AW$2:$AW$523, "Commissioning", 'VMs - All Data Fields'!$AY$2:$AY$523, "SecondaryCompute") + SUMIFS('VMs - All Data Fields'!$C$2:$C$523, 'VMs - All Data Fields'!$AW$2:$AW$523, "", 'VMs - All Data Fields'!$AY$2:$AY$523, "SecondaryCompute")) / 1024)</f>
        <v>0</v>
      </c>
      <c r="G36" s="145">
        <f t="shared" si="3"/>
        <v>0</v>
      </c>
      <c r="H36" s="153" t="str">
        <f t="shared" si="4"/>
        <v>46 vCPUs</v>
      </c>
      <c r="I36" s="73" t="str">
        <f t="shared" si="5"/>
        <v>100 GB</v>
      </c>
      <c r="J36" s="140">
        <f t="shared" si="6"/>
        <v>15972.12</v>
      </c>
    </row>
    <row r="37" spans="1:10">
      <c r="A37" s="150" t="s">
        <v>287</v>
      </c>
      <c r="B37" s="147">
        <f>SUMIFS('VMs - All Data Fields'!$B$2:$B$523, 'VMs - All Data Fields'!$AW$2:$AW$523, "Ignition", 'VMs - All Data Fields'!$AY$2:$AY$523, "PrimaryCompute")</f>
        <v>140</v>
      </c>
      <c r="C37" s="141">
        <f>((SUMIFS('VMs - All Data Fields'!$C$2:$C$523, 'VMs - All Data Fields'!$AW$2:$AW$523, "Ignition", 'VMs - All Data Fields'!$AY$2:$AY$523, "PrimaryCompute")) / 1024)</f>
        <v>312</v>
      </c>
      <c r="D37" s="152">
        <f t="shared" si="2"/>
        <v>48610.8</v>
      </c>
      <c r="E37" s="147">
        <f>SUMIFS('VMs - All Data Fields'!$B$2:$B$523, 'VMs - All Data Fields'!$AW$2:$AW$523, "Ignition", 'VMs - All Data Fields'!$AY$2:$AY$523, "SecondaryCompute")</f>
        <v>0</v>
      </c>
      <c r="F37" s="141">
        <f>((SUMIFS('VMs - All Data Fields'!$C$2:$C$523, 'VMs - All Data Fields'!$AW$2:$AW$523, "Ignition", 'VMs - All Data Fields'!$AY$2:$AY$523, "SecondaryCompute")) / 1024)</f>
        <v>0</v>
      </c>
      <c r="G37" s="148">
        <f t="shared" si="3"/>
        <v>0</v>
      </c>
      <c r="H37" s="154" t="str">
        <f t="shared" si="4"/>
        <v>140 vCPUs</v>
      </c>
      <c r="I37" s="142" t="str">
        <f t="shared" si="5"/>
        <v>312 GB</v>
      </c>
      <c r="J37" s="143">
        <f t="shared" si="6"/>
        <v>48610.8</v>
      </c>
    </row>
    <row r="38" spans="1:10">
      <c r="B38" s="88"/>
      <c r="C38" s="88"/>
      <c r="D38" s="88"/>
    </row>
    <row r="39" spans="1:10">
      <c r="B39" s="88"/>
      <c r="C39" s="88"/>
      <c r="D39" s="88"/>
    </row>
    <row r="40" spans="1:10">
      <c r="A40" s="286" t="str">
        <f>"Total Resource Usage with " &amp; B1 &amp; " Adapter Cells"</f>
        <v>Total Resource Usage with Adapter Cells Adapter Cells</v>
      </c>
      <c r="B40" s="287"/>
      <c r="C40" s="287"/>
      <c r="D40" s="288"/>
    </row>
    <row r="41" spans="1:10">
      <c r="A41" s="188" t="s">
        <v>687</v>
      </c>
      <c r="B41" s="189" t="s">
        <v>688</v>
      </c>
      <c r="C41" s="298" t="s">
        <v>689</v>
      </c>
      <c r="D41" s="299"/>
    </row>
    <row r="42" spans="1:10">
      <c r="A42" s="168" t="s">
        <v>690</v>
      </c>
      <c r="B42" s="171">
        <f>(B10+B23)</f>
        <v>648</v>
      </c>
      <c r="C42" s="280">
        <f>(B42 - (B8*2))</f>
        <v>600</v>
      </c>
      <c r="D42" s="281"/>
    </row>
    <row r="43" spans="1:10">
      <c r="A43" s="149" t="s">
        <v>691</v>
      </c>
      <c r="B43" s="172">
        <f>(SUM(B32:B39)+SUM(E32:E39))</f>
        <v>928</v>
      </c>
      <c r="C43" s="305">
        <f>B43</f>
        <v>928</v>
      </c>
      <c r="D43" s="283"/>
    </row>
    <row r="44" spans="1:10" ht="30" customHeight="1">
      <c r="A44" s="169" t="s">
        <v>692</v>
      </c>
      <c r="B44" s="166" t="str">
        <f>ROUND(B43/B42,2) &amp; " vCPUs per Logical CPUs"</f>
        <v>1.43 vCPUs per Logical CPUs</v>
      </c>
      <c r="C44" s="306" t="str">
        <f>ROUND(C43/C42,2) &amp; " vCPUs per Logical CPUs with a single host down"</f>
        <v>1.55 vCPUs per Logical CPUs with a single host down</v>
      </c>
      <c r="D44" s="307"/>
    </row>
    <row r="45" spans="1:10">
      <c r="A45" s="190" t="s">
        <v>693</v>
      </c>
      <c r="B45" s="191" t="s">
        <v>688</v>
      </c>
      <c r="C45" s="298" t="s">
        <v>689</v>
      </c>
      <c r="D45" s="299"/>
    </row>
    <row r="46" spans="1:10">
      <c r="A46" s="168" t="s">
        <v>694</v>
      </c>
      <c r="B46" s="171">
        <f>(B11+B24)</f>
        <v>4864</v>
      </c>
      <c r="C46" s="280">
        <f>(B46 - (B9))</f>
        <v>4096</v>
      </c>
      <c r="D46" s="281"/>
    </row>
    <row r="47" spans="1:10">
      <c r="A47" s="149" t="s">
        <v>695</v>
      </c>
      <c r="B47" s="173">
        <f>(SUM(C32:C39) + SUM(F32:F39))</f>
        <v>2618</v>
      </c>
      <c r="C47" s="282">
        <f>B47</f>
        <v>2618</v>
      </c>
      <c r="D47" s="283"/>
    </row>
    <row r="48" spans="1:10" ht="30">
      <c r="A48" s="170" t="s">
        <v>696</v>
      </c>
      <c r="B48" s="167" t="str">
        <f>ROUND(B47 / B46, 2) &amp; " GB of vRam per GB of Physical Ram"</f>
        <v>0.54 GB of vRam per GB of Physical Ram</v>
      </c>
      <c r="C48" s="284" t="str">
        <f>ROUND(C47 / C46, 2) &amp; " GB of vRam per GP Ram with a host down"</f>
        <v>0.64 GB of vRam per GP Ram with a host down</v>
      </c>
      <c r="D48" s="285"/>
    </row>
    <row r="49"/>
    <row r="50"/>
    <row r="51"/>
    <row r="65" spans="1:3"/>
    <row r="77" spans="1:3">
      <c r="A77" t="s">
        <v>697</v>
      </c>
      <c r="B77" s="123">
        <f>SUM('VMs - All Data Fields'!$B$2:$B$323)</f>
        <v>926</v>
      </c>
    </row>
    <row r="79" spans="1:3">
      <c r="A79" t="s">
        <v>698</v>
      </c>
      <c r="B79" t="s">
        <v>699</v>
      </c>
      <c r="C79" t="s">
        <v>700</v>
      </c>
    </row>
    <row r="80" spans="1:3">
      <c r="A80" t="s">
        <v>701</v>
      </c>
      <c r="B80">
        <v>2</v>
      </c>
      <c r="C80">
        <f>(($C$1-1)*B80)</f>
        <v>14</v>
      </c>
    </row>
    <row r="81" spans="1:3">
      <c r="A81" t="s">
        <v>702</v>
      </c>
      <c r="B81" s="4">
        <v>8192</v>
      </c>
      <c r="C81">
        <f t="shared" ref="C81:C83" si="7">(($C$1-1)*B81)</f>
        <v>57344</v>
      </c>
    </row>
    <row r="82" spans="1:3">
      <c r="A82" t="s">
        <v>703</v>
      </c>
      <c r="B82">
        <v>4</v>
      </c>
      <c r="C82">
        <f t="shared" si="7"/>
        <v>28</v>
      </c>
    </row>
    <row r="83" spans="1:3">
      <c r="A83" t="s">
        <v>704</v>
      </c>
      <c r="B83">
        <v>4096</v>
      </c>
      <c r="C83">
        <f t="shared" si="7"/>
        <v>28672</v>
      </c>
    </row>
  </sheetData>
  <mergeCells count="54">
    <mergeCell ref="K27:L27"/>
    <mergeCell ref="K28:L28"/>
    <mergeCell ref="K16:L17"/>
    <mergeCell ref="G27:H27"/>
    <mergeCell ref="G28:H28"/>
    <mergeCell ref="I16:I17"/>
    <mergeCell ref="J16:J17"/>
    <mergeCell ref="G16:H16"/>
    <mergeCell ref="K18:L18"/>
    <mergeCell ref="K19:L19"/>
    <mergeCell ref="K20:L20"/>
    <mergeCell ref="K21:L21"/>
    <mergeCell ref="K22:L22"/>
    <mergeCell ref="K23:L23"/>
    <mergeCell ref="I24:L24"/>
    <mergeCell ref="K25:L25"/>
    <mergeCell ref="K26:L26"/>
    <mergeCell ref="G22:H22"/>
    <mergeCell ref="G23:H23"/>
    <mergeCell ref="G24:H24"/>
    <mergeCell ref="G25:H25"/>
    <mergeCell ref="G26:H26"/>
    <mergeCell ref="G17:H17"/>
    <mergeCell ref="G18:H18"/>
    <mergeCell ref="G19:H19"/>
    <mergeCell ref="G20:H20"/>
    <mergeCell ref="G21:H21"/>
    <mergeCell ref="H30:J30"/>
    <mergeCell ref="E30:G30"/>
    <mergeCell ref="C42:D42"/>
    <mergeCell ref="C43:D43"/>
    <mergeCell ref="C44:D44"/>
    <mergeCell ref="C46:D46"/>
    <mergeCell ref="C47:D47"/>
    <mergeCell ref="C48:D48"/>
    <mergeCell ref="A40:D40"/>
    <mergeCell ref="C3:E3"/>
    <mergeCell ref="C4:E15"/>
    <mergeCell ref="C41:D41"/>
    <mergeCell ref="B30:D30"/>
    <mergeCell ref="C45:D45"/>
    <mergeCell ref="G3:H3"/>
    <mergeCell ref="G9:H9"/>
    <mergeCell ref="K3:P4"/>
    <mergeCell ref="L5:P5"/>
    <mergeCell ref="L6:P6"/>
    <mergeCell ref="L7:P7"/>
    <mergeCell ref="L8:P8"/>
    <mergeCell ref="L9:P9"/>
    <mergeCell ref="G4:H4"/>
    <mergeCell ref="G5:H5"/>
    <mergeCell ref="G6:H6"/>
    <mergeCell ref="G7:H7"/>
    <mergeCell ref="G8:H8"/>
  </mergeCells>
  <conditionalFormatting sqref="K18:L23 K25:L28">
    <cfRule type="cellIs" dxfId="2" priority="1" operator="lessThan">
      <formula>0.79</formula>
    </cfRule>
    <cfRule type="cellIs" dxfId="1" priority="2" operator="greaterThan">
      <formula>1</formula>
    </cfRule>
    <cfRule type="cellIs" dxfId="0" priority="3" operator="between">
      <formula>0.8</formula>
      <formula>0.99</formula>
    </cfRule>
  </conditionalFormatting>
  <dataValidations count="1">
    <dataValidation type="list" allowBlank="1" showInputMessage="1" showErrorMessage="1" sqref="B3" xr:uid="{A3146349-F400-499E-88DE-0FE2F5DC4B19}">
      <formula1>SiteConfig</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592C-0C82-4A0D-8BBA-CA9687344428}">
  <dimension ref="A1:AS573086"/>
  <sheetViews>
    <sheetView workbookViewId="0">
      <pane xSplit="1" ySplit="1" topLeftCell="B35" activePane="bottomRight" state="frozen"/>
      <selection pane="bottomRight" activeCell="A35" sqref="A35"/>
      <selection pane="bottomLeft"/>
      <selection pane="topRight"/>
    </sheetView>
  </sheetViews>
  <sheetFormatPr defaultRowHeight="15" customHeight="1"/>
  <cols>
    <col min="1" max="1" width="26.85546875" customWidth="1"/>
    <col min="2" max="3" width="9.140625" customWidth="1"/>
    <col min="4" max="4" width="10.140625" bestFit="1" customWidth="1"/>
    <col min="5" max="5" width="22.5703125" customWidth="1"/>
    <col min="6" max="6" width="10.42578125" customWidth="1"/>
    <col min="7" max="8" width="13.7109375" customWidth="1"/>
    <col min="9" max="9" width="12.7109375" customWidth="1"/>
    <col min="10" max="10" width="14.42578125" customWidth="1"/>
    <col min="11" max="11" width="14.85546875" customWidth="1"/>
    <col min="12" max="14" width="12.7109375" customWidth="1"/>
    <col min="15" max="17" width="17.7109375" customWidth="1"/>
    <col min="18" max="18" width="14.85546875" customWidth="1"/>
    <col min="19" max="19" width="32.5703125" customWidth="1"/>
    <col min="20" max="20" width="22.7109375" customWidth="1"/>
    <col min="21" max="30" width="14.85546875" customWidth="1"/>
    <col min="31" max="31" width="19.42578125" bestFit="1" customWidth="1"/>
    <col min="32" max="32" width="67.42578125" style="88" customWidth="1"/>
    <col min="33" max="33" width="14.85546875" customWidth="1"/>
    <col min="34" max="34" width="16.42578125" customWidth="1"/>
    <col min="35" max="35" width="14.85546875" style="88" customWidth="1"/>
    <col min="36" max="39" width="14.85546875" customWidth="1"/>
    <col min="40" max="40" width="11.28515625" customWidth="1"/>
    <col min="41" max="41" width="11.28515625" style="79" customWidth="1"/>
    <col min="42" max="42" width="11.28515625" style="88" customWidth="1"/>
    <col min="43" max="43" width="150.7109375" customWidth="1"/>
    <col min="44" max="44" width="65.28515625" bestFit="1" customWidth="1"/>
    <col min="45" max="45" width="59.42578125" customWidth="1"/>
  </cols>
  <sheetData>
    <row r="1" spans="1:45" s="64" customFormat="1">
      <c r="A1" s="62" t="s">
        <v>705</v>
      </c>
      <c r="B1" s="62" t="s">
        <v>1</v>
      </c>
      <c r="C1" s="62" t="s">
        <v>2</v>
      </c>
      <c r="D1" s="62" t="s">
        <v>706</v>
      </c>
      <c r="E1" s="62" t="s">
        <v>707</v>
      </c>
      <c r="F1" s="62" t="s">
        <v>708</v>
      </c>
      <c r="G1" s="62" t="s">
        <v>709</v>
      </c>
      <c r="H1" s="62" t="s">
        <v>710</v>
      </c>
      <c r="I1" s="62" t="s">
        <v>711</v>
      </c>
      <c r="J1" s="62" t="s">
        <v>712</v>
      </c>
      <c r="K1" s="62" t="s">
        <v>713</v>
      </c>
      <c r="L1" s="62" t="s">
        <v>714</v>
      </c>
      <c r="M1" s="62" t="s">
        <v>715</v>
      </c>
      <c r="N1" s="62" t="s">
        <v>716</v>
      </c>
      <c r="O1" s="62" t="s">
        <v>717</v>
      </c>
      <c r="P1" s="62" t="s">
        <v>718</v>
      </c>
      <c r="Q1" s="62" t="s">
        <v>719</v>
      </c>
      <c r="R1" s="63" t="s">
        <v>28</v>
      </c>
      <c r="S1" s="63" t="s">
        <v>720</v>
      </c>
      <c r="T1" s="63" t="s">
        <v>721</v>
      </c>
      <c r="U1" s="63" t="s">
        <v>722</v>
      </c>
      <c r="V1" s="63" t="s">
        <v>723</v>
      </c>
      <c r="W1" s="63" t="s">
        <v>724</v>
      </c>
      <c r="X1" s="63" t="s">
        <v>725</v>
      </c>
      <c r="Y1" s="63" t="s">
        <v>726</v>
      </c>
      <c r="Z1" s="63" t="s">
        <v>727</v>
      </c>
      <c r="AA1" s="63" t="s">
        <v>728</v>
      </c>
      <c r="AB1" s="63" t="s">
        <v>729</v>
      </c>
      <c r="AC1" s="63" t="s">
        <v>730</v>
      </c>
      <c r="AD1" s="63" t="s">
        <v>731</v>
      </c>
      <c r="AE1" s="63" t="s">
        <v>732</v>
      </c>
      <c r="AF1" s="81" t="s">
        <v>42</v>
      </c>
      <c r="AG1" s="63" t="s">
        <v>733</v>
      </c>
      <c r="AH1" s="63" t="s">
        <v>734</v>
      </c>
      <c r="AI1" s="81" t="s">
        <v>735</v>
      </c>
      <c r="AJ1" s="63" t="s">
        <v>47</v>
      </c>
      <c r="AK1" s="63" t="s">
        <v>736</v>
      </c>
      <c r="AL1" s="63" t="s">
        <v>49</v>
      </c>
      <c r="AM1" s="63" t="s">
        <v>737</v>
      </c>
      <c r="AN1" s="63" t="s">
        <v>738</v>
      </c>
      <c r="AO1" s="72" t="s">
        <v>739</v>
      </c>
      <c r="AP1" s="81" t="s">
        <v>55</v>
      </c>
      <c r="AQ1" s="62" t="s">
        <v>59</v>
      </c>
      <c r="AR1" s="62" t="s">
        <v>60</v>
      </c>
      <c r="AS1" s="64" t="s">
        <v>628</v>
      </c>
    </row>
    <row r="2" spans="1:45" s="26" customFormat="1">
      <c r="A2" s="9" t="s">
        <v>740</v>
      </c>
      <c r="B2" s="10">
        <v>2</v>
      </c>
      <c r="C2" s="10">
        <v>4096</v>
      </c>
      <c r="D2" s="10">
        <v>24783</v>
      </c>
      <c r="E2" s="10" t="s">
        <v>66</v>
      </c>
      <c r="F2" s="10"/>
      <c r="G2" s="10" t="s">
        <v>65</v>
      </c>
      <c r="H2" s="10"/>
      <c r="I2" s="12"/>
      <c r="J2" s="12"/>
      <c r="K2" s="12"/>
      <c r="L2" s="12"/>
      <c r="M2" s="12"/>
      <c r="N2" s="12"/>
      <c r="O2" s="12"/>
      <c r="P2" s="12"/>
      <c r="Q2" s="12"/>
      <c r="R2" s="14" t="s">
        <v>122</v>
      </c>
      <c r="S2" s="32"/>
      <c r="T2" s="14"/>
      <c r="U2" s="5" t="str">
        <f>IFERROR(VLOOKUP(T2, 'Data-VM-ADF (Do Not Edit)'!A$2:C$20,MATCH("vLan Subnet",'Data-VM-ADF (Do Not Edit)'!A$2:C$2),FALSE),"")</f>
        <v/>
      </c>
      <c r="V2" s="107" t="str">
        <f>IFERROR(VLOOKUP(T2, 'Data-VM-ADF (Do Not Edit)'!A$2:C$20,MATCH("vLan Default Gateway",'Data-VM-ADF (Do Not Edit)'!A$2:C$2),FALSE),"")</f>
        <v/>
      </c>
      <c r="W2" s="36"/>
      <c r="X2" s="14"/>
      <c r="Y2" s="14"/>
      <c r="Z2" s="14"/>
      <c r="AA2" s="14"/>
      <c r="AB2" s="14"/>
      <c r="AC2" s="14"/>
      <c r="AD2" s="14"/>
      <c r="AE2" s="14"/>
      <c r="AF2" s="83"/>
      <c r="AG2" s="14" t="s">
        <v>72</v>
      </c>
      <c r="AH2" s="14" t="s">
        <v>247</v>
      </c>
      <c r="AI2" s="83"/>
      <c r="AJ2" s="14"/>
      <c r="AK2" s="14" t="s">
        <v>74</v>
      </c>
      <c r="AL2" s="14" t="s">
        <v>741</v>
      </c>
      <c r="AM2" s="14"/>
      <c r="AN2" s="14" t="s">
        <v>77</v>
      </c>
      <c r="AO2" s="74"/>
      <c r="AP2" s="83"/>
      <c r="AQ2" s="12" t="s">
        <v>742</v>
      </c>
      <c r="AR2" s="12"/>
    </row>
    <row r="3" spans="1:45">
      <c r="A3" s="9" t="s">
        <v>743</v>
      </c>
      <c r="B3" s="10">
        <v>2</v>
      </c>
      <c r="C3" s="10">
        <v>4096</v>
      </c>
      <c r="D3" s="10">
        <v>102400</v>
      </c>
      <c r="E3" s="10" t="s">
        <v>83</v>
      </c>
      <c r="F3" s="10"/>
      <c r="G3" s="10" t="s">
        <v>65</v>
      </c>
      <c r="H3" s="10"/>
      <c r="I3" s="10"/>
      <c r="J3" s="10"/>
      <c r="K3" s="10"/>
      <c r="L3" s="10"/>
      <c r="M3" s="10"/>
      <c r="N3" s="10"/>
      <c r="O3" s="10"/>
      <c r="P3" s="10"/>
      <c r="Q3" s="10"/>
      <c r="R3" s="11" t="s">
        <v>85</v>
      </c>
      <c r="S3" s="94"/>
      <c r="T3" s="11"/>
      <c r="U3" s="5" t="str">
        <f>IFERROR(VLOOKUP(T3, 'Data-VM-ADF (Do Not Edit)'!A$2:C$20,MATCH("vLan Subnet",'Data-VM-ADF (Do Not Edit)'!A$2:C$2),FALSE),"")</f>
        <v/>
      </c>
      <c r="V3" s="107" t="str">
        <f>IFERROR(VLOOKUP(T3, 'Data-VM-ADF (Do Not Edit)'!A$2:C$20,MATCH("vLan Default Gateway",'Data-VM-ADF (Do Not Edit)'!A$2:C$2),FALSE),"")</f>
        <v/>
      </c>
      <c r="W3" s="67"/>
      <c r="X3" s="11"/>
      <c r="Y3" s="11"/>
      <c r="Z3" s="11"/>
      <c r="AA3" s="11"/>
      <c r="AB3" s="11"/>
      <c r="AC3" s="11"/>
      <c r="AD3" s="11"/>
      <c r="AE3" s="11"/>
      <c r="AF3" s="83"/>
      <c r="AG3" s="11" t="s">
        <v>90</v>
      </c>
      <c r="AH3" s="11"/>
      <c r="AI3" s="104"/>
      <c r="AJ3" s="11"/>
      <c r="AK3" s="11"/>
      <c r="AL3" s="14" t="s">
        <v>741</v>
      </c>
      <c r="AM3" s="14"/>
      <c r="AN3" s="14" t="s">
        <v>77</v>
      </c>
      <c r="AO3" s="74"/>
      <c r="AP3" s="83"/>
      <c r="AQ3" s="12" t="s">
        <v>744</v>
      </c>
      <c r="AR3" s="12" t="s">
        <v>745</v>
      </c>
    </row>
    <row r="4" spans="1:45">
      <c r="A4" s="9" t="s">
        <v>746</v>
      </c>
      <c r="B4" s="10">
        <v>2</v>
      </c>
      <c r="C4" s="10">
        <v>4096</v>
      </c>
      <c r="D4" s="10">
        <v>122880</v>
      </c>
      <c r="E4" s="10" t="s">
        <v>83</v>
      </c>
      <c r="F4" s="10"/>
      <c r="G4" s="10" t="s">
        <v>65</v>
      </c>
      <c r="H4" s="10"/>
      <c r="I4" s="10"/>
      <c r="J4" s="10"/>
      <c r="K4" s="10"/>
      <c r="L4" s="10"/>
      <c r="M4" s="10"/>
      <c r="N4" s="10"/>
      <c r="O4" s="10"/>
      <c r="P4" s="89"/>
      <c r="Q4" s="89"/>
      <c r="R4" s="66" t="s">
        <v>85</v>
      </c>
      <c r="S4" s="66"/>
      <c r="T4" s="11"/>
      <c r="U4" s="5" t="str">
        <f>IFERROR(VLOOKUP(T4, 'Data-VM-ADF (Do Not Edit)'!A$2:C$20,MATCH("vLan Subnet",'Data-VM-ADF (Do Not Edit)'!A$2:C$2),FALSE),"")</f>
        <v/>
      </c>
      <c r="V4" s="107" t="str">
        <f>IFERROR(VLOOKUP(T4, 'Data-VM-ADF (Do Not Edit)'!A$2:C$20,MATCH("vLan Default Gateway",'Data-VM-ADF (Do Not Edit)'!A$2:C$2),FALSE),"")</f>
        <v/>
      </c>
      <c r="W4" s="67"/>
      <c r="X4" s="11"/>
      <c r="Y4" s="11"/>
      <c r="Z4" s="11"/>
      <c r="AA4" s="11"/>
      <c r="AB4" s="11"/>
      <c r="AC4" s="11"/>
      <c r="AD4" s="11"/>
      <c r="AE4" s="11"/>
      <c r="AF4" s="83"/>
      <c r="AG4" s="11" t="s">
        <v>90</v>
      </c>
      <c r="AH4" s="11"/>
      <c r="AI4" s="104"/>
      <c r="AJ4" s="11"/>
      <c r="AK4" s="11"/>
      <c r="AL4" s="14" t="s">
        <v>741</v>
      </c>
      <c r="AM4" s="14"/>
      <c r="AN4" s="14" t="s">
        <v>77</v>
      </c>
      <c r="AO4" s="74"/>
      <c r="AP4" s="83"/>
      <c r="AQ4" s="12" t="s">
        <v>744</v>
      </c>
      <c r="AR4" s="12" t="s">
        <v>745</v>
      </c>
    </row>
    <row r="5" spans="1:45" s="26" customFormat="1">
      <c r="A5" s="22" t="s">
        <v>747</v>
      </c>
      <c r="B5" s="23">
        <v>2</v>
      </c>
      <c r="C5" s="23">
        <v>4096</v>
      </c>
      <c r="D5" s="23">
        <v>104178</v>
      </c>
      <c r="E5" s="23" t="s">
        <v>83</v>
      </c>
      <c r="F5" s="23"/>
      <c r="G5" s="23"/>
      <c r="H5" s="23"/>
      <c r="I5" s="24"/>
      <c r="J5" s="24"/>
      <c r="K5" s="24"/>
      <c r="L5" s="24"/>
      <c r="M5" s="24"/>
      <c r="N5" s="24"/>
      <c r="O5" s="24"/>
      <c r="P5" s="24"/>
      <c r="Q5" s="24"/>
      <c r="R5" s="25" t="s">
        <v>67</v>
      </c>
      <c r="S5" s="125" t="s">
        <v>748</v>
      </c>
      <c r="T5" s="97" t="s">
        <v>69</v>
      </c>
      <c r="U5" s="5" t="str">
        <f>IFERROR(VLOOKUP(T5, 'Data-VM-ADF (Do Not Edit)'!A$2:C$20,MATCH("vLan Subnet",'Data-VM-ADF (Do Not Edit)'!A$2:C$2),FALSE),"")</f>
        <v>255.255.254.0</v>
      </c>
      <c r="V5" s="107" t="str">
        <f>IFERROR(VLOOKUP(T5, 'Data-VM-ADF (Do Not Edit)'!A$2:C$20,MATCH("vLan Default Gateway",'Data-VM-ADF (Do Not Edit)'!A$2:C$2),FALSE),"")</f>
        <v>172.17.34.1</v>
      </c>
      <c r="W5" s="127"/>
      <c r="X5" s="25"/>
      <c r="Y5" s="25"/>
      <c r="Z5" s="25"/>
      <c r="AA5" s="25"/>
      <c r="AB5" s="25"/>
      <c r="AC5" s="25"/>
      <c r="AD5" s="25"/>
      <c r="AE5" s="25" t="s">
        <v>508</v>
      </c>
      <c r="AF5" s="84" t="s">
        <v>749</v>
      </c>
      <c r="AG5" s="25" t="s">
        <v>72</v>
      </c>
      <c r="AH5" s="25" t="s">
        <v>251</v>
      </c>
      <c r="AI5" s="84">
        <v>3</v>
      </c>
      <c r="AJ5" s="25"/>
      <c r="AK5" s="25" t="s">
        <v>74</v>
      </c>
      <c r="AL5" s="14" t="s">
        <v>741</v>
      </c>
      <c r="AM5" s="25"/>
      <c r="AN5" s="25" t="s">
        <v>77</v>
      </c>
      <c r="AO5" s="75"/>
      <c r="AP5" s="84" t="s">
        <v>78</v>
      </c>
      <c r="AQ5" s="24" t="s">
        <v>750</v>
      </c>
      <c r="AR5" s="24"/>
    </row>
    <row r="6" spans="1:45">
      <c r="A6" s="9" t="s">
        <v>751</v>
      </c>
      <c r="B6" s="10">
        <v>16</v>
      </c>
      <c r="C6" s="10">
        <v>32768</v>
      </c>
      <c r="D6" s="10">
        <v>1085665</v>
      </c>
      <c r="E6" s="10" t="s">
        <v>66</v>
      </c>
      <c r="F6" s="10"/>
      <c r="G6" s="10" t="s">
        <v>65</v>
      </c>
      <c r="H6" s="10"/>
      <c r="I6" s="12"/>
      <c r="J6" s="12"/>
      <c r="K6" s="12"/>
      <c r="L6" s="12"/>
      <c r="M6" s="12"/>
      <c r="N6" s="12"/>
      <c r="O6" s="12"/>
      <c r="P6" s="57"/>
      <c r="Q6" s="57"/>
      <c r="R6" s="32" t="s">
        <v>67</v>
      </c>
      <c r="S6" s="32"/>
      <c r="T6" s="14"/>
      <c r="U6" s="5" t="str">
        <f>IFERROR(VLOOKUP(T6, 'Data-VM-ADF (Do Not Edit)'!A$2:C$20,MATCH("vLan Subnet",'Data-VM-ADF (Do Not Edit)'!A$2:C$2),FALSE),"")</f>
        <v/>
      </c>
      <c r="V6" s="107" t="str">
        <f>IFERROR(VLOOKUP(T6, 'Data-VM-ADF (Do Not Edit)'!A$2:C$20,MATCH("vLan Default Gateway",'Data-VM-ADF (Do Not Edit)'!A$2:C$2),FALSE),"")</f>
        <v/>
      </c>
      <c r="W6" s="36"/>
      <c r="X6" s="14"/>
      <c r="Y6" s="14"/>
      <c r="Z6" s="14"/>
      <c r="AA6" s="14"/>
      <c r="AB6" s="14"/>
      <c r="AC6" s="14"/>
      <c r="AD6" s="14"/>
      <c r="AE6" s="14"/>
      <c r="AF6" s="83"/>
      <c r="AG6" s="14" t="s">
        <v>72</v>
      </c>
      <c r="AH6" s="14" t="s">
        <v>73</v>
      </c>
      <c r="AI6" s="83"/>
      <c r="AJ6" s="14"/>
      <c r="AK6" s="14" t="s">
        <v>74</v>
      </c>
      <c r="AL6" s="14" t="s">
        <v>741</v>
      </c>
      <c r="AM6" s="14"/>
      <c r="AN6" s="14" t="s">
        <v>77</v>
      </c>
      <c r="AO6" s="74"/>
      <c r="AP6" s="83"/>
      <c r="AQ6" s="12" t="s">
        <v>752</v>
      </c>
      <c r="AR6" s="12"/>
    </row>
    <row r="7" spans="1:45">
      <c r="A7" s="9" t="s">
        <v>753</v>
      </c>
      <c r="B7" s="10">
        <v>4</v>
      </c>
      <c r="C7" s="10">
        <v>16384</v>
      </c>
      <c r="D7" s="10">
        <v>153600</v>
      </c>
      <c r="E7" s="10" t="s">
        <v>225</v>
      </c>
      <c r="F7" s="10"/>
      <c r="G7" s="10" t="s">
        <v>65</v>
      </c>
      <c r="H7" s="10"/>
      <c r="I7" s="10"/>
      <c r="J7" s="10"/>
      <c r="K7" s="10"/>
      <c r="L7" s="10"/>
      <c r="M7" s="10"/>
      <c r="N7" s="10"/>
      <c r="O7" s="10"/>
      <c r="P7" s="89"/>
      <c r="Q7" s="89"/>
      <c r="R7" s="32" t="s">
        <v>85</v>
      </c>
      <c r="S7" s="32"/>
      <c r="T7" s="14"/>
      <c r="U7" s="5" t="str">
        <f>IFERROR(VLOOKUP(T7, 'Data-VM-ADF (Do Not Edit)'!A$2:C$20,MATCH("vLan Subnet",'Data-VM-ADF (Do Not Edit)'!A$2:C$2),FALSE),"")</f>
        <v/>
      </c>
      <c r="V7" s="107" t="str">
        <f>IFERROR(VLOOKUP(T7, 'Data-VM-ADF (Do Not Edit)'!A$2:C$20,MATCH("vLan Default Gateway",'Data-VM-ADF (Do Not Edit)'!A$2:C$2),FALSE),"")</f>
        <v/>
      </c>
      <c r="W7" s="36"/>
      <c r="X7" s="14"/>
      <c r="Y7" s="14"/>
      <c r="Z7" s="14"/>
      <c r="AA7" s="14"/>
      <c r="AB7" s="14"/>
      <c r="AC7" s="14"/>
      <c r="AD7" s="14"/>
      <c r="AE7" s="14"/>
      <c r="AF7" s="83"/>
      <c r="AG7" s="14" t="s">
        <v>90</v>
      </c>
      <c r="AH7" s="14"/>
      <c r="AI7" s="83"/>
      <c r="AJ7" s="14"/>
      <c r="AK7" s="14"/>
      <c r="AL7" s="14" t="s">
        <v>741</v>
      </c>
      <c r="AM7" s="14"/>
      <c r="AN7" s="14" t="s">
        <v>77</v>
      </c>
      <c r="AO7" s="74"/>
      <c r="AP7" s="83"/>
      <c r="AQ7" s="12" t="s">
        <v>754</v>
      </c>
      <c r="AR7" s="12" t="s">
        <v>745</v>
      </c>
    </row>
    <row r="8" spans="1:45">
      <c r="A8" s="22" t="s">
        <v>755</v>
      </c>
      <c r="B8" s="23">
        <v>16</v>
      </c>
      <c r="C8" s="23">
        <v>32768</v>
      </c>
      <c r="D8" s="23">
        <v>544886</v>
      </c>
      <c r="E8" s="23" t="s">
        <v>66</v>
      </c>
      <c r="F8" s="23"/>
      <c r="G8" s="23"/>
      <c r="H8" s="23"/>
      <c r="I8" s="24"/>
      <c r="J8" s="24"/>
      <c r="K8" s="24"/>
      <c r="L8" s="24"/>
      <c r="M8" s="24"/>
      <c r="N8" s="24"/>
      <c r="O8" s="24"/>
      <c r="P8" s="24"/>
      <c r="Q8" s="24"/>
      <c r="R8" s="25" t="s">
        <v>67</v>
      </c>
      <c r="S8" s="25" t="s">
        <v>756</v>
      </c>
      <c r="T8" s="97" t="s">
        <v>69</v>
      </c>
      <c r="U8" s="5" t="str">
        <f>IFERROR(VLOOKUP(T8, 'Data-VM-ADF (Do Not Edit)'!A$2:C$20,MATCH("vLan Subnet",'Data-VM-ADF (Do Not Edit)'!A$2:C$2),FALSE),"")</f>
        <v>255.255.254.0</v>
      </c>
      <c r="V8" s="107" t="str">
        <f>IFERROR(VLOOKUP(T8, 'Data-VM-ADF (Do Not Edit)'!A$2:C$20,MATCH("vLan Default Gateway",'Data-VM-ADF (Do Not Edit)'!A$2:C$2),FALSE),"")</f>
        <v>172.17.34.1</v>
      </c>
      <c r="W8" s="25"/>
      <c r="X8" s="25"/>
      <c r="Y8" s="25"/>
      <c r="Z8" s="25"/>
      <c r="AA8" s="25"/>
      <c r="AB8" s="25"/>
      <c r="AC8" s="25"/>
      <c r="AD8" s="25"/>
      <c r="AE8" s="25"/>
      <c r="AF8" s="84"/>
      <c r="AG8" s="25" t="s">
        <v>72</v>
      </c>
      <c r="AH8" s="25" t="s">
        <v>251</v>
      </c>
      <c r="AI8" s="84">
        <v>1</v>
      </c>
      <c r="AJ8" s="25"/>
      <c r="AK8" s="25" t="s">
        <v>74</v>
      </c>
      <c r="AL8" s="25" t="s">
        <v>741</v>
      </c>
      <c r="AM8" s="25"/>
      <c r="AN8" s="25" t="s">
        <v>77</v>
      </c>
      <c r="AO8" s="75"/>
      <c r="AP8" s="84"/>
      <c r="AQ8" s="24" t="s">
        <v>757</v>
      </c>
      <c r="AR8" s="24"/>
    </row>
    <row r="9" spans="1:45">
      <c r="A9" s="9" t="s">
        <v>758</v>
      </c>
      <c r="B9" s="10">
        <v>2</v>
      </c>
      <c r="C9" s="10">
        <v>4096</v>
      </c>
      <c r="D9" s="10">
        <v>102400</v>
      </c>
      <c r="E9" s="10" t="s">
        <v>83</v>
      </c>
      <c r="F9" s="10"/>
      <c r="G9" s="10"/>
      <c r="H9" s="10"/>
      <c r="I9" s="10">
        <v>122880</v>
      </c>
      <c r="J9" s="10"/>
      <c r="K9" s="10" t="str">
        <f>E9</f>
        <v>FB01-02-Prod</v>
      </c>
      <c r="L9" s="12"/>
      <c r="M9" s="12"/>
      <c r="N9" s="12"/>
      <c r="O9" s="12"/>
      <c r="P9" s="12"/>
      <c r="Q9" s="12"/>
      <c r="R9" s="14" t="s">
        <v>85</v>
      </c>
      <c r="S9" s="14"/>
      <c r="T9" s="98"/>
      <c r="U9" s="5" t="str">
        <f>IFERROR(VLOOKUP(T9, 'Data-VM-ADF (Do Not Edit)'!A$2:C$20,MATCH("vLan Subnet",'Data-VM-ADF (Do Not Edit)'!A$2:C$2),FALSE),"")</f>
        <v/>
      </c>
      <c r="V9" s="107" t="str">
        <f>IFERROR(VLOOKUP(T9, 'Data-VM-ADF (Do Not Edit)'!A$2:C$20,MATCH("vLan Default Gateway",'Data-VM-ADF (Do Not Edit)'!A$2:C$2),FALSE),"")</f>
        <v/>
      </c>
      <c r="W9" s="14"/>
      <c r="X9" s="14"/>
      <c r="Y9" s="14"/>
      <c r="Z9" s="14"/>
      <c r="AA9" s="14"/>
      <c r="AB9" s="14"/>
      <c r="AC9" s="14"/>
      <c r="AD9" s="14"/>
      <c r="AE9" s="14"/>
      <c r="AF9" s="83"/>
      <c r="AG9" s="14"/>
      <c r="AH9" s="14"/>
      <c r="AI9" s="83"/>
      <c r="AJ9" s="14"/>
      <c r="AK9" s="14"/>
      <c r="AL9" s="14" t="s">
        <v>741</v>
      </c>
      <c r="AM9" s="14"/>
      <c r="AN9" s="14" t="s">
        <v>77</v>
      </c>
      <c r="AO9" s="74"/>
      <c r="AP9" s="83"/>
      <c r="AQ9" s="12" t="s">
        <v>118</v>
      </c>
      <c r="AR9" s="12" t="s">
        <v>745</v>
      </c>
    </row>
    <row r="10" spans="1:45" s="12" customFormat="1">
      <c r="A10" s="22" t="s">
        <v>759</v>
      </c>
      <c r="B10" s="23">
        <v>2</v>
      </c>
      <c r="C10" s="23">
        <v>4096</v>
      </c>
      <c r="D10" s="23">
        <v>102400</v>
      </c>
      <c r="E10" s="23" t="s">
        <v>66</v>
      </c>
      <c r="F10" s="23"/>
      <c r="G10" s="23"/>
      <c r="H10" s="23"/>
      <c r="I10" s="24"/>
      <c r="J10" s="24"/>
      <c r="K10" s="24"/>
      <c r="L10" s="24"/>
      <c r="M10" s="24"/>
      <c r="N10" s="24"/>
      <c r="O10" s="24"/>
      <c r="P10" s="24"/>
      <c r="Q10" s="24"/>
      <c r="R10" s="25" t="s">
        <v>122</v>
      </c>
      <c r="S10" s="25"/>
      <c r="T10" s="25"/>
      <c r="U10" s="5" t="str">
        <f>IFERROR(VLOOKUP(T10, 'Data-VM-ADF (Do Not Edit)'!A$2:C$20,MATCH("vLan Subnet",'Data-VM-ADF (Do Not Edit)'!A$2:C$2),FALSE),"")</f>
        <v/>
      </c>
      <c r="V10" s="107" t="str">
        <f>IFERROR(VLOOKUP(T10, 'Data-VM-ADF (Do Not Edit)'!A$2:C$20,MATCH("vLan Default Gateway",'Data-VM-ADF (Do Not Edit)'!A$2:C$2),FALSE),"")</f>
        <v/>
      </c>
      <c r="W10" s="25"/>
      <c r="X10" s="25"/>
      <c r="Y10" s="25"/>
      <c r="Z10" s="25"/>
      <c r="AA10" s="25"/>
      <c r="AB10" s="25"/>
      <c r="AC10" s="25"/>
      <c r="AD10" s="25"/>
      <c r="AE10" s="25"/>
      <c r="AF10" s="25" t="s">
        <v>760</v>
      </c>
      <c r="AG10" s="25" t="s">
        <v>72</v>
      </c>
      <c r="AH10" s="25" t="s">
        <v>448</v>
      </c>
      <c r="AI10" s="84"/>
      <c r="AJ10" s="25"/>
      <c r="AK10" s="25" t="s">
        <v>74</v>
      </c>
      <c r="AL10" s="25" t="s">
        <v>741</v>
      </c>
      <c r="AM10" s="25"/>
      <c r="AN10" s="25" t="s">
        <v>77</v>
      </c>
      <c r="AO10" s="75"/>
      <c r="AP10" s="84"/>
      <c r="AQ10" s="24" t="s">
        <v>761</v>
      </c>
      <c r="AR10" s="24"/>
      <c r="AS10" s="1"/>
    </row>
    <row r="11" spans="1:45" s="1" customFormat="1" ht="15" customHeight="1">
      <c r="A11" s="9" t="s">
        <v>762</v>
      </c>
      <c r="B11" s="10">
        <v>4</v>
      </c>
      <c r="C11" s="10">
        <v>8192</v>
      </c>
      <c r="D11" s="10">
        <v>172144</v>
      </c>
      <c r="E11" s="10" t="s">
        <v>66</v>
      </c>
      <c r="F11" s="10"/>
      <c r="G11" s="10"/>
      <c r="H11" s="10"/>
      <c r="I11" s="12"/>
      <c r="J11" s="12"/>
      <c r="K11" s="12"/>
      <c r="L11" s="12"/>
      <c r="M11" s="12"/>
      <c r="N11" s="12"/>
      <c r="O11" s="12"/>
      <c r="P11" s="12"/>
      <c r="Q11" s="12"/>
      <c r="R11" s="14" t="s">
        <v>122</v>
      </c>
      <c r="S11" s="14"/>
      <c r="T11" s="14"/>
      <c r="U11" s="5" t="str">
        <f>IFERROR(VLOOKUP(T11, 'Data-VM-ADF (Do Not Edit)'!A$2:C$20,MATCH("vLan Subnet",'Data-VM-ADF (Do Not Edit)'!A$2:C$2),FALSE),"")</f>
        <v/>
      </c>
      <c r="V11" s="107" t="str">
        <f>IFERROR(VLOOKUP(T11, 'Data-VM-ADF (Do Not Edit)'!A$2:C$20,MATCH("vLan Default Gateway",'Data-VM-ADF (Do Not Edit)'!A$2:C$2),FALSE),"")</f>
        <v/>
      </c>
      <c r="W11" s="14"/>
      <c r="X11" s="14"/>
      <c r="Y11" s="14"/>
      <c r="Z11" s="14"/>
      <c r="AA11" s="14"/>
      <c r="AB11" s="14"/>
      <c r="AC11" s="14"/>
      <c r="AD11" s="14"/>
      <c r="AE11" s="14"/>
      <c r="AF11" s="83"/>
      <c r="AG11" s="14" t="s">
        <v>72</v>
      </c>
      <c r="AH11" s="14" t="s">
        <v>73</v>
      </c>
      <c r="AI11" s="83"/>
      <c r="AJ11" s="14"/>
      <c r="AK11" s="14" t="s">
        <v>74</v>
      </c>
      <c r="AL11" s="14" t="s">
        <v>741</v>
      </c>
      <c r="AM11" s="14"/>
      <c r="AN11" s="14" t="s">
        <v>77</v>
      </c>
      <c r="AO11" s="74"/>
      <c r="AP11" s="83"/>
      <c r="AQ11" s="12" t="s">
        <v>763</v>
      </c>
      <c r="AR11" s="12"/>
    </row>
    <row r="12" spans="1:45" ht="15" customHeight="1">
      <c r="U12" t="str">
        <f>IFERROR(VLOOKUP(T12, 'Data-VM-ADF (Do Not Edit)'!A$2:C$20,MATCH("vLan Subnet",'Data-VM-ADF (Do Not Edit)'!A$2:C$2),FALSE),"")</f>
        <v/>
      </c>
      <c r="V12" t="str">
        <f>IFERROR(VLOOKUP(T12, 'Data-VM-ADF (Do Not Edit)'!A$2:C$20,MATCH("vLan Default Gateway",'Data-VM-ADF (Do Not Edit)'!A$2:C$2),FALSE),"")</f>
        <v/>
      </c>
    </row>
    <row r="13" spans="1:45" ht="15" customHeight="1">
      <c r="U13" s="5" t="str">
        <f>IFERROR(VLOOKUP(T13, 'Data-VM-ADF (Do Not Edit)'!A$2:C$20,MATCH("vLan Subnet",'Data-VM-ADF (Do Not Edit)'!A$2:C$2),FALSE),"")</f>
        <v/>
      </c>
      <c r="V13" s="107" t="str">
        <f>IFERROR(VLOOKUP(T13, 'Data-VM-ADF (Do Not Edit)'!A$2:C$20,MATCH("vLan Default Gateway",'Data-VM-ADF (Do Not Edit)'!A$2:C$2),FALSE),"")</f>
        <v/>
      </c>
    </row>
    <row r="14" spans="1:45" ht="15" customHeight="1">
      <c r="U14" s="5" t="str">
        <f>IFERROR(VLOOKUP(T14, 'Data-VM-ADF (Do Not Edit)'!A$2:C$20,MATCH("vLan Subnet",'Data-VM-ADF (Do Not Edit)'!A$2:C$2),FALSE),"")</f>
        <v/>
      </c>
      <c r="V14" s="107" t="str">
        <f>IFERROR(VLOOKUP(T14, 'Data-VM-ADF (Do Not Edit)'!A$2:C$20,MATCH("vLan Default Gateway",'Data-VM-ADF (Do Not Edit)'!A$2:C$2),FALSE),"")</f>
        <v/>
      </c>
    </row>
    <row r="15" spans="1:45" ht="15" customHeight="1">
      <c r="U15" s="5" t="str">
        <f>IFERROR(VLOOKUP(T15, 'Data-VM-ADF (Do Not Edit)'!A$2:C$20,MATCH("vLan Subnet",'Data-VM-ADF (Do Not Edit)'!A$2:C$2),FALSE),"")</f>
        <v/>
      </c>
      <c r="V15" s="107" t="str">
        <f>IFERROR(VLOOKUP(T15, 'Data-VM-ADF (Do Not Edit)'!A$2:C$20,MATCH("vLan Default Gateway",'Data-VM-ADF (Do Not Edit)'!A$2:C$2),FALSE),"")</f>
        <v/>
      </c>
    </row>
    <row r="16" spans="1:45" ht="15" customHeight="1">
      <c r="U16" s="5" t="str">
        <f>IFERROR(VLOOKUP(T16, 'Data-VM-ADF (Do Not Edit)'!A$2:C$20,MATCH("vLan Subnet",'Data-VM-ADF (Do Not Edit)'!A$2:C$2),FALSE),"")</f>
        <v/>
      </c>
      <c r="V16" s="107" t="str">
        <f>IFERROR(VLOOKUP(T16, 'Data-VM-ADF (Do Not Edit)'!A$2:C$20,MATCH("vLan Default Gateway",'Data-VM-ADF (Do Not Edit)'!A$2:C$2),FALSE),"")</f>
        <v/>
      </c>
    </row>
    <row r="17" spans="21:22" ht="15" customHeight="1">
      <c r="U17" s="5" t="str">
        <f>IFERROR(VLOOKUP(T17, 'Data-VM-ADF (Do Not Edit)'!A$2:C$20,MATCH("vLan Subnet",'Data-VM-ADF (Do Not Edit)'!A$2:C$2),FALSE),"")</f>
        <v/>
      </c>
      <c r="V17" s="107" t="str">
        <f>IFERROR(VLOOKUP(T17, 'Data-VM-ADF (Do Not Edit)'!A$2:C$20,MATCH("vLan Default Gateway",'Data-VM-ADF (Do Not Edit)'!A$2:C$2),FALSE),"")</f>
        <v/>
      </c>
    </row>
    <row r="18" spans="21:22" ht="15" customHeight="1">
      <c r="U18" s="5" t="str">
        <f>IFERROR(VLOOKUP(T18, 'Data-VM-ADF (Do Not Edit)'!A$2:C$20,MATCH("vLan Subnet",'Data-VM-ADF (Do Not Edit)'!A$2:C$2),FALSE),"")</f>
        <v/>
      </c>
      <c r="V18" s="107" t="str">
        <f>IFERROR(VLOOKUP(T18, 'Data-VM-ADF (Do Not Edit)'!A$2:C$20,MATCH("vLan Default Gateway",'Data-VM-ADF (Do Not Edit)'!A$2:C$2),FALSE),"")</f>
        <v/>
      </c>
    </row>
    <row r="19" spans="21:22" ht="15" customHeight="1">
      <c r="U19" s="5" t="str">
        <f>IFERROR(VLOOKUP(T19, 'Data-VM-ADF (Do Not Edit)'!A$2:C$20,MATCH("vLan Subnet",'Data-VM-ADF (Do Not Edit)'!A$2:C$2),FALSE),"")</f>
        <v/>
      </c>
      <c r="V19" s="107" t="str">
        <f>IFERROR(VLOOKUP(T19, 'Data-VM-ADF (Do Not Edit)'!A$2:C$20,MATCH("vLan Default Gateway",'Data-VM-ADF (Do Not Edit)'!A$2:C$2),FALSE),"")</f>
        <v/>
      </c>
    </row>
    <row r="20" spans="21:22" ht="15" customHeight="1">
      <c r="U20" s="5" t="str">
        <f>IFERROR(VLOOKUP(T20, 'Data-VM-ADF (Do Not Edit)'!A$2:C$20,MATCH("vLan Subnet",'Data-VM-ADF (Do Not Edit)'!A$2:C$2),FALSE),"")</f>
        <v/>
      </c>
      <c r="V20" s="107" t="str">
        <f>IFERROR(VLOOKUP(T20, 'Data-VM-ADF (Do Not Edit)'!A$2:C$20,MATCH("vLan Default Gateway",'Data-VM-ADF (Do Not Edit)'!A$2:C$2),FALSE),"")</f>
        <v/>
      </c>
    </row>
    <row r="21" spans="21:22" ht="15" customHeight="1">
      <c r="U21" s="5" t="str">
        <f>IFERROR(VLOOKUP(T21, 'Data-VM-ADF (Do Not Edit)'!A$2:C$20,MATCH("vLan Subnet",'Data-VM-ADF (Do Not Edit)'!A$2:C$2),FALSE),"")</f>
        <v/>
      </c>
      <c r="V21" s="107" t="str">
        <f>IFERROR(VLOOKUP(T21, 'Data-VM-ADF (Do Not Edit)'!A$2:C$20,MATCH("vLan Default Gateway",'Data-VM-ADF (Do Not Edit)'!A$2:C$2),FALSE),"")</f>
        <v/>
      </c>
    </row>
    <row r="22" spans="21:22" ht="15" customHeight="1">
      <c r="U22" s="5" t="str">
        <f>IFERROR(VLOOKUP(T22, 'Data-VM-ADF (Do Not Edit)'!A$2:C$20,MATCH("vLan Subnet",'Data-VM-ADF (Do Not Edit)'!A$2:C$2),FALSE),"")</f>
        <v/>
      </c>
      <c r="V22" s="107" t="str">
        <f>IFERROR(VLOOKUP(T22, 'Data-VM-ADF (Do Not Edit)'!A$2:C$20,MATCH("vLan Default Gateway",'Data-VM-ADF (Do Not Edit)'!A$2:C$2),FALSE),"")</f>
        <v/>
      </c>
    </row>
    <row r="23" spans="21:22" ht="15" customHeight="1">
      <c r="U23" s="5" t="str">
        <f>IFERROR(VLOOKUP(T23, 'Data-VM-ADF (Do Not Edit)'!A$2:C$20,MATCH("vLan Subnet",'Data-VM-ADF (Do Not Edit)'!A$2:C$2),FALSE),"")</f>
        <v/>
      </c>
      <c r="V23" s="107" t="str">
        <f>IFERROR(VLOOKUP(T23, 'Data-VM-ADF (Do Not Edit)'!A$2:C$20,MATCH("vLan Default Gateway",'Data-VM-ADF (Do Not Edit)'!A$2:C$2),FALSE),"")</f>
        <v/>
      </c>
    </row>
    <row r="24" spans="21:22" ht="15" customHeight="1">
      <c r="U24" s="5" t="str">
        <f>IFERROR(VLOOKUP(T24, 'Data-VM-ADF (Do Not Edit)'!A$2:C$20,MATCH("vLan Subnet",'Data-VM-ADF (Do Not Edit)'!A$2:C$2),FALSE),"")</f>
        <v/>
      </c>
      <c r="V24" s="107" t="str">
        <f>IFERROR(VLOOKUP(T24, 'Data-VM-ADF (Do Not Edit)'!A$2:C$20,MATCH("vLan Default Gateway",'Data-VM-ADF (Do Not Edit)'!A$2:C$2),FALSE),"")</f>
        <v/>
      </c>
    </row>
    <row r="25" spans="21:22" ht="15" customHeight="1">
      <c r="U25" s="5" t="str">
        <f>IFERROR(VLOOKUP(T25, 'Data-VM-ADF (Do Not Edit)'!A$2:C$20,MATCH("vLan Subnet",'Data-VM-ADF (Do Not Edit)'!A$2:C$2),FALSE),"")</f>
        <v/>
      </c>
      <c r="V25" s="107" t="str">
        <f>IFERROR(VLOOKUP(T25, 'Data-VM-ADF (Do Not Edit)'!A$2:C$20,MATCH("vLan Default Gateway",'Data-VM-ADF (Do Not Edit)'!A$2:C$2),FALSE),"")</f>
        <v/>
      </c>
    </row>
    <row r="26" spans="21:22" ht="15" customHeight="1">
      <c r="U26" s="5" t="str">
        <f>IFERROR(VLOOKUP(T26, 'Data-VM-ADF (Do Not Edit)'!A$2:C$20,MATCH("vLan Subnet",'Data-VM-ADF (Do Not Edit)'!A$2:C$2),FALSE),"")</f>
        <v/>
      </c>
      <c r="V26" s="107" t="str">
        <f>IFERROR(VLOOKUP(T26, 'Data-VM-ADF (Do Not Edit)'!A$2:C$20,MATCH("vLan Default Gateway",'Data-VM-ADF (Do Not Edit)'!A$2:C$2),FALSE),"")</f>
        <v/>
      </c>
    </row>
    <row r="27" spans="21:22" ht="15" customHeight="1">
      <c r="U27" s="5" t="str">
        <f>IFERROR(VLOOKUP(T27, 'Data-VM-ADF (Do Not Edit)'!A$2:C$20,MATCH("vLan Subnet",'Data-VM-ADF (Do Not Edit)'!A$2:C$2),FALSE),"")</f>
        <v/>
      </c>
      <c r="V27" s="107" t="str">
        <f>IFERROR(VLOOKUP(T27, 'Data-VM-ADF (Do Not Edit)'!A$2:C$20,MATCH("vLan Default Gateway",'Data-VM-ADF (Do Not Edit)'!A$2:C$2),FALSE),"")</f>
        <v/>
      </c>
    </row>
    <row r="28" spans="21:22" ht="15" customHeight="1">
      <c r="U28" s="5" t="str">
        <f>IFERROR(VLOOKUP(T28, 'Data-VM-ADF (Do Not Edit)'!A$2:C$20,MATCH("vLan Subnet",'Data-VM-ADF (Do Not Edit)'!A$2:C$2),FALSE),"")</f>
        <v/>
      </c>
      <c r="V28" s="107" t="str">
        <f>IFERROR(VLOOKUP(T28, 'Data-VM-ADF (Do Not Edit)'!A$2:C$20,MATCH("vLan Default Gateway",'Data-VM-ADF (Do Not Edit)'!A$2:C$2),FALSE),"")</f>
        <v/>
      </c>
    </row>
    <row r="29" spans="21:22" ht="15" customHeight="1">
      <c r="U29" s="5" t="str">
        <f>IFERROR(VLOOKUP(T29, 'Data-VM-ADF (Do Not Edit)'!A$2:C$20,MATCH("vLan Subnet",'Data-VM-ADF (Do Not Edit)'!A$2:C$2),FALSE),"")</f>
        <v/>
      </c>
      <c r="V29" s="107" t="str">
        <f>IFERROR(VLOOKUP(T29, 'Data-VM-ADF (Do Not Edit)'!A$2:C$20,MATCH("vLan Default Gateway",'Data-VM-ADF (Do Not Edit)'!A$2:C$2),FALSE),"")</f>
        <v/>
      </c>
    </row>
    <row r="30" spans="21:22" ht="15" customHeight="1">
      <c r="U30" s="5" t="str">
        <f>IFERROR(VLOOKUP(T30, 'Data-VM-ADF (Do Not Edit)'!A$2:C$20,MATCH("vLan Subnet",'Data-VM-ADF (Do Not Edit)'!A$2:C$2),FALSE),"")</f>
        <v/>
      </c>
      <c r="V30" s="107" t="str">
        <f>IFERROR(VLOOKUP(T30, 'Data-VM-ADF (Do Not Edit)'!A$2:C$20,MATCH("vLan Default Gateway",'Data-VM-ADF (Do Not Edit)'!A$2:C$2),FALSE),"")</f>
        <v/>
      </c>
    </row>
    <row r="31" spans="21:22" ht="15" customHeight="1">
      <c r="U31" s="5" t="str">
        <f>IFERROR(VLOOKUP(T31, 'Data-VM-ADF (Do Not Edit)'!A$2:C$20,MATCH("vLan Subnet",'Data-VM-ADF (Do Not Edit)'!A$2:C$2),FALSE),"")</f>
        <v/>
      </c>
      <c r="V31" s="107" t="str">
        <f>IFERROR(VLOOKUP(T31, 'Data-VM-ADF (Do Not Edit)'!A$2:C$20,MATCH("vLan Default Gateway",'Data-VM-ADF (Do Not Edit)'!A$2:C$2),FALSE),"")</f>
        <v/>
      </c>
    </row>
    <row r="32" spans="21:22" ht="15" customHeight="1">
      <c r="U32" s="5" t="str">
        <f>IFERROR(VLOOKUP(T32, 'Data-VM-ADF (Do Not Edit)'!A$2:C$20,MATCH("vLan Subnet",'Data-VM-ADF (Do Not Edit)'!A$2:C$2),FALSE),"")</f>
        <v/>
      </c>
      <c r="V32" s="107" t="str">
        <f>IFERROR(VLOOKUP(T32, 'Data-VM-ADF (Do Not Edit)'!A$2:C$20,MATCH("vLan Default Gateway",'Data-VM-ADF (Do Not Edit)'!A$2:C$2),FALSE),"")</f>
        <v/>
      </c>
    </row>
    <row r="33" spans="21:22" ht="15" customHeight="1">
      <c r="U33" s="5" t="str">
        <f>IFERROR(VLOOKUP(T33, 'Data-VM-ADF (Do Not Edit)'!A$2:C$20,MATCH("vLan Subnet",'Data-VM-ADF (Do Not Edit)'!A$2:C$2),FALSE),"")</f>
        <v/>
      </c>
      <c r="V33" s="107" t="str">
        <f>IFERROR(VLOOKUP(T33, 'Data-VM-ADF (Do Not Edit)'!A$2:C$20,MATCH("vLan Default Gateway",'Data-VM-ADF (Do Not Edit)'!A$2:C$2),FALSE),"")</f>
        <v/>
      </c>
    </row>
    <row r="34" spans="21:22" ht="15" customHeight="1">
      <c r="U34" s="5" t="str">
        <f>IFERROR(VLOOKUP(T34, 'Data-VM-ADF (Do Not Edit)'!A$2:C$20,MATCH("vLan Subnet",'Data-VM-ADF (Do Not Edit)'!A$2:C$2),FALSE),"")</f>
        <v/>
      </c>
      <c r="V34" s="107" t="str">
        <f>IFERROR(VLOOKUP(T34, 'Data-VM-ADF (Do Not Edit)'!A$2:C$20,MATCH("vLan Default Gateway",'Data-VM-ADF (Do Not Edit)'!A$2:C$2),FALSE),"")</f>
        <v/>
      </c>
    </row>
    <row r="35" spans="21:22" ht="15" customHeight="1">
      <c r="U35" s="5" t="str">
        <f>IFERROR(VLOOKUP(T35, 'Data-VM-ADF (Do Not Edit)'!A$2:C$20,MATCH("vLan Subnet",'Data-VM-ADF (Do Not Edit)'!A$2:C$2),FALSE),"")</f>
        <v/>
      </c>
      <c r="V35" s="107" t="str">
        <f>IFERROR(VLOOKUP(T35, 'Data-VM-ADF (Do Not Edit)'!A$2:C$20,MATCH("vLan Default Gateway",'Data-VM-ADF (Do Not Edit)'!A$2:C$2),FALSE),"")</f>
        <v/>
      </c>
    </row>
    <row r="36" spans="21:22" ht="15" customHeight="1">
      <c r="U36" s="5" t="str">
        <f>IFERROR(VLOOKUP(T36, 'Data-VM-ADF (Do Not Edit)'!A$2:C$20,MATCH("vLan Subnet",'Data-VM-ADF (Do Not Edit)'!A$2:C$2),FALSE),"")</f>
        <v/>
      </c>
      <c r="V36" s="107" t="str">
        <f>IFERROR(VLOOKUP(T36, 'Data-VM-ADF (Do Not Edit)'!A$2:C$20,MATCH("vLan Default Gateway",'Data-VM-ADF (Do Not Edit)'!A$2:C$2),FALSE),"")</f>
        <v/>
      </c>
    </row>
    <row r="37" spans="21:22" ht="15" customHeight="1">
      <c r="U37" s="5" t="str">
        <f>IFERROR(VLOOKUP(T37, 'Data-VM-ADF (Do Not Edit)'!A$2:C$20,MATCH("vLan Subnet",'Data-VM-ADF (Do Not Edit)'!A$2:C$2),FALSE),"")</f>
        <v/>
      </c>
      <c r="V37" s="107" t="str">
        <f>IFERROR(VLOOKUP(T37, 'Data-VM-ADF (Do Not Edit)'!A$2:C$20,MATCH("vLan Default Gateway",'Data-VM-ADF (Do Not Edit)'!A$2:C$2),FALSE),"")</f>
        <v/>
      </c>
    </row>
    <row r="38" spans="21:22" ht="15" customHeight="1">
      <c r="U38" s="5" t="str">
        <f>IFERROR(VLOOKUP(T38, 'Data-VM-ADF (Do Not Edit)'!A$2:C$20,MATCH("vLan Subnet",'Data-VM-ADF (Do Not Edit)'!A$2:C$2),FALSE),"")</f>
        <v/>
      </c>
      <c r="V38" s="107" t="str">
        <f>IFERROR(VLOOKUP(T38, 'Data-VM-ADF (Do Not Edit)'!A$2:C$20,MATCH("vLan Default Gateway",'Data-VM-ADF (Do Not Edit)'!A$2:C$2),FALSE),"")</f>
        <v/>
      </c>
    </row>
    <row r="39" spans="21:22" ht="15" customHeight="1">
      <c r="U39" s="5" t="str">
        <f>IFERROR(VLOOKUP(T39, 'Data-VM-ADF (Do Not Edit)'!A$2:C$20,MATCH("vLan Subnet",'Data-VM-ADF (Do Not Edit)'!A$2:C$2),FALSE),"")</f>
        <v/>
      </c>
      <c r="V39" s="107" t="str">
        <f>IFERROR(VLOOKUP(T39, 'Data-VM-ADF (Do Not Edit)'!A$2:C$20,MATCH("vLan Default Gateway",'Data-VM-ADF (Do Not Edit)'!A$2:C$2),FALSE),"")</f>
        <v/>
      </c>
    </row>
    <row r="40" spans="21:22" ht="15" customHeight="1">
      <c r="U40" s="5" t="str">
        <f>IFERROR(VLOOKUP(T40, 'Data-VM-ADF (Do Not Edit)'!A$2:C$20,MATCH("vLan Subnet",'Data-VM-ADF (Do Not Edit)'!A$2:C$2),FALSE),"")</f>
        <v/>
      </c>
      <c r="V40" s="107" t="str">
        <f>IFERROR(VLOOKUP(T40, 'Data-VM-ADF (Do Not Edit)'!A$2:C$20,MATCH("vLan Default Gateway",'Data-VM-ADF (Do Not Edit)'!A$2:C$2),FALSE),"")</f>
        <v/>
      </c>
    </row>
    <row r="41" spans="21:22" ht="15" customHeight="1">
      <c r="U41" s="5" t="str">
        <f>IFERROR(VLOOKUP(T41, 'Data-VM-ADF (Do Not Edit)'!A$2:C$20,MATCH("vLan Subnet",'Data-VM-ADF (Do Not Edit)'!A$2:C$2),FALSE),"")</f>
        <v/>
      </c>
      <c r="V41" s="107" t="str">
        <f>IFERROR(VLOOKUP(T41, 'Data-VM-ADF (Do Not Edit)'!A$2:C$20,MATCH("vLan Default Gateway",'Data-VM-ADF (Do Not Edit)'!A$2:C$2),FALSE),"")</f>
        <v/>
      </c>
    </row>
    <row r="42" spans="21:22" ht="15" customHeight="1">
      <c r="U42" s="5" t="str">
        <f>IFERROR(VLOOKUP(T42, 'Data-VM-ADF (Do Not Edit)'!A$2:C$20,MATCH("vLan Subnet",'Data-VM-ADF (Do Not Edit)'!A$2:C$2),FALSE),"")</f>
        <v/>
      </c>
      <c r="V42" s="107" t="str">
        <f>IFERROR(VLOOKUP(T42, 'Data-VM-ADF (Do Not Edit)'!A$2:C$20,MATCH("vLan Default Gateway",'Data-VM-ADF (Do Not Edit)'!A$2:C$2),FALSE),"")</f>
        <v/>
      </c>
    </row>
    <row r="43" spans="21:22" ht="15" customHeight="1">
      <c r="U43" s="5" t="str">
        <f>IFERROR(VLOOKUP(T43, 'Data-VM-ADF (Do Not Edit)'!A$2:C$20,MATCH("vLan Subnet",'Data-VM-ADF (Do Not Edit)'!A$2:C$2),FALSE),"")</f>
        <v/>
      </c>
      <c r="V43" s="107" t="str">
        <f>IFERROR(VLOOKUP(T43, 'Data-VM-ADF (Do Not Edit)'!A$2:C$20,MATCH("vLan Default Gateway",'Data-VM-ADF (Do Not Edit)'!A$2:C$2),FALSE),"")</f>
        <v/>
      </c>
    </row>
    <row r="44" spans="21:22" ht="15" customHeight="1">
      <c r="U44" s="5" t="str">
        <f>IFERROR(VLOOKUP(T44, 'Data-VM-ADF (Do Not Edit)'!A$2:C$20,MATCH("vLan Subnet",'Data-VM-ADF (Do Not Edit)'!A$2:C$2),FALSE),"")</f>
        <v/>
      </c>
      <c r="V44" s="107" t="str">
        <f>IFERROR(VLOOKUP(T44, 'Data-VM-ADF (Do Not Edit)'!A$2:C$20,MATCH("vLan Default Gateway",'Data-VM-ADF (Do Not Edit)'!A$2:C$2),FALSE),"")</f>
        <v/>
      </c>
    </row>
    <row r="45" spans="21:22" ht="15" customHeight="1">
      <c r="U45" s="5" t="str">
        <f>IFERROR(VLOOKUP(T45, 'Data-VM-ADF (Do Not Edit)'!A$2:C$20,MATCH("vLan Subnet",'Data-VM-ADF (Do Not Edit)'!A$2:C$2),FALSE),"")</f>
        <v/>
      </c>
      <c r="V45" s="107" t="str">
        <f>IFERROR(VLOOKUP(T45, 'Data-VM-ADF (Do Not Edit)'!A$2:C$20,MATCH("vLan Default Gateway",'Data-VM-ADF (Do Not Edit)'!A$2:C$2),FALSE),"")</f>
        <v/>
      </c>
    </row>
    <row r="46" spans="21:22" ht="15" customHeight="1">
      <c r="U46" s="5" t="str">
        <f>IFERROR(VLOOKUP(T46, 'Data-VM-ADF (Do Not Edit)'!A$2:C$20,MATCH("vLan Subnet",'Data-VM-ADF (Do Not Edit)'!A$2:C$2),FALSE),"")</f>
        <v/>
      </c>
      <c r="V46" s="107" t="str">
        <f>IFERROR(VLOOKUP(T46, 'Data-VM-ADF (Do Not Edit)'!A$2:C$20,MATCH("vLan Default Gateway",'Data-VM-ADF (Do Not Edit)'!A$2:C$2),FALSE),"")</f>
        <v/>
      </c>
    </row>
    <row r="47" spans="21:22" ht="15" customHeight="1">
      <c r="U47" s="5" t="str">
        <f>IFERROR(VLOOKUP(T47, 'Data-VM-ADF (Do Not Edit)'!A$2:C$20,MATCH("vLan Subnet",'Data-VM-ADF (Do Not Edit)'!A$2:C$2),FALSE),"")</f>
        <v/>
      </c>
      <c r="V47" s="107" t="str">
        <f>IFERROR(VLOOKUP(T47, 'Data-VM-ADF (Do Not Edit)'!A$2:C$20,MATCH("vLan Default Gateway",'Data-VM-ADF (Do Not Edit)'!A$2:C$2),FALSE),"")</f>
        <v/>
      </c>
    </row>
    <row r="48" spans="21:22" ht="15" customHeight="1">
      <c r="U48" s="5" t="str">
        <f>IFERROR(VLOOKUP(T48, 'Data-VM-ADF (Do Not Edit)'!A$2:C$20,MATCH("vLan Subnet",'Data-VM-ADF (Do Not Edit)'!A$2:C$2),FALSE),"")</f>
        <v/>
      </c>
      <c r="V48" s="107" t="str">
        <f>IFERROR(VLOOKUP(T48, 'Data-VM-ADF (Do Not Edit)'!A$2:C$20,MATCH("vLan Default Gateway",'Data-VM-ADF (Do Not Edit)'!A$2:C$2),FALSE),"")</f>
        <v/>
      </c>
    </row>
    <row r="49" spans="21:22" ht="15" customHeight="1">
      <c r="U49" s="5" t="str">
        <f>IFERROR(VLOOKUP(T49, 'Data-VM-ADF (Do Not Edit)'!A$2:C$20,MATCH("vLan Subnet",'Data-VM-ADF (Do Not Edit)'!A$2:C$2),FALSE),"")</f>
        <v/>
      </c>
      <c r="V49" s="107" t="str">
        <f>IFERROR(VLOOKUP(T49, 'Data-VM-ADF (Do Not Edit)'!A$2:C$20,MATCH("vLan Default Gateway",'Data-VM-ADF (Do Not Edit)'!A$2:C$2),FALSE),"")</f>
        <v/>
      </c>
    </row>
    <row r="50" spans="21:22" ht="15" customHeight="1">
      <c r="U50" s="5" t="str">
        <f>IFERROR(VLOOKUP(T50, 'Data-VM-ADF (Do Not Edit)'!A$2:C$20,MATCH("vLan Subnet",'Data-VM-ADF (Do Not Edit)'!A$2:C$2),FALSE),"")</f>
        <v/>
      </c>
      <c r="V50" s="107" t="str">
        <f>IFERROR(VLOOKUP(T50, 'Data-VM-ADF (Do Not Edit)'!A$2:C$20,MATCH("vLan Default Gateway",'Data-VM-ADF (Do Not Edit)'!A$2:C$2),FALSE),"")</f>
        <v/>
      </c>
    </row>
    <row r="51" spans="21:22" ht="15" customHeight="1">
      <c r="U51" s="5" t="str">
        <f>IFERROR(VLOOKUP(T51, 'Data-VM-ADF (Do Not Edit)'!A$2:C$20,MATCH("vLan Subnet",'Data-VM-ADF (Do Not Edit)'!A$2:C$2),FALSE),"")</f>
        <v/>
      </c>
      <c r="V51" s="107" t="str">
        <f>IFERROR(VLOOKUP(T51, 'Data-VM-ADF (Do Not Edit)'!A$2:C$20,MATCH("vLan Default Gateway",'Data-VM-ADF (Do Not Edit)'!A$2:C$2),FALSE),"")</f>
        <v/>
      </c>
    </row>
    <row r="52" spans="21:22" ht="15" customHeight="1">
      <c r="U52" s="5" t="str">
        <f>IFERROR(VLOOKUP(T52, 'Data-VM-ADF (Do Not Edit)'!A$2:C$20,MATCH("vLan Subnet",'Data-VM-ADF (Do Not Edit)'!A$2:C$2),FALSE),"")</f>
        <v/>
      </c>
      <c r="V52" s="107" t="str">
        <f>IFERROR(VLOOKUP(T52, 'Data-VM-ADF (Do Not Edit)'!A$2:C$20,MATCH("vLan Default Gateway",'Data-VM-ADF (Do Not Edit)'!A$2:C$2),FALSE),"")</f>
        <v/>
      </c>
    </row>
    <row r="53" spans="21:22" ht="15" customHeight="1">
      <c r="U53" s="5" t="str">
        <f>IFERROR(VLOOKUP(T53, 'Data-VM-ADF (Do Not Edit)'!A$2:C$20,MATCH("vLan Subnet",'Data-VM-ADF (Do Not Edit)'!A$2:C$2),FALSE),"")</f>
        <v/>
      </c>
      <c r="V53" s="107" t="str">
        <f>IFERROR(VLOOKUP(T53, 'Data-VM-ADF (Do Not Edit)'!A$2:C$20,MATCH("vLan Default Gateway",'Data-VM-ADF (Do Not Edit)'!A$2:C$2),FALSE),"")</f>
        <v/>
      </c>
    </row>
    <row r="54" spans="21:22" ht="15" customHeight="1">
      <c r="U54" s="5" t="str">
        <f>IFERROR(VLOOKUP(T54, 'Data-VM-ADF (Do Not Edit)'!A$2:C$20,MATCH("vLan Subnet",'Data-VM-ADF (Do Not Edit)'!A$2:C$2),FALSE),"")</f>
        <v/>
      </c>
      <c r="V54" s="107" t="str">
        <f>IFERROR(VLOOKUP(T54, 'Data-VM-ADF (Do Not Edit)'!A$2:C$20,MATCH("vLan Default Gateway",'Data-VM-ADF (Do Not Edit)'!A$2:C$2),FALSE),"")</f>
        <v/>
      </c>
    </row>
    <row r="55" spans="21:22" ht="15" customHeight="1">
      <c r="U55" s="5" t="str">
        <f>IFERROR(VLOOKUP(T55, 'Data-VM-ADF (Do Not Edit)'!A$2:C$20,MATCH("vLan Subnet",'Data-VM-ADF (Do Not Edit)'!A$2:C$2),FALSE),"")</f>
        <v/>
      </c>
      <c r="V55" s="107" t="str">
        <f>IFERROR(VLOOKUP(T55, 'Data-VM-ADF (Do Not Edit)'!A$2:C$20,MATCH("vLan Default Gateway",'Data-VM-ADF (Do Not Edit)'!A$2:C$2),FALSE),"")</f>
        <v/>
      </c>
    </row>
    <row r="56" spans="21:22" ht="15" customHeight="1">
      <c r="U56" s="5" t="str">
        <f>IFERROR(VLOOKUP(T56, 'Data-VM-ADF (Do Not Edit)'!A$2:C$20,MATCH("vLan Subnet",'Data-VM-ADF (Do Not Edit)'!A$2:C$2),FALSE),"")</f>
        <v/>
      </c>
      <c r="V56" s="107" t="str">
        <f>IFERROR(VLOOKUP(T56, 'Data-VM-ADF (Do Not Edit)'!A$2:C$20,MATCH("vLan Default Gateway",'Data-VM-ADF (Do Not Edit)'!A$2:C$2),FALSE),"")</f>
        <v/>
      </c>
    </row>
    <row r="57" spans="21:22" ht="15" customHeight="1">
      <c r="U57" s="5" t="str">
        <f>IFERROR(VLOOKUP(T57, 'Data-VM-ADF (Do Not Edit)'!A$2:C$20,MATCH("vLan Subnet",'Data-VM-ADF (Do Not Edit)'!A$2:C$2),FALSE),"")</f>
        <v/>
      </c>
      <c r="V57" s="107" t="str">
        <f>IFERROR(VLOOKUP(T57, 'Data-VM-ADF (Do Not Edit)'!A$2:C$20,MATCH("vLan Default Gateway",'Data-VM-ADF (Do Not Edit)'!A$2:C$2),FALSE),"")</f>
        <v/>
      </c>
    </row>
    <row r="58" spans="21:22" ht="15" customHeight="1">
      <c r="U58" s="5" t="str">
        <f>IFERROR(VLOOKUP(T58, 'Data-VM-ADF (Do Not Edit)'!A$2:C$20,MATCH("vLan Subnet",'Data-VM-ADF (Do Not Edit)'!A$2:C$2),FALSE),"")</f>
        <v/>
      </c>
      <c r="V58" s="107" t="str">
        <f>IFERROR(VLOOKUP(T58, 'Data-VM-ADF (Do Not Edit)'!A$2:C$20,MATCH("vLan Default Gateway",'Data-VM-ADF (Do Not Edit)'!A$2:C$2),FALSE),"")</f>
        <v/>
      </c>
    </row>
    <row r="59" spans="21:22" ht="15" customHeight="1">
      <c r="U59" s="5" t="str">
        <f>IFERROR(VLOOKUP(T59, 'Data-VM-ADF (Do Not Edit)'!A$2:C$20,MATCH("vLan Subnet",'Data-VM-ADF (Do Not Edit)'!A$2:C$2),FALSE),"")</f>
        <v/>
      </c>
      <c r="V59" s="107" t="str">
        <f>IFERROR(VLOOKUP(T59, 'Data-VM-ADF (Do Not Edit)'!A$2:C$20,MATCH("vLan Default Gateway",'Data-VM-ADF (Do Not Edit)'!A$2:C$2),FALSE),"")</f>
        <v/>
      </c>
    </row>
    <row r="60" spans="21:22" ht="15" customHeight="1">
      <c r="U60" s="5" t="str">
        <f>IFERROR(VLOOKUP(T60, 'Data-VM-ADF (Do Not Edit)'!A$2:C$20,MATCH("vLan Subnet",'Data-VM-ADF (Do Not Edit)'!A$2:C$2),FALSE),"")</f>
        <v/>
      </c>
      <c r="V60" s="107" t="str">
        <f>IFERROR(VLOOKUP(T60, 'Data-VM-ADF (Do Not Edit)'!A$2:C$20,MATCH("vLan Default Gateway",'Data-VM-ADF (Do Not Edit)'!A$2:C$2),FALSE),"")</f>
        <v/>
      </c>
    </row>
    <row r="61" spans="21:22" ht="15" customHeight="1">
      <c r="U61" s="5" t="str">
        <f>IFERROR(VLOOKUP(T61, 'Data-VM-ADF (Do Not Edit)'!A$2:C$20,MATCH("vLan Subnet",'Data-VM-ADF (Do Not Edit)'!A$2:C$2),FALSE),"")</f>
        <v/>
      </c>
      <c r="V61" s="107" t="str">
        <f>IFERROR(VLOOKUP(T61, 'Data-VM-ADF (Do Not Edit)'!A$2:C$20,MATCH("vLan Default Gateway",'Data-VM-ADF (Do Not Edit)'!A$2:C$2),FALSE),"")</f>
        <v/>
      </c>
    </row>
    <row r="62" spans="21:22" ht="15" customHeight="1">
      <c r="U62" s="5" t="str">
        <f>IFERROR(VLOOKUP(T62, 'Data-VM-ADF (Do Not Edit)'!A$2:C$20,MATCH("vLan Subnet",'Data-VM-ADF (Do Not Edit)'!A$2:C$2),FALSE),"")</f>
        <v/>
      </c>
      <c r="V62" s="107" t="str">
        <f>IFERROR(VLOOKUP(T62, 'Data-VM-ADF (Do Not Edit)'!A$2:C$20,MATCH("vLan Default Gateway",'Data-VM-ADF (Do Not Edit)'!A$2:C$2),FALSE),"")</f>
        <v/>
      </c>
    </row>
    <row r="63" spans="21:22" ht="15" customHeight="1">
      <c r="U63" s="5" t="str">
        <f>IFERROR(VLOOKUP(T63, 'Data-VM-ADF (Do Not Edit)'!A$2:C$20,MATCH("vLan Subnet",'Data-VM-ADF (Do Not Edit)'!A$2:C$2),FALSE),"")</f>
        <v/>
      </c>
      <c r="V63" s="107" t="str">
        <f>IFERROR(VLOOKUP(T63, 'Data-VM-ADF (Do Not Edit)'!A$2:C$20,MATCH("vLan Default Gateway",'Data-VM-ADF (Do Not Edit)'!A$2:C$2),FALSE),"")</f>
        <v/>
      </c>
    </row>
    <row r="64" spans="21:22" ht="15" customHeight="1">
      <c r="U64" s="5" t="str">
        <f>IFERROR(VLOOKUP(T64, 'Data-VM-ADF (Do Not Edit)'!A$2:C$20,MATCH("vLan Subnet",'Data-VM-ADF (Do Not Edit)'!A$2:C$2),FALSE),"")</f>
        <v/>
      </c>
      <c r="V64" s="107" t="str">
        <f>IFERROR(VLOOKUP(T64, 'Data-VM-ADF (Do Not Edit)'!A$2:C$20,MATCH("vLan Default Gateway",'Data-VM-ADF (Do Not Edit)'!A$2:C$2),FALSE),"")</f>
        <v/>
      </c>
    </row>
    <row r="65" spans="21:22" ht="15" customHeight="1">
      <c r="U65" s="5" t="str">
        <f>IFERROR(VLOOKUP(T65, 'Data-VM-ADF (Do Not Edit)'!A$2:C$20,MATCH("vLan Subnet",'Data-VM-ADF (Do Not Edit)'!A$2:C$2),FALSE),"")</f>
        <v/>
      </c>
      <c r="V65" s="107" t="str">
        <f>IFERROR(VLOOKUP(T65, 'Data-VM-ADF (Do Not Edit)'!A$2:C$20,MATCH("vLan Default Gateway",'Data-VM-ADF (Do Not Edit)'!A$2:C$2),FALSE),"")</f>
        <v/>
      </c>
    </row>
    <row r="66" spans="21:22" ht="15" customHeight="1">
      <c r="U66" s="5" t="str">
        <f>IFERROR(VLOOKUP(T66, 'Data-VM-ADF (Do Not Edit)'!A$2:C$20,MATCH("vLan Subnet",'Data-VM-ADF (Do Not Edit)'!A$2:C$2),FALSE),"")</f>
        <v/>
      </c>
      <c r="V66" s="107" t="str">
        <f>IFERROR(VLOOKUP(T66, 'Data-VM-ADF (Do Not Edit)'!A$2:C$20,MATCH("vLan Default Gateway",'Data-VM-ADF (Do Not Edit)'!A$2:C$2),FALSE),"")</f>
        <v/>
      </c>
    </row>
    <row r="67" spans="21:22" ht="15" customHeight="1">
      <c r="U67" s="5" t="str">
        <f>IFERROR(VLOOKUP(T67, 'Data-VM-ADF (Do Not Edit)'!A$2:C$20,MATCH("vLan Subnet",'Data-VM-ADF (Do Not Edit)'!A$2:C$2),FALSE),"")</f>
        <v/>
      </c>
      <c r="V67" s="107" t="str">
        <f>IFERROR(VLOOKUP(T67, 'Data-VM-ADF (Do Not Edit)'!A$2:C$20,MATCH("vLan Default Gateway",'Data-VM-ADF (Do Not Edit)'!A$2:C$2),FALSE),"")</f>
        <v/>
      </c>
    </row>
    <row r="68" spans="21:22" ht="15" customHeight="1">
      <c r="U68" s="5" t="str">
        <f>IFERROR(VLOOKUP(T68, 'Data-VM-ADF (Do Not Edit)'!A$2:C$20,MATCH("vLan Subnet",'Data-VM-ADF (Do Not Edit)'!A$2:C$2),FALSE),"")</f>
        <v/>
      </c>
      <c r="V68" s="107" t="str">
        <f>IFERROR(VLOOKUP(T68, 'Data-VM-ADF (Do Not Edit)'!A$2:C$20,MATCH("vLan Default Gateway",'Data-VM-ADF (Do Not Edit)'!A$2:C$2),FALSE),"")</f>
        <v/>
      </c>
    </row>
    <row r="69" spans="21:22" ht="15" customHeight="1">
      <c r="U69" s="5" t="str">
        <f>IFERROR(VLOOKUP(T69, 'Data-VM-ADF (Do Not Edit)'!A$2:C$20,MATCH("vLan Subnet",'Data-VM-ADF (Do Not Edit)'!A$2:C$2),FALSE),"")</f>
        <v/>
      </c>
      <c r="V69" s="107" t="str">
        <f>IFERROR(VLOOKUP(T69, 'Data-VM-ADF (Do Not Edit)'!A$2:C$20,MATCH("vLan Default Gateway",'Data-VM-ADF (Do Not Edit)'!A$2:C$2),FALSE),"")</f>
        <v/>
      </c>
    </row>
    <row r="70" spans="21:22" ht="15" customHeight="1">
      <c r="U70" s="5" t="str">
        <f>IFERROR(VLOOKUP(T70, 'Data-VM-ADF (Do Not Edit)'!A$2:C$20,MATCH("vLan Subnet",'Data-VM-ADF (Do Not Edit)'!A$2:C$2),FALSE),"")</f>
        <v/>
      </c>
      <c r="V70" s="107" t="str">
        <f>IFERROR(VLOOKUP(T70, 'Data-VM-ADF (Do Not Edit)'!A$2:C$20,MATCH("vLan Default Gateway",'Data-VM-ADF (Do Not Edit)'!A$2:C$2),FALSE),"")</f>
        <v/>
      </c>
    </row>
    <row r="71" spans="21:22" ht="15" customHeight="1">
      <c r="U71" s="5" t="str">
        <f>IFERROR(VLOOKUP(T71, 'Data-VM-ADF (Do Not Edit)'!A$2:C$20,MATCH("vLan Subnet",'Data-VM-ADF (Do Not Edit)'!A$2:C$2),FALSE),"")</f>
        <v/>
      </c>
      <c r="V71" s="107" t="str">
        <f>IFERROR(VLOOKUP(T71, 'Data-VM-ADF (Do Not Edit)'!A$2:C$20,MATCH("vLan Default Gateway",'Data-VM-ADF (Do Not Edit)'!A$2:C$2),FALSE),"")</f>
        <v/>
      </c>
    </row>
    <row r="72" spans="21:22" ht="15" customHeight="1">
      <c r="U72" s="5" t="str">
        <f>IFERROR(VLOOKUP(T72, 'Data-VM-ADF (Do Not Edit)'!A$2:C$20,MATCH("vLan Subnet",'Data-VM-ADF (Do Not Edit)'!A$2:C$2),FALSE),"")</f>
        <v/>
      </c>
      <c r="V72" s="107" t="str">
        <f>IFERROR(VLOOKUP(T72, 'Data-VM-ADF (Do Not Edit)'!A$2:C$20,MATCH("vLan Default Gateway",'Data-VM-ADF (Do Not Edit)'!A$2:C$2),FALSE),"")</f>
        <v/>
      </c>
    </row>
    <row r="73" spans="21:22" ht="15" customHeight="1">
      <c r="U73" s="5" t="str">
        <f>IFERROR(VLOOKUP(T73, 'Data-VM-ADF (Do Not Edit)'!A$2:C$20,MATCH("vLan Subnet",'Data-VM-ADF (Do Not Edit)'!A$2:C$2),FALSE),"")</f>
        <v/>
      </c>
      <c r="V73" s="107" t="str">
        <f>IFERROR(VLOOKUP(T73, 'Data-VM-ADF (Do Not Edit)'!A$2:C$20,MATCH("vLan Default Gateway",'Data-VM-ADF (Do Not Edit)'!A$2:C$2),FALSE),"")</f>
        <v/>
      </c>
    </row>
    <row r="74" spans="21:22" ht="15" customHeight="1">
      <c r="U74" s="5" t="str">
        <f>IFERROR(VLOOKUP(T74, 'Data-VM-ADF (Do Not Edit)'!A$2:C$20,MATCH("vLan Subnet",'Data-VM-ADF (Do Not Edit)'!A$2:C$2),FALSE),"")</f>
        <v/>
      </c>
      <c r="V74" s="107" t="str">
        <f>IFERROR(VLOOKUP(T74, 'Data-VM-ADF (Do Not Edit)'!A$2:C$20,MATCH("vLan Default Gateway",'Data-VM-ADF (Do Not Edit)'!A$2:C$2),FALSE),"")</f>
        <v/>
      </c>
    </row>
    <row r="75" spans="21:22" ht="15" customHeight="1">
      <c r="U75" s="5" t="str">
        <f>IFERROR(VLOOKUP(T75, 'Data-VM-ADF (Do Not Edit)'!A$2:C$20,MATCH("vLan Subnet",'Data-VM-ADF (Do Not Edit)'!A$2:C$2),FALSE),"")</f>
        <v/>
      </c>
      <c r="V75" s="107" t="str">
        <f>IFERROR(VLOOKUP(T75, 'Data-VM-ADF (Do Not Edit)'!A$2:C$20,MATCH("vLan Default Gateway",'Data-VM-ADF (Do Not Edit)'!A$2:C$2),FALSE),"")</f>
        <v/>
      </c>
    </row>
    <row r="76" spans="21:22" ht="15" customHeight="1">
      <c r="U76" s="5" t="str">
        <f>IFERROR(VLOOKUP(T76, 'Data-VM-ADF (Do Not Edit)'!A$2:C$20,MATCH("vLan Subnet",'Data-VM-ADF (Do Not Edit)'!A$2:C$2),FALSE),"")</f>
        <v/>
      </c>
      <c r="V76" s="107" t="str">
        <f>IFERROR(VLOOKUP(T76, 'Data-VM-ADF (Do Not Edit)'!A$2:C$20,MATCH("vLan Default Gateway",'Data-VM-ADF (Do Not Edit)'!A$2:C$2),FALSE),"")</f>
        <v/>
      </c>
    </row>
    <row r="77" spans="21:22" ht="15" customHeight="1">
      <c r="U77" s="5" t="str">
        <f>IFERROR(VLOOKUP(T77, 'Data-VM-ADF (Do Not Edit)'!A$2:C$20,MATCH("vLan Subnet",'Data-VM-ADF (Do Not Edit)'!A$2:C$2),FALSE),"")</f>
        <v/>
      </c>
      <c r="V77" s="107" t="str">
        <f>IFERROR(VLOOKUP(T77, 'Data-VM-ADF (Do Not Edit)'!A$2:C$20,MATCH("vLan Default Gateway",'Data-VM-ADF (Do Not Edit)'!A$2:C$2),FALSE),"")</f>
        <v/>
      </c>
    </row>
    <row r="78" spans="21:22" ht="15" customHeight="1">
      <c r="U78" s="5" t="str">
        <f>IFERROR(VLOOKUP(T78, 'Data-VM-ADF (Do Not Edit)'!A$2:C$20,MATCH("vLan Subnet",'Data-VM-ADF (Do Not Edit)'!A$2:C$2),FALSE),"")</f>
        <v/>
      </c>
      <c r="V78" s="107" t="str">
        <f>IFERROR(VLOOKUP(T78, 'Data-VM-ADF (Do Not Edit)'!A$2:C$20,MATCH("vLan Default Gateway",'Data-VM-ADF (Do Not Edit)'!A$2:C$2),FALSE),"")</f>
        <v/>
      </c>
    </row>
    <row r="79" spans="21:22" ht="15" customHeight="1">
      <c r="U79" s="5" t="str">
        <f>IFERROR(VLOOKUP(T79, 'Data-VM-ADF (Do Not Edit)'!A$2:C$20,MATCH("vLan Subnet",'Data-VM-ADF (Do Not Edit)'!A$2:C$2),FALSE),"")</f>
        <v/>
      </c>
      <c r="V79" s="107" t="str">
        <f>IFERROR(VLOOKUP(T79, 'Data-VM-ADF (Do Not Edit)'!A$2:C$20,MATCH("vLan Default Gateway",'Data-VM-ADF (Do Not Edit)'!A$2:C$2),FALSE),"")</f>
        <v/>
      </c>
    </row>
    <row r="80" spans="21:22" ht="15" customHeight="1">
      <c r="U80" s="5" t="str">
        <f>IFERROR(VLOOKUP(T80, 'Data-VM-ADF (Do Not Edit)'!A$2:C$20,MATCH("vLan Subnet",'Data-VM-ADF (Do Not Edit)'!A$2:C$2),FALSE),"")</f>
        <v/>
      </c>
      <c r="V80" s="107" t="str">
        <f>IFERROR(VLOOKUP(T80, 'Data-VM-ADF (Do Not Edit)'!A$2:C$20,MATCH("vLan Default Gateway",'Data-VM-ADF (Do Not Edit)'!A$2:C$2),FALSE),"")</f>
        <v/>
      </c>
    </row>
    <row r="81" spans="21:22" ht="15" customHeight="1">
      <c r="U81" s="5" t="str">
        <f>IFERROR(VLOOKUP(T81, 'Data-VM-ADF (Do Not Edit)'!A$2:C$20,MATCH("vLan Subnet",'Data-VM-ADF (Do Not Edit)'!A$2:C$2),FALSE),"")</f>
        <v/>
      </c>
      <c r="V81" s="107" t="str">
        <f>IFERROR(VLOOKUP(T81, 'Data-VM-ADF (Do Not Edit)'!A$2:C$20,MATCH("vLan Default Gateway",'Data-VM-ADF (Do Not Edit)'!A$2:C$2),FALSE),"")</f>
        <v/>
      </c>
    </row>
    <row r="82" spans="21:22" ht="15" customHeight="1">
      <c r="U82" s="5" t="str">
        <f>IFERROR(VLOOKUP(T82, 'Data-VM-ADF (Do Not Edit)'!A$2:C$20,MATCH("vLan Subnet",'Data-VM-ADF (Do Not Edit)'!A$2:C$2),FALSE),"")</f>
        <v/>
      </c>
      <c r="V82" s="107" t="str">
        <f>IFERROR(VLOOKUP(T82, 'Data-VM-ADF (Do Not Edit)'!A$2:C$20,MATCH("vLan Default Gateway",'Data-VM-ADF (Do Not Edit)'!A$2:C$2),FALSE),"")</f>
        <v/>
      </c>
    </row>
    <row r="83" spans="21:22" ht="15" customHeight="1">
      <c r="U83" s="5" t="str">
        <f>IFERROR(VLOOKUP(T83, 'Data-VM-ADF (Do Not Edit)'!A$2:C$20,MATCH("vLan Subnet",'Data-VM-ADF (Do Not Edit)'!A$2:C$2),FALSE),"")</f>
        <v/>
      </c>
      <c r="V83" s="107" t="str">
        <f>IFERROR(VLOOKUP(T83, 'Data-VM-ADF (Do Not Edit)'!A$2:C$20,MATCH("vLan Default Gateway",'Data-VM-ADF (Do Not Edit)'!A$2:C$2),FALSE),"")</f>
        <v/>
      </c>
    </row>
    <row r="84" spans="21:22" ht="15" customHeight="1">
      <c r="U84" s="5" t="str">
        <f>IFERROR(VLOOKUP(T84, 'Data-VM-ADF (Do Not Edit)'!A$2:C$20,MATCH("vLan Subnet",'Data-VM-ADF (Do Not Edit)'!A$2:C$2),FALSE),"")</f>
        <v/>
      </c>
      <c r="V84" s="107" t="str">
        <f>IFERROR(VLOOKUP(T84, 'Data-VM-ADF (Do Not Edit)'!A$2:C$20,MATCH("vLan Default Gateway",'Data-VM-ADF (Do Not Edit)'!A$2:C$2),FALSE),"")</f>
        <v/>
      </c>
    </row>
    <row r="85" spans="21:22" ht="15" customHeight="1">
      <c r="U85" s="5" t="str">
        <f>IFERROR(VLOOKUP(T85, 'Data-VM-ADF (Do Not Edit)'!A$2:C$20,MATCH("vLan Subnet",'Data-VM-ADF (Do Not Edit)'!A$2:C$2),FALSE),"")</f>
        <v/>
      </c>
      <c r="V85" s="107" t="str">
        <f>IFERROR(VLOOKUP(T85, 'Data-VM-ADF (Do Not Edit)'!A$2:C$20,MATCH("vLan Default Gateway",'Data-VM-ADF (Do Not Edit)'!A$2:C$2),FALSE),"")</f>
        <v/>
      </c>
    </row>
    <row r="86" spans="21:22" ht="15" customHeight="1">
      <c r="U86" s="5" t="str">
        <f>IFERROR(VLOOKUP(T86, 'Data-VM-ADF (Do Not Edit)'!A$2:C$20,MATCH("vLan Subnet",'Data-VM-ADF (Do Not Edit)'!A$2:C$2),FALSE),"")</f>
        <v/>
      </c>
      <c r="V86" s="107" t="str">
        <f>IFERROR(VLOOKUP(T86, 'Data-VM-ADF (Do Not Edit)'!A$2:C$20,MATCH("vLan Default Gateway",'Data-VM-ADF (Do Not Edit)'!A$2:C$2),FALSE),"")</f>
        <v/>
      </c>
    </row>
    <row r="87" spans="21:22" ht="15" customHeight="1">
      <c r="U87" s="5" t="str">
        <f>IFERROR(VLOOKUP(T87, 'Data-VM-ADF (Do Not Edit)'!A$2:C$20,MATCH("vLan Subnet",'Data-VM-ADF (Do Not Edit)'!A$2:C$2),FALSE),"")</f>
        <v/>
      </c>
      <c r="V87" s="107" t="str">
        <f>IFERROR(VLOOKUP(T87, 'Data-VM-ADF (Do Not Edit)'!A$2:C$20,MATCH("vLan Default Gateway",'Data-VM-ADF (Do Not Edit)'!A$2:C$2),FALSE),"")</f>
        <v/>
      </c>
    </row>
    <row r="88" spans="21:22" ht="15" customHeight="1">
      <c r="U88" s="5" t="str">
        <f>IFERROR(VLOOKUP(T88, 'Data-VM-ADF (Do Not Edit)'!A$2:C$20,MATCH("vLan Subnet",'Data-VM-ADF (Do Not Edit)'!A$2:C$2),FALSE),"")</f>
        <v/>
      </c>
      <c r="V88" s="107" t="str">
        <f>IFERROR(VLOOKUP(T88, 'Data-VM-ADF (Do Not Edit)'!A$2:C$20,MATCH("vLan Default Gateway",'Data-VM-ADF (Do Not Edit)'!A$2:C$2),FALSE),"")</f>
        <v/>
      </c>
    </row>
    <row r="89" spans="21:22" ht="15" customHeight="1">
      <c r="U89" s="5" t="str">
        <f>IFERROR(VLOOKUP(T89, 'Data-VM-ADF (Do Not Edit)'!A$2:C$20,MATCH("vLan Subnet",'Data-VM-ADF (Do Not Edit)'!A$2:C$2),FALSE),"")</f>
        <v/>
      </c>
      <c r="V89" s="107" t="str">
        <f>IFERROR(VLOOKUP(T89, 'Data-VM-ADF (Do Not Edit)'!A$2:C$20,MATCH("vLan Default Gateway",'Data-VM-ADF (Do Not Edit)'!A$2:C$2),FALSE),"")</f>
        <v/>
      </c>
    </row>
    <row r="90" spans="21:22" ht="15" customHeight="1">
      <c r="U90" s="5" t="str">
        <f>IFERROR(VLOOKUP(T90, 'Data-VM-ADF (Do Not Edit)'!A$2:C$20,MATCH("vLan Subnet",'Data-VM-ADF (Do Not Edit)'!A$2:C$2),FALSE),"")</f>
        <v/>
      </c>
      <c r="V90" s="107" t="str">
        <f>IFERROR(VLOOKUP(T90, 'Data-VM-ADF (Do Not Edit)'!A$2:C$20,MATCH("vLan Default Gateway",'Data-VM-ADF (Do Not Edit)'!A$2:C$2),FALSE),"")</f>
        <v/>
      </c>
    </row>
    <row r="91" spans="21:22" ht="15" customHeight="1">
      <c r="U91" s="5" t="str">
        <f>IFERROR(VLOOKUP(T91, 'Data-VM-ADF (Do Not Edit)'!A$2:C$20,MATCH("vLan Subnet",'Data-VM-ADF (Do Not Edit)'!A$2:C$2),FALSE),"")</f>
        <v/>
      </c>
      <c r="V91" s="107" t="str">
        <f>IFERROR(VLOOKUP(T91, 'Data-VM-ADF (Do Not Edit)'!A$2:C$20,MATCH("vLan Default Gateway",'Data-VM-ADF (Do Not Edit)'!A$2:C$2),FALSE),"")</f>
        <v/>
      </c>
    </row>
    <row r="92" spans="21:22" ht="15" customHeight="1">
      <c r="U92" s="5" t="str">
        <f>IFERROR(VLOOKUP(T92, 'Data-VM-ADF (Do Not Edit)'!A$2:C$20,MATCH("vLan Subnet",'Data-VM-ADF (Do Not Edit)'!A$2:C$2),FALSE),"")</f>
        <v/>
      </c>
      <c r="V92" s="107" t="str">
        <f>IFERROR(VLOOKUP(T92, 'Data-VM-ADF (Do Not Edit)'!A$2:C$20,MATCH("vLan Default Gateway",'Data-VM-ADF (Do Not Edit)'!A$2:C$2),FALSE),"")</f>
        <v/>
      </c>
    </row>
    <row r="93" spans="21:22" ht="15" customHeight="1">
      <c r="U93" s="5" t="str">
        <f>IFERROR(VLOOKUP(T93, 'Data-VM-ADF (Do Not Edit)'!A$2:C$20,MATCH("vLan Subnet",'Data-VM-ADF (Do Not Edit)'!A$2:C$2),FALSE),"")</f>
        <v/>
      </c>
      <c r="V93" s="107" t="str">
        <f>IFERROR(VLOOKUP(T93, 'Data-VM-ADF (Do Not Edit)'!A$2:C$20,MATCH("vLan Default Gateway",'Data-VM-ADF (Do Not Edit)'!A$2:C$2),FALSE),"")</f>
        <v/>
      </c>
    </row>
    <row r="94" spans="21:22" ht="15" customHeight="1">
      <c r="U94" s="5" t="str">
        <f>IFERROR(VLOOKUP(T94, 'Data-VM-ADF (Do Not Edit)'!A$2:C$20,MATCH("vLan Subnet",'Data-VM-ADF (Do Not Edit)'!A$2:C$2),FALSE),"")</f>
        <v/>
      </c>
      <c r="V94" s="107" t="str">
        <f>IFERROR(VLOOKUP(T94, 'Data-VM-ADF (Do Not Edit)'!A$2:C$20,MATCH("vLan Default Gateway",'Data-VM-ADF (Do Not Edit)'!A$2:C$2),FALSE),"")</f>
        <v/>
      </c>
    </row>
    <row r="95" spans="21:22" ht="15" customHeight="1">
      <c r="U95" s="5" t="str">
        <f>IFERROR(VLOOKUP(T95, 'Data-VM-ADF (Do Not Edit)'!A$2:C$20,MATCH("vLan Subnet",'Data-VM-ADF (Do Not Edit)'!A$2:C$2),FALSE),"")</f>
        <v/>
      </c>
      <c r="V95" s="107" t="str">
        <f>IFERROR(VLOOKUP(T95, 'Data-VM-ADF (Do Not Edit)'!A$2:C$20,MATCH("vLan Default Gateway",'Data-VM-ADF (Do Not Edit)'!A$2:C$2),FALSE),"")</f>
        <v/>
      </c>
    </row>
    <row r="96" spans="21:22" ht="15" customHeight="1">
      <c r="U96" s="5" t="str">
        <f>IFERROR(VLOOKUP(T96, 'Data-VM-ADF (Do Not Edit)'!A$2:C$20,MATCH("vLan Subnet",'Data-VM-ADF (Do Not Edit)'!A$2:C$2),FALSE),"")</f>
        <v/>
      </c>
      <c r="V96" s="107" t="str">
        <f>IFERROR(VLOOKUP(T96, 'Data-VM-ADF (Do Not Edit)'!A$2:C$20,MATCH("vLan Default Gateway",'Data-VM-ADF (Do Not Edit)'!A$2:C$2),FALSE),"")</f>
        <v/>
      </c>
    </row>
    <row r="97" spans="21:22" ht="15" customHeight="1">
      <c r="U97" s="5" t="str">
        <f>IFERROR(VLOOKUP(T97, 'Data-VM-ADF (Do Not Edit)'!A$2:C$20,MATCH("vLan Subnet",'Data-VM-ADF (Do Not Edit)'!A$2:C$2),FALSE),"")</f>
        <v/>
      </c>
      <c r="V97" s="107" t="str">
        <f>IFERROR(VLOOKUP(T97, 'Data-VM-ADF (Do Not Edit)'!A$2:C$20,MATCH("vLan Default Gateway",'Data-VM-ADF (Do Not Edit)'!A$2:C$2),FALSE),"")</f>
        <v/>
      </c>
    </row>
    <row r="98" spans="21:22" ht="15" customHeight="1">
      <c r="U98" s="5" t="str">
        <f>IFERROR(VLOOKUP(T98, 'Data-VM-ADF (Do Not Edit)'!A$2:C$20,MATCH("vLan Subnet",'Data-VM-ADF (Do Not Edit)'!A$2:C$2),FALSE),"")</f>
        <v/>
      </c>
      <c r="V98" s="107" t="str">
        <f>IFERROR(VLOOKUP(T98, 'Data-VM-ADF (Do Not Edit)'!A$2:C$20,MATCH("vLan Default Gateway",'Data-VM-ADF (Do Not Edit)'!A$2:C$2),FALSE),"")</f>
        <v/>
      </c>
    </row>
    <row r="99" spans="21:22" ht="15" customHeight="1">
      <c r="U99" s="5" t="str">
        <f>IFERROR(VLOOKUP(T99, 'Data-VM-ADF (Do Not Edit)'!A$2:C$20,MATCH("vLan Subnet",'Data-VM-ADF (Do Not Edit)'!A$2:C$2),FALSE),"")</f>
        <v/>
      </c>
      <c r="V99" s="107" t="str">
        <f>IFERROR(VLOOKUP(T99, 'Data-VM-ADF (Do Not Edit)'!A$2:C$20,MATCH("vLan Default Gateway",'Data-VM-ADF (Do Not Edit)'!A$2:C$2),FALSE),"")</f>
        <v/>
      </c>
    </row>
    <row r="100" spans="21:22" ht="15" customHeight="1">
      <c r="U100" s="5" t="str">
        <f>IFERROR(VLOOKUP(T100, 'Data-VM-ADF (Do Not Edit)'!A$2:C$20,MATCH("vLan Subnet",'Data-VM-ADF (Do Not Edit)'!A$2:C$2),FALSE),"")</f>
        <v/>
      </c>
      <c r="V100" s="107" t="str">
        <f>IFERROR(VLOOKUP(T100, 'Data-VM-ADF (Do Not Edit)'!A$2:C$20,MATCH("vLan Default Gateway",'Data-VM-ADF (Do Not Edit)'!A$2:C$2),FALSE),"")</f>
        <v/>
      </c>
    </row>
    <row r="101" spans="21:22" ht="15" customHeight="1">
      <c r="U101" s="5" t="str">
        <f>IFERROR(VLOOKUP(T101, 'Data-VM-ADF (Do Not Edit)'!A$2:C$20,MATCH("vLan Subnet",'Data-VM-ADF (Do Not Edit)'!A$2:C$2),FALSE),"")</f>
        <v/>
      </c>
      <c r="V101" s="107" t="str">
        <f>IFERROR(VLOOKUP(T101, 'Data-VM-ADF (Do Not Edit)'!A$2:C$20,MATCH("vLan Default Gateway",'Data-VM-ADF (Do Not Edit)'!A$2:C$2),FALSE),"")</f>
        <v/>
      </c>
    </row>
    <row r="102" spans="21:22" ht="15" customHeight="1">
      <c r="U102" s="5" t="str">
        <f>IFERROR(VLOOKUP(T102, 'Data-VM-ADF (Do Not Edit)'!A$2:C$20,MATCH("vLan Subnet",'Data-VM-ADF (Do Not Edit)'!A$2:C$2),FALSE),"")</f>
        <v/>
      </c>
      <c r="V102" s="107" t="str">
        <f>IFERROR(VLOOKUP(T102, 'Data-VM-ADF (Do Not Edit)'!A$2:C$20,MATCH("vLan Default Gateway",'Data-VM-ADF (Do Not Edit)'!A$2:C$2),FALSE),"")</f>
        <v/>
      </c>
    </row>
    <row r="103" spans="21:22" ht="15" customHeight="1">
      <c r="U103" s="5" t="str">
        <f>IFERROR(VLOOKUP(T103, 'Data-VM-ADF (Do Not Edit)'!A$2:C$20,MATCH("vLan Subnet",'Data-VM-ADF (Do Not Edit)'!A$2:C$2),FALSE),"")</f>
        <v/>
      </c>
      <c r="V103" s="107" t="str">
        <f>IFERROR(VLOOKUP(T103, 'Data-VM-ADF (Do Not Edit)'!A$2:C$20,MATCH("vLan Default Gateway",'Data-VM-ADF (Do Not Edit)'!A$2:C$2),FALSE),"")</f>
        <v/>
      </c>
    </row>
    <row r="104" spans="21:22" ht="15" customHeight="1">
      <c r="U104" s="5" t="str">
        <f>IFERROR(VLOOKUP(T104, 'Data-VM-ADF (Do Not Edit)'!A$2:C$20,MATCH("vLan Subnet",'Data-VM-ADF (Do Not Edit)'!A$2:C$2),FALSE),"")</f>
        <v/>
      </c>
      <c r="V104" s="107" t="str">
        <f>IFERROR(VLOOKUP(T104, 'Data-VM-ADF (Do Not Edit)'!A$2:C$20,MATCH("vLan Default Gateway",'Data-VM-ADF (Do Not Edit)'!A$2:C$2),FALSE),"")</f>
        <v/>
      </c>
    </row>
    <row r="105" spans="21:22" ht="15" customHeight="1">
      <c r="U105" s="5" t="str">
        <f>IFERROR(VLOOKUP(T105, 'Data-VM-ADF (Do Not Edit)'!A$2:C$20,MATCH("vLan Subnet",'Data-VM-ADF (Do Not Edit)'!A$2:C$2),FALSE),"")</f>
        <v/>
      </c>
      <c r="V105" s="107" t="str">
        <f>IFERROR(VLOOKUP(T105, 'Data-VM-ADF (Do Not Edit)'!A$2:C$20,MATCH("vLan Default Gateway",'Data-VM-ADF (Do Not Edit)'!A$2:C$2),FALSE),"")</f>
        <v/>
      </c>
    </row>
    <row r="106" spans="21:22" ht="15" customHeight="1">
      <c r="U106" s="5" t="str">
        <f>IFERROR(VLOOKUP(T106, 'Data-VM-ADF (Do Not Edit)'!A$2:C$20,MATCH("vLan Subnet",'Data-VM-ADF (Do Not Edit)'!A$2:C$2),FALSE),"")</f>
        <v/>
      </c>
      <c r="V106" s="107" t="str">
        <f>IFERROR(VLOOKUP(T106, 'Data-VM-ADF (Do Not Edit)'!A$2:C$20,MATCH("vLan Default Gateway",'Data-VM-ADF (Do Not Edit)'!A$2:C$2),FALSE),"")</f>
        <v/>
      </c>
    </row>
    <row r="107" spans="21:22" ht="15" customHeight="1">
      <c r="U107" s="5" t="str">
        <f>IFERROR(VLOOKUP(T107, 'Data-VM-ADF (Do Not Edit)'!A$2:C$20,MATCH("vLan Subnet",'Data-VM-ADF (Do Not Edit)'!A$2:C$2),FALSE),"")</f>
        <v/>
      </c>
      <c r="V107" s="107" t="str">
        <f>IFERROR(VLOOKUP(T107, 'Data-VM-ADF (Do Not Edit)'!A$2:C$20,MATCH("vLan Default Gateway",'Data-VM-ADF (Do Not Edit)'!A$2:C$2),FALSE),"")</f>
        <v/>
      </c>
    </row>
    <row r="108" spans="21:22" ht="15" customHeight="1">
      <c r="U108" s="5" t="str">
        <f>IFERROR(VLOOKUP(T108, 'Data-VM-ADF (Do Not Edit)'!A$2:C$20,MATCH("vLan Subnet",'Data-VM-ADF (Do Not Edit)'!A$2:C$2),FALSE),"")</f>
        <v/>
      </c>
      <c r="V108" s="107" t="str">
        <f>IFERROR(VLOOKUP(T108, 'Data-VM-ADF (Do Not Edit)'!A$2:C$20,MATCH("vLan Default Gateway",'Data-VM-ADF (Do Not Edit)'!A$2:C$2),FALSE),"")</f>
        <v/>
      </c>
    </row>
    <row r="109" spans="21:22" ht="15" customHeight="1">
      <c r="U109" s="5" t="str">
        <f>IFERROR(VLOOKUP(T109, 'Data-VM-ADF (Do Not Edit)'!A$2:C$20,MATCH("vLan Subnet",'Data-VM-ADF (Do Not Edit)'!A$2:C$2),FALSE),"")</f>
        <v/>
      </c>
      <c r="V109" s="107" t="str">
        <f>IFERROR(VLOOKUP(T109, 'Data-VM-ADF (Do Not Edit)'!A$2:C$20,MATCH("vLan Default Gateway",'Data-VM-ADF (Do Not Edit)'!A$2:C$2),FALSE),"")</f>
        <v/>
      </c>
    </row>
    <row r="110" spans="21:22" ht="15" customHeight="1">
      <c r="U110" s="5" t="str">
        <f>IFERROR(VLOOKUP(T110, 'Data-VM-ADF (Do Not Edit)'!A$2:C$20,MATCH("vLan Subnet",'Data-VM-ADF (Do Not Edit)'!A$2:C$2),FALSE),"")</f>
        <v/>
      </c>
      <c r="V110" s="107" t="str">
        <f>IFERROR(VLOOKUP(T110, 'Data-VM-ADF (Do Not Edit)'!A$2:C$20,MATCH("vLan Default Gateway",'Data-VM-ADF (Do Not Edit)'!A$2:C$2),FALSE),"")</f>
        <v/>
      </c>
    </row>
    <row r="111" spans="21:22" ht="15" customHeight="1">
      <c r="U111" s="5" t="str">
        <f>IFERROR(VLOOKUP(T111, 'Data-VM-ADF (Do Not Edit)'!A$2:C$20,MATCH("vLan Subnet",'Data-VM-ADF (Do Not Edit)'!A$2:C$2),FALSE),"")</f>
        <v/>
      </c>
      <c r="V111" s="107" t="str">
        <f>IFERROR(VLOOKUP(T111, 'Data-VM-ADF (Do Not Edit)'!A$2:C$20,MATCH("vLan Default Gateway",'Data-VM-ADF (Do Not Edit)'!A$2:C$2),FALSE),"")</f>
        <v/>
      </c>
    </row>
    <row r="112" spans="21:22" ht="15" customHeight="1">
      <c r="U112" s="5" t="str">
        <f>IFERROR(VLOOKUP(T112, 'Data-VM-ADF (Do Not Edit)'!A$2:C$20,MATCH("vLan Subnet",'Data-VM-ADF (Do Not Edit)'!A$2:C$2),FALSE),"")</f>
        <v/>
      </c>
      <c r="V112" s="107" t="str">
        <f>IFERROR(VLOOKUP(T112, 'Data-VM-ADF (Do Not Edit)'!A$2:C$20,MATCH("vLan Default Gateway",'Data-VM-ADF (Do Not Edit)'!A$2:C$2),FALSE),"")</f>
        <v/>
      </c>
    </row>
    <row r="113" spans="21:22" ht="15" customHeight="1">
      <c r="U113" s="5" t="str">
        <f>IFERROR(VLOOKUP(T113, 'Data-VM-ADF (Do Not Edit)'!A$2:C$20,MATCH("vLan Subnet",'Data-VM-ADF (Do Not Edit)'!A$2:C$2),FALSE),"")</f>
        <v/>
      </c>
      <c r="V113" s="107" t="str">
        <f>IFERROR(VLOOKUP(T113, 'Data-VM-ADF (Do Not Edit)'!A$2:C$20,MATCH("vLan Default Gateway",'Data-VM-ADF (Do Not Edit)'!A$2:C$2),FALSE),"")</f>
        <v/>
      </c>
    </row>
    <row r="114" spans="21:22" ht="15" customHeight="1">
      <c r="U114" s="5" t="str">
        <f>IFERROR(VLOOKUP(T114, 'Data-VM-ADF (Do Not Edit)'!A$2:C$20,MATCH("vLan Subnet",'Data-VM-ADF (Do Not Edit)'!A$2:C$2),FALSE),"")</f>
        <v/>
      </c>
      <c r="V114" s="107" t="str">
        <f>IFERROR(VLOOKUP(T114, 'Data-VM-ADF (Do Not Edit)'!A$2:C$20,MATCH("vLan Default Gateway",'Data-VM-ADF (Do Not Edit)'!A$2:C$2),FALSE),"")</f>
        <v/>
      </c>
    </row>
    <row r="115" spans="21:22" ht="15" customHeight="1">
      <c r="U115" s="5" t="str">
        <f>IFERROR(VLOOKUP(T115, 'Data-VM-ADF (Do Not Edit)'!A$2:C$20,MATCH("vLan Subnet",'Data-VM-ADF (Do Not Edit)'!A$2:C$2),FALSE),"")</f>
        <v/>
      </c>
      <c r="V115" s="107" t="str">
        <f>IFERROR(VLOOKUP(T115, 'Data-VM-ADF (Do Not Edit)'!A$2:C$20,MATCH("vLan Default Gateway",'Data-VM-ADF (Do Not Edit)'!A$2:C$2),FALSE),"")</f>
        <v/>
      </c>
    </row>
    <row r="116" spans="21:22" ht="15" customHeight="1">
      <c r="U116" s="5" t="str">
        <f>IFERROR(VLOOKUP(T116, 'Data-VM-ADF (Do Not Edit)'!A$2:C$20,MATCH("vLan Subnet",'Data-VM-ADF (Do Not Edit)'!A$2:C$2),FALSE),"")</f>
        <v/>
      </c>
      <c r="V116" s="107" t="str">
        <f>IFERROR(VLOOKUP(T116, 'Data-VM-ADF (Do Not Edit)'!A$2:C$20,MATCH("vLan Default Gateway",'Data-VM-ADF (Do Not Edit)'!A$2:C$2),FALSE),"")</f>
        <v/>
      </c>
    </row>
    <row r="117" spans="21:22" ht="15" customHeight="1">
      <c r="U117" s="5" t="str">
        <f>IFERROR(VLOOKUP(T117, 'Data-VM-ADF (Do Not Edit)'!A$2:C$20,MATCH("vLan Subnet",'Data-VM-ADF (Do Not Edit)'!A$2:C$2),FALSE),"")</f>
        <v/>
      </c>
      <c r="V117" s="107" t="str">
        <f>IFERROR(VLOOKUP(T117, 'Data-VM-ADF (Do Not Edit)'!A$2:C$20,MATCH("vLan Default Gateway",'Data-VM-ADF (Do Not Edit)'!A$2:C$2),FALSE),"")</f>
        <v/>
      </c>
    </row>
    <row r="118" spans="21:22" ht="15" customHeight="1">
      <c r="U118" s="5" t="str">
        <f>IFERROR(VLOOKUP(T118, 'Data-VM-ADF (Do Not Edit)'!A$2:C$20,MATCH("vLan Subnet",'Data-VM-ADF (Do Not Edit)'!A$2:C$2),FALSE),"")</f>
        <v/>
      </c>
      <c r="V118" s="107" t="str">
        <f>IFERROR(VLOOKUP(T118, 'Data-VM-ADF (Do Not Edit)'!A$2:C$20,MATCH("vLan Default Gateway",'Data-VM-ADF (Do Not Edit)'!A$2:C$2),FALSE),"")</f>
        <v/>
      </c>
    </row>
    <row r="119" spans="21:22" ht="15" customHeight="1">
      <c r="U119" s="5" t="str">
        <f>IFERROR(VLOOKUP(T119, 'Data-VM-ADF (Do Not Edit)'!A$2:C$20,MATCH("vLan Subnet",'Data-VM-ADF (Do Not Edit)'!A$2:C$2),FALSE),"")</f>
        <v/>
      </c>
      <c r="V119" s="107" t="str">
        <f>IFERROR(VLOOKUP(T119, 'Data-VM-ADF (Do Not Edit)'!A$2:C$20,MATCH("vLan Default Gateway",'Data-VM-ADF (Do Not Edit)'!A$2:C$2),FALSE),"")</f>
        <v/>
      </c>
    </row>
    <row r="120" spans="21:22" ht="15" customHeight="1">
      <c r="U120" s="5" t="str">
        <f>IFERROR(VLOOKUP(T120, 'Data-VM-ADF (Do Not Edit)'!A$2:C$20,MATCH("vLan Subnet",'Data-VM-ADF (Do Not Edit)'!A$2:C$2),FALSE),"")</f>
        <v/>
      </c>
      <c r="V120" s="107" t="str">
        <f>IFERROR(VLOOKUP(T120, 'Data-VM-ADF (Do Not Edit)'!A$2:C$20,MATCH("vLan Default Gateway",'Data-VM-ADF (Do Not Edit)'!A$2:C$2),FALSE),"")</f>
        <v/>
      </c>
    </row>
    <row r="121" spans="21:22" ht="15" customHeight="1">
      <c r="U121" s="5" t="str">
        <f>IFERROR(VLOOKUP(T121, 'Data-VM-ADF (Do Not Edit)'!A$2:C$20,MATCH("vLan Subnet",'Data-VM-ADF (Do Not Edit)'!A$2:C$2),FALSE),"")</f>
        <v/>
      </c>
      <c r="V121" s="107" t="str">
        <f>IFERROR(VLOOKUP(T121, 'Data-VM-ADF (Do Not Edit)'!A$2:C$20,MATCH("vLan Default Gateway",'Data-VM-ADF (Do Not Edit)'!A$2:C$2),FALSE),"")</f>
        <v/>
      </c>
    </row>
    <row r="122" spans="21:22" ht="15" customHeight="1">
      <c r="U122" s="5" t="str">
        <f>IFERROR(VLOOKUP(T122, 'Data-VM-ADF (Do Not Edit)'!A$2:C$20,MATCH("vLan Subnet",'Data-VM-ADF (Do Not Edit)'!A$2:C$2),FALSE),"")</f>
        <v/>
      </c>
      <c r="V122" s="107" t="str">
        <f>IFERROR(VLOOKUP(T122, 'Data-VM-ADF (Do Not Edit)'!A$2:C$20,MATCH("vLan Default Gateway",'Data-VM-ADF (Do Not Edit)'!A$2:C$2),FALSE),"")</f>
        <v/>
      </c>
    </row>
    <row r="123" spans="21:22" ht="15" customHeight="1">
      <c r="U123" s="5" t="str">
        <f>IFERROR(VLOOKUP(T123, 'Data-VM-ADF (Do Not Edit)'!A$2:C$20,MATCH("vLan Subnet",'Data-VM-ADF (Do Not Edit)'!A$2:C$2),FALSE),"")</f>
        <v/>
      </c>
      <c r="V123" s="107" t="str">
        <f>IFERROR(VLOOKUP(T123, 'Data-VM-ADF (Do Not Edit)'!A$2:C$20,MATCH("vLan Default Gateway",'Data-VM-ADF (Do Not Edit)'!A$2:C$2),FALSE),"")</f>
        <v/>
      </c>
    </row>
    <row r="124" spans="21:22" ht="15" customHeight="1">
      <c r="U124" s="5" t="str">
        <f>IFERROR(VLOOKUP(T124, 'Data-VM-ADF (Do Not Edit)'!A$2:C$20,MATCH("vLan Subnet",'Data-VM-ADF (Do Not Edit)'!A$2:C$2),FALSE),"")</f>
        <v/>
      </c>
      <c r="V124" s="107" t="str">
        <f>IFERROR(VLOOKUP(T124, 'Data-VM-ADF (Do Not Edit)'!A$2:C$20,MATCH("vLan Default Gateway",'Data-VM-ADF (Do Not Edit)'!A$2:C$2),FALSE),"")</f>
        <v/>
      </c>
    </row>
    <row r="125" spans="21:22" ht="15" customHeight="1">
      <c r="U125" s="5" t="str">
        <f>IFERROR(VLOOKUP(T125, 'Data-VM-ADF (Do Not Edit)'!A$2:C$20,MATCH("vLan Subnet",'Data-VM-ADF (Do Not Edit)'!A$2:C$2),FALSE),"")</f>
        <v/>
      </c>
      <c r="V125" s="107" t="str">
        <f>IFERROR(VLOOKUP(T125, 'Data-VM-ADF (Do Not Edit)'!A$2:C$20,MATCH("vLan Default Gateway",'Data-VM-ADF (Do Not Edit)'!A$2:C$2),FALSE),"")</f>
        <v/>
      </c>
    </row>
    <row r="126" spans="21:22" ht="15" customHeight="1">
      <c r="U126" s="5" t="str">
        <f>IFERROR(VLOOKUP(T126, 'Data-VM-ADF (Do Not Edit)'!A$2:C$20,MATCH("vLan Subnet",'Data-VM-ADF (Do Not Edit)'!A$2:C$2),FALSE),"")</f>
        <v/>
      </c>
      <c r="V126" s="107" t="str">
        <f>IFERROR(VLOOKUP(T126, 'Data-VM-ADF (Do Not Edit)'!A$2:C$20,MATCH("vLan Default Gateway",'Data-VM-ADF (Do Not Edit)'!A$2:C$2),FALSE),"")</f>
        <v/>
      </c>
    </row>
    <row r="127" spans="21:22" ht="15" customHeight="1">
      <c r="U127" s="5" t="str">
        <f>IFERROR(VLOOKUP(T127, 'Data-VM-ADF (Do Not Edit)'!A$2:C$20,MATCH("vLan Subnet",'Data-VM-ADF (Do Not Edit)'!A$2:C$2),FALSE),"")</f>
        <v/>
      </c>
      <c r="V127" s="107" t="str">
        <f>IFERROR(VLOOKUP(T127, 'Data-VM-ADF (Do Not Edit)'!A$2:C$20,MATCH("vLan Default Gateway",'Data-VM-ADF (Do Not Edit)'!A$2:C$2),FALSE),"")</f>
        <v/>
      </c>
    </row>
    <row r="128" spans="21:22" ht="15" customHeight="1">
      <c r="U128" s="5" t="str">
        <f>IFERROR(VLOOKUP(T128, 'Data-VM-ADF (Do Not Edit)'!A$2:C$20,MATCH("vLan Subnet",'Data-VM-ADF (Do Not Edit)'!A$2:C$2),FALSE),"")</f>
        <v/>
      </c>
      <c r="V128" s="107" t="str">
        <f>IFERROR(VLOOKUP(T128, 'Data-VM-ADF (Do Not Edit)'!A$2:C$20,MATCH("vLan Default Gateway",'Data-VM-ADF (Do Not Edit)'!A$2:C$2),FALSE),"")</f>
        <v/>
      </c>
    </row>
    <row r="129" spans="21:22" ht="15" customHeight="1">
      <c r="U129" s="5" t="str">
        <f>IFERROR(VLOOKUP(T129, 'Data-VM-ADF (Do Not Edit)'!A$2:C$20,MATCH("vLan Subnet",'Data-VM-ADF (Do Not Edit)'!A$2:C$2),FALSE),"")</f>
        <v/>
      </c>
      <c r="V129" s="107" t="str">
        <f>IFERROR(VLOOKUP(T129, 'Data-VM-ADF (Do Not Edit)'!A$2:C$20,MATCH("vLan Default Gateway",'Data-VM-ADF (Do Not Edit)'!A$2:C$2),FALSE),"")</f>
        <v/>
      </c>
    </row>
    <row r="130" spans="21:22" ht="15" customHeight="1">
      <c r="U130" s="5" t="str">
        <f>IFERROR(VLOOKUP(T130, 'Data-VM-ADF (Do Not Edit)'!A$2:C$20,MATCH("vLan Subnet",'Data-VM-ADF (Do Not Edit)'!A$2:C$2),FALSE),"")</f>
        <v/>
      </c>
      <c r="V130" s="107" t="str">
        <f>IFERROR(VLOOKUP(T130, 'Data-VM-ADF (Do Not Edit)'!A$2:C$20,MATCH("vLan Default Gateway",'Data-VM-ADF (Do Not Edit)'!A$2:C$2),FALSE),"")</f>
        <v/>
      </c>
    </row>
    <row r="131" spans="21:22" ht="15" customHeight="1">
      <c r="U131" s="5" t="str">
        <f>IFERROR(VLOOKUP(T131, 'Data-VM-ADF (Do Not Edit)'!A$2:C$20,MATCH("vLan Subnet",'Data-VM-ADF (Do Not Edit)'!A$2:C$2),FALSE),"")</f>
        <v/>
      </c>
      <c r="V131" s="107" t="str">
        <f>IFERROR(VLOOKUP(T131, 'Data-VM-ADF (Do Not Edit)'!A$2:C$20,MATCH("vLan Default Gateway",'Data-VM-ADF (Do Not Edit)'!A$2:C$2),FALSE),"")</f>
        <v/>
      </c>
    </row>
    <row r="132" spans="21:22" ht="15" customHeight="1">
      <c r="U132" s="5" t="str">
        <f>IFERROR(VLOOKUP(T132, 'Data-VM-ADF (Do Not Edit)'!A$2:C$20,MATCH("vLan Subnet",'Data-VM-ADF (Do Not Edit)'!A$2:C$2),FALSE),"")</f>
        <v/>
      </c>
      <c r="V132" s="107" t="str">
        <f>IFERROR(VLOOKUP(T132, 'Data-VM-ADF (Do Not Edit)'!A$2:C$20,MATCH("vLan Default Gateway",'Data-VM-ADF (Do Not Edit)'!A$2:C$2),FALSE),"")</f>
        <v/>
      </c>
    </row>
    <row r="133" spans="21:22" ht="15" customHeight="1">
      <c r="U133" s="5" t="str">
        <f>IFERROR(VLOOKUP(T133, 'Data-VM-ADF (Do Not Edit)'!A$2:C$20,MATCH("vLan Subnet",'Data-VM-ADF (Do Not Edit)'!A$2:C$2),FALSE),"")</f>
        <v/>
      </c>
      <c r="V133" s="107" t="str">
        <f>IFERROR(VLOOKUP(T133, 'Data-VM-ADF (Do Not Edit)'!A$2:C$20,MATCH("vLan Default Gateway",'Data-VM-ADF (Do Not Edit)'!A$2:C$2),FALSE),"")</f>
        <v/>
      </c>
    </row>
    <row r="134" spans="21:22" ht="15" customHeight="1">
      <c r="U134" s="5" t="str">
        <f>IFERROR(VLOOKUP(T134, 'Data-VM-ADF (Do Not Edit)'!A$2:C$20,MATCH("vLan Subnet",'Data-VM-ADF (Do Not Edit)'!A$2:C$2),FALSE),"")</f>
        <v/>
      </c>
      <c r="V134" s="107" t="str">
        <f>IFERROR(VLOOKUP(T134, 'Data-VM-ADF (Do Not Edit)'!A$2:C$20,MATCH("vLan Default Gateway",'Data-VM-ADF (Do Not Edit)'!A$2:C$2),FALSE),"")</f>
        <v/>
      </c>
    </row>
    <row r="135" spans="21:22" ht="15" customHeight="1">
      <c r="U135" s="5" t="str">
        <f>IFERROR(VLOOKUP(T135, 'Data-VM-ADF (Do Not Edit)'!A$2:C$20,MATCH("vLan Subnet",'Data-VM-ADF (Do Not Edit)'!A$2:C$2),FALSE),"")</f>
        <v/>
      </c>
      <c r="V135" s="107" t="str">
        <f>IFERROR(VLOOKUP(T135, 'Data-VM-ADF (Do Not Edit)'!A$2:C$20,MATCH("vLan Default Gateway",'Data-VM-ADF (Do Not Edit)'!A$2:C$2),FALSE),"")</f>
        <v/>
      </c>
    </row>
    <row r="136" spans="21:22" ht="15" customHeight="1">
      <c r="U136" s="5" t="str">
        <f>IFERROR(VLOOKUP(T136, 'Data-VM-ADF (Do Not Edit)'!A$2:C$20,MATCH("vLan Subnet",'Data-VM-ADF (Do Not Edit)'!A$2:C$2),FALSE),"")</f>
        <v/>
      </c>
      <c r="V136" s="107" t="str">
        <f>IFERROR(VLOOKUP(T136, 'Data-VM-ADF (Do Not Edit)'!A$2:C$20,MATCH("vLan Default Gateway",'Data-VM-ADF (Do Not Edit)'!A$2:C$2),FALSE),"")</f>
        <v/>
      </c>
    </row>
    <row r="137" spans="21:22" ht="15" customHeight="1">
      <c r="U137" s="5" t="str">
        <f>IFERROR(VLOOKUP(T137, 'Data-VM-ADF (Do Not Edit)'!A$2:C$20,MATCH("vLan Subnet",'Data-VM-ADF (Do Not Edit)'!A$2:C$2),FALSE),"")</f>
        <v/>
      </c>
      <c r="V137" s="107" t="str">
        <f>IFERROR(VLOOKUP(T137, 'Data-VM-ADF (Do Not Edit)'!A$2:C$20,MATCH("vLan Default Gateway",'Data-VM-ADF (Do Not Edit)'!A$2:C$2),FALSE),"")</f>
        <v/>
      </c>
    </row>
    <row r="138" spans="21:22" ht="15" customHeight="1">
      <c r="U138" s="5" t="str">
        <f>IFERROR(VLOOKUP(T138, 'Data-VM-ADF (Do Not Edit)'!A$2:C$20,MATCH("vLan Subnet",'Data-VM-ADF (Do Not Edit)'!A$2:C$2),FALSE),"")</f>
        <v/>
      </c>
      <c r="V138" s="107" t="str">
        <f>IFERROR(VLOOKUP(T138, 'Data-VM-ADF (Do Not Edit)'!A$2:C$20,MATCH("vLan Default Gateway",'Data-VM-ADF (Do Not Edit)'!A$2:C$2),FALSE),"")</f>
        <v/>
      </c>
    </row>
    <row r="139" spans="21:22" ht="15" customHeight="1">
      <c r="U139" s="5" t="str">
        <f>IFERROR(VLOOKUP(T139, 'Data-VM-ADF (Do Not Edit)'!A$2:C$20,MATCH("vLan Subnet",'Data-VM-ADF (Do Not Edit)'!A$2:C$2),FALSE),"")</f>
        <v/>
      </c>
      <c r="V139" s="107" t="str">
        <f>IFERROR(VLOOKUP(T139, 'Data-VM-ADF (Do Not Edit)'!A$2:C$20,MATCH("vLan Default Gateway",'Data-VM-ADF (Do Not Edit)'!A$2:C$2),FALSE),"")</f>
        <v/>
      </c>
    </row>
    <row r="140" spans="21:22" ht="15" customHeight="1">
      <c r="U140" s="5" t="str">
        <f>IFERROR(VLOOKUP(T140, 'Data-VM-ADF (Do Not Edit)'!A$2:C$20,MATCH("vLan Subnet",'Data-VM-ADF (Do Not Edit)'!A$2:C$2),FALSE),"")</f>
        <v/>
      </c>
      <c r="V140" s="107" t="str">
        <f>IFERROR(VLOOKUP(T140, 'Data-VM-ADF (Do Not Edit)'!A$2:C$20,MATCH("vLan Default Gateway",'Data-VM-ADF (Do Not Edit)'!A$2:C$2),FALSE),"")</f>
        <v/>
      </c>
    </row>
    <row r="141" spans="21:22" ht="15" customHeight="1">
      <c r="U141" s="5" t="str">
        <f>IFERROR(VLOOKUP(T141, 'Data-VM-ADF (Do Not Edit)'!A$2:C$20,MATCH("vLan Subnet",'Data-VM-ADF (Do Not Edit)'!A$2:C$2),FALSE),"")</f>
        <v/>
      </c>
      <c r="V141" s="107" t="str">
        <f>IFERROR(VLOOKUP(T141, 'Data-VM-ADF (Do Not Edit)'!A$2:C$20,MATCH("vLan Default Gateway",'Data-VM-ADF (Do Not Edit)'!A$2:C$2),FALSE),"")</f>
        <v/>
      </c>
    </row>
    <row r="142" spans="21:22" ht="15" customHeight="1">
      <c r="U142" s="5" t="str">
        <f>IFERROR(VLOOKUP(T142, 'Data-VM-ADF (Do Not Edit)'!A$2:C$20,MATCH("vLan Subnet",'Data-VM-ADF (Do Not Edit)'!A$2:C$2),FALSE),"")</f>
        <v/>
      </c>
      <c r="V142" s="107" t="str">
        <f>IFERROR(VLOOKUP(T142, 'Data-VM-ADF (Do Not Edit)'!A$2:C$20,MATCH("vLan Default Gateway",'Data-VM-ADF (Do Not Edit)'!A$2:C$2),FALSE),"")</f>
        <v/>
      </c>
    </row>
    <row r="143" spans="21:22" ht="15" customHeight="1">
      <c r="U143" s="5" t="str">
        <f>IFERROR(VLOOKUP(T143, 'Data-VM-ADF (Do Not Edit)'!A$2:C$20,MATCH("vLan Subnet",'Data-VM-ADF (Do Not Edit)'!A$2:C$2),FALSE),"")</f>
        <v/>
      </c>
      <c r="V143" s="107" t="str">
        <f>IFERROR(VLOOKUP(T143, 'Data-VM-ADF (Do Not Edit)'!A$2:C$20,MATCH("vLan Default Gateway",'Data-VM-ADF (Do Not Edit)'!A$2:C$2),FALSE),"")</f>
        <v/>
      </c>
    </row>
    <row r="144" spans="21:22" ht="15" customHeight="1">
      <c r="U144" s="5" t="str">
        <f>IFERROR(VLOOKUP(T144, 'Data-VM-ADF (Do Not Edit)'!A$2:C$20,MATCH("vLan Subnet",'Data-VM-ADF (Do Not Edit)'!A$2:C$2),FALSE),"")</f>
        <v/>
      </c>
      <c r="V144" s="107" t="str">
        <f>IFERROR(VLOOKUP(T144, 'Data-VM-ADF (Do Not Edit)'!A$2:C$20,MATCH("vLan Default Gateway",'Data-VM-ADF (Do Not Edit)'!A$2:C$2),FALSE),"")</f>
        <v/>
      </c>
    </row>
    <row r="145" spans="21:22" ht="15" customHeight="1">
      <c r="U145" s="5" t="str">
        <f>IFERROR(VLOOKUP(T145, 'Data-VM-ADF (Do Not Edit)'!A$2:C$20,MATCH("vLan Subnet",'Data-VM-ADF (Do Not Edit)'!A$2:C$2),FALSE),"")</f>
        <v/>
      </c>
      <c r="V145" s="107" t="str">
        <f>IFERROR(VLOOKUP(T145, 'Data-VM-ADF (Do Not Edit)'!A$2:C$20,MATCH("vLan Default Gateway",'Data-VM-ADF (Do Not Edit)'!A$2:C$2),FALSE),"")</f>
        <v/>
      </c>
    </row>
    <row r="146" spans="21:22" ht="15" customHeight="1">
      <c r="U146" s="5" t="str">
        <f>IFERROR(VLOOKUP(T146, 'Data-VM-ADF (Do Not Edit)'!A$2:C$20,MATCH("vLan Subnet",'Data-VM-ADF (Do Not Edit)'!A$2:C$2),FALSE),"")</f>
        <v/>
      </c>
      <c r="V146" s="107" t="str">
        <f>IFERROR(VLOOKUP(T146, 'Data-VM-ADF (Do Not Edit)'!A$2:C$20,MATCH("vLan Default Gateway",'Data-VM-ADF (Do Not Edit)'!A$2:C$2),FALSE),"")</f>
        <v/>
      </c>
    </row>
    <row r="147" spans="21:22" ht="15" customHeight="1">
      <c r="U147" s="5" t="str">
        <f>IFERROR(VLOOKUP(T147, 'Data-VM-ADF (Do Not Edit)'!A$2:C$20,MATCH("vLan Subnet",'Data-VM-ADF (Do Not Edit)'!A$2:C$2),FALSE),"")</f>
        <v/>
      </c>
      <c r="V147" s="107" t="str">
        <f>IFERROR(VLOOKUP(T147, 'Data-VM-ADF (Do Not Edit)'!A$2:C$20,MATCH("vLan Default Gateway",'Data-VM-ADF (Do Not Edit)'!A$2:C$2),FALSE),"")</f>
        <v/>
      </c>
    </row>
    <row r="148" spans="21:22" ht="15" customHeight="1">
      <c r="U148" s="5" t="str">
        <f>IFERROR(VLOOKUP(T148, 'Data-VM-ADF (Do Not Edit)'!A$2:C$20,MATCH("vLan Subnet",'Data-VM-ADF (Do Not Edit)'!A$2:C$2),FALSE),"")</f>
        <v/>
      </c>
      <c r="V148" s="107" t="str">
        <f>IFERROR(VLOOKUP(T148, 'Data-VM-ADF (Do Not Edit)'!A$2:C$20,MATCH("vLan Default Gateway",'Data-VM-ADF (Do Not Edit)'!A$2:C$2),FALSE),"")</f>
        <v/>
      </c>
    </row>
    <row r="149" spans="21:22" ht="15" customHeight="1">
      <c r="U149" s="5" t="str">
        <f>IFERROR(VLOOKUP(T149, 'Data-VM-ADF (Do Not Edit)'!A$2:C$20,MATCH("vLan Subnet",'Data-VM-ADF (Do Not Edit)'!A$2:C$2),FALSE),"")</f>
        <v/>
      </c>
      <c r="V149" s="107" t="str">
        <f>IFERROR(VLOOKUP(T149, 'Data-VM-ADF (Do Not Edit)'!A$2:C$20,MATCH("vLan Default Gateway",'Data-VM-ADF (Do Not Edit)'!A$2:C$2),FALSE),"")</f>
        <v/>
      </c>
    </row>
    <row r="150" spans="21:22" ht="15" customHeight="1">
      <c r="U150" s="5" t="str">
        <f>IFERROR(VLOOKUP(T150, 'Data-VM-ADF (Do Not Edit)'!A$2:C$20,MATCH("vLan Subnet",'Data-VM-ADF (Do Not Edit)'!A$2:C$2),FALSE),"")</f>
        <v/>
      </c>
      <c r="V150" s="107" t="str">
        <f>IFERROR(VLOOKUP(T150, 'Data-VM-ADF (Do Not Edit)'!A$2:C$20,MATCH("vLan Default Gateway",'Data-VM-ADF (Do Not Edit)'!A$2:C$2),FALSE),"")</f>
        <v/>
      </c>
    </row>
    <row r="151" spans="21:22" ht="15" customHeight="1">
      <c r="U151" s="5" t="str">
        <f>IFERROR(VLOOKUP(T151, 'Data-VM-ADF (Do Not Edit)'!A$2:C$20,MATCH("vLan Subnet",'Data-VM-ADF (Do Not Edit)'!A$2:C$2),FALSE),"")</f>
        <v/>
      </c>
      <c r="V151" s="107" t="str">
        <f>IFERROR(VLOOKUP(T151, 'Data-VM-ADF (Do Not Edit)'!A$2:C$20,MATCH("vLan Default Gateway",'Data-VM-ADF (Do Not Edit)'!A$2:C$2),FALSE),"")</f>
        <v/>
      </c>
    </row>
    <row r="152" spans="21:22" ht="15" customHeight="1">
      <c r="U152" s="5" t="str">
        <f>IFERROR(VLOOKUP(T152, 'Data-VM-ADF (Do Not Edit)'!A$2:C$20,MATCH("vLan Subnet",'Data-VM-ADF (Do Not Edit)'!A$2:C$2),FALSE),"")</f>
        <v/>
      </c>
      <c r="V152" s="107" t="str">
        <f>IFERROR(VLOOKUP(T152, 'Data-VM-ADF (Do Not Edit)'!A$2:C$20,MATCH("vLan Default Gateway",'Data-VM-ADF (Do Not Edit)'!A$2:C$2),FALSE),"")</f>
        <v/>
      </c>
    </row>
    <row r="153" spans="21:22" ht="15" customHeight="1">
      <c r="U153" s="5" t="str">
        <f>IFERROR(VLOOKUP(T153, 'Data-VM-ADF (Do Not Edit)'!A$2:C$20,MATCH("vLan Subnet",'Data-VM-ADF (Do Not Edit)'!A$2:C$2),FALSE),"")</f>
        <v/>
      </c>
      <c r="V153" s="107" t="str">
        <f>IFERROR(VLOOKUP(T153, 'Data-VM-ADF (Do Not Edit)'!A$2:C$20,MATCH("vLan Default Gateway",'Data-VM-ADF (Do Not Edit)'!A$2:C$2),FALSE),"")</f>
        <v/>
      </c>
    </row>
    <row r="154" spans="21:22" ht="15" customHeight="1">
      <c r="U154" s="5" t="str">
        <f>IFERROR(VLOOKUP(T154, 'Data-VM-ADF (Do Not Edit)'!A$2:C$20,MATCH("vLan Subnet",'Data-VM-ADF (Do Not Edit)'!A$2:C$2),FALSE),"")</f>
        <v/>
      </c>
      <c r="V154" s="107" t="str">
        <f>IFERROR(VLOOKUP(T154, 'Data-VM-ADF (Do Not Edit)'!A$2:C$20,MATCH("vLan Default Gateway",'Data-VM-ADF (Do Not Edit)'!A$2:C$2),FALSE),"")</f>
        <v/>
      </c>
    </row>
    <row r="155" spans="21:22" ht="15" customHeight="1">
      <c r="U155" s="5" t="str">
        <f>IFERROR(VLOOKUP(T155, 'Data-VM-ADF (Do Not Edit)'!A$2:C$20,MATCH("vLan Subnet",'Data-VM-ADF (Do Not Edit)'!A$2:C$2),FALSE),"")</f>
        <v/>
      </c>
      <c r="V155" s="107" t="str">
        <f>IFERROR(VLOOKUP(T155, 'Data-VM-ADF (Do Not Edit)'!A$2:C$20,MATCH("vLan Default Gateway",'Data-VM-ADF (Do Not Edit)'!A$2:C$2),FALSE),"")</f>
        <v/>
      </c>
    </row>
    <row r="156" spans="21:22" ht="15" customHeight="1">
      <c r="U156" s="5" t="str">
        <f>IFERROR(VLOOKUP(T156, 'Data-VM-ADF (Do Not Edit)'!A$2:C$20,MATCH("vLan Subnet",'Data-VM-ADF (Do Not Edit)'!A$2:C$2),FALSE),"")</f>
        <v/>
      </c>
      <c r="V156" s="107" t="str">
        <f>IFERROR(VLOOKUP(T156, 'Data-VM-ADF (Do Not Edit)'!A$2:C$20,MATCH("vLan Default Gateway",'Data-VM-ADF (Do Not Edit)'!A$2:C$2),FALSE),"")</f>
        <v/>
      </c>
    </row>
    <row r="157" spans="21:22" ht="15" customHeight="1">
      <c r="U157" s="5" t="str">
        <f>IFERROR(VLOOKUP(T157, 'Data-VM-ADF (Do Not Edit)'!A$2:C$20,MATCH("vLan Subnet",'Data-VM-ADF (Do Not Edit)'!A$2:C$2),FALSE),"")</f>
        <v/>
      </c>
      <c r="V157" s="107" t="str">
        <f>IFERROR(VLOOKUP(T157, 'Data-VM-ADF (Do Not Edit)'!A$2:C$20,MATCH("vLan Default Gateway",'Data-VM-ADF (Do Not Edit)'!A$2:C$2),FALSE),"")</f>
        <v/>
      </c>
    </row>
    <row r="158" spans="21:22" ht="15" customHeight="1">
      <c r="U158" s="5" t="str">
        <f>IFERROR(VLOOKUP(T158, 'Data-VM-ADF (Do Not Edit)'!A$2:C$20,MATCH("vLan Subnet",'Data-VM-ADF (Do Not Edit)'!A$2:C$2),FALSE),"")</f>
        <v/>
      </c>
      <c r="V158" s="107" t="str">
        <f>IFERROR(VLOOKUP(T158, 'Data-VM-ADF (Do Not Edit)'!A$2:C$20,MATCH("vLan Default Gateway",'Data-VM-ADF (Do Not Edit)'!A$2:C$2),FALSE),"")</f>
        <v/>
      </c>
    </row>
    <row r="159" spans="21:22" ht="15" customHeight="1">
      <c r="U159" s="5" t="str">
        <f>IFERROR(VLOOKUP(T159, 'Data-VM-ADF (Do Not Edit)'!A$2:C$20,MATCH("vLan Subnet",'Data-VM-ADF (Do Not Edit)'!A$2:C$2),FALSE),"")</f>
        <v/>
      </c>
      <c r="V159" s="107" t="str">
        <f>IFERROR(VLOOKUP(T159, 'Data-VM-ADF (Do Not Edit)'!A$2:C$20,MATCH("vLan Default Gateway",'Data-VM-ADF (Do Not Edit)'!A$2:C$2),FALSE),"")</f>
        <v/>
      </c>
    </row>
    <row r="160" spans="21:22" ht="15" customHeight="1">
      <c r="U160" s="5" t="str">
        <f>IFERROR(VLOOKUP(T160, 'Data-VM-ADF (Do Not Edit)'!A$2:C$20,MATCH("vLan Subnet",'Data-VM-ADF (Do Not Edit)'!A$2:C$2),FALSE),"")</f>
        <v/>
      </c>
      <c r="V160" s="107" t="str">
        <f>IFERROR(VLOOKUP(T160, 'Data-VM-ADF (Do Not Edit)'!A$2:C$20,MATCH("vLan Default Gateway",'Data-VM-ADF (Do Not Edit)'!A$2:C$2),FALSE),"")</f>
        <v/>
      </c>
    </row>
    <row r="161" spans="21:22" ht="15" customHeight="1">
      <c r="U161" s="5" t="str">
        <f>IFERROR(VLOOKUP(T161, 'Data-VM-ADF (Do Not Edit)'!A$2:C$20,MATCH("vLan Subnet",'Data-VM-ADF (Do Not Edit)'!A$2:C$2),FALSE),"")</f>
        <v/>
      </c>
      <c r="V161" s="107" t="str">
        <f>IFERROR(VLOOKUP(T161, 'Data-VM-ADF (Do Not Edit)'!A$2:C$20,MATCH("vLan Default Gateway",'Data-VM-ADF (Do Not Edit)'!A$2:C$2),FALSE),"")</f>
        <v/>
      </c>
    </row>
    <row r="162" spans="21:22" ht="15" customHeight="1">
      <c r="U162" s="5" t="str">
        <f>IFERROR(VLOOKUP(T162, 'Data-VM-ADF (Do Not Edit)'!A$2:C$20,MATCH("vLan Subnet",'Data-VM-ADF (Do Not Edit)'!A$2:C$2),FALSE),"")</f>
        <v/>
      </c>
      <c r="V162" s="107" t="str">
        <f>IFERROR(VLOOKUP(T162, 'Data-VM-ADF (Do Not Edit)'!A$2:C$20,MATCH("vLan Default Gateway",'Data-VM-ADF (Do Not Edit)'!A$2:C$2),FALSE),"")</f>
        <v/>
      </c>
    </row>
    <row r="163" spans="21:22" ht="15" customHeight="1">
      <c r="U163" s="5" t="str">
        <f>IFERROR(VLOOKUP(T163, 'Data-VM-ADF (Do Not Edit)'!A$2:C$20,MATCH("vLan Subnet",'Data-VM-ADF (Do Not Edit)'!A$2:C$2),FALSE),"")</f>
        <v/>
      </c>
      <c r="V163" s="107" t="str">
        <f>IFERROR(VLOOKUP(T163, 'Data-VM-ADF (Do Not Edit)'!A$2:C$20,MATCH("vLan Default Gateway",'Data-VM-ADF (Do Not Edit)'!A$2:C$2),FALSE),"")</f>
        <v/>
      </c>
    </row>
    <row r="164" spans="21:22" ht="15" customHeight="1">
      <c r="U164" s="5" t="str">
        <f>IFERROR(VLOOKUP(T164, 'Data-VM-ADF (Do Not Edit)'!A$2:C$20,MATCH("vLan Subnet",'Data-VM-ADF (Do Not Edit)'!A$2:C$2),FALSE),"")</f>
        <v/>
      </c>
      <c r="V164" s="107" t="str">
        <f>IFERROR(VLOOKUP(T164, 'Data-VM-ADF (Do Not Edit)'!A$2:C$20,MATCH("vLan Default Gateway",'Data-VM-ADF (Do Not Edit)'!A$2:C$2),FALSE),"")</f>
        <v/>
      </c>
    </row>
    <row r="165" spans="21:22" ht="15" customHeight="1">
      <c r="U165" s="5" t="str">
        <f>IFERROR(VLOOKUP(T165, 'Data-VM-ADF (Do Not Edit)'!A$2:C$20,MATCH("vLan Subnet",'Data-VM-ADF (Do Not Edit)'!A$2:C$2),FALSE),"")</f>
        <v/>
      </c>
      <c r="V165" s="107" t="str">
        <f>IFERROR(VLOOKUP(T165, 'Data-VM-ADF (Do Not Edit)'!A$2:C$20,MATCH("vLan Default Gateway",'Data-VM-ADF (Do Not Edit)'!A$2:C$2),FALSE),"")</f>
        <v/>
      </c>
    </row>
    <row r="166" spans="21:22" ht="15" customHeight="1">
      <c r="U166" s="5" t="str">
        <f>IFERROR(VLOOKUP(T166, 'Data-VM-ADF (Do Not Edit)'!A$2:C$20,MATCH("vLan Subnet",'Data-VM-ADF (Do Not Edit)'!A$2:C$2),FALSE),"")</f>
        <v/>
      </c>
      <c r="V166" s="107" t="str">
        <f>IFERROR(VLOOKUP(T166, 'Data-VM-ADF (Do Not Edit)'!A$2:C$20,MATCH("vLan Default Gateway",'Data-VM-ADF (Do Not Edit)'!A$2:C$2),FALSE),"")</f>
        <v/>
      </c>
    </row>
    <row r="167" spans="21:22" ht="15" customHeight="1">
      <c r="U167" s="5" t="str">
        <f>IFERROR(VLOOKUP(T167, 'Data-VM-ADF (Do Not Edit)'!A$2:C$20,MATCH("vLan Subnet",'Data-VM-ADF (Do Not Edit)'!A$2:C$2),FALSE),"")</f>
        <v/>
      </c>
      <c r="V167" s="107" t="str">
        <f>IFERROR(VLOOKUP(T167, 'Data-VM-ADF (Do Not Edit)'!A$2:C$20,MATCH("vLan Default Gateway",'Data-VM-ADF (Do Not Edit)'!A$2:C$2),FALSE),"")</f>
        <v/>
      </c>
    </row>
    <row r="168" spans="21:22" ht="15" customHeight="1">
      <c r="U168" s="5" t="str">
        <f>IFERROR(VLOOKUP(T168, 'Data-VM-ADF (Do Not Edit)'!A$2:C$20,MATCH("vLan Subnet",'Data-VM-ADF (Do Not Edit)'!A$2:C$2),FALSE),"")</f>
        <v/>
      </c>
      <c r="V168" s="107" t="str">
        <f>IFERROR(VLOOKUP(T168, 'Data-VM-ADF (Do Not Edit)'!A$2:C$20,MATCH("vLan Default Gateway",'Data-VM-ADF (Do Not Edit)'!A$2:C$2),FALSE),"")</f>
        <v/>
      </c>
    </row>
    <row r="169" spans="21:22" ht="15" customHeight="1">
      <c r="U169" s="5" t="str">
        <f>IFERROR(VLOOKUP(T169, 'Data-VM-ADF (Do Not Edit)'!A$2:C$20,MATCH("vLan Subnet",'Data-VM-ADF (Do Not Edit)'!A$2:C$2),FALSE),"")</f>
        <v/>
      </c>
      <c r="V169" s="107" t="str">
        <f>IFERROR(VLOOKUP(T169, 'Data-VM-ADF (Do Not Edit)'!A$2:C$20,MATCH("vLan Default Gateway",'Data-VM-ADF (Do Not Edit)'!A$2:C$2),FALSE),"")</f>
        <v/>
      </c>
    </row>
    <row r="170" spans="21:22" ht="15" customHeight="1">
      <c r="U170" s="5" t="str">
        <f>IFERROR(VLOOKUP(T170, 'Data-VM-ADF (Do Not Edit)'!A$2:C$20,MATCH("vLan Subnet",'Data-VM-ADF (Do Not Edit)'!A$2:C$2),FALSE),"")</f>
        <v/>
      </c>
      <c r="V170" s="107" t="str">
        <f>IFERROR(VLOOKUP(T170, 'Data-VM-ADF (Do Not Edit)'!A$2:C$20,MATCH("vLan Default Gateway",'Data-VM-ADF (Do Not Edit)'!A$2:C$2),FALSE),"")</f>
        <v/>
      </c>
    </row>
    <row r="171" spans="21:22" ht="15" customHeight="1">
      <c r="U171" s="5" t="str">
        <f>IFERROR(VLOOKUP(T171, 'Data-VM-ADF (Do Not Edit)'!A$2:C$20,MATCH("vLan Subnet",'Data-VM-ADF (Do Not Edit)'!A$2:C$2),FALSE),"")</f>
        <v/>
      </c>
      <c r="V171" s="107" t="str">
        <f>IFERROR(VLOOKUP(T171, 'Data-VM-ADF (Do Not Edit)'!A$2:C$20,MATCH("vLan Default Gateway",'Data-VM-ADF (Do Not Edit)'!A$2:C$2),FALSE),"")</f>
        <v/>
      </c>
    </row>
    <row r="172" spans="21:22" ht="15" customHeight="1">
      <c r="U172" s="5" t="str">
        <f>IFERROR(VLOOKUP(T172, 'Data-VM-ADF (Do Not Edit)'!A$2:C$20,MATCH("vLan Subnet",'Data-VM-ADF (Do Not Edit)'!A$2:C$2),FALSE),"")</f>
        <v/>
      </c>
      <c r="V172" s="107" t="str">
        <f>IFERROR(VLOOKUP(T172, 'Data-VM-ADF (Do Not Edit)'!A$2:C$20,MATCH("vLan Default Gateway",'Data-VM-ADF (Do Not Edit)'!A$2:C$2),FALSE),"")</f>
        <v/>
      </c>
    </row>
    <row r="173" spans="21:22" ht="15" customHeight="1">
      <c r="U173" s="5" t="str">
        <f>IFERROR(VLOOKUP(T173, 'Data-VM-ADF (Do Not Edit)'!A$2:C$20,MATCH("vLan Subnet",'Data-VM-ADF (Do Not Edit)'!A$2:C$2),FALSE),"")</f>
        <v/>
      </c>
      <c r="V173" s="107" t="str">
        <f>IFERROR(VLOOKUP(T173, 'Data-VM-ADF (Do Not Edit)'!A$2:C$20,MATCH("vLan Default Gateway",'Data-VM-ADF (Do Not Edit)'!A$2:C$2),FALSE),"")</f>
        <v/>
      </c>
    </row>
    <row r="174" spans="21:22" ht="15" customHeight="1">
      <c r="U174" s="5" t="str">
        <f>IFERROR(VLOOKUP(T174, 'Data-VM-ADF (Do Not Edit)'!A$2:C$20,MATCH("vLan Subnet",'Data-VM-ADF (Do Not Edit)'!A$2:C$2),FALSE),"")</f>
        <v/>
      </c>
      <c r="V174" s="107" t="str">
        <f>IFERROR(VLOOKUP(T174, 'Data-VM-ADF (Do Not Edit)'!A$2:C$20,MATCH("vLan Default Gateway",'Data-VM-ADF (Do Not Edit)'!A$2:C$2),FALSE),"")</f>
        <v/>
      </c>
    </row>
    <row r="175" spans="21:22" ht="15" customHeight="1">
      <c r="U175" s="5" t="str">
        <f>IFERROR(VLOOKUP(T175, 'Data-VM-ADF (Do Not Edit)'!A$2:C$20,MATCH("vLan Subnet",'Data-VM-ADF (Do Not Edit)'!A$2:C$2),FALSE),"")</f>
        <v/>
      </c>
      <c r="V175" s="107" t="str">
        <f>IFERROR(VLOOKUP(T175, 'Data-VM-ADF (Do Not Edit)'!A$2:C$20,MATCH("vLan Default Gateway",'Data-VM-ADF (Do Not Edit)'!A$2:C$2),FALSE),"")</f>
        <v/>
      </c>
    </row>
    <row r="176" spans="21:22" ht="15" customHeight="1">
      <c r="U176" s="5" t="str">
        <f>IFERROR(VLOOKUP(T176, 'Data-VM-ADF (Do Not Edit)'!A$2:C$20,MATCH("vLan Subnet",'Data-VM-ADF (Do Not Edit)'!A$2:C$2),FALSE),"")</f>
        <v/>
      </c>
      <c r="V176" s="107" t="str">
        <f>IFERROR(VLOOKUP(T176, 'Data-VM-ADF (Do Not Edit)'!A$2:C$20,MATCH("vLan Default Gateway",'Data-VM-ADF (Do Not Edit)'!A$2:C$2),FALSE),"")</f>
        <v/>
      </c>
    </row>
    <row r="177" spans="21:22" ht="15" customHeight="1">
      <c r="U177" s="5" t="str">
        <f>IFERROR(VLOOKUP(T177, 'Data-VM-ADF (Do Not Edit)'!A$2:C$20,MATCH("vLan Subnet",'Data-VM-ADF (Do Not Edit)'!A$2:C$2),FALSE),"")</f>
        <v/>
      </c>
      <c r="V177" s="107" t="str">
        <f>IFERROR(VLOOKUP(T177, 'Data-VM-ADF (Do Not Edit)'!A$2:C$20,MATCH("vLan Default Gateway",'Data-VM-ADF (Do Not Edit)'!A$2:C$2),FALSE),"")</f>
        <v/>
      </c>
    </row>
    <row r="178" spans="21:22" ht="15" customHeight="1">
      <c r="U178" s="5" t="str">
        <f>IFERROR(VLOOKUP(T178, 'Data-VM-ADF (Do Not Edit)'!A$2:C$20,MATCH("vLan Subnet",'Data-VM-ADF (Do Not Edit)'!A$2:C$2),FALSE),"")</f>
        <v/>
      </c>
      <c r="V178" s="107" t="str">
        <f>IFERROR(VLOOKUP(T178, 'Data-VM-ADF (Do Not Edit)'!A$2:C$20,MATCH("vLan Default Gateway",'Data-VM-ADF (Do Not Edit)'!A$2:C$2),FALSE),"")</f>
        <v/>
      </c>
    </row>
    <row r="179" spans="21:22" ht="15" customHeight="1">
      <c r="U179" s="5" t="str">
        <f>IFERROR(VLOOKUP(T179, 'Data-VM-ADF (Do Not Edit)'!A$2:C$20,MATCH("vLan Subnet",'Data-VM-ADF (Do Not Edit)'!A$2:C$2),FALSE),"")</f>
        <v/>
      </c>
      <c r="V179" s="107" t="str">
        <f>IFERROR(VLOOKUP(T179, 'Data-VM-ADF (Do Not Edit)'!A$2:C$20,MATCH("vLan Default Gateway",'Data-VM-ADF (Do Not Edit)'!A$2:C$2),FALSE),"")</f>
        <v/>
      </c>
    </row>
    <row r="180" spans="21:22" ht="15" customHeight="1">
      <c r="U180" s="5" t="str">
        <f>IFERROR(VLOOKUP(T180, 'Data-VM-ADF (Do Not Edit)'!A$2:C$20,MATCH("vLan Subnet",'Data-VM-ADF (Do Not Edit)'!A$2:C$2),FALSE),"")</f>
        <v/>
      </c>
      <c r="V180" s="107" t="str">
        <f>IFERROR(VLOOKUP(T180, 'Data-VM-ADF (Do Not Edit)'!A$2:C$20,MATCH("vLan Default Gateway",'Data-VM-ADF (Do Not Edit)'!A$2:C$2),FALSE),"")</f>
        <v/>
      </c>
    </row>
    <row r="181" spans="21:22" ht="15" customHeight="1">
      <c r="U181" s="5" t="str">
        <f>IFERROR(VLOOKUP(T181, 'Data-VM-ADF (Do Not Edit)'!A$2:C$20,MATCH("vLan Subnet",'Data-VM-ADF (Do Not Edit)'!A$2:C$2),FALSE),"")</f>
        <v/>
      </c>
      <c r="V181" s="107" t="str">
        <f>IFERROR(VLOOKUP(T181, 'Data-VM-ADF (Do Not Edit)'!A$2:C$20,MATCH("vLan Default Gateway",'Data-VM-ADF (Do Not Edit)'!A$2:C$2),FALSE),"")</f>
        <v/>
      </c>
    </row>
    <row r="182" spans="21:22" ht="15" customHeight="1">
      <c r="U182" s="5" t="str">
        <f>IFERROR(VLOOKUP(T182, 'Data-VM-ADF (Do Not Edit)'!A$2:C$20,MATCH("vLan Subnet",'Data-VM-ADF (Do Not Edit)'!A$2:C$2),FALSE),"")</f>
        <v/>
      </c>
      <c r="V182" s="107" t="str">
        <f>IFERROR(VLOOKUP(T182, 'Data-VM-ADF (Do Not Edit)'!A$2:C$20,MATCH("vLan Default Gateway",'Data-VM-ADF (Do Not Edit)'!A$2:C$2),FALSE),"")</f>
        <v/>
      </c>
    </row>
    <row r="183" spans="21:22" ht="15" customHeight="1">
      <c r="U183" s="5" t="str">
        <f>IFERROR(VLOOKUP(T183, 'Data-VM-ADF (Do Not Edit)'!A$2:C$20,MATCH("vLan Subnet",'Data-VM-ADF (Do Not Edit)'!A$2:C$2),FALSE),"")</f>
        <v/>
      </c>
      <c r="V183" s="107" t="str">
        <f>IFERROR(VLOOKUP(T183, 'Data-VM-ADF (Do Not Edit)'!A$2:C$20,MATCH("vLan Default Gateway",'Data-VM-ADF (Do Not Edit)'!A$2:C$2),FALSE),"")</f>
        <v/>
      </c>
    </row>
    <row r="184" spans="21:22" ht="15" customHeight="1">
      <c r="U184" s="5" t="str">
        <f>IFERROR(VLOOKUP(T184, 'Data-VM-ADF (Do Not Edit)'!A$2:C$20,MATCH("vLan Subnet",'Data-VM-ADF (Do Not Edit)'!A$2:C$2),FALSE),"")</f>
        <v/>
      </c>
      <c r="V184" s="107" t="str">
        <f>IFERROR(VLOOKUP(T184, 'Data-VM-ADF (Do Not Edit)'!A$2:C$20,MATCH("vLan Default Gateway",'Data-VM-ADF (Do Not Edit)'!A$2:C$2),FALSE),"")</f>
        <v/>
      </c>
    </row>
    <row r="185" spans="21:22" ht="15" customHeight="1">
      <c r="U185" s="5" t="str">
        <f>IFERROR(VLOOKUP(T185, 'Data-VM-ADF (Do Not Edit)'!A$2:C$20,MATCH("vLan Subnet",'Data-VM-ADF (Do Not Edit)'!A$2:C$2),FALSE),"")</f>
        <v/>
      </c>
      <c r="V185" s="107" t="str">
        <f>IFERROR(VLOOKUP(T185, 'Data-VM-ADF (Do Not Edit)'!A$2:C$20,MATCH("vLan Default Gateway",'Data-VM-ADF (Do Not Edit)'!A$2:C$2),FALSE),"")</f>
        <v/>
      </c>
    </row>
    <row r="186" spans="21:22" ht="15" customHeight="1">
      <c r="U186" s="5" t="str">
        <f>IFERROR(VLOOKUP(T186, 'Data-VM-ADF (Do Not Edit)'!A$2:C$20,MATCH("vLan Subnet",'Data-VM-ADF (Do Not Edit)'!A$2:C$2),FALSE),"")</f>
        <v/>
      </c>
      <c r="V186" s="107" t="str">
        <f>IFERROR(VLOOKUP(T186, 'Data-VM-ADF (Do Not Edit)'!A$2:C$20,MATCH("vLan Default Gateway",'Data-VM-ADF (Do Not Edit)'!A$2:C$2),FALSE),"")</f>
        <v/>
      </c>
    </row>
    <row r="187" spans="21:22" ht="15" customHeight="1">
      <c r="U187" s="5" t="str">
        <f>IFERROR(VLOOKUP(T187, 'Data-VM-ADF (Do Not Edit)'!A$2:C$20,MATCH("vLan Subnet",'Data-VM-ADF (Do Not Edit)'!A$2:C$2),FALSE),"")</f>
        <v/>
      </c>
      <c r="V187" s="107" t="str">
        <f>IFERROR(VLOOKUP(T187, 'Data-VM-ADF (Do Not Edit)'!A$2:C$20,MATCH("vLan Default Gateway",'Data-VM-ADF (Do Not Edit)'!A$2:C$2),FALSE),"")</f>
        <v/>
      </c>
    </row>
    <row r="188" spans="21:22" ht="15" customHeight="1">
      <c r="U188" s="5" t="str">
        <f>IFERROR(VLOOKUP(T188, 'Data-VM-ADF (Do Not Edit)'!A$2:C$20,MATCH("vLan Subnet",'Data-VM-ADF (Do Not Edit)'!A$2:C$2),FALSE),"")</f>
        <v/>
      </c>
      <c r="V188" s="107" t="str">
        <f>IFERROR(VLOOKUP(T188, 'Data-VM-ADF (Do Not Edit)'!A$2:C$20,MATCH("vLan Default Gateway",'Data-VM-ADF (Do Not Edit)'!A$2:C$2),FALSE),"")</f>
        <v/>
      </c>
    </row>
    <row r="189" spans="21:22" ht="15" customHeight="1">
      <c r="U189" s="5" t="str">
        <f>IFERROR(VLOOKUP(T189, 'Data-VM-ADF (Do Not Edit)'!A$2:C$20,MATCH("vLan Subnet",'Data-VM-ADF (Do Not Edit)'!A$2:C$2),FALSE),"")</f>
        <v/>
      </c>
      <c r="V189" s="107" t="str">
        <f>IFERROR(VLOOKUP(T189, 'Data-VM-ADF (Do Not Edit)'!A$2:C$20,MATCH("vLan Default Gateway",'Data-VM-ADF (Do Not Edit)'!A$2:C$2),FALSE),"")</f>
        <v/>
      </c>
    </row>
    <row r="190" spans="21:22" ht="15" customHeight="1">
      <c r="U190" s="5" t="str">
        <f>IFERROR(VLOOKUP(T190, 'Data-VM-ADF (Do Not Edit)'!A$2:C$20,MATCH("vLan Subnet",'Data-VM-ADF (Do Not Edit)'!A$2:C$2),FALSE),"")</f>
        <v/>
      </c>
      <c r="V190" s="107" t="str">
        <f>IFERROR(VLOOKUP(T190, 'Data-VM-ADF (Do Not Edit)'!A$2:C$20,MATCH("vLan Default Gateway",'Data-VM-ADF (Do Not Edit)'!A$2:C$2),FALSE),"")</f>
        <v/>
      </c>
    </row>
    <row r="191" spans="21:22" ht="15" customHeight="1">
      <c r="U191" s="5" t="str">
        <f>IFERROR(VLOOKUP(T191, 'Data-VM-ADF (Do Not Edit)'!A$2:C$20,MATCH("vLan Subnet",'Data-VM-ADF (Do Not Edit)'!A$2:C$2),FALSE),"")</f>
        <v/>
      </c>
      <c r="V191" s="107" t="str">
        <f>IFERROR(VLOOKUP(T191, 'Data-VM-ADF (Do Not Edit)'!A$2:C$20,MATCH("vLan Default Gateway",'Data-VM-ADF (Do Not Edit)'!A$2:C$2),FALSE),"")</f>
        <v/>
      </c>
    </row>
    <row r="192" spans="21:22" ht="15" customHeight="1">
      <c r="U192" s="5" t="str">
        <f>IFERROR(VLOOKUP(T192, 'Data-VM-ADF (Do Not Edit)'!A$2:C$20,MATCH("vLan Subnet",'Data-VM-ADF (Do Not Edit)'!A$2:C$2),FALSE),"")</f>
        <v/>
      </c>
      <c r="V192" s="107" t="str">
        <f>IFERROR(VLOOKUP(T192, 'Data-VM-ADF (Do Not Edit)'!A$2:C$20,MATCH("vLan Default Gateway",'Data-VM-ADF (Do Not Edit)'!A$2:C$2),FALSE),"")</f>
        <v/>
      </c>
    </row>
    <row r="193" spans="21:22" ht="15" customHeight="1">
      <c r="U193" s="5" t="str">
        <f>IFERROR(VLOOKUP(T193, 'Data-VM-ADF (Do Not Edit)'!A$2:C$20,MATCH("vLan Subnet",'Data-VM-ADF (Do Not Edit)'!A$2:C$2),FALSE),"")</f>
        <v/>
      </c>
      <c r="V193" s="107" t="str">
        <f>IFERROR(VLOOKUP(T193, 'Data-VM-ADF (Do Not Edit)'!A$2:C$20,MATCH("vLan Default Gateway",'Data-VM-ADF (Do Not Edit)'!A$2:C$2),FALSE),"")</f>
        <v/>
      </c>
    </row>
    <row r="194" spans="21:22" ht="15" customHeight="1">
      <c r="U194" s="5" t="str">
        <f>IFERROR(VLOOKUP(T194, 'Data-VM-ADF (Do Not Edit)'!A$2:C$20,MATCH("vLan Subnet",'Data-VM-ADF (Do Not Edit)'!A$2:C$2),FALSE),"")</f>
        <v/>
      </c>
      <c r="V194" s="107" t="str">
        <f>IFERROR(VLOOKUP(T194, 'Data-VM-ADF (Do Not Edit)'!A$2:C$20,MATCH("vLan Default Gateway",'Data-VM-ADF (Do Not Edit)'!A$2:C$2),FALSE),"")</f>
        <v/>
      </c>
    </row>
    <row r="195" spans="21:22" ht="15" customHeight="1">
      <c r="U195" s="5" t="str">
        <f>IFERROR(VLOOKUP(T195, 'Data-VM-ADF (Do Not Edit)'!A$2:C$20,MATCH("vLan Subnet",'Data-VM-ADF (Do Not Edit)'!A$2:C$2),FALSE),"")</f>
        <v/>
      </c>
      <c r="V195" s="107" t="str">
        <f>IFERROR(VLOOKUP(T195, 'Data-VM-ADF (Do Not Edit)'!A$2:C$20,MATCH("vLan Default Gateway",'Data-VM-ADF (Do Not Edit)'!A$2:C$2),FALSE),"")</f>
        <v/>
      </c>
    </row>
    <row r="196" spans="21:22" ht="15" customHeight="1">
      <c r="U196" s="5" t="str">
        <f>IFERROR(VLOOKUP(T196, 'Data-VM-ADF (Do Not Edit)'!A$2:C$20,MATCH("vLan Subnet",'Data-VM-ADF (Do Not Edit)'!A$2:C$2),FALSE),"")</f>
        <v/>
      </c>
      <c r="V196" s="107" t="str">
        <f>IFERROR(VLOOKUP(T196, 'Data-VM-ADF (Do Not Edit)'!A$2:C$20,MATCH("vLan Default Gateway",'Data-VM-ADF (Do Not Edit)'!A$2:C$2),FALSE),"")</f>
        <v/>
      </c>
    </row>
    <row r="197" spans="21:22" ht="15" customHeight="1">
      <c r="U197" s="5" t="str">
        <f>IFERROR(VLOOKUP(T197, 'Data-VM-ADF (Do Not Edit)'!A$2:C$20,MATCH("vLan Subnet",'Data-VM-ADF (Do Not Edit)'!A$2:C$2),FALSE),"")</f>
        <v/>
      </c>
      <c r="V197" s="107" t="str">
        <f>IFERROR(VLOOKUP(T197, 'Data-VM-ADF (Do Not Edit)'!A$2:C$20,MATCH("vLan Default Gateway",'Data-VM-ADF (Do Not Edit)'!A$2:C$2),FALSE),"")</f>
        <v/>
      </c>
    </row>
    <row r="198" spans="21:22" ht="15" customHeight="1">
      <c r="U198" s="5" t="str">
        <f>IFERROR(VLOOKUP(T198, 'Data-VM-ADF (Do Not Edit)'!A$2:C$20,MATCH("vLan Subnet",'Data-VM-ADF (Do Not Edit)'!A$2:C$2),FALSE),"")</f>
        <v/>
      </c>
      <c r="V198" s="107" t="str">
        <f>IFERROR(VLOOKUP(T198, 'Data-VM-ADF (Do Not Edit)'!A$2:C$20,MATCH("vLan Default Gateway",'Data-VM-ADF (Do Not Edit)'!A$2:C$2),FALSE),"")</f>
        <v/>
      </c>
    </row>
    <row r="199" spans="21:22" ht="15" customHeight="1">
      <c r="U199" s="5" t="str">
        <f>IFERROR(VLOOKUP(T199, 'Data-VM-ADF (Do Not Edit)'!A$2:C$20,MATCH("vLan Subnet",'Data-VM-ADF (Do Not Edit)'!A$2:C$2),FALSE),"")</f>
        <v/>
      </c>
      <c r="V199" s="107" t="str">
        <f>IFERROR(VLOOKUP(T199, 'Data-VM-ADF (Do Not Edit)'!A$2:C$20,MATCH("vLan Default Gateway",'Data-VM-ADF (Do Not Edit)'!A$2:C$2),FALSE),"")</f>
        <v/>
      </c>
    </row>
    <row r="200" spans="21:22" ht="15" customHeight="1">
      <c r="U200" s="5" t="str">
        <f>IFERROR(VLOOKUP(T200, 'Data-VM-ADF (Do Not Edit)'!A$2:C$20,MATCH("vLan Subnet",'Data-VM-ADF (Do Not Edit)'!A$2:C$2),FALSE),"")</f>
        <v/>
      </c>
      <c r="V200" s="107" t="str">
        <f>IFERROR(VLOOKUP(T200, 'Data-VM-ADF (Do Not Edit)'!A$2:C$20,MATCH("vLan Default Gateway",'Data-VM-ADF (Do Not Edit)'!A$2:C$2),FALSE),"")</f>
        <v/>
      </c>
    </row>
    <row r="201" spans="21:22" ht="15" customHeight="1">
      <c r="U201" s="5" t="str">
        <f>IFERROR(VLOOKUP(T201, 'Data-VM-ADF (Do Not Edit)'!A$2:C$20,MATCH("vLan Subnet",'Data-VM-ADF (Do Not Edit)'!A$2:C$2),FALSE),"")</f>
        <v/>
      </c>
      <c r="V201" s="107" t="str">
        <f>IFERROR(VLOOKUP(T201, 'Data-VM-ADF (Do Not Edit)'!A$2:C$20,MATCH("vLan Default Gateway",'Data-VM-ADF (Do Not Edit)'!A$2:C$2),FALSE),"")</f>
        <v/>
      </c>
    </row>
    <row r="202" spans="21:22" ht="15" customHeight="1">
      <c r="U202" s="5" t="str">
        <f>IFERROR(VLOOKUP(T202, 'Data-VM-ADF (Do Not Edit)'!A$2:C$20,MATCH("vLan Subnet",'Data-VM-ADF (Do Not Edit)'!A$2:C$2),FALSE),"")</f>
        <v/>
      </c>
      <c r="V202" s="107" t="str">
        <f>IFERROR(VLOOKUP(T202, 'Data-VM-ADF (Do Not Edit)'!A$2:C$20,MATCH("vLan Default Gateway",'Data-VM-ADF (Do Not Edit)'!A$2:C$2),FALSE),"")</f>
        <v/>
      </c>
    </row>
    <row r="203" spans="21:22" ht="15" customHeight="1">
      <c r="U203" s="5" t="str">
        <f>IFERROR(VLOOKUP(T203, 'Data-VM-ADF (Do Not Edit)'!A$2:C$20,MATCH("vLan Subnet",'Data-VM-ADF (Do Not Edit)'!A$2:C$2),FALSE),"")</f>
        <v/>
      </c>
      <c r="V203" s="107" t="str">
        <f>IFERROR(VLOOKUP(T203, 'Data-VM-ADF (Do Not Edit)'!A$2:C$20,MATCH("vLan Default Gateway",'Data-VM-ADF (Do Not Edit)'!A$2:C$2),FALSE),"")</f>
        <v/>
      </c>
    </row>
    <row r="204" spans="21:22" ht="15" customHeight="1">
      <c r="U204" s="5" t="str">
        <f>IFERROR(VLOOKUP(T204, 'Data-VM-ADF (Do Not Edit)'!A$2:C$20,MATCH("vLan Subnet",'Data-VM-ADF (Do Not Edit)'!A$2:C$2),FALSE),"")</f>
        <v/>
      </c>
      <c r="V204" s="107" t="str">
        <f>IFERROR(VLOOKUP(T204, 'Data-VM-ADF (Do Not Edit)'!A$2:C$20,MATCH("vLan Default Gateway",'Data-VM-ADF (Do Not Edit)'!A$2:C$2),FALSE),"")</f>
        <v/>
      </c>
    </row>
    <row r="205" spans="21:22" ht="15" customHeight="1">
      <c r="U205" s="5" t="str">
        <f>IFERROR(VLOOKUP(T205, 'Data-VM-ADF (Do Not Edit)'!A$2:C$20,MATCH("vLan Subnet",'Data-VM-ADF (Do Not Edit)'!A$2:C$2),FALSE),"")</f>
        <v/>
      </c>
      <c r="V205" s="107" t="str">
        <f>IFERROR(VLOOKUP(T205, 'Data-VM-ADF (Do Not Edit)'!A$2:C$20,MATCH("vLan Default Gateway",'Data-VM-ADF (Do Not Edit)'!A$2:C$2),FALSE),"")</f>
        <v/>
      </c>
    </row>
    <row r="206" spans="21:22" ht="15" customHeight="1">
      <c r="U206" s="5" t="str">
        <f>IFERROR(VLOOKUP(T206, 'Data-VM-ADF (Do Not Edit)'!A$2:C$20,MATCH("vLan Subnet",'Data-VM-ADF (Do Not Edit)'!A$2:C$2),FALSE),"")</f>
        <v/>
      </c>
      <c r="V206" s="107" t="str">
        <f>IFERROR(VLOOKUP(T206, 'Data-VM-ADF (Do Not Edit)'!A$2:C$20,MATCH("vLan Default Gateway",'Data-VM-ADF (Do Not Edit)'!A$2:C$2),FALSE),"")</f>
        <v/>
      </c>
    </row>
    <row r="207" spans="21:22" ht="15" customHeight="1">
      <c r="U207" s="5" t="str">
        <f>IFERROR(VLOOKUP(T207, 'Data-VM-ADF (Do Not Edit)'!A$2:C$20,MATCH("vLan Subnet",'Data-VM-ADF (Do Not Edit)'!A$2:C$2),FALSE),"")</f>
        <v/>
      </c>
      <c r="V207" s="107" t="str">
        <f>IFERROR(VLOOKUP(T207, 'Data-VM-ADF (Do Not Edit)'!A$2:C$20,MATCH("vLan Default Gateway",'Data-VM-ADF (Do Not Edit)'!A$2:C$2),FALSE),"")</f>
        <v/>
      </c>
    </row>
    <row r="208" spans="21:22" ht="15" customHeight="1">
      <c r="U208" s="5" t="str">
        <f>IFERROR(VLOOKUP(T208, 'Data-VM-ADF (Do Not Edit)'!A$2:C$20,MATCH("vLan Subnet",'Data-VM-ADF (Do Not Edit)'!A$2:C$2),FALSE),"")</f>
        <v/>
      </c>
      <c r="V208" s="107" t="str">
        <f>IFERROR(VLOOKUP(T208, 'Data-VM-ADF (Do Not Edit)'!A$2:C$20,MATCH("vLan Default Gateway",'Data-VM-ADF (Do Not Edit)'!A$2:C$2),FALSE),"")</f>
        <v/>
      </c>
    </row>
    <row r="209" spans="21:22" ht="15" customHeight="1">
      <c r="U209" s="5" t="str">
        <f>IFERROR(VLOOKUP(T209, 'Data-VM-ADF (Do Not Edit)'!A$2:C$20,MATCH("vLan Subnet",'Data-VM-ADF (Do Not Edit)'!A$2:C$2),FALSE),"")</f>
        <v/>
      </c>
      <c r="V209" s="107" t="str">
        <f>IFERROR(VLOOKUP(T209, 'Data-VM-ADF (Do Not Edit)'!A$2:C$20,MATCH("vLan Default Gateway",'Data-VM-ADF (Do Not Edit)'!A$2:C$2),FALSE),"")</f>
        <v/>
      </c>
    </row>
    <row r="210" spans="21:22" ht="15" customHeight="1">
      <c r="U210" s="5" t="str">
        <f>IFERROR(VLOOKUP(T210, 'Data-VM-ADF (Do Not Edit)'!A$2:C$20,MATCH("vLan Subnet",'Data-VM-ADF (Do Not Edit)'!A$2:C$2),FALSE),"")</f>
        <v/>
      </c>
      <c r="V210" s="107" t="str">
        <f>IFERROR(VLOOKUP(T210, 'Data-VM-ADF (Do Not Edit)'!A$2:C$20,MATCH("vLan Default Gateway",'Data-VM-ADF (Do Not Edit)'!A$2:C$2),FALSE),"")</f>
        <v/>
      </c>
    </row>
    <row r="211" spans="21:22" ht="15" customHeight="1">
      <c r="U211" s="5" t="str">
        <f>IFERROR(VLOOKUP(T211, 'Data-VM-ADF (Do Not Edit)'!A$2:C$20,MATCH("vLan Subnet",'Data-VM-ADF (Do Not Edit)'!A$2:C$2),FALSE),"")</f>
        <v/>
      </c>
      <c r="V211" s="107" t="str">
        <f>IFERROR(VLOOKUP(T211, 'Data-VM-ADF (Do Not Edit)'!A$2:C$20,MATCH("vLan Default Gateway",'Data-VM-ADF (Do Not Edit)'!A$2:C$2),FALSE),"")</f>
        <v/>
      </c>
    </row>
    <row r="212" spans="21:22" ht="15" customHeight="1">
      <c r="U212" s="5" t="str">
        <f>IFERROR(VLOOKUP(T212, 'Data-VM-ADF (Do Not Edit)'!A$2:C$20,MATCH("vLan Subnet",'Data-VM-ADF (Do Not Edit)'!A$2:C$2),FALSE),"")</f>
        <v/>
      </c>
      <c r="V212" s="107" t="str">
        <f>IFERROR(VLOOKUP(T212, 'Data-VM-ADF (Do Not Edit)'!A$2:C$20,MATCH("vLan Default Gateway",'Data-VM-ADF (Do Not Edit)'!A$2:C$2),FALSE),"")</f>
        <v/>
      </c>
    </row>
    <row r="213" spans="21:22" ht="15" customHeight="1">
      <c r="U213" s="5" t="str">
        <f>IFERROR(VLOOKUP(T213, 'Data-VM-ADF (Do Not Edit)'!A$2:C$20,MATCH("vLan Subnet",'Data-VM-ADF (Do Not Edit)'!A$2:C$2),FALSE),"")</f>
        <v/>
      </c>
      <c r="V213" s="107" t="str">
        <f>IFERROR(VLOOKUP(T213, 'Data-VM-ADF (Do Not Edit)'!A$2:C$20,MATCH("vLan Default Gateway",'Data-VM-ADF (Do Not Edit)'!A$2:C$2),FALSE),"")</f>
        <v/>
      </c>
    </row>
    <row r="214" spans="21:22" ht="15" customHeight="1">
      <c r="U214" s="5" t="str">
        <f>IFERROR(VLOOKUP(T214, 'Data-VM-ADF (Do Not Edit)'!A$2:C$20,MATCH("vLan Subnet",'Data-VM-ADF (Do Not Edit)'!A$2:C$2),FALSE),"")</f>
        <v/>
      </c>
      <c r="V214" s="107" t="str">
        <f>IFERROR(VLOOKUP(T214, 'Data-VM-ADF (Do Not Edit)'!A$2:C$20,MATCH("vLan Default Gateway",'Data-VM-ADF (Do Not Edit)'!A$2:C$2),FALSE),"")</f>
        <v/>
      </c>
    </row>
    <row r="215" spans="21:22" ht="15" customHeight="1">
      <c r="U215" s="5" t="str">
        <f>IFERROR(VLOOKUP(T215, 'Data-VM-ADF (Do Not Edit)'!A$2:C$20,MATCH("vLan Subnet",'Data-VM-ADF (Do Not Edit)'!A$2:C$2),FALSE),"")</f>
        <v/>
      </c>
      <c r="V215" s="107" t="str">
        <f>IFERROR(VLOOKUP(T215, 'Data-VM-ADF (Do Not Edit)'!A$2:C$20,MATCH("vLan Default Gateway",'Data-VM-ADF (Do Not Edit)'!A$2:C$2),FALSE),"")</f>
        <v/>
      </c>
    </row>
    <row r="216" spans="21:22" ht="15" customHeight="1">
      <c r="U216" s="5" t="str">
        <f>IFERROR(VLOOKUP(T216, 'Data-VM-ADF (Do Not Edit)'!A$2:C$20,MATCH("vLan Subnet",'Data-VM-ADF (Do Not Edit)'!A$2:C$2),FALSE),"")</f>
        <v/>
      </c>
      <c r="V216" s="107" t="str">
        <f>IFERROR(VLOOKUP(T216, 'Data-VM-ADF (Do Not Edit)'!A$2:C$20,MATCH("vLan Default Gateway",'Data-VM-ADF (Do Not Edit)'!A$2:C$2),FALSE),"")</f>
        <v/>
      </c>
    </row>
    <row r="217" spans="21:22" ht="15" customHeight="1">
      <c r="U217" s="5" t="str">
        <f>IFERROR(VLOOKUP(T217, 'Data-VM-ADF (Do Not Edit)'!A$2:C$20,MATCH("vLan Subnet",'Data-VM-ADF (Do Not Edit)'!A$2:C$2),FALSE),"")</f>
        <v/>
      </c>
      <c r="V217" s="107" t="str">
        <f>IFERROR(VLOOKUP(T217, 'Data-VM-ADF (Do Not Edit)'!A$2:C$20,MATCH("vLan Default Gateway",'Data-VM-ADF (Do Not Edit)'!A$2:C$2),FALSE),"")</f>
        <v/>
      </c>
    </row>
    <row r="218" spans="21:22" ht="15" customHeight="1">
      <c r="U218" s="5" t="str">
        <f>IFERROR(VLOOKUP(T218, 'Data-VM-ADF (Do Not Edit)'!A$2:C$20,MATCH("vLan Subnet",'Data-VM-ADF (Do Not Edit)'!A$2:C$2),FALSE),"")</f>
        <v/>
      </c>
      <c r="V218" s="107" t="str">
        <f>IFERROR(VLOOKUP(T218, 'Data-VM-ADF (Do Not Edit)'!A$2:C$20,MATCH("vLan Default Gateway",'Data-VM-ADF (Do Not Edit)'!A$2:C$2),FALSE),"")</f>
        <v/>
      </c>
    </row>
    <row r="219" spans="21:22" ht="15" customHeight="1">
      <c r="U219" s="5" t="str">
        <f>IFERROR(VLOOKUP(T219, 'Data-VM-ADF (Do Not Edit)'!A$2:C$20,MATCH("vLan Subnet",'Data-VM-ADF (Do Not Edit)'!A$2:C$2),FALSE),"")</f>
        <v/>
      </c>
      <c r="V219" s="107" t="str">
        <f>IFERROR(VLOOKUP(T219, 'Data-VM-ADF (Do Not Edit)'!A$2:C$20,MATCH("vLan Default Gateway",'Data-VM-ADF (Do Not Edit)'!A$2:C$2),FALSE),"")</f>
        <v/>
      </c>
    </row>
    <row r="220" spans="21:22" ht="15" customHeight="1">
      <c r="U220" s="5" t="str">
        <f>IFERROR(VLOOKUP(T220, 'Data-VM-ADF (Do Not Edit)'!A$2:C$20,MATCH("vLan Subnet",'Data-VM-ADF (Do Not Edit)'!A$2:C$2),FALSE),"")</f>
        <v/>
      </c>
      <c r="V220" s="107" t="str">
        <f>IFERROR(VLOOKUP(T220, 'Data-VM-ADF (Do Not Edit)'!A$2:C$20,MATCH("vLan Default Gateway",'Data-VM-ADF (Do Not Edit)'!A$2:C$2),FALSE),"")</f>
        <v/>
      </c>
    </row>
    <row r="221" spans="21:22" ht="15" customHeight="1">
      <c r="U221" s="5" t="str">
        <f>IFERROR(VLOOKUP(T221, 'Data-VM-ADF (Do Not Edit)'!A$2:C$20,MATCH("vLan Subnet",'Data-VM-ADF (Do Not Edit)'!A$2:C$2),FALSE),"")</f>
        <v/>
      </c>
      <c r="V221" s="107" t="str">
        <f>IFERROR(VLOOKUP(T221, 'Data-VM-ADF (Do Not Edit)'!A$2:C$20,MATCH("vLan Default Gateway",'Data-VM-ADF (Do Not Edit)'!A$2:C$2),FALSE),"")</f>
        <v/>
      </c>
    </row>
    <row r="222" spans="21:22" ht="15" customHeight="1">
      <c r="U222" s="5" t="str">
        <f>IFERROR(VLOOKUP(T222, 'Data-VM-ADF (Do Not Edit)'!A$2:C$20,MATCH("vLan Subnet",'Data-VM-ADF (Do Not Edit)'!A$2:C$2),FALSE),"")</f>
        <v/>
      </c>
      <c r="V222" s="107" t="str">
        <f>IFERROR(VLOOKUP(T222, 'Data-VM-ADF (Do Not Edit)'!A$2:C$20,MATCH("vLan Default Gateway",'Data-VM-ADF (Do Not Edit)'!A$2:C$2),FALSE),"")</f>
        <v/>
      </c>
    </row>
    <row r="223" spans="21:22" ht="15" customHeight="1">
      <c r="U223" s="5" t="str">
        <f>IFERROR(VLOOKUP(T223, 'Data-VM-ADF (Do Not Edit)'!A$2:C$20,MATCH("vLan Subnet",'Data-VM-ADF (Do Not Edit)'!A$2:C$2),FALSE),"")</f>
        <v/>
      </c>
      <c r="V223" s="107" t="str">
        <f>IFERROR(VLOOKUP(T223, 'Data-VM-ADF (Do Not Edit)'!A$2:C$20,MATCH("vLan Default Gateway",'Data-VM-ADF (Do Not Edit)'!A$2:C$2),FALSE),"")</f>
        <v/>
      </c>
    </row>
    <row r="224" spans="21:22" ht="15" customHeight="1">
      <c r="U224" s="5" t="str">
        <f>IFERROR(VLOOKUP(T224, 'Data-VM-ADF (Do Not Edit)'!A$2:C$20,MATCH("vLan Subnet",'Data-VM-ADF (Do Not Edit)'!A$2:C$2),FALSE),"")</f>
        <v/>
      </c>
      <c r="V224" s="107" t="str">
        <f>IFERROR(VLOOKUP(T224, 'Data-VM-ADF (Do Not Edit)'!A$2:C$20,MATCH("vLan Default Gateway",'Data-VM-ADF (Do Not Edit)'!A$2:C$2),FALSE),"")</f>
        <v/>
      </c>
    </row>
    <row r="225" spans="21:22" ht="15" customHeight="1">
      <c r="U225" s="5" t="str">
        <f>IFERROR(VLOOKUP(T225, 'Data-VM-ADF (Do Not Edit)'!A$2:C$20,MATCH("vLan Subnet",'Data-VM-ADF (Do Not Edit)'!A$2:C$2),FALSE),"")</f>
        <v/>
      </c>
      <c r="V225" s="107" t="str">
        <f>IFERROR(VLOOKUP(T225, 'Data-VM-ADF (Do Not Edit)'!A$2:C$20,MATCH("vLan Default Gateway",'Data-VM-ADF (Do Not Edit)'!A$2:C$2),FALSE),"")</f>
        <v/>
      </c>
    </row>
    <row r="226" spans="21:22" ht="15" customHeight="1">
      <c r="U226" s="5" t="str">
        <f>IFERROR(VLOOKUP(T226, 'Data-VM-ADF (Do Not Edit)'!A$2:C$20,MATCH("vLan Subnet",'Data-VM-ADF (Do Not Edit)'!A$2:C$2),FALSE),"")</f>
        <v/>
      </c>
      <c r="V226" s="107" t="str">
        <f>IFERROR(VLOOKUP(T226, 'Data-VM-ADF (Do Not Edit)'!A$2:C$20,MATCH("vLan Default Gateway",'Data-VM-ADF (Do Not Edit)'!A$2:C$2),FALSE),"")</f>
        <v/>
      </c>
    </row>
    <row r="227" spans="21:22" ht="15" customHeight="1">
      <c r="U227" s="5" t="str">
        <f>IFERROR(VLOOKUP(T227, 'Data-VM-ADF (Do Not Edit)'!A$2:C$20,MATCH("vLan Subnet",'Data-VM-ADF (Do Not Edit)'!A$2:C$2),FALSE),"")</f>
        <v/>
      </c>
      <c r="V227" s="107" t="str">
        <f>IFERROR(VLOOKUP(T227, 'Data-VM-ADF (Do Not Edit)'!A$2:C$20,MATCH("vLan Default Gateway",'Data-VM-ADF (Do Not Edit)'!A$2:C$2),FALSE),"")</f>
        <v/>
      </c>
    </row>
    <row r="228" spans="21:22" ht="15" customHeight="1">
      <c r="U228" s="5" t="str">
        <f>IFERROR(VLOOKUP(T228, 'Data-VM-ADF (Do Not Edit)'!A$2:C$20,MATCH("vLan Subnet",'Data-VM-ADF (Do Not Edit)'!A$2:C$2),FALSE),"")</f>
        <v/>
      </c>
      <c r="V228" s="107" t="str">
        <f>IFERROR(VLOOKUP(T228, 'Data-VM-ADF (Do Not Edit)'!A$2:C$20,MATCH("vLan Default Gateway",'Data-VM-ADF (Do Not Edit)'!A$2:C$2),FALSE),"")</f>
        <v/>
      </c>
    </row>
    <row r="229" spans="21:22" ht="15" customHeight="1">
      <c r="U229" s="5" t="str">
        <f>IFERROR(VLOOKUP(T229, 'Data-VM-ADF (Do Not Edit)'!A$2:C$20,MATCH("vLan Subnet",'Data-VM-ADF (Do Not Edit)'!A$2:C$2),FALSE),"")</f>
        <v/>
      </c>
      <c r="V229" s="107" t="str">
        <f>IFERROR(VLOOKUP(T229, 'Data-VM-ADF (Do Not Edit)'!A$2:C$20,MATCH("vLan Default Gateway",'Data-VM-ADF (Do Not Edit)'!A$2:C$2),FALSE),"")</f>
        <v/>
      </c>
    </row>
    <row r="230" spans="21:22" ht="15" customHeight="1">
      <c r="U230" s="5" t="str">
        <f>IFERROR(VLOOKUP(T230, 'Data-VM-ADF (Do Not Edit)'!A$2:C$20,MATCH("vLan Subnet",'Data-VM-ADF (Do Not Edit)'!A$2:C$2),FALSE),"")</f>
        <v/>
      </c>
      <c r="V230" s="107" t="str">
        <f>IFERROR(VLOOKUP(T230, 'Data-VM-ADF (Do Not Edit)'!A$2:C$20,MATCH("vLan Default Gateway",'Data-VM-ADF (Do Not Edit)'!A$2:C$2),FALSE),"")</f>
        <v/>
      </c>
    </row>
    <row r="231" spans="21:22" ht="15" customHeight="1">
      <c r="U231" s="5" t="str">
        <f>IFERROR(VLOOKUP(T231, 'Data-VM-ADF (Do Not Edit)'!A$2:C$20,MATCH("vLan Subnet",'Data-VM-ADF (Do Not Edit)'!A$2:C$2),FALSE),"")</f>
        <v/>
      </c>
      <c r="V231" s="107" t="str">
        <f>IFERROR(VLOOKUP(T231, 'Data-VM-ADF (Do Not Edit)'!A$2:C$20,MATCH("vLan Default Gateway",'Data-VM-ADF (Do Not Edit)'!A$2:C$2),FALSE),"")</f>
        <v/>
      </c>
    </row>
    <row r="232" spans="21:22" ht="15" customHeight="1">
      <c r="U232" s="5" t="str">
        <f>IFERROR(VLOOKUP(T232, 'Data-VM-ADF (Do Not Edit)'!A$2:C$20,MATCH("vLan Subnet",'Data-VM-ADF (Do Not Edit)'!A$2:C$2),FALSE),"")</f>
        <v/>
      </c>
      <c r="V232" s="107" t="str">
        <f>IFERROR(VLOOKUP(T232, 'Data-VM-ADF (Do Not Edit)'!A$2:C$20,MATCH("vLan Default Gateway",'Data-VM-ADF (Do Not Edit)'!A$2:C$2),FALSE),"")</f>
        <v/>
      </c>
    </row>
    <row r="233" spans="21:22" ht="15" customHeight="1">
      <c r="U233" s="5" t="str">
        <f>IFERROR(VLOOKUP(T233, 'Data-VM-ADF (Do Not Edit)'!A$2:C$20,MATCH("vLan Subnet",'Data-VM-ADF (Do Not Edit)'!A$2:C$2),FALSE),"")</f>
        <v/>
      </c>
      <c r="V233" s="107" t="str">
        <f>IFERROR(VLOOKUP(T233, 'Data-VM-ADF (Do Not Edit)'!A$2:C$20,MATCH("vLan Default Gateway",'Data-VM-ADF (Do Not Edit)'!A$2:C$2),FALSE),"")</f>
        <v/>
      </c>
    </row>
    <row r="234" spans="21:22" ht="15" customHeight="1">
      <c r="U234" s="5" t="str">
        <f>IFERROR(VLOOKUP(T234, 'Data-VM-ADF (Do Not Edit)'!A$2:C$20,MATCH("vLan Subnet",'Data-VM-ADF (Do Not Edit)'!A$2:C$2),FALSE),"")</f>
        <v/>
      </c>
      <c r="V234" s="107" t="str">
        <f>IFERROR(VLOOKUP(T234, 'Data-VM-ADF (Do Not Edit)'!A$2:C$20,MATCH("vLan Default Gateway",'Data-VM-ADF (Do Not Edit)'!A$2:C$2),FALSE),"")</f>
        <v/>
      </c>
    </row>
    <row r="235" spans="21:22" ht="15" customHeight="1">
      <c r="U235" s="5" t="str">
        <f>IFERROR(VLOOKUP(T235, 'Data-VM-ADF (Do Not Edit)'!A$2:C$20,MATCH("vLan Subnet",'Data-VM-ADF (Do Not Edit)'!A$2:C$2),FALSE),"")</f>
        <v/>
      </c>
      <c r="V235" s="107" t="str">
        <f>IFERROR(VLOOKUP(T235, 'Data-VM-ADF (Do Not Edit)'!A$2:C$20,MATCH("vLan Default Gateway",'Data-VM-ADF (Do Not Edit)'!A$2:C$2),FALSE),"")</f>
        <v/>
      </c>
    </row>
    <row r="236" spans="21:22" ht="15" customHeight="1">
      <c r="U236" s="5" t="str">
        <f>IFERROR(VLOOKUP(T236, 'Data-VM-ADF (Do Not Edit)'!A$2:C$20,MATCH("vLan Subnet",'Data-VM-ADF (Do Not Edit)'!A$2:C$2),FALSE),"")</f>
        <v/>
      </c>
      <c r="V236" s="107" t="str">
        <f>IFERROR(VLOOKUP(T236, 'Data-VM-ADF (Do Not Edit)'!A$2:C$20,MATCH("vLan Default Gateway",'Data-VM-ADF (Do Not Edit)'!A$2:C$2),FALSE),"")</f>
        <v/>
      </c>
    </row>
    <row r="237" spans="21:22" ht="15" customHeight="1">
      <c r="U237" s="5" t="str">
        <f>IFERROR(VLOOKUP(T237, 'Data-VM-ADF (Do Not Edit)'!A$2:C$20,MATCH("vLan Subnet",'Data-VM-ADF (Do Not Edit)'!A$2:C$2),FALSE),"")</f>
        <v/>
      </c>
      <c r="V237" s="107" t="str">
        <f>IFERROR(VLOOKUP(T237, 'Data-VM-ADF (Do Not Edit)'!A$2:C$20,MATCH("vLan Default Gateway",'Data-VM-ADF (Do Not Edit)'!A$2:C$2),FALSE),"")</f>
        <v/>
      </c>
    </row>
    <row r="238" spans="21:22" ht="15" customHeight="1">
      <c r="U238" s="5" t="str">
        <f>IFERROR(VLOOKUP(T238, 'Data-VM-ADF (Do Not Edit)'!A$2:C$20,MATCH("vLan Subnet",'Data-VM-ADF (Do Not Edit)'!A$2:C$2),FALSE),"")</f>
        <v/>
      </c>
      <c r="V238" s="107" t="str">
        <f>IFERROR(VLOOKUP(T238, 'Data-VM-ADF (Do Not Edit)'!A$2:C$20,MATCH("vLan Default Gateway",'Data-VM-ADF (Do Not Edit)'!A$2:C$2),FALSE),"")</f>
        <v/>
      </c>
    </row>
    <row r="239" spans="21:22" ht="15" customHeight="1">
      <c r="U239" s="5" t="str">
        <f>IFERROR(VLOOKUP(T239, 'Data-VM-ADF (Do Not Edit)'!A$2:C$20,MATCH("vLan Subnet",'Data-VM-ADF (Do Not Edit)'!A$2:C$2),FALSE),"")</f>
        <v/>
      </c>
      <c r="V239" s="107" t="str">
        <f>IFERROR(VLOOKUP(T239, 'Data-VM-ADF (Do Not Edit)'!A$2:C$20,MATCH("vLan Default Gateway",'Data-VM-ADF (Do Not Edit)'!A$2:C$2),FALSE),"")</f>
        <v/>
      </c>
    </row>
    <row r="240" spans="21:22" ht="15" customHeight="1">
      <c r="U240" s="5" t="str">
        <f>IFERROR(VLOOKUP(T240, 'Data-VM-ADF (Do Not Edit)'!A$2:C$20,MATCH("vLan Subnet",'Data-VM-ADF (Do Not Edit)'!A$2:C$2),FALSE),"")</f>
        <v/>
      </c>
      <c r="V240" s="107" t="str">
        <f>IFERROR(VLOOKUP(T240, 'Data-VM-ADF (Do Not Edit)'!A$2:C$20,MATCH("vLan Default Gateway",'Data-VM-ADF (Do Not Edit)'!A$2:C$2),FALSE),"")</f>
        <v/>
      </c>
    </row>
    <row r="241" spans="21:22" ht="15" customHeight="1">
      <c r="U241" s="5" t="str">
        <f>IFERROR(VLOOKUP(T241, 'Data-VM-ADF (Do Not Edit)'!A$2:C$20,MATCH("vLan Subnet",'Data-VM-ADF (Do Not Edit)'!A$2:C$2),FALSE),"")</f>
        <v/>
      </c>
      <c r="V241" s="107" t="str">
        <f>IFERROR(VLOOKUP(T241, 'Data-VM-ADF (Do Not Edit)'!A$2:C$20,MATCH("vLan Default Gateway",'Data-VM-ADF (Do Not Edit)'!A$2:C$2),FALSE),"")</f>
        <v/>
      </c>
    </row>
    <row r="242" spans="21:22" ht="15" customHeight="1">
      <c r="U242" s="5" t="str">
        <f>IFERROR(VLOOKUP(T242, 'Data-VM-ADF (Do Not Edit)'!A$2:C$20,MATCH("vLan Subnet",'Data-VM-ADF (Do Not Edit)'!A$2:C$2),FALSE),"")</f>
        <v/>
      </c>
      <c r="V242" s="107" t="str">
        <f>IFERROR(VLOOKUP(T242, 'Data-VM-ADF (Do Not Edit)'!A$2:C$20,MATCH("vLan Default Gateway",'Data-VM-ADF (Do Not Edit)'!A$2:C$2),FALSE),"")</f>
        <v/>
      </c>
    </row>
    <row r="243" spans="21:22" ht="15" customHeight="1">
      <c r="U243" s="5" t="str">
        <f>IFERROR(VLOOKUP(T243, 'Data-VM-ADF (Do Not Edit)'!A$2:C$20,MATCH("vLan Subnet",'Data-VM-ADF (Do Not Edit)'!A$2:C$2),FALSE),"")</f>
        <v/>
      </c>
      <c r="V243" s="107" t="str">
        <f>IFERROR(VLOOKUP(T243, 'Data-VM-ADF (Do Not Edit)'!A$2:C$20,MATCH("vLan Default Gateway",'Data-VM-ADF (Do Not Edit)'!A$2:C$2),FALSE),"")</f>
        <v/>
      </c>
    </row>
    <row r="244" spans="21:22" ht="15" customHeight="1">
      <c r="U244" s="5" t="str">
        <f>IFERROR(VLOOKUP(T244, 'Data-VM-ADF (Do Not Edit)'!A$2:C$20,MATCH("vLan Subnet",'Data-VM-ADF (Do Not Edit)'!A$2:C$2),FALSE),"")</f>
        <v/>
      </c>
      <c r="V244" s="107" t="str">
        <f>IFERROR(VLOOKUP(T244, 'Data-VM-ADF (Do Not Edit)'!A$2:C$20,MATCH("vLan Default Gateway",'Data-VM-ADF (Do Not Edit)'!A$2:C$2),FALSE),"")</f>
        <v/>
      </c>
    </row>
    <row r="245" spans="21:22" ht="15" customHeight="1">
      <c r="U245" s="5" t="str">
        <f>IFERROR(VLOOKUP(T245, 'Data-VM-ADF (Do Not Edit)'!A$2:C$20,MATCH("vLan Subnet",'Data-VM-ADF (Do Not Edit)'!A$2:C$2),FALSE),"")</f>
        <v/>
      </c>
      <c r="V245" s="107" t="str">
        <f>IFERROR(VLOOKUP(T245, 'Data-VM-ADF (Do Not Edit)'!A$2:C$20,MATCH("vLan Default Gateway",'Data-VM-ADF (Do Not Edit)'!A$2:C$2),FALSE),"")</f>
        <v/>
      </c>
    </row>
    <row r="246" spans="21:22" ht="15" customHeight="1">
      <c r="U246" s="5" t="str">
        <f>IFERROR(VLOOKUP(T246, 'Data-VM-ADF (Do Not Edit)'!A$2:C$20,MATCH("vLan Subnet",'Data-VM-ADF (Do Not Edit)'!A$2:C$2),FALSE),"")</f>
        <v/>
      </c>
      <c r="V246" s="107" t="str">
        <f>IFERROR(VLOOKUP(T246, 'Data-VM-ADF (Do Not Edit)'!A$2:C$20,MATCH("vLan Default Gateway",'Data-VM-ADF (Do Not Edit)'!A$2:C$2),FALSE),"")</f>
        <v/>
      </c>
    </row>
    <row r="247" spans="21:22" ht="15" customHeight="1">
      <c r="U247" s="5" t="str">
        <f>IFERROR(VLOOKUP(T247, 'Data-VM-ADF (Do Not Edit)'!A$2:C$20,MATCH("vLan Subnet",'Data-VM-ADF (Do Not Edit)'!A$2:C$2),FALSE),"")</f>
        <v/>
      </c>
      <c r="V247" s="107" t="str">
        <f>IFERROR(VLOOKUP(T247, 'Data-VM-ADF (Do Not Edit)'!A$2:C$20,MATCH("vLan Default Gateway",'Data-VM-ADF (Do Not Edit)'!A$2:C$2),FALSE),"")</f>
        <v/>
      </c>
    </row>
    <row r="248" spans="21:22" ht="15" customHeight="1">
      <c r="U248" s="5" t="str">
        <f>IFERROR(VLOOKUP(T248, 'Data-VM-ADF (Do Not Edit)'!A$2:C$20,MATCH("vLan Subnet",'Data-VM-ADF (Do Not Edit)'!A$2:C$2),FALSE),"")</f>
        <v/>
      </c>
      <c r="V248" s="107" t="str">
        <f>IFERROR(VLOOKUP(T248, 'Data-VM-ADF (Do Not Edit)'!A$2:C$20,MATCH("vLan Default Gateway",'Data-VM-ADF (Do Not Edit)'!A$2:C$2),FALSE),"")</f>
        <v/>
      </c>
    </row>
    <row r="249" spans="21:22" ht="15" customHeight="1">
      <c r="U249" s="5" t="str">
        <f>IFERROR(VLOOKUP(T249, 'Data-VM-ADF (Do Not Edit)'!A$2:C$20,MATCH("vLan Subnet",'Data-VM-ADF (Do Not Edit)'!A$2:C$2),FALSE),"")</f>
        <v/>
      </c>
      <c r="V249" s="107" t="str">
        <f>IFERROR(VLOOKUP(T249, 'Data-VM-ADF (Do Not Edit)'!A$2:C$20,MATCH("vLan Default Gateway",'Data-VM-ADF (Do Not Edit)'!A$2:C$2),FALSE),"")</f>
        <v/>
      </c>
    </row>
    <row r="250" spans="21:22" ht="15" customHeight="1">
      <c r="U250" s="5" t="str">
        <f>IFERROR(VLOOKUP(T250, 'Data-VM-ADF (Do Not Edit)'!A$2:C$20,MATCH("vLan Subnet",'Data-VM-ADF (Do Not Edit)'!A$2:C$2),FALSE),"")</f>
        <v/>
      </c>
      <c r="V250" s="107" t="str">
        <f>IFERROR(VLOOKUP(T250, 'Data-VM-ADF (Do Not Edit)'!A$2:C$20,MATCH("vLan Default Gateway",'Data-VM-ADF (Do Not Edit)'!A$2:C$2),FALSE),"")</f>
        <v/>
      </c>
    </row>
    <row r="251" spans="21:22" ht="15" customHeight="1">
      <c r="U251" s="5" t="str">
        <f>IFERROR(VLOOKUP(T251, 'Data-VM-ADF (Do Not Edit)'!A$2:C$20,MATCH("vLan Subnet",'Data-VM-ADF (Do Not Edit)'!A$2:C$2),FALSE),"")</f>
        <v/>
      </c>
      <c r="V251" s="107" t="str">
        <f>IFERROR(VLOOKUP(T251, 'Data-VM-ADF (Do Not Edit)'!A$2:C$20,MATCH("vLan Default Gateway",'Data-VM-ADF (Do Not Edit)'!A$2:C$2),FALSE),"")</f>
        <v/>
      </c>
    </row>
    <row r="252" spans="21:22" ht="15" customHeight="1">
      <c r="U252" s="5" t="str">
        <f>IFERROR(VLOOKUP(T252, 'Data-VM-ADF (Do Not Edit)'!A$2:C$20,MATCH("vLan Subnet",'Data-VM-ADF (Do Not Edit)'!A$2:C$2),FALSE),"")</f>
        <v/>
      </c>
      <c r="V252" s="107" t="str">
        <f>IFERROR(VLOOKUP(T252, 'Data-VM-ADF (Do Not Edit)'!A$2:C$20,MATCH("vLan Default Gateway",'Data-VM-ADF (Do Not Edit)'!A$2:C$2),FALSE),"")</f>
        <v/>
      </c>
    </row>
    <row r="253" spans="21:22" ht="15" customHeight="1">
      <c r="U253" s="5" t="str">
        <f>IFERROR(VLOOKUP(T253, 'Data-VM-ADF (Do Not Edit)'!A$2:C$20,MATCH("vLan Subnet",'Data-VM-ADF (Do Not Edit)'!A$2:C$2),FALSE),"")</f>
        <v/>
      </c>
      <c r="V253" s="107" t="str">
        <f>IFERROR(VLOOKUP(T253, 'Data-VM-ADF (Do Not Edit)'!A$2:C$20,MATCH("vLan Default Gateway",'Data-VM-ADF (Do Not Edit)'!A$2:C$2),FALSE),"")</f>
        <v/>
      </c>
    </row>
    <row r="254" spans="21:22" ht="15" customHeight="1">
      <c r="U254" s="5" t="str">
        <f>IFERROR(VLOOKUP(T254, 'Data-VM-ADF (Do Not Edit)'!A$2:C$20,MATCH("vLan Subnet",'Data-VM-ADF (Do Not Edit)'!A$2:C$2),FALSE),"")</f>
        <v/>
      </c>
      <c r="V254" s="107" t="str">
        <f>IFERROR(VLOOKUP(T254, 'Data-VM-ADF (Do Not Edit)'!A$2:C$20,MATCH("vLan Default Gateway",'Data-VM-ADF (Do Not Edit)'!A$2:C$2),FALSE),"")</f>
        <v/>
      </c>
    </row>
    <row r="255" spans="21:22" ht="15" customHeight="1">
      <c r="U255" s="5" t="str">
        <f>IFERROR(VLOOKUP(T255, 'Data-VM-ADF (Do Not Edit)'!A$2:C$20,MATCH("vLan Subnet",'Data-VM-ADF (Do Not Edit)'!A$2:C$2),FALSE),"")</f>
        <v/>
      </c>
      <c r="V255" s="107" t="str">
        <f>IFERROR(VLOOKUP(T255, 'Data-VM-ADF (Do Not Edit)'!A$2:C$20,MATCH("vLan Default Gateway",'Data-VM-ADF (Do Not Edit)'!A$2:C$2),FALSE),"")</f>
        <v/>
      </c>
    </row>
    <row r="256" spans="21:22" ht="15" customHeight="1">
      <c r="U256" s="5" t="str">
        <f>IFERROR(VLOOKUP(T256, 'Data-VM-ADF (Do Not Edit)'!A$2:C$20,MATCH("vLan Subnet",'Data-VM-ADF (Do Not Edit)'!A$2:C$2),FALSE),"")</f>
        <v/>
      </c>
      <c r="V256" s="107" t="str">
        <f>IFERROR(VLOOKUP(T256, 'Data-VM-ADF (Do Not Edit)'!A$2:C$20,MATCH("vLan Default Gateway",'Data-VM-ADF (Do Not Edit)'!A$2:C$2),FALSE),"")</f>
        <v/>
      </c>
    </row>
    <row r="257" spans="21:22" ht="15" customHeight="1">
      <c r="U257" s="5" t="str">
        <f>IFERROR(VLOOKUP(T257, 'Data-VM-ADF (Do Not Edit)'!A$2:C$20,MATCH("vLan Subnet",'Data-VM-ADF (Do Not Edit)'!A$2:C$2),FALSE),"")</f>
        <v/>
      </c>
      <c r="V257" s="107" t="str">
        <f>IFERROR(VLOOKUP(T257, 'Data-VM-ADF (Do Not Edit)'!A$2:C$20,MATCH("vLan Default Gateway",'Data-VM-ADF (Do Not Edit)'!A$2:C$2),FALSE),"")</f>
        <v/>
      </c>
    </row>
    <row r="258" spans="21:22" ht="15" customHeight="1">
      <c r="U258" s="5" t="str">
        <f>IFERROR(VLOOKUP(T258, 'Data-VM-ADF (Do Not Edit)'!A$2:C$20,MATCH("vLan Subnet",'Data-VM-ADF (Do Not Edit)'!A$2:C$2),FALSE),"")</f>
        <v/>
      </c>
      <c r="V258" s="107" t="str">
        <f>IFERROR(VLOOKUP(T258, 'Data-VM-ADF (Do Not Edit)'!A$2:C$20,MATCH("vLan Default Gateway",'Data-VM-ADF (Do Not Edit)'!A$2:C$2),FALSE),"")</f>
        <v/>
      </c>
    </row>
    <row r="259" spans="21:22" ht="15" customHeight="1">
      <c r="U259" s="5" t="str">
        <f>IFERROR(VLOOKUP(T259, 'Data-VM-ADF (Do Not Edit)'!A$2:C$20,MATCH("vLan Subnet",'Data-VM-ADF (Do Not Edit)'!A$2:C$2),FALSE),"")</f>
        <v/>
      </c>
      <c r="V259" s="107" t="str">
        <f>IFERROR(VLOOKUP(T259, 'Data-VM-ADF (Do Not Edit)'!A$2:C$20,MATCH("vLan Default Gateway",'Data-VM-ADF (Do Not Edit)'!A$2:C$2),FALSE),"")</f>
        <v/>
      </c>
    </row>
    <row r="260" spans="21:22" ht="15" customHeight="1">
      <c r="U260" s="5" t="str">
        <f>IFERROR(VLOOKUP(T260, 'Data-VM-ADF (Do Not Edit)'!A$2:C$20,MATCH("vLan Subnet",'Data-VM-ADF (Do Not Edit)'!A$2:C$2),FALSE),"")</f>
        <v/>
      </c>
      <c r="V260" s="107" t="str">
        <f>IFERROR(VLOOKUP(T260, 'Data-VM-ADF (Do Not Edit)'!A$2:C$20,MATCH("vLan Default Gateway",'Data-VM-ADF (Do Not Edit)'!A$2:C$2),FALSE),"")</f>
        <v/>
      </c>
    </row>
    <row r="261" spans="21:22" ht="15" customHeight="1">
      <c r="U261" s="5" t="str">
        <f>IFERROR(VLOOKUP(T261, 'Data-VM-ADF (Do Not Edit)'!A$2:C$20,MATCH("vLan Subnet",'Data-VM-ADF (Do Not Edit)'!A$2:C$2),FALSE),"")</f>
        <v/>
      </c>
      <c r="V261" s="107" t="str">
        <f>IFERROR(VLOOKUP(T261, 'Data-VM-ADF (Do Not Edit)'!A$2:C$20,MATCH("vLan Default Gateway",'Data-VM-ADF (Do Not Edit)'!A$2:C$2),FALSE),"")</f>
        <v/>
      </c>
    </row>
    <row r="262" spans="21:22" ht="15" customHeight="1">
      <c r="U262" s="5" t="str">
        <f>IFERROR(VLOOKUP(T262, 'Data-VM-ADF (Do Not Edit)'!A$2:C$20,MATCH("vLan Subnet",'Data-VM-ADF (Do Not Edit)'!A$2:C$2),FALSE),"")</f>
        <v/>
      </c>
      <c r="V262" s="107" t="str">
        <f>IFERROR(VLOOKUP(T262, 'Data-VM-ADF (Do Not Edit)'!A$2:C$20,MATCH("vLan Default Gateway",'Data-VM-ADF (Do Not Edit)'!A$2:C$2),FALSE),"")</f>
        <v/>
      </c>
    </row>
    <row r="263" spans="21:22" ht="15" customHeight="1">
      <c r="U263" s="5" t="str">
        <f>IFERROR(VLOOKUP(T263, 'Data-VM-ADF (Do Not Edit)'!A$2:C$20,MATCH("vLan Subnet",'Data-VM-ADF (Do Not Edit)'!A$2:C$2),FALSE),"")</f>
        <v/>
      </c>
      <c r="V263" s="107" t="str">
        <f>IFERROR(VLOOKUP(T263, 'Data-VM-ADF (Do Not Edit)'!A$2:C$20,MATCH("vLan Default Gateway",'Data-VM-ADF (Do Not Edit)'!A$2:C$2),FALSE),"")</f>
        <v/>
      </c>
    </row>
    <row r="264" spans="21:22" ht="15" customHeight="1">
      <c r="U264" s="5" t="str">
        <f>IFERROR(VLOOKUP(T264, 'Data-VM-ADF (Do Not Edit)'!A$2:C$20,MATCH("vLan Subnet",'Data-VM-ADF (Do Not Edit)'!A$2:C$2),FALSE),"")</f>
        <v/>
      </c>
      <c r="V264" s="107" t="str">
        <f>IFERROR(VLOOKUP(T264, 'Data-VM-ADF (Do Not Edit)'!A$2:C$20,MATCH("vLan Default Gateway",'Data-VM-ADF (Do Not Edit)'!A$2:C$2),FALSE),"")</f>
        <v/>
      </c>
    </row>
    <row r="265" spans="21:22" ht="15" customHeight="1">
      <c r="U265" s="5" t="str">
        <f>IFERROR(VLOOKUP(T265, 'Data-VM-ADF (Do Not Edit)'!A$2:C$20,MATCH("vLan Subnet",'Data-VM-ADF (Do Not Edit)'!A$2:C$2),FALSE),"")</f>
        <v/>
      </c>
      <c r="V265" s="107" t="str">
        <f>IFERROR(VLOOKUP(T265, 'Data-VM-ADF (Do Not Edit)'!A$2:C$20,MATCH("vLan Default Gateway",'Data-VM-ADF (Do Not Edit)'!A$2:C$2),FALSE),"")</f>
        <v/>
      </c>
    </row>
    <row r="266" spans="21:22" ht="15" customHeight="1">
      <c r="U266" s="5" t="str">
        <f>IFERROR(VLOOKUP(T266, 'Data-VM-ADF (Do Not Edit)'!A$2:C$20,MATCH("vLan Subnet",'Data-VM-ADF (Do Not Edit)'!A$2:C$2),FALSE),"")</f>
        <v/>
      </c>
      <c r="V266" s="107" t="str">
        <f>IFERROR(VLOOKUP(T266, 'Data-VM-ADF (Do Not Edit)'!A$2:C$20,MATCH("vLan Default Gateway",'Data-VM-ADF (Do Not Edit)'!A$2:C$2),FALSE),"")</f>
        <v/>
      </c>
    </row>
    <row r="267" spans="21:22" ht="15" customHeight="1">
      <c r="U267" s="5" t="str">
        <f>IFERROR(VLOOKUP(T267, 'Data-VM-ADF (Do Not Edit)'!A$2:C$20,MATCH("vLan Subnet",'Data-VM-ADF (Do Not Edit)'!A$2:C$2),FALSE),"")</f>
        <v/>
      </c>
      <c r="V267" s="107" t="str">
        <f>IFERROR(VLOOKUP(T267, 'Data-VM-ADF (Do Not Edit)'!A$2:C$20,MATCH("vLan Default Gateway",'Data-VM-ADF (Do Not Edit)'!A$2:C$2),FALSE),"")</f>
        <v/>
      </c>
    </row>
    <row r="268" spans="21:22" ht="15" customHeight="1">
      <c r="U268" s="5" t="str">
        <f>IFERROR(VLOOKUP(T268, 'Data-VM-ADF (Do Not Edit)'!A$2:C$20,MATCH("vLan Subnet",'Data-VM-ADF (Do Not Edit)'!A$2:C$2),FALSE),"")</f>
        <v/>
      </c>
      <c r="V268" s="107" t="str">
        <f>IFERROR(VLOOKUP(T268, 'Data-VM-ADF (Do Not Edit)'!A$2:C$20,MATCH("vLan Default Gateway",'Data-VM-ADF (Do Not Edit)'!A$2:C$2),FALSE),"")</f>
        <v/>
      </c>
    </row>
    <row r="269" spans="21:22" ht="15" customHeight="1">
      <c r="U269" s="5" t="str">
        <f>IFERROR(VLOOKUP(T269, 'Data-VM-ADF (Do Not Edit)'!A$2:C$20,MATCH("vLan Subnet",'Data-VM-ADF (Do Not Edit)'!A$2:C$2),FALSE),"")</f>
        <v/>
      </c>
      <c r="V269" s="107" t="str">
        <f>IFERROR(VLOOKUP(T269, 'Data-VM-ADF (Do Not Edit)'!A$2:C$20,MATCH("vLan Default Gateway",'Data-VM-ADF (Do Not Edit)'!A$2:C$2),FALSE),"")</f>
        <v/>
      </c>
    </row>
    <row r="270" spans="21:22" ht="15" customHeight="1">
      <c r="U270" s="5" t="str">
        <f>IFERROR(VLOOKUP(T270, 'Data-VM-ADF (Do Not Edit)'!A$2:C$20,MATCH("vLan Subnet",'Data-VM-ADF (Do Not Edit)'!A$2:C$2),FALSE),"")</f>
        <v/>
      </c>
      <c r="V270" s="107" t="str">
        <f>IFERROR(VLOOKUP(T270, 'Data-VM-ADF (Do Not Edit)'!A$2:C$20,MATCH("vLan Default Gateway",'Data-VM-ADF (Do Not Edit)'!A$2:C$2),FALSE),"")</f>
        <v/>
      </c>
    </row>
    <row r="271" spans="21:22" ht="15" customHeight="1">
      <c r="U271" s="5" t="str">
        <f>IFERROR(VLOOKUP(T271, 'Data-VM-ADF (Do Not Edit)'!A$2:C$20,MATCH("vLan Subnet",'Data-VM-ADF (Do Not Edit)'!A$2:C$2),FALSE),"")</f>
        <v/>
      </c>
      <c r="V271" s="107" t="str">
        <f>IFERROR(VLOOKUP(T271, 'Data-VM-ADF (Do Not Edit)'!A$2:C$20,MATCH("vLan Default Gateway",'Data-VM-ADF (Do Not Edit)'!A$2:C$2),FALSE),"")</f>
        <v/>
      </c>
    </row>
    <row r="272" spans="21:22" ht="15" customHeight="1">
      <c r="U272" s="5" t="str">
        <f>IFERROR(VLOOKUP(T272, 'Data-VM-ADF (Do Not Edit)'!A$2:C$20,MATCH("vLan Subnet",'Data-VM-ADF (Do Not Edit)'!A$2:C$2),FALSE),"")</f>
        <v/>
      </c>
      <c r="V272" s="107" t="str">
        <f>IFERROR(VLOOKUP(T272, 'Data-VM-ADF (Do Not Edit)'!A$2:C$20,MATCH("vLan Default Gateway",'Data-VM-ADF (Do Not Edit)'!A$2:C$2),FALSE),"")</f>
        <v/>
      </c>
    </row>
    <row r="273" spans="21:22" ht="15" customHeight="1">
      <c r="U273" s="5" t="str">
        <f>IFERROR(VLOOKUP(T273, 'Data-VM-ADF (Do Not Edit)'!A$2:C$20,MATCH("vLan Subnet",'Data-VM-ADF (Do Not Edit)'!A$2:C$2),FALSE),"")</f>
        <v/>
      </c>
      <c r="V273" s="107" t="str">
        <f>IFERROR(VLOOKUP(T273, 'Data-VM-ADF (Do Not Edit)'!A$2:C$20,MATCH("vLan Default Gateway",'Data-VM-ADF (Do Not Edit)'!A$2:C$2),FALSE),"")</f>
        <v/>
      </c>
    </row>
    <row r="274" spans="21:22" ht="15" customHeight="1">
      <c r="U274" s="5" t="str">
        <f>IFERROR(VLOOKUP(T274, 'Data-VM-ADF (Do Not Edit)'!A$2:C$20,MATCH("vLan Subnet",'Data-VM-ADF (Do Not Edit)'!A$2:C$2),FALSE),"")</f>
        <v/>
      </c>
      <c r="V274" s="107" t="str">
        <f>IFERROR(VLOOKUP(T274, 'Data-VM-ADF (Do Not Edit)'!A$2:C$20,MATCH("vLan Default Gateway",'Data-VM-ADF (Do Not Edit)'!A$2:C$2),FALSE),"")</f>
        <v/>
      </c>
    </row>
    <row r="275" spans="21:22" ht="15" customHeight="1">
      <c r="U275" s="5" t="str">
        <f>IFERROR(VLOOKUP(T275, 'Data-VM-ADF (Do Not Edit)'!A$2:C$20,MATCH("vLan Subnet",'Data-VM-ADF (Do Not Edit)'!A$2:C$2),FALSE),"")</f>
        <v/>
      </c>
      <c r="V275" s="107" t="str">
        <f>IFERROR(VLOOKUP(T275, 'Data-VM-ADF (Do Not Edit)'!A$2:C$20,MATCH("vLan Default Gateway",'Data-VM-ADF (Do Not Edit)'!A$2:C$2),FALSE),"")</f>
        <v/>
      </c>
    </row>
    <row r="276" spans="21:22" ht="15" customHeight="1">
      <c r="U276" s="5" t="str">
        <f>IFERROR(VLOOKUP(T276, 'Data-VM-ADF (Do Not Edit)'!A$2:C$20,MATCH("vLan Subnet",'Data-VM-ADF (Do Not Edit)'!A$2:C$2),FALSE),"")</f>
        <v/>
      </c>
      <c r="V276" s="107" t="str">
        <f>IFERROR(VLOOKUP(T276, 'Data-VM-ADF (Do Not Edit)'!A$2:C$20,MATCH("vLan Default Gateway",'Data-VM-ADF (Do Not Edit)'!A$2:C$2),FALSE),"")</f>
        <v/>
      </c>
    </row>
    <row r="277" spans="21:22" ht="15" customHeight="1">
      <c r="U277" s="5" t="str">
        <f>IFERROR(VLOOKUP(T277, 'Data-VM-ADF (Do Not Edit)'!A$2:C$20,MATCH("vLan Subnet",'Data-VM-ADF (Do Not Edit)'!A$2:C$2),FALSE),"")</f>
        <v/>
      </c>
      <c r="V277" s="107" t="str">
        <f>IFERROR(VLOOKUP(T277, 'Data-VM-ADF (Do Not Edit)'!A$2:C$20,MATCH("vLan Default Gateway",'Data-VM-ADF (Do Not Edit)'!A$2:C$2),FALSE),"")</f>
        <v/>
      </c>
    </row>
    <row r="278" spans="21:22" ht="15" customHeight="1">
      <c r="U278" s="5" t="str">
        <f>IFERROR(VLOOKUP(T278, 'Data-VM-ADF (Do Not Edit)'!A$2:C$20,MATCH("vLan Subnet",'Data-VM-ADF (Do Not Edit)'!A$2:C$2),FALSE),"")</f>
        <v/>
      </c>
      <c r="V278" s="107" t="str">
        <f>IFERROR(VLOOKUP(T278, 'Data-VM-ADF (Do Not Edit)'!A$2:C$20,MATCH("vLan Default Gateway",'Data-VM-ADF (Do Not Edit)'!A$2:C$2),FALSE),"")</f>
        <v/>
      </c>
    </row>
    <row r="279" spans="21:22" ht="15" customHeight="1">
      <c r="U279" s="5" t="str">
        <f>IFERROR(VLOOKUP(T279, 'Data-VM-ADF (Do Not Edit)'!A$2:C$20,MATCH("vLan Subnet",'Data-VM-ADF (Do Not Edit)'!A$2:C$2),FALSE),"")</f>
        <v/>
      </c>
      <c r="V279" s="107" t="str">
        <f>IFERROR(VLOOKUP(T279, 'Data-VM-ADF (Do Not Edit)'!A$2:C$20,MATCH("vLan Default Gateway",'Data-VM-ADF (Do Not Edit)'!A$2:C$2),FALSE),"")</f>
        <v/>
      </c>
    </row>
    <row r="280" spans="21:22" ht="15" customHeight="1">
      <c r="U280" s="5" t="str">
        <f>IFERROR(VLOOKUP(T280, 'Data-VM-ADF (Do Not Edit)'!A$2:C$20,MATCH("vLan Subnet",'Data-VM-ADF (Do Not Edit)'!A$2:C$2),FALSE),"")</f>
        <v/>
      </c>
      <c r="V280" s="107" t="str">
        <f>IFERROR(VLOOKUP(T280, 'Data-VM-ADF (Do Not Edit)'!A$2:C$20,MATCH("vLan Default Gateway",'Data-VM-ADF (Do Not Edit)'!A$2:C$2),FALSE),"")</f>
        <v/>
      </c>
    </row>
    <row r="281" spans="21:22" ht="15" customHeight="1">
      <c r="U281" s="5" t="str">
        <f>IFERROR(VLOOKUP(T281, 'Data-VM-ADF (Do Not Edit)'!A$2:C$20,MATCH("vLan Subnet",'Data-VM-ADF (Do Not Edit)'!A$2:C$2),FALSE),"")</f>
        <v/>
      </c>
      <c r="V281" s="107" t="str">
        <f>IFERROR(VLOOKUP(T281, 'Data-VM-ADF (Do Not Edit)'!A$2:C$20,MATCH("vLan Default Gateway",'Data-VM-ADF (Do Not Edit)'!A$2:C$2),FALSE),"")</f>
        <v/>
      </c>
    </row>
    <row r="282" spans="21:22" ht="15" customHeight="1">
      <c r="U282" s="5" t="str">
        <f>IFERROR(VLOOKUP(T282, 'Data-VM-ADF (Do Not Edit)'!A$2:C$20,MATCH("vLan Subnet",'Data-VM-ADF (Do Not Edit)'!A$2:C$2),FALSE),"")</f>
        <v/>
      </c>
      <c r="V282" s="107" t="str">
        <f>IFERROR(VLOOKUP(T282, 'Data-VM-ADF (Do Not Edit)'!A$2:C$20,MATCH("vLan Default Gateway",'Data-VM-ADF (Do Not Edit)'!A$2:C$2),FALSE),"")</f>
        <v/>
      </c>
    </row>
    <row r="283" spans="21:22" ht="15" customHeight="1">
      <c r="U283" s="5" t="str">
        <f>IFERROR(VLOOKUP(T283, 'Data-VM-ADF (Do Not Edit)'!A$2:C$20,MATCH("vLan Subnet",'Data-VM-ADF (Do Not Edit)'!A$2:C$2),FALSE),"")</f>
        <v/>
      </c>
      <c r="V283" s="107" t="str">
        <f>IFERROR(VLOOKUP(T283, 'Data-VM-ADF (Do Not Edit)'!A$2:C$20,MATCH("vLan Default Gateway",'Data-VM-ADF (Do Not Edit)'!A$2:C$2),FALSE),"")</f>
        <v/>
      </c>
    </row>
    <row r="284" spans="21:22" ht="15" customHeight="1">
      <c r="U284" s="5" t="str">
        <f>IFERROR(VLOOKUP(T284, 'Data-VM-ADF (Do Not Edit)'!A$2:C$20,MATCH("vLan Subnet",'Data-VM-ADF (Do Not Edit)'!A$2:C$2),FALSE),"")</f>
        <v/>
      </c>
      <c r="V284" s="107" t="str">
        <f>IFERROR(VLOOKUP(T284, 'Data-VM-ADF (Do Not Edit)'!A$2:C$20,MATCH("vLan Default Gateway",'Data-VM-ADF (Do Not Edit)'!A$2:C$2),FALSE),"")</f>
        <v/>
      </c>
    </row>
    <row r="285" spans="21:22" ht="15" customHeight="1">
      <c r="U285" s="5" t="str">
        <f>IFERROR(VLOOKUP(T285, 'Data-VM-ADF (Do Not Edit)'!A$2:C$20,MATCH("vLan Subnet",'Data-VM-ADF (Do Not Edit)'!A$2:C$2),FALSE),"")</f>
        <v/>
      </c>
      <c r="V285" s="107" t="str">
        <f>IFERROR(VLOOKUP(T285, 'Data-VM-ADF (Do Not Edit)'!A$2:C$20,MATCH("vLan Default Gateway",'Data-VM-ADF (Do Not Edit)'!A$2:C$2),FALSE),"")</f>
        <v/>
      </c>
    </row>
    <row r="286" spans="21:22" ht="15" customHeight="1">
      <c r="U286" s="5" t="str">
        <f>IFERROR(VLOOKUP(T286, 'Data-VM-ADF (Do Not Edit)'!A$2:C$20,MATCH("vLan Subnet",'Data-VM-ADF (Do Not Edit)'!A$2:C$2),FALSE),"")</f>
        <v/>
      </c>
      <c r="V286" s="107" t="str">
        <f>IFERROR(VLOOKUP(T286, 'Data-VM-ADF (Do Not Edit)'!A$2:C$20,MATCH("vLan Default Gateway",'Data-VM-ADF (Do Not Edit)'!A$2:C$2),FALSE),"")</f>
        <v/>
      </c>
    </row>
    <row r="287" spans="21:22" ht="15" customHeight="1">
      <c r="U287" s="5" t="str">
        <f>IFERROR(VLOOKUP(T287, 'Data-VM-ADF (Do Not Edit)'!A$2:C$20,MATCH("vLan Subnet",'Data-VM-ADF (Do Not Edit)'!A$2:C$2),FALSE),"")</f>
        <v/>
      </c>
      <c r="V287" s="107" t="str">
        <f>IFERROR(VLOOKUP(T287, 'Data-VM-ADF (Do Not Edit)'!A$2:C$20,MATCH("vLan Default Gateway",'Data-VM-ADF (Do Not Edit)'!A$2:C$2),FALSE),"")</f>
        <v/>
      </c>
    </row>
    <row r="288" spans="21:22" ht="15" customHeight="1">
      <c r="U288" s="5" t="str">
        <f>IFERROR(VLOOKUP(T288, 'Data-VM-ADF (Do Not Edit)'!A$2:C$20,MATCH("vLan Subnet",'Data-VM-ADF (Do Not Edit)'!A$2:C$2),FALSE),"")</f>
        <v/>
      </c>
      <c r="V288" s="107" t="str">
        <f>IFERROR(VLOOKUP(T288, 'Data-VM-ADF (Do Not Edit)'!A$2:C$20,MATCH("vLan Default Gateway",'Data-VM-ADF (Do Not Edit)'!A$2:C$2),FALSE),"")</f>
        <v/>
      </c>
    </row>
    <row r="289" spans="21:22" ht="15" customHeight="1">
      <c r="U289" s="5" t="str">
        <f>IFERROR(VLOOKUP(T289, 'Data-VM-ADF (Do Not Edit)'!A$2:C$20,MATCH("vLan Subnet",'Data-VM-ADF (Do Not Edit)'!A$2:C$2),FALSE),"")</f>
        <v/>
      </c>
      <c r="V289" s="107" t="str">
        <f>IFERROR(VLOOKUP(T289, 'Data-VM-ADF (Do Not Edit)'!A$2:C$20,MATCH("vLan Default Gateway",'Data-VM-ADF (Do Not Edit)'!A$2:C$2),FALSE),"")</f>
        <v/>
      </c>
    </row>
    <row r="290" spans="21:22" ht="15" customHeight="1">
      <c r="U290" s="5" t="str">
        <f>IFERROR(VLOOKUP(T290, 'Data-VM-ADF (Do Not Edit)'!A$2:C$20,MATCH("vLan Subnet",'Data-VM-ADF (Do Not Edit)'!A$2:C$2),FALSE),"")</f>
        <v/>
      </c>
      <c r="V290" s="107" t="str">
        <f>IFERROR(VLOOKUP(T290, 'Data-VM-ADF (Do Not Edit)'!A$2:C$20,MATCH("vLan Default Gateway",'Data-VM-ADF (Do Not Edit)'!A$2:C$2),FALSE),"")</f>
        <v/>
      </c>
    </row>
    <row r="291" spans="21:22" ht="15" customHeight="1">
      <c r="U291" s="5" t="str">
        <f>IFERROR(VLOOKUP(T291, 'Data-VM-ADF (Do Not Edit)'!A$2:C$20,MATCH("vLan Subnet",'Data-VM-ADF (Do Not Edit)'!A$2:C$2),FALSE),"")</f>
        <v/>
      </c>
      <c r="V291" s="107" t="str">
        <f>IFERROR(VLOOKUP(T291, 'Data-VM-ADF (Do Not Edit)'!A$2:C$20,MATCH("vLan Default Gateway",'Data-VM-ADF (Do Not Edit)'!A$2:C$2),FALSE),"")</f>
        <v/>
      </c>
    </row>
    <row r="292" spans="21:22" ht="15" customHeight="1">
      <c r="U292" s="5" t="str">
        <f>IFERROR(VLOOKUP(T292, 'Data-VM-ADF (Do Not Edit)'!A$2:C$20,MATCH("vLan Subnet",'Data-VM-ADF (Do Not Edit)'!A$2:C$2),FALSE),"")</f>
        <v/>
      </c>
      <c r="V292" s="107" t="str">
        <f>IFERROR(VLOOKUP(T292, 'Data-VM-ADF (Do Not Edit)'!A$2:C$20,MATCH("vLan Default Gateway",'Data-VM-ADF (Do Not Edit)'!A$2:C$2),FALSE),"")</f>
        <v/>
      </c>
    </row>
    <row r="293" spans="21:22" ht="15" customHeight="1">
      <c r="U293" s="5" t="str">
        <f>IFERROR(VLOOKUP(T293, 'Data-VM-ADF (Do Not Edit)'!A$2:C$20,MATCH("vLan Subnet",'Data-VM-ADF (Do Not Edit)'!A$2:C$2),FALSE),"")</f>
        <v/>
      </c>
      <c r="V293" s="107" t="str">
        <f>IFERROR(VLOOKUP(T293, 'Data-VM-ADF (Do Not Edit)'!A$2:C$20,MATCH("vLan Default Gateway",'Data-VM-ADF (Do Not Edit)'!A$2:C$2),FALSE),"")</f>
        <v/>
      </c>
    </row>
    <row r="294" spans="21:22" ht="15" customHeight="1">
      <c r="U294" s="5" t="str">
        <f>IFERROR(VLOOKUP(T294, 'Data-VM-ADF (Do Not Edit)'!A$2:C$20,MATCH("vLan Subnet",'Data-VM-ADF (Do Not Edit)'!A$2:C$2),FALSE),"")</f>
        <v/>
      </c>
      <c r="V294" s="107" t="str">
        <f>IFERROR(VLOOKUP(T294, 'Data-VM-ADF (Do Not Edit)'!A$2:C$20,MATCH("vLan Default Gateway",'Data-VM-ADF (Do Not Edit)'!A$2:C$2),FALSE),"")</f>
        <v/>
      </c>
    </row>
    <row r="295" spans="21:22" ht="15" customHeight="1">
      <c r="U295" s="5" t="str">
        <f>IFERROR(VLOOKUP(T295, 'Data-VM-ADF (Do Not Edit)'!A$2:C$20,MATCH("vLan Subnet",'Data-VM-ADF (Do Not Edit)'!A$2:C$2),FALSE),"")</f>
        <v/>
      </c>
      <c r="V295" s="107" t="str">
        <f>IFERROR(VLOOKUP(T295, 'Data-VM-ADF (Do Not Edit)'!A$2:C$20,MATCH("vLan Default Gateway",'Data-VM-ADF (Do Not Edit)'!A$2:C$2),FALSE),"")</f>
        <v/>
      </c>
    </row>
    <row r="296" spans="21:22" ht="15" customHeight="1">
      <c r="U296" s="5" t="str">
        <f>IFERROR(VLOOKUP(T296, 'Data-VM-ADF (Do Not Edit)'!A$2:C$20,MATCH("vLan Subnet",'Data-VM-ADF (Do Not Edit)'!A$2:C$2),FALSE),"")</f>
        <v/>
      </c>
      <c r="V296" s="107" t="str">
        <f>IFERROR(VLOOKUP(T296, 'Data-VM-ADF (Do Not Edit)'!A$2:C$20,MATCH("vLan Default Gateway",'Data-VM-ADF (Do Not Edit)'!A$2:C$2),FALSE),"")</f>
        <v/>
      </c>
    </row>
    <row r="297" spans="21:22" ht="15" customHeight="1">
      <c r="U297" s="5" t="str">
        <f>IFERROR(VLOOKUP(T297, 'Data-VM-ADF (Do Not Edit)'!A$2:C$20,MATCH("vLan Subnet",'Data-VM-ADF (Do Not Edit)'!A$2:C$2),FALSE),"")</f>
        <v/>
      </c>
      <c r="V297" s="107" t="str">
        <f>IFERROR(VLOOKUP(T297, 'Data-VM-ADF (Do Not Edit)'!A$2:C$20,MATCH("vLan Default Gateway",'Data-VM-ADF (Do Not Edit)'!A$2:C$2),FALSE),"")</f>
        <v/>
      </c>
    </row>
    <row r="298" spans="21:22" ht="15" customHeight="1">
      <c r="U298" s="5" t="str">
        <f>IFERROR(VLOOKUP(T298, 'Data-VM-ADF (Do Not Edit)'!A$2:C$20,MATCH("vLan Subnet",'Data-VM-ADF (Do Not Edit)'!A$2:C$2),FALSE),"")</f>
        <v/>
      </c>
      <c r="V298" s="107" t="str">
        <f>IFERROR(VLOOKUP(T298, 'Data-VM-ADF (Do Not Edit)'!A$2:C$20,MATCH("vLan Default Gateway",'Data-VM-ADF (Do Not Edit)'!A$2:C$2),FALSE),"")</f>
        <v/>
      </c>
    </row>
    <row r="299" spans="21:22" ht="15" customHeight="1">
      <c r="U299" s="5" t="str">
        <f>IFERROR(VLOOKUP(T299, 'Data-VM-ADF (Do Not Edit)'!A$2:C$20,MATCH("vLan Subnet",'Data-VM-ADF (Do Not Edit)'!A$2:C$2),FALSE),"")</f>
        <v/>
      </c>
      <c r="V299" s="107" t="str">
        <f>IFERROR(VLOOKUP(T299, 'Data-VM-ADF (Do Not Edit)'!A$2:C$20,MATCH("vLan Default Gateway",'Data-VM-ADF (Do Not Edit)'!A$2:C$2),FALSE),"")</f>
        <v/>
      </c>
    </row>
    <row r="300" spans="21:22" ht="15" customHeight="1">
      <c r="U300" s="5" t="str">
        <f>IFERROR(VLOOKUP(T300, 'Data-VM-ADF (Do Not Edit)'!A$2:C$20,MATCH("vLan Subnet",'Data-VM-ADF (Do Not Edit)'!A$2:C$2),FALSE),"")</f>
        <v/>
      </c>
      <c r="V300" s="107" t="str">
        <f>IFERROR(VLOOKUP(T300, 'Data-VM-ADF (Do Not Edit)'!A$2:C$20,MATCH("vLan Default Gateway",'Data-VM-ADF (Do Not Edit)'!A$2:C$2),FALSE),"")</f>
        <v/>
      </c>
    </row>
    <row r="301" spans="21:22" ht="15" customHeight="1">
      <c r="U301" s="5" t="str">
        <f>IFERROR(VLOOKUP(T301, 'Data-VM-ADF (Do Not Edit)'!A$2:C$20,MATCH("vLan Subnet",'Data-VM-ADF (Do Not Edit)'!A$2:C$2),FALSE),"")</f>
        <v/>
      </c>
      <c r="V301" s="107" t="str">
        <f>IFERROR(VLOOKUP(T301, 'Data-VM-ADF (Do Not Edit)'!A$2:C$20,MATCH("vLan Default Gateway",'Data-VM-ADF (Do Not Edit)'!A$2:C$2),FALSE),"")</f>
        <v/>
      </c>
    </row>
    <row r="302" spans="21:22" ht="15" customHeight="1">
      <c r="U302" s="5" t="str">
        <f>IFERROR(VLOOKUP(T302, 'Data-VM-ADF (Do Not Edit)'!A$2:C$20,MATCH("vLan Subnet",'Data-VM-ADF (Do Not Edit)'!A$2:C$2),FALSE),"")</f>
        <v/>
      </c>
      <c r="V302" s="107" t="str">
        <f>IFERROR(VLOOKUP(T302, 'Data-VM-ADF (Do Not Edit)'!A$2:C$20,MATCH("vLan Default Gateway",'Data-VM-ADF (Do Not Edit)'!A$2:C$2),FALSE),"")</f>
        <v/>
      </c>
    </row>
    <row r="303" spans="21:22" ht="15" customHeight="1">
      <c r="U303" s="5" t="str">
        <f>IFERROR(VLOOKUP(T303, 'Data-VM-ADF (Do Not Edit)'!A$2:C$20,MATCH("vLan Subnet",'Data-VM-ADF (Do Not Edit)'!A$2:C$2),FALSE),"")</f>
        <v/>
      </c>
      <c r="V303" s="107" t="str">
        <f>IFERROR(VLOOKUP(T303, 'Data-VM-ADF (Do Not Edit)'!A$2:C$20,MATCH("vLan Default Gateway",'Data-VM-ADF (Do Not Edit)'!A$2:C$2),FALSE),"")</f>
        <v/>
      </c>
    </row>
    <row r="304" spans="21:22" ht="15" customHeight="1">
      <c r="U304" s="5" t="str">
        <f>IFERROR(VLOOKUP(T304, 'Data-VM-ADF (Do Not Edit)'!A$2:C$20,MATCH("vLan Subnet",'Data-VM-ADF (Do Not Edit)'!A$2:C$2),FALSE),"")</f>
        <v/>
      </c>
      <c r="V304" s="107" t="str">
        <f>IFERROR(VLOOKUP(T304, 'Data-VM-ADF (Do Not Edit)'!A$2:C$20,MATCH("vLan Default Gateway",'Data-VM-ADF (Do Not Edit)'!A$2:C$2),FALSE),"")</f>
        <v/>
      </c>
    </row>
    <row r="305" spans="21:22" ht="15" customHeight="1">
      <c r="U305" s="5" t="str">
        <f>IFERROR(VLOOKUP(T305, 'Data-VM-ADF (Do Not Edit)'!A$2:C$20,MATCH("vLan Subnet",'Data-VM-ADF (Do Not Edit)'!A$2:C$2),FALSE),"")</f>
        <v/>
      </c>
      <c r="V305" s="107" t="str">
        <f>IFERROR(VLOOKUP(T305, 'Data-VM-ADF (Do Not Edit)'!A$2:C$20,MATCH("vLan Default Gateway",'Data-VM-ADF (Do Not Edit)'!A$2:C$2),FALSE),"")</f>
        <v/>
      </c>
    </row>
    <row r="306" spans="21:22" ht="15" customHeight="1">
      <c r="U306" s="5" t="str">
        <f>IFERROR(VLOOKUP(T306, 'Data-VM-ADF (Do Not Edit)'!A$2:C$20,MATCH("vLan Subnet",'Data-VM-ADF (Do Not Edit)'!A$2:C$2),FALSE),"")</f>
        <v/>
      </c>
      <c r="V306" s="107" t="str">
        <f>IFERROR(VLOOKUP(T306, 'Data-VM-ADF (Do Not Edit)'!A$2:C$20,MATCH("vLan Default Gateway",'Data-VM-ADF (Do Not Edit)'!A$2:C$2),FALSE),"")</f>
        <v/>
      </c>
    </row>
    <row r="307" spans="21:22" ht="15" customHeight="1">
      <c r="U307" s="5" t="str">
        <f>IFERROR(VLOOKUP(T307, 'Data-VM-ADF (Do Not Edit)'!A$2:C$20,MATCH("vLan Subnet",'Data-VM-ADF (Do Not Edit)'!A$2:C$2),FALSE),"")</f>
        <v/>
      </c>
      <c r="V307" s="107" t="str">
        <f>IFERROR(VLOOKUP(T307, 'Data-VM-ADF (Do Not Edit)'!A$2:C$20,MATCH("vLan Default Gateway",'Data-VM-ADF (Do Not Edit)'!A$2:C$2),FALSE),"")</f>
        <v/>
      </c>
    </row>
    <row r="308" spans="21:22" ht="15" customHeight="1">
      <c r="U308" s="5" t="str">
        <f>IFERROR(VLOOKUP(T308, 'Data-VM-ADF (Do Not Edit)'!A$2:C$20,MATCH("vLan Subnet",'Data-VM-ADF (Do Not Edit)'!A$2:C$2),FALSE),"")</f>
        <v/>
      </c>
      <c r="V308" s="107" t="str">
        <f>IFERROR(VLOOKUP(T308, 'Data-VM-ADF (Do Not Edit)'!A$2:C$20,MATCH("vLan Default Gateway",'Data-VM-ADF (Do Not Edit)'!A$2:C$2),FALSE),"")</f>
        <v/>
      </c>
    </row>
    <row r="309" spans="21:22" ht="15" customHeight="1">
      <c r="U309" s="5" t="str">
        <f>IFERROR(VLOOKUP(T309, 'Data-VM-ADF (Do Not Edit)'!A$2:C$20,MATCH("vLan Subnet",'Data-VM-ADF (Do Not Edit)'!A$2:C$2),FALSE),"")</f>
        <v/>
      </c>
      <c r="V309" s="107" t="str">
        <f>IFERROR(VLOOKUP(T309, 'Data-VM-ADF (Do Not Edit)'!A$2:C$20,MATCH("vLan Default Gateway",'Data-VM-ADF (Do Not Edit)'!A$2:C$2),FALSE),"")</f>
        <v/>
      </c>
    </row>
    <row r="310" spans="21:22" ht="15" customHeight="1">
      <c r="U310" s="5" t="str">
        <f>IFERROR(VLOOKUP(T310, 'Data-VM-ADF (Do Not Edit)'!A$2:C$20,MATCH("vLan Subnet",'Data-VM-ADF (Do Not Edit)'!A$2:C$2),FALSE),"")</f>
        <v/>
      </c>
      <c r="V310" s="107" t="str">
        <f>IFERROR(VLOOKUP(T310, 'Data-VM-ADF (Do Not Edit)'!A$2:C$20,MATCH("vLan Default Gateway",'Data-VM-ADF (Do Not Edit)'!A$2:C$2),FALSE),"")</f>
        <v/>
      </c>
    </row>
    <row r="311" spans="21:22" ht="15" customHeight="1">
      <c r="U311" s="5" t="str">
        <f>IFERROR(VLOOKUP(T311, 'Data-VM-ADF (Do Not Edit)'!A$2:C$20,MATCH("vLan Subnet",'Data-VM-ADF (Do Not Edit)'!A$2:C$2),FALSE),"")</f>
        <v/>
      </c>
      <c r="V311" s="107" t="str">
        <f>IFERROR(VLOOKUP(T311, 'Data-VM-ADF (Do Not Edit)'!A$2:C$20,MATCH("vLan Default Gateway",'Data-VM-ADF (Do Not Edit)'!A$2:C$2),FALSE),"")</f>
        <v/>
      </c>
    </row>
    <row r="312" spans="21:22" ht="15" customHeight="1">
      <c r="U312" s="5" t="str">
        <f>IFERROR(VLOOKUP(T312, 'Data-VM-ADF (Do Not Edit)'!A$2:C$20,MATCH("vLan Subnet",'Data-VM-ADF (Do Not Edit)'!A$2:C$2),FALSE),"")</f>
        <v/>
      </c>
      <c r="V312" s="107" t="str">
        <f>IFERROR(VLOOKUP(T312, 'Data-VM-ADF (Do Not Edit)'!A$2:C$20,MATCH("vLan Default Gateway",'Data-VM-ADF (Do Not Edit)'!A$2:C$2),FALSE),"")</f>
        <v/>
      </c>
    </row>
    <row r="313" spans="21:22" ht="15" customHeight="1">
      <c r="U313" s="5" t="str">
        <f>IFERROR(VLOOKUP(T313, 'Data-VM-ADF (Do Not Edit)'!A$2:C$20,MATCH("vLan Subnet",'Data-VM-ADF (Do Not Edit)'!A$2:C$2),FALSE),"")</f>
        <v/>
      </c>
      <c r="V313" s="107" t="str">
        <f>IFERROR(VLOOKUP(T313, 'Data-VM-ADF (Do Not Edit)'!A$2:C$20,MATCH("vLan Default Gateway",'Data-VM-ADF (Do Not Edit)'!A$2:C$2),FALSE),"")</f>
        <v/>
      </c>
    </row>
    <row r="314" spans="21:22" ht="15" customHeight="1">
      <c r="U314" s="5" t="str">
        <f>IFERROR(VLOOKUP(T314, 'Data-VM-ADF (Do Not Edit)'!A$2:C$20,MATCH("vLan Subnet",'Data-VM-ADF (Do Not Edit)'!A$2:C$2),FALSE),"")</f>
        <v/>
      </c>
      <c r="V314" s="107" t="str">
        <f>IFERROR(VLOOKUP(T314, 'Data-VM-ADF (Do Not Edit)'!A$2:C$20,MATCH("vLan Default Gateway",'Data-VM-ADF (Do Not Edit)'!A$2:C$2),FALSE),"")</f>
        <v/>
      </c>
    </row>
    <row r="315" spans="21:22" ht="15" customHeight="1">
      <c r="U315" s="5" t="str">
        <f>IFERROR(VLOOKUP(T315, 'Data-VM-ADF (Do Not Edit)'!A$2:C$20,MATCH("vLan Subnet",'Data-VM-ADF (Do Not Edit)'!A$2:C$2),FALSE),"")</f>
        <v/>
      </c>
      <c r="V315" s="107" t="str">
        <f>IFERROR(VLOOKUP(T315, 'Data-VM-ADF (Do Not Edit)'!A$2:C$20,MATCH("vLan Default Gateway",'Data-VM-ADF (Do Not Edit)'!A$2:C$2),FALSE),"")</f>
        <v/>
      </c>
    </row>
    <row r="316" spans="21:22" ht="15" customHeight="1">
      <c r="U316" s="5" t="str">
        <f>IFERROR(VLOOKUP(T316, 'Data-VM-ADF (Do Not Edit)'!A$2:C$20,MATCH("vLan Subnet",'Data-VM-ADF (Do Not Edit)'!A$2:C$2),FALSE),"")</f>
        <v/>
      </c>
      <c r="V316" s="107" t="str">
        <f>IFERROR(VLOOKUP(T316, 'Data-VM-ADF (Do Not Edit)'!A$2:C$20,MATCH("vLan Default Gateway",'Data-VM-ADF (Do Not Edit)'!A$2:C$2),FALSE),"")</f>
        <v/>
      </c>
    </row>
    <row r="317" spans="21:22" ht="15" customHeight="1">
      <c r="U317" s="5" t="str">
        <f>IFERROR(VLOOKUP(T317, 'Data-VM-ADF (Do Not Edit)'!A$2:C$20,MATCH("vLan Subnet",'Data-VM-ADF (Do Not Edit)'!A$2:C$2),FALSE),"")</f>
        <v/>
      </c>
      <c r="V317" s="107" t="str">
        <f>IFERROR(VLOOKUP(T317, 'Data-VM-ADF (Do Not Edit)'!A$2:C$20,MATCH("vLan Default Gateway",'Data-VM-ADF (Do Not Edit)'!A$2:C$2),FALSE),"")</f>
        <v/>
      </c>
    </row>
    <row r="318" spans="21:22" ht="15" customHeight="1">
      <c r="U318" s="5" t="str">
        <f>IFERROR(VLOOKUP(T318, 'Data-VM-ADF (Do Not Edit)'!A$2:C$20,MATCH("vLan Subnet",'Data-VM-ADF (Do Not Edit)'!A$2:C$2),FALSE),"")</f>
        <v/>
      </c>
      <c r="V318" s="107" t="str">
        <f>IFERROR(VLOOKUP(T318, 'Data-VM-ADF (Do Not Edit)'!A$2:C$20,MATCH("vLan Default Gateway",'Data-VM-ADF (Do Not Edit)'!A$2:C$2),FALSE),"")</f>
        <v/>
      </c>
    </row>
    <row r="319" spans="21:22" ht="15" customHeight="1">
      <c r="U319" s="5" t="str">
        <f>IFERROR(VLOOKUP(T319, 'Data-VM-ADF (Do Not Edit)'!A$2:C$20,MATCH("vLan Subnet",'Data-VM-ADF (Do Not Edit)'!A$2:C$2),FALSE),"")</f>
        <v/>
      </c>
      <c r="V319" s="107" t="str">
        <f>IFERROR(VLOOKUP(T319, 'Data-VM-ADF (Do Not Edit)'!A$2:C$20,MATCH("vLan Default Gateway",'Data-VM-ADF (Do Not Edit)'!A$2:C$2),FALSE),"")</f>
        <v/>
      </c>
    </row>
    <row r="320" spans="21:22" ht="15" customHeight="1">
      <c r="U320" s="5" t="str">
        <f>IFERROR(VLOOKUP(T320, 'Data-VM-ADF (Do Not Edit)'!A$2:C$20,MATCH("vLan Subnet",'Data-VM-ADF (Do Not Edit)'!A$2:C$2),FALSE),"")</f>
        <v/>
      </c>
      <c r="V320" s="107" t="str">
        <f>IFERROR(VLOOKUP(T320, 'Data-VM-ADF (Do Not Edit)'!A$2:C$20,MATCH("vLan Default Gateway",'Data-VM-ADF (Do Not Edit)'!A$2:C$2),FALSE),"")</f>
        <v/>
      </c>
    </row>
    <row r="321" spans="21:22" ht="15" customHeight="1">
      <c r="U321" s="5" t="str">
        <f>IFERROR(VLOOKUP(T321, 'Data-VM-ADF (Do Not Edit)'!A$2:C$20,MATCH("vLan Subnet",'Data-VM-ADF (Do Not Edit)'!A$2:C$2),FALSE),"")</f>
        <v/>
      </c>
      <c r="V321" s="107" t="str">
        <f>IFERROR(VLOOKUP(T321, 'Data-VM-ADF (Do Not Edit)'!A$2:C$20,MATCH("vLan Default Gateway",'Data-VM-ADF (Do Not Edit)'!A$2:C$2),FALSE),"")</f>
        <v/>
      </c>
    </row>
    <row r="322" spans="21:22" ht="15" customHeight="1">
      <c r="U322" s="5" t="str">
        <f>IFERROR(VLOOKUP(T322, 'Data-VM-ADF (Do Not Edit)'!A$2:C$20,MATCH("vLan Subnet",'Data-VM-ADF (Do Not Edit)'!A$2:C$2),FALSE),"")</f>
        <v/>
      </c>
      <c r="V322" s="107" t="str">
        <f>IFERROR(VLOOKUP(T322, 'Data-VM-ADF (Do Not Edit)'!A$2:C$20,MATCH("vLan Default Gateway",'Data-VM-ADF (Do Not Edit)'!A$2:C$2),FALSE),"")</f>
        <v/>
      </c>
    </row>
    <row r="323" spans="21:22" ht="15" customHeight="1">
      <c r="U323" s="5" t="str">
        <f>IFERROR(VLOOKUP(T323, 'Data-VM-ADF (Do Not Edit)'!A$2:C$20,MATCH("vLan Subnet",'Data-VM-ADF (Do Not Edit)'!A$2:C$2),FALSE),"")</f>
        <v/>
      </c>
      <c r="V323" s="107" t="str">
        <f>IFERROR(VLOOKUP(T323, 'Data-VM-ADF (Do Not Edit)'!A$2:C$20,MATCH("vLan Default Gateway",'Data-VM-ADF (Do Not Edit)'!A$2:C$2),FALSE),"")</f>
        <v/>
      </c>
    </row>
    <row r="324" spans="21:22" ht="15" customHeight="1">
      <c r="U324" s="5" t="str">
        <f>IFERROR(VLOOKUP(T324, 'Data-VM-ADF (Do Not Edit)'!A$2:C$20,MATCH("vLan Subnet",'Data-VM-ADF (Do Not Edit)'!A$2:C$2),FALSE),"")</f>
        <v/>
      </c>
      <c r="V324" s="107" t="str">
        <f>IFERROR(VLOOKUP(T324, 'Data-VM-ADF (Do Not Edit)'!A$2:C$20,MATCH("vLan Default Gateway",'Data-VM-ADF (Do Not Edit)'!A$2:C$2),FALSE),"")</f>
        <v/>
      </c>
    </row>
    <row r="325" spans="21:22" ht="15" customHeight="1">
      <c r="U325" s="5" t="str">
        <f>IFERROR(VLOOKUP(T325, 'Data-VM-ADF (Do Not Edit)'!A$2:C$20,MATCH("vLan Subnet",'Data-VM-ADF (Do Not Edit)'!A$2:C$2),FALSE),"")</f>
        <v/>
      </c>
      <c r="V325" s="107" t="str">
        <f>IFERROR(VLOOKUP(T325, 'Data-VM-ADF (Do Not Edit)'!A$2:C$20,MATCH("vLan Default Gateway",'Data-VM-ADF (Do Not Edit)'!A$2:C$2),FALSE),"")</f>
        <v/>
      </c>
    </row>
    <row r="326" spans="21:22" ht="15" customHeight="1">
      <c r="U326" s="5" t="str">
        <f>IFERROR(VLOOKUP(T326, 'Data-VM-ADF (Do Not Edit)'!A$2:C$20,MATCH("vLan Subnet",'Data-VM-ADF (Do Not Edit)'!A$2:C$2),FALSE),"")</f>
        <v/>
      </c>
      <c r="V326" s="107" t="str">
        <f>IFERROR(VLOOKUP(T326, 'Data-VM-ADF (Do Not Edit)'!A$2:C$20,MATCH("vLan Default Gateway",'Data-VM-ADF (Do Not Edit)'!A$2:C$2),FALSE),"")</f>
        <v/>
      </c>
    </row>
    <row r="327" spans="21:22" ht="15" customHeight="1">
      <c r="U327" s="5" t="str">
        <f>IFERROR(VLOOKUP(T327, 'Data-VM-ADF (Do Not Edit)'!A$2:C$20,MATCH("vLan Subnet",'Data-VM-ADF (Do Not Edit)'!A$2:C$2),FALSE),"")</f>
        <v/>
      </c>
      <c r="V327" s="107" t="str">
        <f>IFERROR(VLOOKUP(T327, 'Data-VM-ADF (Do Not Edit)'!A$2:C$20,MATCH("vLan Default Gateway",'Data-VM-ADF (Do Not Edit)'!A$2:C$2),FALSE),"")</f>
        <v/>
      </c>
    </row>
    <row r="328" spans="21:22" ht="15" customHeight="1">
      <c r="U328" s="5" t="str">
        <f>IFERROR(VLOOKUP(T328, 'Data-VM-ADF (Do Not Edit)'!A$2:C$20,MATCH("vLan Subnet",'Data-VM-ADF (Do Not Edit)'!A$2:C$2),FALSE),"")</f>
        <v/>
      </c>
      <c r="V328" s="107" t="str">
        <f>IFERROR(VLOOKUP(T328, 'Data-VM-ADF (Do Not Edit)'!A$2:C$20,MATCH("vLan Default Gateway",'Data-VM-ADF (Do Not Edit)'!A$2:C$2),FALSE),"")</f>
        <v/>
      </c>
    </row>
    <row r="329" spans="21:22" ht="15" customHeight="1">
      <c r="U329" s="5" t="str">
        <f>IFERROR(VLOOKUP(T329, 'Data-VM-ADF (Do Not Edit)'!A$2:C$20,MATCH("vLan Subnet",'Data-VM-ADF (Do Not Edit)'!A$2:C$2),FALSE),"")</f>
        <v/>
      </c>
      <c r="V329" s="107" t="str">
        <f>IFERROR(VLOOKUP(T329, 'Data-VM-ADF (Do Not Edit)'!A$2:C$20,MATCH("vLan Default Gateway",'Data-VM-ADF (Do Not Edit)'!A$2:C$2),FALSE),"")</f>
        <v/>
      </c>
    </row>
    <row r="330" spans="21:22" ht="15" customHeight="1">
      <c r="U330" s="5" t="str">
        <f>IFERROR(VLOOKUP(T330, 'Data-VM-ADF (Do Not Edit)'!A$2:C$20,MATCH("vLan Subnet",'Data-VM-ADF (Do Not Edit)'!A$2:C$2),FALSE),"")</f>
        <v/>
      </c>
      <c r="V330" s="107" t="str">
        <f>IFERROR(VLOOKUP(T330, 'Data-VM-ADF (Do Not Edit)'!A$2:C$20,MATCH("vLan Default Gateway",'Data-VM-ADF (Do Not Edit)'!A$2:C$2),FALSE),"")</f>
        <v/>
      </c>
    </row>
    <row r="331" spans="21:22" ht="15" customHeight="1">
      <c r="U331" s="5" t="str">
        <f>IFERROR(VLOOKUP(T331, 'Data-VM-ADF (Do Not Edit)'!A$2:C$20,MATCH("vLan Subnet",'Data-VM-ADF (Do Not Edit)'!A$2:C$2),FALSE),"")</f>
        <v/>
      </c>
      <c r="V331" s="107" t="str">
        <f>IFERROR(VLOOKUP(T331, 'Data-VM-ADF (Do Not Edit)'!A$2:C$20,MATCH("vLan Default Gateway",'Data-VM-ADF (Do Not Edit)'!A$2:C$2),FALSE),"")</f>
        <v/>
      </c>
    </row>
    <row r="332" spans="21:22" ht="15" customHeight="1">
      <c r="U332" s="5" t="str">
        <f>IFERROR(VLOOKUP(T332, 'Data-VM-ADF (Do Not Edit)'!A$2:C$20,MATCH("vLan Subnet",'Data-VM-ADF (Do Not Edit)'!A$2:C$2),FALSE),"")</f>
        <v/>
      </c>
      <c r="V332" s="107" t="str">
        <f>IFERROR(VLOOKUP(T332, 'Data-VM-ADF (Do Not Edit)'!A$2:C$20,MATCH("vLan Default Gateway",'Data-VM-ADF (Do Not Edit)'!A$2:C$2),FALSE),"")</f>
        <v/>
      </c>
    </row>
    <row r="333" spans="21:22" ht="15" customHeight="1">
      <c r="U333" s="5" t="str">
        <f>IFERROR(VLOOKUP(T333, 'Data-VM-ADF (Do Not Edit)'!A$2:C$20,MATCH("vLan Subnet",'Data-VM-ADF (Do Not Edit)'!A$2:C$2),FALSE),"")</f>
        <v/>
      </c>
      <c r="V333" s="107" t="str">
        <f>IFERROR(VLOOKUP(T333, 'Data-VM-ADF (Do Not Edit)'!A$2:C$20,MATCH("vLan Default Gateway",'Data-VM-ADF (Do Not Edit)'!A$2:C$2),FALSE),"")</f>
        <v/>
      </c>
    </row>
    <row r="334" spans="21:22" ht="15" customHeight="1">
      <c r="U334" s="5" t="str">
        <f>IFERROR(VLOOKUP(T334, 'Data-VM-ADF (Do Not Edit)'!A$2:C$20,MATCH("vLan Subnet",'Data-VM-ADF (Do Not Edit)'!A$2:C$2),FALSE),"")</f>
        <v/>
      </c>
      <c r="V334" s="107" t="str">
        <f>IFERROR(VLOOKUP(T334, 'Data-VM-ADF (Do Not Edit)'!A$2:C$20,MATCH("vLan Default Gateway",'Data-VM-ADF (Do Not Edit)'!A$2:C$2),FALSE),"")</f>
        <v/>
      </c>
    </row>
    <row r="335" spans="21:22" ht="15" customHeight="1">
      <c r="U335" s="5" t="str">
        <f>IFERROR(VLOOKUP(T335, 'Data-VM-ADF (Do Not Edit)'!A$2:C$20,MATCH("vLan Subnet",'Data-VM-ADF (Do Not Edit)'!A$2:C$2),FALSE),"")</f>
        <v/>
      </c>
      <c r="V335" s="107" t="str">
        <f>IFERROR(VLOOKUP(T335, 'Data-VM-ADF (Do Not Edit)'!A$2:C$20,MATCH("vLan Default Gateway",'Data-VM-ADF (Do Not Edit)'!A$2:C$2),FALSE),"")</f>
        <v/>
      </c>
    </row>
    <row r="336" spans="21:22" ht="15" customHeight="1">
      <c r="U336" s="5" t="str">
        <f>IFERROR(VLOOKUP(T336, 'Data-VM-ADF (Do Not Edit)'!A$2:C$20,MATCH("vLan Subnet",'Data-VM-ADF (Do Not Edit)'!A$2:C$2),FALSE),"")</f>
        <v/>
      </c>
      <c r="V336" s="107" t="str">
        <f>IFERROR(VLOOKUP(T336, 'Data-VM-ADF (Do Not Edit)'!A$2:C$20,MATCH("vLan Default Gateway",'Data-VM-ADF (Do Not Edit)'!A$2:C$2),FALSE),"")</f>
        <v/>
      </c>
    </row>
    <row r="337" spans="21:22" ht="15" customHeight="1">
      <c r="U337" s="5" t="str">
        <f>IFERROR(VLOOKUP(T337, 'Data-VM-ADF (Do Not Edit)'!A$2:C$20,MATCH("vLan Subnet",'Data-VM-ADF (Do Not Edit)'!A$2:C$2),FALSE),"")</f>
        <v/>
      </c>
      <c r="V337" s="107" t="str">
        <f>IFERROR(VLOOKUP(T337, 'Data-VM-ADF (Do Not Edit)'!A$2:C$20,MATCH("vLan Default Gateway",'Data-VM-ADF (Do Not Edit)'!A$2:C$2),FALSE),"")</f>
        <v/>
      </c>
    </row>
    <row r="338" spans="21:22" ht="15" customHeight="1">
      <c r="U338" s="5" t="str">
        <f>IFERROR(VLOOKUP(T338, 'Data-VM-ADF (Do Not Edit)'!A$2:C$20,MATCH("vLan Subnet",'Data-VM-ADF (Do Not Edit)'!A$2:C$2),FALSE),"")</f>
        <v/>
      </c>
      <c r="V338" s="107" t="str">
        <f>IFERROR(VLOOKUP(T338, 'Data-VM-ADF (Do Not Edit)'!A$2:C$20,MATCH("vLan Default Gateway",'Data-VM-ADF (Do Not Edit)'!A$2:C$2),FALSE),"")</f>
        <v/>
      </c>
    </row>
    <row r="339" spans="21:22" ht="15" customHeight="1">
      <c r="U339" s="5" t="str">
        <f>IFERROR(VLOOKUP(T339, 'Data-VM-ADF (Do Not Edit)'!A$2:C$20,MATCH("vLan Subnet",'Data-VM-ADF (Do Not Edit)'!A$2:C$2),FALSE),"")</f>
        <v/>
      </c>
      <c r="V339" s="107" t="str">
        <f>IFERROR(VLOOKUP(T339, 'Data-VM-ADF (Do Not Edit)'!A$2:C$20,MATCH("vLan Default Gateway",'Data-VM-ADF (Do Not Edit)'!A$2:C$2),FALSE),"")</f>
        <v/>
      </c>
    </row>
    <row r="340" spans="21:22" ht="15" customHeight="1">
      <c r="U340" s="5" t="str">
        <f>IFERROR(VLOOKUP(T340, 'Data-VM-ADF (Do Not Edit)'!A$2:C$20,MATCH("vLan Subnet",'Data-VM-ADF (Do Not Edit)'!A$2:C$2),FALSE),"")</f>
        <v/>
      </c>
      <c r="V340" s="107" t="str">
        <f>IFERROR(VLOOKUP(T340, 'Data-VM-ADF (Do Not Edit)'!A$2:C$20,MATCH("vLan Default Gateway",'Data-VM-ADF (Do Not Edit)'!A$2:C$2),FALSE),"")</f>
        <v/>
      </c>
    </row>
    <row r="341" spans="21:22" ht="15" customHeight="1">
      <c r="U341" s="5" t="str">
        <f>IFERROR(VLOOKUP(T341, 'Data-VM-ADF (Do Not Edit)'!A$2:C$20,MATCH("vLan Subnet",'Data-VM-ADF (Do Not Edit)'!A$2:C$2),FALSE),"")</f>
        <v/>
      </c>
      <c r="V341" s="107" t="str">
        <f>IFERROR(VLOOKUP(T341, 'Data-VM-ADF (Do Not Edit)'!A$2:C$20,MATCH("vLan Default Gateway",'Data-VM-ADF (Do Not Edit)'!A$2:C$2),FALSE),"")</f>
        <v/>
      </c>
    </row>
    <row r="342" spans="21:22" ht="15" customHeight="1">
      <c r="U342" s="5" t="str">
        <f>IFERROR(VLOOKUP(T342, 'Data-VM-ADF (Do Not Edit)'!A$2:C$20,MATCH("vLan Subnet",'Data-VM-ADF (Do Not Edit)'!A$2:C$2),FALSE),"")</f>
        <v/>
      </c>
      <c r="V342" s="107" t="str">
        <f>IFERROR(VLOOKUP(T342, 'Data-VM-ADF (Do Not Edit)'!A$2:C$20,MATCH("vLan Default Gateway",'Data-VM-ADF (Do Not Edit)'!A$2:C$2),FALSE),"")</f>
        <v/>
      </c>
    </row>
    <row r="343" spans="21:22" ht="15" customHeight="1">
      <c r="U343" s="5" t="str">
        <f>IFERROR(VLOOKUP(T343, 'Data-VM-ADF (Do Not Edit)'!A$2:C$20,MATCH("vLan Subnet",'Data-VM-ADF (Do Not Edit)'!A$2:C$2),FALSE),"")</f>
        <v/>
      </c>
      <c r="V343" s="107" t="str">
        <f>IFERROR(VLOOKUP(T343, 'Data-VM-ADF (Do Not Edit)'!A$2:C$20,MATCH("vLan Default Gateway",'Data-VM-ADF (Do Not Edit)'!A$2:C$2),FALSE),"")</f>
        <v/>
      </c>
    </row>
    <row r="344" spans="21:22" ht="15" customHeight="1">
      <c r="U344" s="5" t="str">
        <f>IFERROR(VLOOKUP(T344, 'Data-VM-ADF (Do Not Edit)'!A$2:C$20,MATCH("vLan Subnet",'Data-VM-ADF (Do Not Edit)'!A$2:C$2),FALSE),"")</f>
        <v/>
      </c>
      <c r="V344" s="107" t="str">
        <f>IFERROR(VLOOKUP(T344, 'Data-VM-ADF (Do Not Edit)'!A$2:C$20,MATCH("vLan Default Gateway",'Data-VM-ADF (Do Not Edit)'!A$2:C$2),FALSE),"")</f>
        <v/>
      </c>
    </row>
    <row r="345" spans="21:22" ht="15" customHeight="1">
      <c r="U345" s="5" t="str">
        <f>IFERROR(VLOOKUP(T345, 'Data-VM-ADF (Do Not Edit)'!A$2:C$20,MATCH("vLan Subnet",'Data-VM-ADF (Do Not Edit)'!A$2:C$2),FALSE),"")</f>
        <v/>
      </c>
      <c r="V345" s="107" t="str">
        <f>IFERROR(VLOOKUP(T345, 'Data-VM-ADF (Do Not Edit)'!A$2:C$20,MATCH("vLan Default Gateway",'Data-VM-ADF (Do Not Edit)'!A$2:C$2),FALSE),"")</f>
        <v/>
      </c>
    </row>
    <row r="346" spans="21:22" ht="15" customHeight="1">
      <c r="U346" s="5" t="str">
        <f>IFERROR(VLOOKUP(T346, 'Data-VM-ADF (Do Not Edit)'!A$2:C$20,MATCH("vLan Subnet",'Data-VM-ADF (Do Not Edit)'!A$2:C$2),FALSE),"")</f>
        <v/>
      </c>
      <c r="V346" s="107" t="str">
        <f>IFERROR(VLOOKUP(T346, 'Data-VM-ADF (Do Not Edit)'!A$2:C$20,MATCH("vLan Default Gateway",'Data-VM-ADF (Do Not Edit)'!A$2:C$2),FALSE),"")</f>
        <v/>
      </c>
    </row>
    <row r="347" spans="21:22" ht="15" customHeight="1">
      <c r="U347" s="5" t="str">
        <f>IFERROR(VLOOKUP(T347, 'Data-VM-ADF (Do Not Edit)'!A$2:C$20,MATCH("vLan Subnet",'Data-VM-ADF (Do Not Edit)'!A$2:C$2),FALSE),"")</f>
        <v/>
      </c>
      <c r="V347" s="107" t="str">
        <f>IFERROR(VLOOKUP(T347, 'Data-VM-ADF (Do Not Edit)'!A$2:C$20,MATCH("vLan Default Gateway",'Data-VM-ADF (Do Not Edit)'!A$2:C$2),FALSE),"")</f>
        <v/>
      </c>
    </row>
    <row r="348" spans="21:22" ht="15" customHeight="1">
      <c r="U348" s="5" t="str">
        <f>IFERROR(VLOOKUP(T348, 'Data-VM-ADF (Do Not Edit)'!A$2:C$20,MATCH("vLan Subnet",'Data-VM-ADF (Do Not Edit)'!A$2:C$2),FALSE),"")</f>
        <v/>
      </c>
      <c r="V348" s="107" t="str">
        <f>IFERROR(VLOOKUP(T348, 'Data-VM-ADF (Do Not Edit)'!A$2:C$20,MATCH("vLan Default Gateway",'Data-VM-ADF (Do Not Edit)'!A$2:C$2),FALSE),"")</f>
        <v/>
      </c>
    </row>
    <row r="349" spans="21:22" ht="15" customHeight="1">
      <c r="U349" s="5" t="str">
        <f>IFERROR(VLOOKUP(T349, 'Data-VM-ADF (Do Not Edit)'!A$2:C$20,MATCH("vLan Subnet",'Data-VM-ADF (Do Not Edit)'!A$2:C$2),FALSE),"")</f>
        <v/>
      </c>
      <c r="V349" s="107" t="str">
        <f>IFERROR(VLOOKUP(T349, 'Data-VM-ADF (Do Not Edit)'!A$2:C$20,MATCH("vLan Default Gateway",'Data-VM-ADF (Do Not Edit)'!A$2:C$2),FALSE),"")</f>
        <v/>
      </c>
    </row>
    <row r="350" spans="21:22" ht="15" customHeight="1">
      <c r="U350" s="5" t="str">
        <f>IFERROR(VLOOKUP(T350, 'Data-VM-ADF (Do Not Edit)'!A$2:C$20,MATCH("vLan Subnet",'Data-VM-ADF (Do Not Edit)'!A$2:C$2),FALSE),"")</f>
        <v/>
      </c>
      <c r="V350" s="107" t="str">
        <f>IFERROR(VLOOKUP(T350, 'Data-VM-ADF (Do Not Edit)'!A$2:C$20,MATCH("vLan Default Gateway",'Data-VM-ADF (Do Not Edit)'!A$2:C$2),FALSE),"")</f>
        <v/>
      </c>
    </row>
    <row r="351" spans="21:22" ht="15" customHeight="1">
      <c r="U351" s="5" t="str">
        <f>IFERROR(VLOOKUP(T351, 'Data-VM-ADF (Do Not Edit)'!A$2:C$20,MATCH("vLan Subnet",'Data-VM-ADF (Do Not Edit)'!A$2:C$2),FALSE),"")</f>
        <v/>
      </c>
      <c r="V351" s="107" t="str">
        <f>IFERROR(VLOOKUP(T351, 'Data-VM-ADF (Do Not Edit)'!A$2:C$20,MATCH("vLan Default Gateway",'Data-VM-ADF (Do Not Edit)'!A$2:C$2),FALSE),"")</f>
        <v/>
      </c>
    </row>
    <row r="352" spans="21:22" ht="15" customHeight="1">
      <c r="U352" s="5" t="str">
        <f>IFERROR(VLOOKUP(T352, 'Data-VM-ADF (Do Not Edit)'!A$2:C$20,MATCH("vLan Subnet",'Data-VM-ADF (Do Not Edit)'!A$2:C$2),FALSE),"")</f>
        <v/>
      </c>
      <c r="V352" s="107" t="str">
        <f>IFERROR(VLOOKUP(T352, 'Data-VM-ADF (Do Not Edit)'!A$2:C$20,MATCH("vLan Default Gateway",'Data-VM-ADF (Do Not Edit)'!A$2:C$2),FALSE),"")</f>
        <v/>
      </c>
    </row>
    <row r="353" spans="21:22" ht="15" customHeight="1">
      <c r="U353" s="5" t="str">
        <f>IFERROR(VLOOKUP(T353, 'Data-VM-ADF (Do Not Edit)'!A$2:C$20,MATCH("vLan Subnet",'Data-VM-ADF (Do Not Edit)'!A$2:C$2),FALSE),"")</f>
        <v/>
      </c>
      <c r="V353" s="107" t="str">
        <f>IFERROR(VLOOKUP(T353, 'Data-VM-ADF (Do Not Edit)'!A$2:C$20,MATCH("vLan Default Gateway",'Data-VM-ADF (Do Not Edit)'!A$2:C$2),FALSE),"")</f>
        <v/>
      </c>
    </row>
    <row r="354" spans="21:22" ht="15" customHeight="1">
      <c r="U354" s="5" t="str">
        <f>IFERROR(VLOOKUP(T354, 'Data-VM-ADF (Do Not Edit)'!A$2:C$20,MATCH("vLan Subnet",'Data-VM-ADF (Do Not Edit)'!A$2:C$2),FALSE),"")</f>
        <v/>
      </c>
      <c r="V354" s="107" t="str">
        <f>IFERROR(VLOOKUP(T354, 'Data-VM-ADF (Do Not Edit)'!A$2:C$20,MATCH("vLan Default Gateway",'Data-VM-ADF (Do Not Edit)'!A$2:C$2),FALSE),"")</f>
        <v/>
      </c>
    </row>
    <row r="355" spans="21:22" ht="15" customHeight="1">
      <c r="U355" s="5" t="str">
        <f>IFERROR(VLOOKUP(T355, 'Data-VM-ADF (Do Not Edit)'!A$2:C$20,MATCH("vLan Subnet",'Data-VM-ADF (Do Not Edit)'!A$2:C$2),FALSE),"")</f>
        <v/>
      </c>
      <c r="V355" s="107" t="str">
        <f>IFERROR(VLOOKUP(T355, 'Data-VM-ADF (Do Not Edit)'!A$2:C$20,MATCH("vLan Default Gateway",'Data-VM-ADF (Do Not Edit)'!A$2:C$2),FALSE),"")</f>
        <v/>
      </c>
    </row>
    <row r="356" spans="21:22" ht="15" customHeight="1">
      <c r="U356" s="5" t="str">
        <f>IFERROR(VLOOKUP(T356, 'Data-VM-ADF (Do Not Edit)'!A$2:C$20,MATCH("vLan Subnet",'Data-VM-ADF (Do Not Edit)'!A$2:C$2),FALSE),"")</f>
        <v/>
      </c>
      <c r="V356" s="107" t="str">
        <f>IFERROR(VLOOKUP(T356, 'Data-VM-ADF (Do Not Edit)'!A$2:C$20,MATCH("vLan Default Gateway",'Data-VM-ADF (Do Not Edit)'!A$2:C$2),FALSE),"")</f>
        <v/>
      </c>
    </row>
    <row r="357" spans="21:22" ht="15" customHeight="1">
      <c r="U357" s="5" t="str">
        <f>IFERROR(VLOOKUP(T357, 'Data-VM-ADF (Do Not Edit)'!A$2:C$20,MATCH("vLan Subnet",'Data-VM-ADF (Do Not Edit)'!A$2:C$2),FALSE),"")</f>
        <v/>
      </c>
      <c r="V357" s="107" t="str">
        <f>IFERROR(VLOOKUP(T357, 'Data-VM-ADF (Do Not Edit)'!A$2:C$20,MATCH("vLan Default Gateway",'Data-VM-ADF (Do Not Edit)'!A$2:C$2),FALSE),"")</f>
        <v/>
      </c>
    </row>
    <row r="358" spans="21:22" ht="15" customHeight="1">
      <c r="U358" s="5" t="str">
        <f>IFERROR(VLOOKUP(T358, 'Data-VM-ADF (Do Not Edit)'!A$2:C$20,MATCH("vLan Subnet",'Data-VM-ADF (Do Not Edit)'!A$2:C$2),FALSE),"")</f>
        <v/>
      </c>
      <c r="V358" s="107" t="str">
        <f>IFERROR(VLOOKUP(T358, 'Data-VM-ADF (Do Not Edit)'!A$2:C$20,MATCH("vLan Default Gateway",'Data-VM-ADF (Do Not Edit)'!A$2:C$2),FALSE),"")</f>
        <v/>
      </c>
    </row>
    <row r="359" spans="21:22" ht="15" customHeight="1">
      <c r="U359" s="5" t="str">
        <f>IFERROR(VLOOKUP(T359, 'Data-VM-ADF (Do Not Edit)'!A$2:C$20,MATCH("vLan Subnet",'Data-VM-ADF (Do Not Edit)'!A$2:C$2),FALSE),"")</f>
        <v/>
      </c>
      <c r="V359" s="107" t="str">
        <f>IFERROR(VLOOKUP(T359, 'Data-VM-ADF (Do Not Edit)'!A$2:C$20,MATCH("vLan Default Gateway",'Data-VM-ADF (Do Not Edit)'!A$2:C$2),FALSE),"")</f>
        <v/>
      </c>
    </row>
    <row r="360" spans="21:22" ht="15" customHeight="1">
      <c r="U360" s="5" t="str">
        <f>IFERROR(VLOOKUP(T360, 'Data-VM-ADF (Do Not Edit)'!A$2:C$20,MATCH("vLan Subnet",'Data-VM-ADF (Do Not Edit)'!A$2:C$2),FALSE),"")</f>
        <v/>
      </c>
      <c r="V360" s="107" t="str">
        <f>IFERROR(VLOOKUP(T360, 'Data-VM-ADF (Do Not Edit)'!A$2:C$20,MATCH("vLan Default Gateway",'Data-VM-ADF (Do Not Edit)'!A$2:C$2),FALSE),"")</f>
        <v/>
      </c>
    </row>
    <row r="361" spans="21:22" ht="15" customHeight="1">
      <c r="U361" s="5" t="str">
        <f>IFERROR(VLOOKUP(T361, 'Data-VM-ADF (Do Not Edit)'!A$2:C$20,MATCH("vLan Subnet",'Data-VM-ADF (Do Not Edit)'!A$2:C$2),FALSE),"")</f>
        <v/>
      </c>
      <c r="V361" s="107" t="str">
        <f>IFERROR(VLOOKUP(T361, 'Data-VM-ADF (Do Not Edit)'!A$2:C$20,MATCH("vLan Default Gateway",'Data-VM-ADF (Do Not Edit)'!A$2:C$2),FALSE),"")</f>
        <v/>
      </c>
    </row>
    <row r="362" spans="21:22" ht="15" customHeight="1">
      <c r="U362" s="5" t="str">
        <f>IFERROR(VLOOKUP(T362, 'Data-VM-ADF (Do Not Edit)'!A$2:C$20,MATCH("vLan Subnet",'Data-VM-ADF (Do Not Edit)'!A$2:C$2),FALSE),"")</f>
        <v/>
      </c>
      <c r="V362" s="107" t="str">
        <f>IFERROR(VLOOKUP(T362, 'Data-VM-ADF (Do Not Edit)'!A$2:C$20,MATCH("vLan Default Gateway",'Data-VM-ADF (Do Not Edit)'!A$2:C$2),FALSE),"")</f>
        <v/>
      </c>
    </row>
    <row r="363" spans="21:22" ht="15" customHeight="1">
      <c r="U363" s="5" t="str">
        <f>IFERROR(VLOOKUP(T363, 'Data-VM-ADF (Do Not Edit)'!A$2:C$20,MATCH("vLan Subnet",'Data-VM-ADF (Do Not Edit)'!A$2:C$2),FALSE),"")</f>
        <v/>
      </c>
      <c r="V363" s="107" t="str">
        <f>IFERROR(VLOOKUP(T363, 'Data-VM-ADF (Do Not Edit)'!A$2:C$20,MATCH("vLan Default Gateway",'Data-VM-ADF (Do Not Edit)'!A$2:C$2),FALSE),"")</f>
        <v/>
      </c>
    </row>
    <row r="364" spans="21:22" ht="15" customHeight="1">
      <c r="U364" s="5" t="str">
        <f>IFERROR(VLOOKUP(T364, 'Data-VM-ADF (Do Not Edit)'!A$2:C$20,MATCH("vLan Subnet",'Data-VM-ADF (Do Not Edit)'!A$2:C$2),FALSE),"")</f>
        <v/>
      </c>
      <c r="V364" s="107" t="str">
        <f>IFERROR(VLOOKUP(T364, 'Data-VM-ADF (Do Not Edit)'!A$2:C$20,MATCH("vLan Default Gateway",'Data-VM-ADF (Do Not Edit)'!A$2:C$2),FALSE),"")</f>
        <v/>
      </c>
    </row>
    <row r="365" spans="21:22" ht="15" customHeight="1">
      <c r="U365" s="5" t="str">
        <f>IFERROR(VLOOKUP(T365, 'Data-VM-ADF (Do Not Edit)'!A$2:C$20,MATCH("vLan Subnet",'Data-VM-ADF (Do Not Edit)'!A$2:C$2),FALSE),"")</f>
        <v/>
      </c>
      <c r="V365" s="107" t="str">
        <f>IFERROR(VLOOKUP(T365, 'Data-VM-ADF (Do Not Edit)'!A$2:C$20,MATCH("vLan Default Gateway",'Data-VM-ADF (Do Not Edit)'!A$2:C$2),FALSE),"")</f>
        <v/>
      </c>
    </row>
    <row r="366" spans="21:22" ht="15" customHeight="1">
      <c r="U366" s="5" t="str">
        <f>IFERROR(VLOOKUP(T366, 'Data-VM-ADF (Do Not Edit)'!A$2:C$20,MATCH("vLan Subnet",'Data-VM-ADF (Do Not Edit)'!A$2:C$2),FALSE),"")</f>
        <v/>
      </c>
      <c r="V366" s="107" t="str">
        <f>IFERROR(VLOOKUP(T366, 'Data-VM-ADF (Do Not Edit)'!A$2:C$20,MATCH("vLan Default Gateway",'Data-VM-ADF (Do Not Edit)'!A$2:C$2),FALSE),"")</f>
        <v/>
      </c>
    </row>
    <row r="367" spans="21:22" ht="15" customHeight="1">
      <c r="U367" s="5" t="str">
        <f>IFERROR(VLOOKUP(T367, 'Data-VM-ADF (Do Not Edit)'!A$2:C$20,MATCH("vLan Subnet",'Data-VM-ADF (Do Not Edit)'!A$2:C$2),FALSE),"")</f>
        <v/>
      </c>
      <c r="V367" s="107" t="str">
        <f>IFERROR(VLOOKUP(T367, 'Data-VM-ADF (Do Not Edit)'!A$2:C$20,MATCH("vLan Default Gateway",'Data-VM-ADF (Do Not Edit)'!A$2:C$2),FALSE),"")</f>
        <v/>
      </c>
    </row>
    <row r="368" spans="21:22" ht="15" customHeight="1">
      <c r="U368" s="5" t="str">
        <f>IFERROR(VLOOKUP(T368, 'Data-VM-ADF (Do Not Edit)'!A$2:C$20,MATCH("vLan Subnet",'Data-VM-ADF (Do Not Edit)'!A$2:C$2),FALSE),"")</f>
        <v/>
      </c>
      <c r="V368" s="107" t="str">
        <f>IFERROR(VLOOKUP(T368, 'Data-VM-ADF (Do Not Edit)'!A$2:C$20,MATCH("vLan Default Gateway",'Data-VM-ADF (Do Not Edit)'!A$2:C$2),FALSE),"")</f>
        <v/>
      </c>
    </row>
    <row r="369" spans="21:22" ht="15" customHeight="1">
      <c r="U369" s="5" t="str">
        <f>IFERROR(VLOOKUP(T369, 'Data-VM-ADF (Do Not Edit)'!A$2:C$20,MATCH("vLan Subnet",'Data-VM-ADF (Do Not Edit)'!A$2:C$2),FALSE),"")</f>
        <v/>
      </c>
      <c r="V369" s="107" t="str">
        <f>IFERROR(VLOOKUP(T369, 'Data-VM-ADF (Do Not Edit)'!A$2:C$20,MATCH("vLan Default Gateway",'Data-VM-ADF (Do Not Edit)'!A$2:C$2),FALSE),"")</f>
        <v/>
      </c>
    </row>
    <row r="370" spans="21:22" ht="15" customHeight="1">
      <c r="U370" s="5" t="str">
        <f>IFERROR(VLOOKUP(T370, 'Data-VM-ADF (Do Not Edit)'!A$2:C$20,MATCH("vLan Subnet",'Data-VM-ADF (Do Not Edit)'!A$2:C$2),FALSE),"")</f>
        <v/>
      </c>
      <c r="V370" s="107" t="str">
        <f>IFERROR(VLOOKUP(T370, 'Data-VM-ADF (Do Not Edit)'!A$2:C$20,MATCH("vLan Default Gateway",'Data-VM-ADF (Do Not Edit)'!A$2:C$2),FALSE),"")</f>
        <v/>
      </c>
    </row>
    <row r="371" spans="21:22" ht="15" customHeight="1">
      <c r="U371" s="5" t="str">
        <f>IFERROR(VLOOKUP(T371, 'Data-VM-ADF (Do Not Edit)'!A$2:C$20,MATCH("vLan Subnet",'Data-VM-ADF (Do Not Edit)'!A$2:C$2),FALSE),"")</f>
        <v/>
      </c>
      <c r="V371" s="107" t="str">
        <f>IFERROR(VLOOKUP(T371, 'Data-VM-ADF (Do Not Edit)'!A$2:C$20,MATCH("vLan Default Gateway",'Data-VM-ADF (Do Not Edit)'!A$2:C$2),FALSE),"")</f>
        <v/>
      </c>
    </row>
    <row r="372" spans="21:22" ht="15" customHeight="1">
      <c r="U372" s="5" t="str">
        <f>IFERROR(VLOOKUP(T372, 'Data-VM-ADF (Do Not Edit)'!A$2:C$20,MATCH("vLan Subnet",'Data-VM-ADF (Do Not Edit)'!A$2:C$2),FALSE),"")</f>
        <v/>
      </c>
      <c r="V372" s="107" t="str">
        <f>IFERROR(VLOOKUP(T372, 'Data-VM-ADF (Do Not Edit)'!A$2:C$20,MATCH("vLan Default Gateway",'Data-VM-ADF (Do Not Edit)'!A$2:C$2),FALSE),"")</f>
        <v/>
      </c>
    </row>
    <row r="373" spans="21:22" ht="15" customHeight="1">
      <c r="U373" s="5" t="str">
        <f>IFERROR(VLOOKUP(T373, 'Data-VM-ADF (Do Not Edit)'!A$2:C$20,MATCH("vLan Subnet",'Data-VM-ADF (Do Not Edit)'!A$2:C$2),FALSE),"")</f>
        <v/>
      </c>
      <c r="V373" s="107" t="str">
        <f>IFERROR(VLOOKUP(T373, 'Data-VM-ADF (Do Not Edit)'!A$2:C$20,MATCH("vLan Default Gateway",'Data-VM-ADF (Do Not Edit)'!A$2:C$2),FALSE),"")</f>
        <v/>
      </c>
    </row>
    <row r="374" spans="21:22" ht="15" customHeight="1">
      <c r="U374" s="5" t="str">
        <f>IFERROR(VLOOKUP(T374, 'Data-VM-ADF (Do Not Edit)'!A$2:C$20,MATCH("vLan Subnet",'Data-VM-ADF (Do Not Edit)'!A$2:C$2),FALSE),"")</f>
        <v/>
      </c>
      <c r="V374" s="107" t="str">
        <f>IFERROR(VLOOKUP(T374, 'Data-VM-ADF (Do Not Edit)'!A$2:C$20,MATCH("vLan Default Gateway",'Data-VM-ADF (Do Not Edit)'!A$2:C$2),FALSE),"")</f>
        <v/>
      </c>
    </row>
    <row r="375" spans="21:22" ht="15" customHeight="1">
      <c r="U375" s="5" t="str">
        <f>IFERROR(VLOOKUP(T375, 'Data-VM-ADF (Do Not Edit)'!A$2:C$20,MATCH("vLan Subnet",'Data-VM-ADF (Do Not Edit)'!A$2:C$2),FALSE),"")</f>
        <v/>
      </c>
      <c r="V375" s="107" t="str">
        <f>IFERROR(VLOOKUP(T375, 'Data-VM-ADF (Do Not Edit)'!A$2:C$20,MATCH("vLan Default Gateway",'Data-VM-ADF (Do Not Edit)'!A$2:C$2),FALSE),"")</f>
        <v/>
      </c>
    </row>
    <row r="376" spans="21:22" ht="15" customHeight="1">
      <c r="U376" s="5" t="str">
        <f>IFERROR(VLOOKUP(T376, 'Data-VM-ADF (Do Not Edit)'!A$2:C$20,MATCH("vLan Subnet",'Data-VM-ADF (Do Not Edit)'!A$2:C$2),FALSE),"")</f>
        <v/>
      </c>
      <c r="V376" s="107" t="str">
        <f>IFERROR(VLOOKUP(T376, 'Data-VM-ADF (Do Not Edit)'!A$2:C$20,MATCH("vLan Default Gateway",'Data-VM-ADF (Do Not Edit)'!A$2:C$2),FALSE),"")</f>
        <v/>
      </c>
    </row>
    <row r="377" spans="21:22" ht="15" customHeight="1">
      <c r="U377" s="5" t="str">
        <f>IFERROR(VLOOKUP(T377, 'Data-VM-ADF (Do Not Edit)'!A$2:C$20,MATCH("vLan Subnet",'Data-VM-ADF (Do Not Edit)'!A$2:C$2),FALSE),"")</f>
        <v/>
      </c>
      <c r="V377" s="107" t="str">
        <f>IFERROR(VLOOKUP(T377, 'Data-VM-ADF (Do Not Edit)'!A$2:C$20,MATCH("vLan Default Gateway",'Data-VM-ADF (Do Not Edit)'!A$2:C$2),FALSE),"")</f>
        <v/>
      </c>
    </row>
    <row r="378" spans="21:22" ht="15" customHeight="1">
      <c r="U378" s="5" t="str">
        <f>IFERROR(VLOOKUP(T378, 'Data-VM-ADF (Do Not Edit)'!A$2:C$20,MATCH("vLan Subnet",'Data-VM-ADF (Do Not Edit)'!A$2:C$2),FALSE),"")</f>
        <v/>
      </c>
      <c r="V378" s="107" t="str">
        <f>IFERROR(VLOOKUP(T378, 'Data-VM-ADF (Do Not Edit)'!A$2:C$20,MATCH("vLan Default Gateway",'Data-VM-ADF (Do Not Edit)'!A$2:C$2),FALSE),"")</f>
        <v/>
      </c>
    </row>
    <row r="379" spans="21:22" ht="15" customHeight="1">
      <c r="U379" s="5" t="str">
        <f>IFERROR(VLOOKUP(T379, 'Data-VM-ADF (Do Not Edit)'!A$2:C$20,MATCH("vLan Subnet",'Data-VM-ADF (Do Not Edit)'!A$2:C$2),FALSE),"")</f>
        <v/>
      </c>
      <c r="V379" s="107" t="str">
        <f>IFERROR(VLOOKUP(T379, 'Data-VM-ADF (Do Not Edit)'!A$2:C$20,MATCH("vLan Default Gateway",'Data-VM-ADF (Do Not Edit)'!A$2:C$2),FALSE),"")</f>
        <v/>
      </c>
    </row>
    <row r="380" spans="21:22" ht="15" customHeight="1">
      <c r="U380" s="5" t="str">
        <f>IFERROR(VLOOKUP(T380, 'Data-VM-ADF (Do Not Edit)'!A$2:C$20,MATCH("vLan Subnet",'Data-VM-ADF (Do Not Edit)'!A$2:C$2),FALSE),"")</f>
        <v/>
      </c>
      <c r="V380" s="107" t="str">
        <f>IFERROR(VLOOKUP(T380, 'Data-VM-ADF (Do Not Edit)'!A$2:C$20,MATCH("vLan Default Gateway",'Data-VM-ADF (Do Not Edit)'!A$2:C$2),FALSE),"")</f>
        <v/>
      </c>
    </row>
    <row r="381" spans="21:22" ht="15" customHeight="1">
      <c r="U381" s="5" t="str">
        <f>IFERROR(VLOOKUP(T381, 'Data-VM-ADF (Do Not Edit)'!A$2:C$20,MATCH("vLan Subnet",'Data-VM-ADF (Do Not Edit)'!A$2:C$2),FALSE),"")</f>
        <v/>
      </c>
      <c r="V381" s="107" t="str">
        <f>IFERROR(VLOOKUP(T381, 'Data-VM-ADF (Do Not Edit)'!A$2:C$20,MATCH("vLan Default Gateway",'Data-VM-ADF (Do Not Edit)'!A$2:C$2),FALSE),"")</f>
        <v/>
      </c>
    </row>
    <row r="382" spans="21:22" ht="15" customHeight="1">
      <c r="U382" s="5" t="str">
        <f>IFERROR(VLOOKUP(T382, 'Data-VM-ADF (Do Not Edit)'!A$2:C$20,MATCH("vLan Subnet",'Data-VM-ADF (Do Not Edit)'!A$2:C$2),FALSE),"")</f>
        <v/>
      </c>
      <c r="V382" s="107" t="str">
        <f>IFERROR(VLOOKUP(T382, 'Data-VM-ADF (Do Not Edit)'!A$2:C$20,MATCH("vLan Default Gateway",'Data-VM-ADF (Do Not Edit)'!A$2:C$2),FALSE),"")</f>
        <v/>
      </c>
    </row>
    <row r="383" spans="21:22" ht="15" customHeight="1">
      <c r="U383" s="5" t="str">
        <f>IFERROR(VLOOKUP(T383, 'Data-VM-ADF (Do Not Edit)'!A$2:C$20,MATCH("vLan Subnet",'Data-VM-ADF (Do Not Edit)'!A$2:C$2),FALSE),"")</f>
        <v/>
      </c>
      <c r="V383" s="107" t="str">
        <f>IFERROR(VLOOKUP(T383, 'Data-VM-ADF (Do Not Edit)'!A$2:C$20,MATCH("vLan Default Gateway",'Data-VM-ADF (Do Not Edit)'!A$2:C$2),FALSE),"")</f>
        <v/>
      </c>
    </row>
    <row r="384" spans="21:22" ht="15" customHeight="1">
      <c r="U384" s="5" t="str">
        <f>IFERROR(VLOOKUP(T384, 'Data-VM-ADF (Do Not Edit)'!A$2:C$20,MATCH("vLan Subnet",'Data-VM-ADF (Do Not Edit)'!A$2:C$2),FALSE),"")</f>
        <v/>
      </c>
      <c r="V384" s="107" t="str">
        <f>IFERROR(VLOOKUP(T384, 'Data-VM-ADF (Do Not Edit)'!A$2:C$20,MATCH("vLan Default Gateway",'Data-VM-ADF (Do Not Edit)'!A$2:C$2),FALSE),"")</f>
        <v/>
      </c>
    </row>
    <row r="385" spans="21:22" ht="15" customHeight="1">
      <c r="U385" s="5" t="str">
        <f>IFERROR(VLOOKUP(T385, 'Data-VM-ADF (Do Not Edit)'!A$2:C$20,MATCH("vLan Subnet",'Data-VM-ADF (Do Not Edit)'!A$2:C$2),FALSE),"")</f>
        <v/>
      </c>
      <c r="V385" s="107" t="str">
        <f>IFERROR(VLOOKUP(T385, 'Data-VM-ADF (Do Not Edit)'!A$2:C$20,MATCH("vLan Default Gateway",'Data-VM-ADF (Do Not Edit)'!A$2:C$2),FALSE),"")</f>
        <v/>
      </c>
    </row>
    <row r="386" spans="21:22" ht="15" customHeight="1">
      <c r="U386" s="5" t="str">
        <f>IFERROR(VLOOKUP(T386, 'Data-VM-ADF (Do Not Edit)'!A$2:C$20,MATCH("vLan Subnet",'Data-VM-ADF (Do Not Edit)'!A$2:C$2),FALSE),"")</f>
        <v/>
      </c>
      <c r="V386" s="107" t="str">
        <f>IFERROR(VLOOKUP(T386, 'Data-VM-ADF (Do Not Edit)'!A$2:C$20,MATCH("vLan Default Gateway",'Data-VM-ADF (Do Not Edit)'!A$2:C$2),FALSE),"")</f>
        <v/>
      </c>
    </row>
    <row r="387" spans="21:22" ht="15" customHeight="1">
      <c r="U387" s="5" t="str">
        <f>IFERROR(VLOOKUP(T387, 'Data-VM-ADF (Do Not Edit)'!A$2:C$20,MATCH("vLan Subnet",'Data-VM-ADF (Do Not Edit)'!A$2:C$2),FALSE),"")</f>
        <v/>
      </c>
      <c r="V387" s="107" t="str">
        <f>IFERROR(VLOOKUP(T387, 'Data-VM-ADF (Do Not Edit)'!A$2:C$20,MATCH("vLan Default Gateway",'Data-VM-ADF (Do Not Edit)'!A$2:C$2),FALSE),"")</f>
        <v/>
      </c>
    </row>
    <row r="388" spans="21:22" ht="15" customHeight="1">
      <c r="U388" s="5" t="str">
        <f>IFERROR(VLOOKUP(T388, 'Data-VM-ADF (Do Not Edit)'!A$2:C$20,MATCH("vLan Subnet",'Data-VM-ADF (Do Not Edit)'!A$2:C$2),FALSE),"")</f>
        <v/>
      </c>
      <c r="V388" s="107" t="str">
        <f>IFERROR(VLOOKUP(T388, 'Data-VM-ADF (Do Not Edit)'!A$2:C$20,MATCH("vLan Default Gateway",'Data-VM-ADF (Do Not Edit)'!A$2:C$2),FALSE),"")</f>
        <v/>
      </c>
    </row>
    <row r="389" spans="21:22" ht="15" customHeight="1">
      <c r="U389" s="5" t="str">
        <f>IFERROR(VLOOKUP(T389, 'Data-VM-ADF (Do Not Edit)'!A$2:C$20,MATCH("vLan Subnet",'Data-VM-ADF (Do Not Edit)'!A$2:C$2),FALSE),"")</f>
        <v/>
      </c>
      <c r="V389" s="107" t="str">
        <f>IFERROR(VLOOKUP(T389, 'Data-VM-ADF (Do Not Edit)'!A$2:C$20,MATCH("vLan Default Gateway",'Data-VM-ADF (Do Not Edit)'!A$2:C$2),FALSE),"")</f>
        <v/>
      </c>
    </row>
    <row r="390" spans="21:22" ht="15" customHeight="1">
      <c r="U390" s="5" t="str">
        <f>IFERROR(VLOOKUP(T390, 'Data-VM-ADF (Do Not Edit)'!A$2:C$20,MATCH("vLan Subnet",'Data-VM-ADF (Do Not Edit)'!A$2:C$2),FALSE),"")</f>
        <v/>
      </c>
    </row>
    <row r="391" spans="21:22" ht="15" customHeight="1">
      <c r="U391" s="5" t="str">
        <f>IFERROR(VLOOKUP(T391, 'Data-VM-ADF (Do Not Edit)'!A$2:C$20,MATCH("vLan Subnet",'Data-VM-ADF (Do Not Edit)'!A$2:C$2),FALSE),"")</f>
        <v/>
      </c>
    </row>
    <row r="392" spans="21:22" ht="15" customHeight="1">
      <c r="U392" s="5" t="str">
        <f>IFERROR(VLOOKUP(T392, 'Data-VM-ADF (Do Not Edit)'!A$2:C$20,MATCH("vLan Subnet",'Data-VM-ADF (Do Not Edit)'!A$2:C$2),FALSE),"")</f>
        <v/>
      </c>
    </row>
    <row r="393" spans="21:22" ht="15" customHeight="1">
      <c r="U393" s="5" t="str">
        <f>IFERROR(VLOOKUP(T393, 'Data-VM-ADF (Do Not Edit)'!A$2:C$20,MATCH("vLan Subnet",'Data-VM-ADF (Do Not Edit)'!A$2:C$2),FALSE),"")</f>
        <v/>
      </c>
    </row>
    <row r="394" spans="21:22" ht="15" customHeight="1">
      <c r="U394" s="5" t="str">
        <f>IFERROR(VLOOKUP(T394, 'Data-VM-ADF (Do Not Edit)'!A$2:C$20,MATCH("vLan Subnet",'Data-VM-ADF (Do Not Edit)'!A$2:C$2),FALSE),"")</f>
        <v/>
      </c>
    </row>
    <row r="395" spans="21:22" ht="15" customHeight="1">
      <c r="U395" s="5" t="str">
        <f>IFERROR(VLOOKUP(T395, 'Data-VM-ADF (Do Not Edit)'!A$2:C$20,MATCH("vLan Subnet",'Data-VM-ADF (Do Not Edit)'!A$2:C$2),FALSE),"")</f>
        <v/>
      </c>
    </row>
    <row r="396" spans="21:22" ht="15" customHeight="1">
      <c r="U396" s="5" t="str">
        <f>IFERROR(VLOOKUP(T396, 'Data-VM-ADF (Do Not Edit)'!A$2:C$20,MATCH("vLan Subnet",'Data-VM-ADF (Do Not Edit)'!A$2:C$2),FALSE),"")</f>
        <v/>
      </c>
    </row>
    <row r="397" spans="21:22" ht="15" customHeight="1">
      <c r="U397" s="128" t="str">
        <f>IFERROR(VLOOKUP(T397, 'Data-VM-ADF (Do Not Edit)'!A$2:C$20,MATCH("vLan Subnet",'Data-VM-ADF (Do Not Edit)'!A$2:C$2),FALSE),"")</f>
        <v/>
      </c>
    </row>
    <row r="398" spans="21:22" ht="15" customHeight="1">
      <c r="U398" s="128" t="str">
        <f>IFERROR(VLOOKUP(T398, 'Data-VM-ADF (Do Not Edit)'!A$2:C$20,MATCH("vLan Subnet",'Data-VM-ADF (Do Not Edit)'!A$2:C$2),FALSE),"")</f>
        <v/>
      </c>
    </row>
    <row r="399" spans="21:22" ht="15" customHeight="1">
      <c r="U399" s="128" t="str">
        <f>IFERROR(VLOOKUP(T399, 'Data-VM-ADF (Do Not Edit)'!A$2:C$20,MATCH("vLan Subnet",'Data-VM-ADF (Do Not Edit)'!A$2:C$2),FALSE),"")</f>
        <v/>
      </c>
    </row>
    <row r="400" spans="21:22" ht="15" customHeight="1">
      <c r="U400" s="128" t="str">
        <f>IFERROR(VLOOKUP(T400, 'Data-VM-ADF (Do Not Edit)'!A$2:C$20,MATCH("vLan Subnet",'Data-VM-ADF (Do Not Edit)'!A$2:C$2),FALSE),"")</f>
        <v/>
      </c>
    </row>
    <row r="401" spans="21:21" ht="15" customHeight="1">
      <c r="U401" s="128" t="str">
        <f>IFERROR(VLOOKUP(T401, 'Data-VM-ADF (Do Not Edit)'!A$2:C$20,MATCH("vLan Subnet",'Data-VM-ADF (Do Not Edit)'!A$2:C$2),FALSE),"")</f>
        <v/>
      </c>
    </row>
    <row r="402" spans="21:21" ht="15" customHeight="1">
      <c r="U402" s="128" t="str">
        <f>IFERROR(VLOOKUP(T402, 'Data-VM-ADF (Do Not Edit)'!A$2:C$20,MATCH("vLan Subnet",'Data-VM-ADF (Do Not Edit)'!A$2:C$2),FALSE),"")</f>
        <v/>
      </c>
    </row>
    <row r="403" spans="21:21" ht="15" customHeight="1">
      <c r="U403" s="128" t="str">
        <f>IFERROR(VLOOKUP(T403, 'Data-VM-ADF (Do Not Edit)'!A$2:C$20,MATCH("vLan Subnet",'Data-VM-ADF (Do Not Edit)'!A$2:C$2),FALSE),"")</f>
        <v/>
      </c>
    </row>
    <row r="404" spans="21:21" ht="15" customHeight="1">
      <c r="U404" s="128" t="str">
        <f>IFERROR(VLOOKUP(T404, 'Data-VM-ADF (Do Not Edit)'!A$2:C$20,MATCH("vLan Subnet",'Data-VM-ADF (Do Not Edit)'!A$2:C$2),FALSE),"")</f>
        <v/>
      </c>
    </row>
    <row r="405" spans="21:21" ht="15" customHeight="1">
      <c r="U405" s="128" t="str">
        <f>IFERROR(VLOOKUP(T405, 'Data-VM-ADF (Do Not Edit)'!A$2:C$20,MATCH("vLan Subnet",'Data-VM-ADF (Do Not Edit)'!A$2:C$2),FALSE),"")</f>
        <v/>
      </c>
    </row>
    <row r="406" spans="21:21" ht="15" customHeight="1">
      <c r="U406" s="128" t="str">
        <f>IFERROR(VLOOKUP(T406, 'Data-VM-ADF (Do Not Edit)'!A$2:C$20,MATCH("vLan Subnet",'Data-VM-ADF (Do Not Edit)'!A$2:C$2),FALSE),"")</f>
        <v/>
      </c>
    </row>
    <row r="407" spans="21:21" ht="15" customHeight="1">
      <c r="U407" s="128" t="str">
        <f>IFERROR(VLOOKUP(T407, 'Data-VM-ADF (Do Not Edit)'!A$2:C$20,MATCH("vLan Subnet",'Data-VM-ADF (Do Not Edit)'!A$2:C$2),FALSE),"")</f>
        <v/>
      </c>
    </row>
    <row r="408" spans="21:21" ht="15" customHeight="1">
      <c r="U408" s="128" t="str">
        <f>IFERROR(VLOOKUP(T408, 'Data-VM-ADF (Do Not Edit)'!A$2:C$20,MATCH("vLan Subnet",'Data-VM-ADF (Do Not Edit)'!A$2:C$2),FALSE),"")</f>
        <v/>
      </c>
    </row>
    <row r="573086" spans="21:21">
      <c r="U573086" s="5"/>
    </row>
  </sheetData>
  <autoFilter ref="A1:AR11" xr:uid="{68453728-6F60-4FDA-A95E-5D7CC19472DD}"/>
  <phoneticPr fontId="3" type="noConversion"/>
  <dataValidations count="1">
    <dataValidation type="list" allowBlank="1" showInputMessage="1" showErrorMessage="1" sqref="E379" xr:uid="{2D14D5D1-A03F-40CA-B056-20C1022E224B}">
      <formula1>$D$2:$D$6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D071DE18-7A43-48EA-972A-2288A706A618}">
          <x14:formula1>
            <xm:f>'Data-VM-ADF (Do Not Edit)'!$D$3:$D$32</xm:f>
          </x14:formula1>
          <xm:sqref>Q2:Q378 K2:K379 N2:N378 H2:H378</xm:sqref>
        </x14:dataValidation>
        <x14:dataValidation type="list" errorStyle="warning" allowBlank="1" showInputMessage="1" showErrorMessage="1" errorTitle="Invalid Entry" error="See Dropdown for Correct Datastore Options" xr:uid="{E456EFBB-E83E-4B9A-8785-4869A69FDC8E}">
          <x14:formula1>
            <xm:f>'Data-VM-ADF (Do Not Edit)'!$D$3:$D$32</xm:f>
          </x14:formula1>
          <xm:sqref>E2:E378</xm:sqref>
        </x14:dataValidation>
        <x14:dataValidation type="list" allowBlank="1" showInputMessage="1" showErrorMessage="1" xr:uid="{A271E541-7D94-4A35-9201-0CEC329977D2}">
          <x14:formula1>
            <xm:f>'Data-VM-ADF (Do Not Edit)'!$A$3:$A$32</xm:f>
          </x14:formula1>
          <xm:sqref>X2:X378 AB2:AB378 T2:T379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50423-BB71-41CB-8E6A-842520F81A06}">
  <dimension ref="A1:G17"/>
  <sheetViews>
    <sheetView workbookViewId="0">
      <selection activeCell="C18" sqref="C18"/>
    </sheetView>
  </sheetViews>
  <sheetFormatPr defaultRowHeight="15"/>
  <cols>
    <col min="1" max="26" width="30.7109375" customWidth="1"/>
  </cols>
  <sheetData>
    <row r="1" spans="1:7">
      <c r="A1" t="s">
        <v>764</v>
      </c>
    </row>
    <row r="2" spans="1:7" s="64" customFormat="1">
      <c r="A2" s="64" t="s">
        <v>765</v>
      </c>
      <c r="B2" s="64" t="s">
        <v>766</v>
      </c>
      <c r="C2" s="64" t="s">
        <v>767</v>
      </c>
      <c r="D2" s="64" t="s">
        <v>768</v>
      </c>
      <c r="E2" s="64" t="s">
        <v>769</v>
      </c>
      <c r="F2" s="64" t="s">
        <v>770</v>
      </c>
      <c r="G2" s="64" t="s">
        <v>771</v>
      </c>
    </row>
    <row r="3" spans="1:7">
      <c r="A3" s="92" t="s">
        <v>261</v>
      </c>
      <c r="B3" t="s">
        <v>772</v>
      </c>
      <c r="C3" t="s">
        <v>180</v>
      </c>
      <c r="D3" t="s">
        <v>66</v>
      </c>
      <c r="F3" t="s">
        <v>175</v>
      </c>
      <c r="G3" t="s">
        <v>75</v>
      </c>
    </row>
    <row r="4" spans="1:7">
      <c r="A4" t="s">
        <v>539</v>
      </c>
      <c r="B4" t="s">
        <v>773</v>
      </c>
      <c r="C4" t="s">
        <v>180</v>
      </c>
      <c r="D4" t="s">
        <v>83</v>
      </c>
      <c r="F4" t="s">
        <v>91</v>
      </c>
      <c r="G4" t="s">
        <v>741</v>
      </c>
    </row>
    <row r="5" spans="1:7">
      <c r="A5" t="s">
        <v>69</v>
      </c>
      <c r="B5" t="s">
        <v>774</v>
      </c>
      <c r="C5" t="s">
        <v>180</v>
      </c>
      <c r="D5" t="s">
        <v>111</v>
      </c>
      <c r="F5" t="s">
        <v>287</v>
      </c>
      <c r="G5" t="s">
        <v>775</v>
      </c>
    </row>
    <row r="6" spans="1:7">
      <c r="A6" t="s">
        <v>87</v>
      </c>
      <c r="B6" t="s">
        <v>776</v>
      </c>
      <c r="C6" t="s">
        <v>180</v>
      </c>
      <c r="D6" t="s">
        <v>531</v>
      </c>
      <c r="F6" t="s">
        <v>74</v>
      </c>
    </row>
    <row r="7" spans="1:7">
      <c r="A7" t="s">
        <v>259</v>
      </c>
      <c r="B7" t="s">
        <v>777</v>
      </c>
      <c r="C7" t="s">
        <v>180</v>
      </c>
      <c r="D7" t="s">
        <v>536</v>
      </c>
      <c r="F7" t="s">
        <v>330</v>
      </c>
    </row>
    <row r="8" spans="1:7">
      <c r="A8" t="s">
        <v>778</v>
      </c>
      <c r="B8" t="s">
        <v>181</v>
      </c>
      <c r="C8" t="s">
        <v>180</v>
      </c>
      <c r="D8" t="s">
        <v>225</v>
      </c>
      <c r="F8" t="s">
        <v>117</v>
      </c>
    </row>
    <row r="9" spans="1:7">
      <c r="A9" t="s">
        <v>446</v>
      </c>
      <c r="D9" t="s">
        <v>326</v>
      </c>
      <c r="E9">
        <v>12288</v>
      </c>
    </row>
    <row r="10" spans="1:7">
      <c r="A10" t="s">
        <v>334</v>
      </c>
      <c r="B10" t="s">
        <v>346</v>
      </c>
      <c r="C10" t="s">
        <v>180</v>
      </c>
      <c r="D10" t="s">
        <v>338</v>
      </c>
      <c r="E10">
        <v>12288</v>
      </c>
    </row>
    <row r="11" spans="1:7">
      <c r="A11" t="s">
        <v>96</v>
      </c>
      <c r="B11" t="s">
        <v>774</v>
      </c>
      <c r="C11" t="s">
        <v>180</v>
      </c>
      <c r="D11" t="s">
        <v>341</v>
      </c>
      <c r="E11">
        <v>12288</v>
      </c>
    </row>
    <row r="12" spans="1:7">
      <c r="A12" t="s">
        <v>779</v>
      </c>
      <c r="B12" t="s">
        <v>780</v>
      </c>
      <c r="C12" t="s">
        <v>180</v>
      </c>
      <c r="D12" t="s">
        <v>284</v>
      </c>
    </row>
    <row r="13" spans="1:7">
      <c r="A13" t="s">
        <v>286</v>
      </c>
      <c r="B13" t="s">
        <v>781</v>
      </c>
      <c r="C13" t="s">
        <v>180</v>
      </c>
    </row>
    <row r="14" spans="1:7">
      <c r="A14" t="s">
        <v>782</v>
      </c>
      <c r="B14" t="s">
        <v>783</v>
      </c>
      <c r="C14" t="s">
        <v>180</v>
      </c>
    </row>
    <row r="15" spans="1:7">
      <c r="A15" t="s">
        <v>202</v>
      </c>
      <c r="B15" t="s">
        <v>784</v>
      </c>
      <c r="C15" t="s">
        <v>180</v>
      </c>
    </row>
    <row r="16" spans="1:7">
      <c r="A16" t="s">
        <v>173</v>
      </c>
      <c r="B16" t="s">
        <v>785</v>
      </c>
      <c r="C16" t="s">
        <v>180</v>
      </c>
    </row>
    <row r="17" spans="1:3">
      <c r="A17" t="s">
        <v>280</v>
      </c>
      <c r="B17" t="s">
        <v>786</v>
      </c>
      <c r="C17" t="s">
        <v>180</v>
      </c>
    </row>
  </sheetData>
  <sortState xmlns:xlrd2="http://schemas.microsoft.com/office/spreadsheetml/2017/richdata2" ref="F3:F117">
    <sortCondition ref="F3:F11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D84B0-9A10-447F-8BC8-E9A680DD3416}">
  <dimension ref="A1:Y3"/>
  <sheetViews>
    <sheetView workbookViewId="0">
      <selection activeCell="Y4" sqref="Y4"/>
    </sheetView>
  </sheetViews>
  <sheetFormatPr defaultRowHeight="15" customHeight="1"/>
  <cols>
    <col min="1" max="2" width="30.7109375" customWidth="1"/>
    <col min="3" max="4" width="15.7109375" customWidth="1"/>
    <col min="5" max="5" width="11.7109375" customWidth="1"/>
    <col min="6" max="8" width="10.7109375" customWidth="1"/>
    <col min="9" max="9" width="13.140625" customWidth="1"/>
    <col min="10" max="12" width="10.7109375" customWidth="1"/>
    <col min="13" max="13" width="18.28515625" customWidth="1"/>
    <col min="14" max="17" width="15.7109375" customWidth="1"/>
    <col min="18" max="23" width="10.7109375" customWidth="1"/>
    <col min="24" max="24" width="30.7109375" customWidth="1"/>
    <col min="25" max="25" width="200.7109375" customWidth="1"/>
    <col min="26" max="42" width="30.7109375" customWidth="1"/>
  </cols>
  <sheetData>
    <row r="1" spans="1:25" s="135" customFormat="1" ht="30" customHeight="1">
      <c r="A1" s="136" t="s">
        <v>632</v>
      </c>
      <c r="B1" s="135" t="s">
        <v>636</v>
      </c>
      <c r="C1" s="135" t="s">
        <v>787</v>
      </c>
      <c r="D1" s="135" t="s">
        <v>788</v>
      </c>
      <c r="E1" s="135" t="s">
        <v>789</v>
      </c>
      <c r="F1" s="135" t="s">
        <v>790</v>
      </c>
      <c r="G1" s="135" t="s">
        <v>791</v>
      </c>
      <c r="H1" s="135" t="s">
        <v>792</v>
      </c>
      <c r="I1" s="135" t="s">
        <v>793</v>
      </c>
      <c r="J1" s="135" t="s">
        <v>794</v>
      </c>
      <c r="K1" s="135" t="s">
        <v>795</v>
      </c>
      <c r="L1" s="135" t="s">
        <v>796</v>
      </c>
      <c r="M1" s="135" t="s">
        <v>666</v>
      </c>
      <c r="N1" s="135" t="s">
        <v>797</v>
      </c>
      <c r="O1" s="135" t="s">
        <v>798</v>
      </c>
      <c r="P1" s="135" t="s">
        <v>799</v>
      </c>
      <c r="Q1" s="135" t="s">
        <v>800</v>
      </c>
      <c r="R1" s="135" t="s">
        <v>801</v>
      </c>
      <c r="S1" s="135" t="s">
        <v>802</v>
      </c>
      <c r="T1" s="135" t="s">
        <v>803</v>
      </c>
      <c r="U1" s="135" t="s">
        <v>804</v>
      </c>
      <c r="V1" s="135" t="s">
        <v>805</v>
      </c>
      <c r="W1" s="135" t="s">
        <v>806</v>
      </c>
      <c r="X1" s="135" t="s">
        <v>807</v>
      </c>
      <c r="Y1" s="136" t="s">
        <v>568</v>
      </c>
    </row>
    <row r="2" spans="1:25" ht="45">
      <c r="A2" t="s">
        <v>633</v>
      </c>
      <c r="B2" t="s">
        <v>808</v>
      </c>
      <c r="C2" t="s">
        <v>809</v>
      </c>
      <c r="D2">
        <v>6</v>
      </c>
      <c r="E2">
        <v>2</v>
      </c>
      <c r="F2">
        <v>24</v>
      </c>
      <c r="G2" t="s">
        <v>810</v>
      </c>
      <c r="H2" t="s">
        <v>811</v>
      </c>
      <c r="I2">
        <v>165</v>
      </c>
      <c r="J2">
        <v>768</v>
      </c>
      <c r="K2">
        <v>50500</v>
      </c>
      <c r="L2">
        <v>97000</v>
      </c>
      <c r="M2" t="s">
        <v>812</v>
      </c>
      <c r="N2" t="s">
        <v>813</v>
      </c>
      <c r="O2">
        <v>1</v>
      </c>
      <c r="P2">
        <v>2</v>
      </c>
      <c r="Q2">
        <v>18</v>
      </c>
      <c r="R2">
        <v>18</v>
      </c>
      <c r="S2" t="s">
        <v>814</v>
      </c>
      <c r="T2">
        <v>125</v>
      </c>
      <c r="U2">
        <v>256</v>
      </c>
      <c r="V2">
        <v>160000</v>
      </c>
      <c r="W2">
        <v>0</v>
      </c>
      <c r="X2" t="s">
        <v>815</v>
      </c>
      <c r="Y2" s="138" t="s">
        <v>816</v>
      </c>
    </row>
    <row r="3" spans="1:25" ht="45">
      <c r="A3" t="s">
        <v>817</v>
      </c>
      <c r="B3" t="s">
        <v>808</v>
      </c>
      <c r="C3" t="s">
        <v>818</v>
      </c>
      <c r="D3">
        <v>5</v>
      </c>
      <c r="E3">
        <v>2</v>
      </c>
      <c r="F3">
        <v>32</v>
      </c>
      <c r="G3" t="s">
        <v>819</v>
      </c>
      <c r="H3" t="s">
        <v>814</v>
      </c>
      <c r="I3">
        <v>205</v>
      </c>
      <c r="J3">
        <v>768</v>
      </c>
      <c r="K3">
        <v>58100</v>
      </c>
      <c r="L3">
        <v>105000</v>
      </c>
      <c r="M3" t="s">
        <v>812</v>
      </c>
      <c r="N3" t="s">
        <v>813</v>
      </c>
      <c r="O3">
        <v>1</v>
      </c>
      <c r="P3">
        <v>2</v>
      </c>
      <c r="Q3">
        <v>18</v>
      </c>
      <c r="R3">
        <v>18</v>
      </c>
      <c r="S3" t="s">
        <v>814</v>
      </c>
      <c r="T3">
        <v>125</v>
      </c>
      <c r="U3">
        <v>256</v>
      </c>
      <c r="V3">
        <v>160000</v>
      </c>
      <c r="W3">
        <v>0</v>
      </c>
      <c r="X3" t="s">
        <v>815</v>
      </c>
      <c r="Y3" s="138" t="s">
        <v>820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90C1-2BA4-4EAE-B421-1CCA75D2E4D0}">
  <dimension ref="A1:AS573208"/>
  <sheetViews>
    <sheetView workbookViewId="0">
      <pane xSplit="1" ySplit="1" topLeftCell="I23" activePane="bottomRight" state="frozen"/>
      <selection pane="bottomRight" activeCell="I23" sqref="I23:I25"/>
      <selection pane="bottomLeft"/>
      <selection pane="topRight"/>
    </sheetView>
  </sheetViews>
  <sheetFormatPr defaultRowHeight="15" customHeight="1"/>
  <cols>
    <col min="1" max="1" width="26.85546875" customWidth="1"/>
    <col min="2" max="3" width="9.140625" customWidth="1"/>
    <col min="4" max="4" width="10.140625" bestFit="1" customWidth="1"/>
    <col min="5" max="5" width="22.5703125" customWidth="1"/>
    <col min="6" max="8" width="13.7109375" customWidth="1"/>
    <col min="9" max="9" width="12.7109375" customWidth="1"/>
    <col min="10" max="10" width="14.42578125" customWidth="1"/>
    <col min="11" max="11" width="14.85546875" customWidth="1"/>
    <col min="12" max="14" width="12.7109375" customWidth="1"/>
    <col min="15" max="17" width="17.7109375" customWidth="1"/>
    <col min="18" max="18" width="14.85546875" customWidth="1"/>
    <col min="19" max="19" width="32.5703125" customWidth="1"/>
    <col min="20" max="20" width="22.7109375" customWidth="1"/>
    <col min="21" max="30" width="14.85546875" customWidth="1"/>
    <col min="31" max="31" width="19.42578125" bestFit="1" customWidth="1"/>
    <col min="32" max="32" width="67.42578125" style="88" customWidth="1"/>
    <col min="33" max="33" width="14.85546875" customWidth="1"/>
    <col min="34" max="34" width="16.42578125" customWidth="1"/>
    <col min="35" max="35" width="14.85546875" style="88" customWidth="1"/>
    <col min="36" max="39" width="14.85546875" customWidth="1"/>
    <col min="40" max="40" width="11.28515625" customWidth="1"/>
    <col min="41" max="41" width="11.28515625" style="79" customWidth="1"/>
    <col min="42" max="42" width="11.28515625" style="88" customWidth="1"/>
    <col min="43" max="43" width="150.7109375" customWidth="1"/>
    <col min="44" max="44" width="65.28515625" bestFit="1" customWidth="1"/>
    <col min="45" max="45" width="59.42578125" customWidth="1"/>
  </cols>
  <sheetData>
    <row r="1" spans="1:45" s="64" customFormat="1">
      <c r="A1" s="62" t="s">
        <v>705</v>
      </c>
      <c r="B1" s="62" t="s">
        <v>1</v>
      </c>
      <c r="C1" s="62" t="s">
        <v>2</v>
      </c>
      <c r="D1" s="62" t="s">
        <v>706</v>
      </c>
      <c r="E1" s="62" t="s">
        <v>707</v>
      </c>
      <c r="F1" s="62" t="s">
        <v>708</v>
      </c>
      <c r="G1" s="62" t="s">
        <v>709</v>
      </c>
      <c r="H1" s="62" t="s">
        <v>710</v>
      </c>
      <c r="I1" s="62" t="s">
        <v>711</v>
      </c>
      <c r="J1" s="62" t="s">
        <v>712</v>
      </c>
      <c r="K1" s="62" t="s">
        <v>713</v>
      </c>
      <c r="L1" s="62" t="s">
        <v>714</v>
      </c>
      <c r="M1" s="62" t="s">
        <v>715</v>
      </c>
      <c r="N1" s="62" t="s">
        <v>716</v>
      </c>
      <c r="O1" s="62" t="s">
        <v>717</v>
      </c>
      <c r="P1" s="62" t="s">
        <v>718</v>
      </c>
      <c r="Q1" s="62" t="s">
        <v>719</v>
      </c>
      <c r="R1" s="63" t="s">
        <v>28</v>
      </c>
      <c r="S1" s="63" t="s">
        <v>720</v>
      </c>
      <c r="T1" s="63" t="s">
        <v>721</v>
      </c>
      <c r="U1" s="63" t="s">
        <v>722</v>
      </c>
      <c r="V1" s="63" t="s">
        <v>723</v>
      </c>
      <c r="W1" s="63" t="s">
        <v>724</v>
      </c>
      <c r="X1" s="63" t="s">
        <v>725</v>
      </c>
      <c r="Y1" s="63" t="s">
        <v>726</v>
      </c>
      <c r="Z1" s="63" t="s">
        <v>727</v>
      </c>
      <c r="AA1" s="63" t="s">
        <v>728</v>
      </c>
      <c r="AB1" s="63" t="s">
        <v>729</v>
      </c>
      <c r="AC1" s="63" t="s">
        <v>730</v>
      </c>
      <c r="AD1" s="63" t="s">
        <v>731</v>
      </c>
      <c r="AE1" s="63" t="s">
        <v>732</v>
      </c>
      <c r="AF1" s="81" t="s">
        <v>42</v>
      </c>
      <c r="AG1" s="63" t="s">
        <v>733</v>
      </c>
      <c r="AH1" s="63" t="s">
        <v>734</v>
      </c>
      <c r="AI1" s="81" t="s">
        <v>735</v>
      </c>
      <c r="AJ1" s="63" t="s">
        <v>47</v>
      </c>
      <c r="AK1" s="63" t="s">
        <v>736</v>
      </c>
      <c r="AL1" s="63" t="s">
        <v>49</v>
      </c>
      <c r="AM1" s="63" t="s">
        <v>737</v>
      </c>
      <c r="AN1" s="63" t="s">
        <v>738</v>
      </c>
      <c r="AO1" s="72" t="s">
        <v>739</v>
      </c>
      <c r="AP1" s="81" t="s">
        <v>55</v>
      </c>
      <c r="AQ1" s="62" t="s">
        <v>59</v>
      </c>
      <c r="AR1" s="62" t="s">
        <v>60</v>
      </c>
      <c r="AS1" s="64" t="s">
        <v>628</v>
      </c>
    </row>
    <row r="2" spans="1:45">
      <c r="A2" s="19" t="s">
        <v>64</v>
      </c>
      <c r="B2" s="4">
        <v>8</v>
      </c>
      <c r="C2" s="4">
        <v>98304</v>
      </c>
      <c r="D2" s="4">
        <v>868447</v>
      </c>
      <c r="E2" s="4" t="s">
        <v>66</v>
      </c>
      <c r="F2" s="4"/>
      <c r="G2" s="4" t="s">
        <v>65</v>
      </c>
      <c r="H2" s="4"/>
      <c r="I2" s="1"/>
      <c r="J2" s="1"/>
      <c r="K2" s="1"/>
      <c r="L2" s="1"/>
      <c r="M2" s="1"/>
      <c r="N2" s="1"/>
      <c r="O2" s="1"/>
      <c r="P2" s="1"/>
      <c r="Q2" s="1"/>
      <c r="R2" s="2" t="s">
        <v>67</v>
      </c>
      <c r="S2" s="92" t="s">
        <v>68</v>
      </c>
      <c r="T2" s="30" t="s">
        <v>69</v>
      </c>
      <c r="U2" s="5" t="s">
        <v>180</v>
      </c>
      <c r="V2" s="30" t="s">
        <v>774</v>
      </c>
      <c r="W2" s="2"/>
      <c r="X2" s="2"/>
      <c r="Y2" s="2"/>
      <c r="Z2" s="2"/>
      <c r="AA2" s="2"/>
      <c r="AB2" s="2"/>
      <c r="AC2" s="2"/>
      <c r="AD2" s="2"/>
      <c r="AE2" s="2" t="s">
        <v>70</v>
      </c>
      <c r="AF2" s="101" t="s">
        <v>71</v>
      </c>
      <c r="AG2" s="2" t="s">
        <v>72</v>
      </c>
      <c r="AH2" s="2" t="s">
        <v>73</v>
      </c>
      <c r="AI2" s="82">
        <v>4</v>
      </c>
      <c r="AJ2" s="2"/>
      <c r="AK2" s="2" t="s">
        <v>74</v>
      </c>
      <c r="AL2" s="2" t="s">
        <v>75</v>
      </c>
      <c r="AM2" s="2"/>
      <c r="AN2" s="2" t="s">
        <v>77</v>
      </c>
      <c r="AO2" s="73"/>
      <c r="AP2" s="87" t="s">
        <v>78</v>
      </c>
      <c r="AQ2" s="1" t="s">
        <v>80</v>
      </c>
      <c r="AR2" s="1"/>
    </row>
    <row r="3" spans="1:45" s="13" customFormat="1">
      <c r="A3" s="3" t="s">
        <v>94</v>
      </c>
      <c r="B3" s="4">
        <v>8</v>
      </c>
      <c r="C3" s="4">
        <v>32768</v>
      </c>
      <c r="D3" s="4">
        <v>65536</v>
      </c>
      <c r="E3" s="4" t="s">
        <v>66</v>
      </c>
      <c r="F3" s="4"/>
      <c r="G3" s="4" t="s">
        <v>65</v>
      </c>
      <c r="H3" s="4"/>
      <c r="I3" s="1"/>
      <c r="J3" s="1"/>
      <c r="K3" s="1"/>
      <c r="L3" s="1"/>
      <c r="M3" s="1"/>
      <c r="N3" s="1"/>
      <c r="O3" s="1"/>
      <c r="P3" s="1"/>
      <c r="Q3" s="1"/>
      <c r="R3" s="2" t="s">
        <v>67</v>
      </c>
      <c r="S3" s="2" t="s">
        <v>95</v>
      </c>
      <c r="T3" s="93" t="s">
        <v>96</v>
      </c>
      <c r="U3" s="99" t="s">
        <v>180</v>
      </c>
      <c r="V3" s="30" t="s">
        <v>774</v>
      </c>
      <c r="W3" s="2" t="s">
        <v>97</v>
      </c>
      <c r="X3" s="2" t="s">
        <v>96</v>
      </c>
      <c r="Y3" s="2"/>
      <c r="Z3" s="2"/>
      <c r="AA3" s="2"/>
      <c r="AB3" s="2"/>
      <c r="AC3" s="2"/>
      <c r="AD3" s="2"/>
      <c r="AE3" s="2" t="s">
        <v>70</v>
      </c>
      <c r="AF3" s="101" t="s">
        <v>98</v>
      </c>
      <c r="AG3" s="2" t="s">
        <v>72</v>
      </c>
      <c r="AH3" s="2" t="s">
        <v>73</v>
      </c>
      <c r="AI3" s="82">
        <v>4</v>
      </c>
      <c r="AJ3" s="2"/>
      <c r="AK3" s="2" t="s">
        <v>74</v>
      </c>
      <c r="AL3" s="2" t="s">
        <v>75</v>
      </c>
      <c r="AM3" s="2"/>
      <c r="AN3" s="2" t="s">
        <v>77</v>
      </c>
      <c r="AO3" s="73"/>
      <c r="AP3" s="87" t="s">
        <v>78</v>
      </c>
      <c r="AQ3" s="1" t="s">
        <v>99</v>
      </c>
      <c r="AR3" s="1"/>
    </row>
    <row r="4" spans="1:45" s="13" customFormat="1">
      <c r="A4" s="3" t="s">
        <v>100</v>
      </c>
      <c r="B4" s="4">
        <v>8</v>
      </c>
      <c r="C4" s="4">
        <v>32768</v>
      </c>
      <c r="D4" s="4">
        <v>65536</v>
      </c>
      <c r="E4" s="4" t="s">
        <v>66</v>
      </c>
      <c r="F4" s="4"/>
      <c r="G4" s="4" t="s">
        <v>65</v>
      </c>
      <c r="H4" s="4"/>
      <c r="I4" s="1"/>
      <c r="J4" s="1"/>
      <c r="K4" s="1"/>
      <c r="L4" s="1"/>
      <c r="M4" s="1"/>
      <c r="N4" s="1"/>
      <c r="O4" s="1"/>
      <c r="P4" s="1"/>
      <c r="Q4" s="1"/>
      <c r="R4" s="2" t="s">
        <v>67</v>
      </c>
      <c r="S4" s="31" t="s">
        <v>101</v>
      </c>
      <c r="T4" s="93" t="s">
        <v>96</v>
      </c>
      <c r="U4" s="5" t="s">
        <v>180</v>
      </c>
      <c r="V4" s="30" t="s">
        <v>774</v>
      </c>
      <c r="W4" s="35" t="s">
        <v>97</v>
      </c>
      <c r="X4" s="2" t="s">
        <v>96</v>
      </c>
      <c r="Y4" s="2"/>
      <c r="Z4" s="2"/>
      <c r="AA4" s="2"/>
      <c r="AB4" s="2"/>
      <c r="AC4" s="2"/>
      <c r="AD4" s="2"/>
      <c r="AE4" s="2" t="s">
        <v>70</v>
      </c>
      <c r="AF4" s="101" t="s">
        <v>98</v>
      </c>
      <c r="AG4" s="2" t="s">
        <v>72</v>
      </c>
      <c r="AH4" s="2" t="s">
        <v>73</v>
      </c>
      <c r="AI4" s="82">
        <v>4</v>
      </c>
      <c r="AJ4" s="2"/>
      <c r="AK4" s="2" t="s">
        <v>74</v>
      </c>
      <c r="AL4" s="2" t="s">
        <v>75</v>
      </c>
      <c r="AM4" s="2"/>
      <c r="AN4" s="2" t="s">
        <v>77</v>
      </c>
      <c r="AO4" s="73"/>
      <c r="AP4" s="87" t="s">
        <v>78</v>
      </c>
      <c r="AQ4" s="1" t="s">
        <v>99</v>
      </c>
      <c r="AR4" s="1"/>
    </row>
    <row r="5" spans="1:45" s="61" customFormat="1">
      <c r="A5" s="1" t="s">
        <v>821</v>
      </c>
      <c r="B5" s="1">
        <v>4</v>
      </c>
      <c r="C5" s="4">
        <v>16384</v>
      </c>
      <c r="D5" s="4">
        <v>104178</v>
      </c>
      <c r="E5" s="4" t="s">
        <v>66</v>
      </c>
      <c r="F5" s="1"/>
      <c r="G5" s="4" t="s">
        <v>65</v>
      </c>
      <c r="H5" s="1"/>
      <c r="I5" s="4">
        <v>307200</v>
      </c>
      <c r="J5" s="1"/>
      <c r="K5" s="4" t="str">
        <f>E5</f>
        <v>FB01-01-IT</v>
      </c>
      <c r="L5" s="1"/>
      <c r="M5" s="1"/>
      <c r="N5" s="1"/>
      <c r="O5" s="1"/>
      <c r="P5" s="1"/>
      <c r="Q5" s="1"/>
      <c r="R5" s="1" t="s">
        <v>105</v>
      </c>
      <c r="S5" s="55" t="s">
        <v>106</v>
      </c>
      <c r="T5" s="30" t="s">
        <v>69</v>
      </c>
      <c r="U5" s="5" t="s">
        <v>180</v>
      </c>
      <c r="V5" s="30" t="s">
        <v>774</v>
      </c>
      <c r="W5" s="70"/>
      <c r="X5" s="1"/>
      <c r="Y5" s="1"/>
      <c r="Z5" s="1"/>
      <c r="AA5" s="1"/>
      <c r="AB5" s="1"/>
      <c r="AC5" s="1"/>
      <c r="AD5" s="1"/>
      <c r="AE5" s="1" t="s">
        <v>107</v>
      </c>
      <c r="AF5" s="82" t="s">
        <v>108</v>
      </c>
      <c r="AG5" s="2" t="s">
        <v>72</v>
      </c>
      <c r="AH5" s="1"/>
      <c r="AI5" s="82">
        <v>10</v>
      </c>
      <c r="AJ5" s="1"/>
      <c r="AK5" s="2" t="s">
        <v>74</v>
      </c>
      <c r="AL5" s="2" t="s">
        <v>75</v>
      </c>
      <c r="AM5" s="2"/>
      <c r="AN5" s="2" t="s">
        <v>77</v>
      </c>
      <c r="AO5" s="73"/>
      <c r="AP5" s="82" t="s">
        <v>78</v>
      </c>
      <c r="AQ5" s="1" t="s">
        <v>109</v>
      </c>
      <c r="AR5" s="1"/>
    </row>
    <row r="6" spans="1:45">
      <c r="A6" s="3" t="s">
        <v>110</v>
      </c>
      <c r="B6" s="4">
        <v>4</v>
      </c>
      <c r="C6" s="4">
        <v>8192</v>
      </c>
      <c r="D6" s="4">
        <v>102400</v>
      </c>
      <c r="E6" s="4" t="s">
        <v>83</v>
      </c>
      <c r="F6" s="4"/>
      <c r="G6" s="4" t="s">
        <v>65</v>
      </c>
      <c r="H6" s="4"/>
      <c r="I6" s="4">
        <v>10240</v>
      </c>
      <c r="J6" s="4"/>
      <c r="K6" s="4" t="str">
        <f>E6</f>
        <v>FB01-02-Prod</v>
      </c>
      <c r="L6" s="4">
        <v>51200</v>
      </c>
      <c r="M6" s="4"/>
      <c r="N6" s="4" t="s">
        <v>111</v>
      </c>
      <c r="O6" s="4"/>
      <c r="P6" s="4"/>
      <c r="Q6" s="4"/>
      <c r="R6" s="5" t="s">
        <v>85</v>
      </c>
      <c r="S6" s="40" t="s">
        <v>113</v>
      </c>
      <c r="T6" s="5" t="s">
        <v>87</v>
      </c>
      <c r="U6" s="5" t="s">
        <v>180</v>
      </c>
      <c r="V6" s="5" t="s">
        <v>776</v>
      </c>
      <c r="W6" s="37"/>
      <c r="X6" s="5"/>
      <c r="Y6" s="5"/>
      <c r="Z6" s="5"/>
      <c r="AA6" s="5"/>
      <c r="AB6" s="5"/>
      <c r="AC6" s="5"/>
      <c r="AD6" s="5"/>
      <c r="AE6" s="5" t="s">
        <v>114</v>
      </c>
      <c r="AF6" s="82" t="s">
        <v>115</v>
      </c>
      <c r="AG6" s="2" t="s">
        <v>116</v>
      </c>
      <c r="AH6" s="5"/>
      <c r="AI6" s="103">
        <v>9</v>
      </c>
      <c r="AJ6" s="5"/>
      <c r="AK6" s="2" t="s">
        <v>117</v>
      </c>
      <c r="AL6" s="2" t="s">
        <v>75</v>
      </c>
      <c r="AM6" s="2" t="s">
        <v>737</v>
      </c>
      <c r="AN6" s="2" t="s">
        <v>77</v>
      </c>
      <c r="AO6" s="73"/>
      <c r="AP6" s="82"/>
      <c r="AQ6" s="1" t="s">
        <v>118</v>
      </c>
      <c r="AR6" s="1"/>
      <c r="AS6" t="s">
        <v>119</v>
      </c>
    </row>
    <row r="7" spans="1:45" s="26" customFormat="1">
      <c r="A7" s="9" t="s">
        <v>740</v>
      </c>
      <c r="B7" s="10">
        <v>2</v>
      </c>
      <c r="C7" s="10">
        <v>4096</v>
      </c>
      <c r="D7" s="10">
        <v>24783</v>
      </c>
      <c r="E7" s="10" t="s">
        <v>66</v>
      </c>
      <c r="F7" s="10"/>
      <c r="G7" s="10" t="s">
        <v>65</v>
      </c>
      <c r="H7" s="10"/>
      <c r="I7" s="12"/>
      <c r="J7" s="12"/>
      <c r="K7" s="12"/>
      <c r="L7" s="12"/>
      <c r="M7" s="12"/>
      <c r="N7" s="12"/>
      <c r="O7" s="12"/>
      <c r="P7" s="12"/>
      <c r="Q7" s="12"/>
      <c r="R7" s="14" t="s">
        <v>122</v>
      </c>
      <c r="S7" s="32"/>
      <c r="T7" s="14"/>
      <c r="U7" s="14"/>
      <c r="V7" s="14"/>
      <c r="W7" s="36"/>
      <c r="X7" s="14"/>
      <c r="Y7" s="14"/>
      <c r="Z7" s="14"/>
      <c r="AA7" s="14"/>
      <c r="AB7" s="14"/>
      <c r="AC7" s="14"/>
      <c r="AD7" s="14"/>
      <c r="AE7" s="14"/>
      <c r="AF7" s="83"/>
      <c r="AG7" s="14" t="s">
        <v>72</v>
      </c>
      <c r="AH7" s="14" t="s">
        <v>247</v>
      </c>
      <c r="AI7" s="83"/>
      <c r="AJ7" s="14"/>
      <c r="AK7" s="14" t="s">
        <v>74</v>
      </c>
      <c r="AL7" s="14" t="s">
        <v>741</v>
      </c>
      <c r="AM7" s="14"/>
      <c r="AN7" s="14" t="s">
        <v>77</v>
      </c>
      <c r="AO7" s="74"/>
      <c r="AP7" s="83"/>
      <c r="AQ7" s="12" t="s">
        <v>742</v>
      </c>
      <c r="AR7" s="12"/>
    </row>
    <row r="8" spans="1:45">
      <c r="A8" s="9" t="s">
        <v>743</v>
      </c>
      <c r="B8" s="10">
        <v>2</v>
      </c>
      <c r="C8" s="10">
        <v>4096</v>
      </c>
      <c r="D8" s="10">
        <v>102400</v>
      </c>
      <c r="E8" s="10" t="s">
        <v>83</v>
      </c>
      <c r="F8" s="10"/>
      <c r="G8" s="10" t="s">
        <v>65</v>
      </c>
      <c r="H8" s="10"/>
      <c r="I8" s="10"/>
      <c r="J8" s="10"/>
      <c r="K8" s="10"/>
      <c r="L8" s="10"/>
      <c r="M8" s="10"/>
      <c r="N8" s="10"/>
      <c r="O8" s="10"/>
      <c r="P8" s="10"/>
      <c r="Q8" s="10"/>
      <c r="R8" s="11" t="s">
        <v>85</v>
      </c>
      <c r="S8" s="94"/>
      <c r="T8" s="11"/>
      <c r="U8" s="11"/>
      <c r="V8" s="11"/>
      <c r="W8" s="67"/>
      <c r="X8" s="11"/>
      <c r="Y8" s="11"/>
      <c r="Z8" s="11"/>
      <c r="AA8" s="11"/>
      <c r="AB8" s="11"/>
      <c r="AC8" s="11"/>
      <c r="AD8" s="11"/>
      <c r="AE8" s="11"/>
      <c r="AF8" s="83"/>
      <c r="AG8" s="11" t="s">
        <v>90</v>
      </c>
      <c r="AH8" s="11"/>
      <c r="AI8" s="104"/>
      <c r="AJ8" s="11"/>
      <c r="AK8" s="11"/>
      <c r="AL8" s="14" t="s">
        <v>741</v>
      </c>
      <c r="AM8" s="14"/>
      <c r="AN8" s="14" t="s">
        <v>77</v>
      </c>
      <c r="AO8" s="74"/>
      <c r="AP8" s="83"/>
      <c r="AQ8" s="12" t="s">
        <v>744</v>
      </c>
      <c r="AR8" s="12" t="s">
        <v>745</v>
      </c>
    </row>
    <row r="9" spans="1:45">
      <c r="A9" s="9" t="s">
        <v>746</v>
      </c>
      <c r="B9" s="10">
        <v>2</v>
      </c>
      <c r="C9" s="10">
        <v>4096</v>
      </c>
      <c r="D9" s="10">
        <v>122880</v>
      </c>
      <c r="E9" s="10" t="s">
        <v>83</v>
      </c>
      <c r="F9" s="10"/>
      <c r="G9" s="10" t="s">
        <v>65</v>
      </c>
      <c r="H9" s="10"/>
      <c r="I9" s="10"/>
      <c r="J9" s="10"/>
      <c r="K9" s="10"/>
      <c r="L9" s="10"/>
      <c r="M9" s="10"/>
      <c r="N9" s="10"/>
      <c r="O9" s="10"/>
      <c r="P9" s="89"/>
      <c r="Q9" s="89"/>
      <c r="R9" s="66" t="s">
        <v>85</v>
      </c>
      <c r="S9" s="66"/>
      <c r="T9" s="11"/>
      <c r="U9" s="11"/>
      <c r="V9" s="11"/>
      <c r="W9" s="67"/>
      <c r="X9" s="11"/>
      <c r="Y9" s="11"/>
      <c r="Z9" s="11"/>
      <c r="AA9" s="11"/>
      <c r="AB9" s="11"/>
      <c r="AC9" s="11"/>
      <c r="AD9" s="11"/>
      <c r="AE9" s="11"/>
      <c r="AF9" s="83"/>
      <c r="AG9" s="11" t="s">
        <v>90</v>
      </c>
      <c r="AH9" s="11"/>
      <c r="AI9" s="104"/>
      <c r="AJ9" s="11"/>
      <c r="AK9" s="11"/>
      <c r="AL9" s="14" t="s">
        <v>741</v>
      </c>
      <c r="AM9" s="14"/>
      <c r="AN9" s="14" t="s">
        <v>77</v>
      </c>
      <c r="AO9" s="74"/>
      <c r="AP9" s="83"/>
      <c r="AQ9" s="12" t="s">
        <v>744</v>
      </c>
      <c r="AR9" s="12" t="s">
        <v>745</v>
      </c>
    </row>
    <row r="10" spans="1:45">
      <c r="A10" s="3" t="s">
        <v>120</v>
      </c>
      <c r="B10" s="4">
        <v>4</v>
      </c>
      <c r="C10" s="4">
        <v>4096</v>
      </c>
      <c r="D10" s="4">
        <v>102400</v>
      </c>
      <c r="E10" s="4" t="s">
        <v>83</v>
      </c>
      <c r="F10" s="4"/>
      <c r="G10" s="4" t="s">
        <v>65</v>
      </c>
      <c r="H10" s="4"/>
      <c r="I10" s="1"/>
      <c r="J10" s="1"/>
      <c r="K10" s="1"/>
      <c r="L10" s="1"/>
      <c r="M10" s="1"/>
      <c r="N10" s="1"/>
      <c r="O10" s="1"/>
      <c r="P10" s="55"/>
      <c r="Q10" s="55"/>
      <c r="R10" s="33" t="s">
        <v>122</v>
      </c>
      <c r="S10" s="33" t="s">
        <v>123</v>
      </c>
      <c r="T10" s="30" t="s">
        <v>69</v>
      </c>
      <c r="U10" s="5" t="s">
        <v>180</v>
      </c>
      <c r="V10" s="30" t="s">
        <v>774</v>
      </c>
      <c r="W10" s="37"/>
      <c r="X10" s="5"/>
      <c r="Y10" s="5"/>
      <c r="Z10" s="5"/>
      <c r="AA10" s="5"/>
      <c r="AB10" s="5"/>
      <c r="AC10" s="5"/>
      <c r="AD10" s="5"/>
      <c r="AE10" s="5" t="s">
        <v>124</v>
      </c>
      <c r="AF10" s="82" t="s">
        <v>125</v>
      </c>
      <c r="AG10" s="2" t="s">
        <v>116</v>
      </c>
      <c r="AH10" s="5"/>
      <c r="AI10" s="103">
        <v>6</v>
      </c>
      <c r="AJ10" s="5"/>
      <c r="AK10" s="2" t="s">
        <v>74</v>
      </c>
      <c r="AL10" s="2" t="s">
        <v>75</v>
      </c>
      <c r="AM10" s="2"/>
      <c r="AN10" s="2" t="s">
        <v>77</v>
      </c>
      <c r="AO10" s="73"/>
      <c r="AP10" s="82" t="s">
        <v>78</v>
      </c>
      <c r="AQ10" s="1" t="s">
        <v>126</v>
      </c>
      <c r="AR10" s="1"/>
    </row>
    <row r="11" spans="1:45">
      <c r="A11" s="3" t="s">
        <v>127</v>
      </c>
      <c r="B11" s="4">
        <v>2</v>
      </c>
      <c r="C11" s="4">
        <v>4096</v>
      </c>
      <c r="D11" s="4">
        <v>102400</v>
      </c>
      <c r="E11" s="4" t="s">
        <v>83</v>
      </c>
      <c r="F11" s="4"/>
      <c r="G11" s="4" t="s">
        <v>65</v>
      </c>
      <c r="H11" s="4"/>
      <c r="I11" s="4"/>
      <c r="J11" s="4"/>
      <c r="K11" s="4"/>
      <c r="L11" s="4"/>
      <c r="M11" s="4"/>
      <c r="N11" s="4"/>
      <c r="O11" s="4"/>
      <c r="P11" s="56"/>
      <c r="Q11" s="56"/>
      <c r="R11" s="33" t="s">
        <v>122</v>
      </c>
      <c r="S11" s="119" t="s">
        <v>133</v>
      </c>
      <c r="T11" s="30" t="s">
        <v>69</v>
      </c>
      <c r="U11" s="5" t="s">
        <v>180</v>
      </c>
      <c r="V11" s="30" t="s">
        <v>774</v>
      </c>
      <c r="W11" s="37"/>
      <c r="X11" s="5"/>
      <c r="Y11" s="5"/>
      <c r="Z11" s="5"/>
      <c r="AA11" s="5"/>
      <c r="AB11" s="5"/>
      <c r="AC11" s="5"/>
      <c r="AD11" s="5"/>
      <c r="AE11" s="5" t="s">
        <v>129</v>
      </c>
      <c r="AF11" s="82" t="s">
        <v>130</v>
      </c>
      <c r="AG11" s="2" t="s">
        <v>90</v>
      </c>
      <c r="AH11" s="5"/>
      <c r="AI11" s="103">
        <v>10</v>
      </c>
      <c r="AJ11" s="5"/>
      <c r="AK11" s="2" t="s">
        <v>91</v>
      </c>
      <c r="AL11" s="2" t="s">
        <v>75</v>
      </c>
      <c r="AM11" s="2"/>
      <c r="AN11" s="2" t="s">
        <v>77</v>
      </c>
      <c r="AO11" s="73"/>
      <c r="AP11" s="82"/>
      <c r="AQ11" s="1" t="s">
        <v>131</v>
      </c>
      <c r="AR11" s="1"/>
    </row>
    <row r="12" spans="1:45">
      <c r="A12" s="7" t="s">
        <v>132</v>
      </c>
      <c r="B12" s="8">
        <v>8</v>
      </c>
      <c r="C12" s="8">
        <v>12288</v>
      </c>
      <c r="D12" s="8">
        <v>102400</v>
      </c>
      <c r="E12" s="8" t="s">
        <v>83</v>
      </c>
      <c r="F12" s="8"/>
      <c r="G12" s="8" t="s">
        <v>65</v>
      </c>
      <c r="H12" s="8"/>
      <c r="I12" s="8"/>
      <c r="J12" s="8"/>
      <c r="K12" s="8"/>
      <c r="L12" s="8"/>
      <c r="M12" s="8"/>
      <c r="N12" s="8"/>
      <c r="O12" s="8"/>
      <c r="P12" s="90"/>
      <c r="Q12" s="90"/>
      <c r="R12" s="34" t="s">
        <v>122</v>
      </c>
      <c r="S12" s="34" t="s">
        <v>133</v>
      </c>
      <c r="T12" s="16" t="s">
        <v>69</v>
      </c>
      <c r="U12" s="5" t="s">
        <v>180</v>
      </c>
      <c r="V12" s="30" t="s">
        <v>774</v>
      </c>
      <c r="W12" s="38"/>
      <c r="X12" s="16"/>
      <c r="Y12" s="16"/>
      <c r="Z12" s="16"/>
      <c r="AA12" s="16"/>
      <c r="AB12" s="16"/>
      <c r="AC12" s="16"/>
      <c r="AD12" s="16"/>
      <c r="AE12" s="16" t="s">
        <v>134</v>
      </c>
      <c r="AF12" s="85" t="s">
        <v>822</v>
      </c>
      <c r="AG12" s="16" t="s">
        <v>116</v>
      </c>
      <c r="AH12" s="16"/>
      <c r="AI12" s="105">
        <v>6</v>
      </c>
      <c r="AJ12" s="16"/>
      <c r="AK12" s="17" t="s">
        <v>117</v>
      </c>
      <c r="AL12" s="59" t="s">
        <v>75</v>
      </c>
      <c r="AM12" s="59"/>
      <c r="AN12" s="59" t="s">
        <v>77</v>
      </c>
      <c r="AO12" s="76"/>
      <c r="AP12" s="85"/>
      <c r="AQ12" s="60" t="s">
        <v>136</v>
      </c>
      <c r="AR12" s="60" t="s">
        <v>137</v>
      </c>
    </row>
    <row r="13" spans="1:45">
      <c r="A13" s="3" t="s">
        <v>138</v>
      </c>
      <c r="B13" s="4">
        <v>8</v>
      </c>
      <c r="C13" s="4">
        <v>32768</v>
      </c>
      <c r="D13" s="4">
        <v>153600</v>
      </c>
      <c r="E13" s="4" t="s">
        <v>83</v>
      </c>
      <c r="F13" s="4"/>
      <c r="G13" s="4" t="s">
        <v>65</v>
      </c>
      <c r="H13" s="4"/>
      <c r="I13" s="4">
        <v>81920</v>
      </c>
      <c r="J13" s="109"/>
      <c r="K13" s="4" t="str">
        <f>E13</f>
        <v>FB01-02-Prod</v>
      </c>
      <c r="L13" s="1"/>
      <c r="M13" s="1"/>
      <c r="N13" s="4"/>
      <c r="O13" s="1"/>
      <c r="P13" s="1"/>
      <c r="Q13" s="1"/>
      <c r="R13" s="2" t="s">
        <v>85</v>
      </c>
      <c r="S13" s="41" t="s">
        <v>139</v>
      </c>
      <c r="T13" s="2" t="s">
        <v>87</v>
      </c>
      <c r="U13" s="5" t="s">
        <v>180</v>
      </c>
      <c r="V13" s="5" t="s">
        <v>776</v>
      </c>
      <c r="W13" s="35"/>
      <c r="X13" s="2"/>
      <c r="Y13" s="2"/>
      <c r="Z13" s="2"/>
      <c r="AA13" s="2"/>
      <c r="AB13" s="2"/>
      <c r="AC13" s="2"/>
      <c r="AD13" s="2"/>
      <c r="AE13" s="2"/>
      <c r="AF13" s="82" t="s">
        <v>140</v>
      </c>
      <c r="AG13" s="2" t="s">
        <v>90</v>
      </c>
      <c r="AH13" s="2"/>
      <c r="AI13" s="82">
        <v>9</v>
      </c>
      <c r="AJ13" s="2"/>
      <c r="AK13" s="2" t="s">
        <v>74</v>
      </c>
      <c r="AL13" s="2" t="s">
        <v>75</v>
      </c>
      <c r="AM13" s="2"/>
      <c r="AN13" s="2" t="s">
        <v>78</v>
      </c>
      <c r="AO13" s="73">
        <v>10</v>
      </c>
      <c r="AP13" s="82"/>
      <c r="AQ13" s="1" t="s">
        <v>141</v>
      </c>
      <c r="AR13" s="1"/>
    </row>
    <row r="14" spans="1:45">
      <c r="A14" s="3" t="s">
        <v>142</v>
      </c>
      <c r="B14" s="4">
        <v>4</v>
      </c>
      <c r="C14" s="4">
        <v>8192</v>
      </c>
      <c r="D14" s="4">
        <v>102400</v>
      </c>
      <c r="E14" s="4" t="s">
        <v>83</v>
      </c>
      <c r="F14" s="4"/>
      <c r="G14" s="4" t="s">
        <v>65</v>
      </c>
      <c r="H14" s="4"/>
      <c r="I14" s="4"/>
      <c r="J14" s="109"/>
      <c r="K14" s="4"/>
      <c r="L14" s="1"/>
      <c r="M14" s="1"/>
      <c r="N14" s="1"/>
      <c r="O14" s="1"/>
      <c r="P14" s="1"/>
      <c r="Q14" s="1"/>
      <c r="R14" s="2" t="s">
        <v>85</v>
      </c>
      <c r="S14" s="96" t="s">
        <v>143</v>
      </c>
      <c r="T14" s="2" t="s">
        <v>87</v>
      </c>
      <c r="U14" s="5" t="s">
        <v>180</v>
      </c>
      <c r="V14" s="5" t="s">
        <v>776</v>
      </c>
      <c r="W14" s="35"/>
      <c r="X14" s="2"/>
      <c r="Y14" s="2"/>
      <c r="Z14" s="2"/>
      <c r="AA14" s="2"/>
      <c r="AB14" s="2"/>
      <c r="AC14" s="2"/>
      <c r="AD14" s="2"/>
      <c r="AE14" s="2"/>
      <c r="AF14" s="82" t="s">
        <v>144</v>
      </c>
      <c r="AG14" s="2" t="s">
        <v>90</v>
      </c>
      <c r="AH14" s="2"/>
      <c r="AI14" s="82">
        <v>9</v>
      </c>
      <c r="AJ14" s="2"/>
      <c r="AK14" s="2" t="s">
        <v>117</v>
      </c>
      <c r="AL14" s="2" t="s">
        <v>75</v>
      </c>
      <c r="AM14" s="2"/>
      <c r="AN14" s="2" t="s">
        <v>77</v>
      </c>
      <c r="AO14" s="73"/>
      <c r="AP14" s="82"/>
      <c r="AQ14" s="1" t="s">
        <v>145</v>
      </c>
      <c r="AR14" s="1"/>
    </row>
    <row r="15" spans="1:45" s="18" customFormat="1">
      <c r="A15" s="15" t="s">
        <v>146</v>
      </c>
      <c r="B15" s="15">
        <v>2</v>
      </c>
      <c r="C15" s="8">
        <v>4096</v>
      </c>
      <c r="D15" s="8">
        <v>102400</v>
      </c>
      <c r="E15" s="8" t="s">
        <v>66</v>
      </c>
      <c r="F15" s="15"/>
      <c r="G15" s="15" t="s">
        <v>65</v>
      </c>
      <c r="H15" s="15"/>
      <c r="I15" s="15"/>
      <c r="K15" s="15"/>
      <c r="L15" s="15"/>
      <c r="M15" s="15"/>
      <c r="N15" s="15"/>
      <c r="O15" s="15"/>
      <c r="P15" s="91"/>
      <c r="Q15" s="91"/>
      <c r="R15" s="34" t="s">
        <v>85</v>
      </c>
      <c r="S15" s="91" t="s">
        <v>147</v>
      </c>
      <c r="T15" s="69" t="s">
        <v>69</v>
      </c>
      <c r="U15" s="16" t="s">
        <v>180</v>
      </c>
      <c r="V15" s="15" t="s">
        <v>774</v>
      </c>
      <c r="W15" s="117"/>
      <c r="X15" s="15"/>
      <c r="Y15" s="15"/>
      <c r="Z15" s="15"/>
      <c r="AA15" s="15"/>
      <c r="AB15" s="15"/>
      <c r="AC15" s="15"/>
      <c r="AD15" s="15"/>
      <c r="AE15" s="17" t="s">
        <v>74</v>
      </c>
      <c r="AF15" s="86" t="s">
        <v>148</v>
      </c>
      <c r="AG15" s="17" t="s">
        <v>72</v>
      </c>
      <c r="AH15" s="15"/>
      <c r="AI15" s="86">
        <v>4</v>
      </c>
      <c r="AJ15" s="15"/>
      <c r="AK15" s="17" t="s">
        <v>74</v>
      </c>
      <c r="AL15" s="17" t="s">
        <v>75</v>
      </c>
      <c r="AM15" s="15"/>
      <c r="AN15" s="15"/>
      <c r="AO15" s="77"/>
      <c r="AP15" s="86" t="s">
        <v>78</v>
      </c>
      <c r="AQ15" s="15" t="s">
        <v>149</v>
      </c>
      <c r="AR15" s="15"/>
    </row>
    <row r="16" spans="1:45">
      <c r="A16" s="3" t="s">
        <v>150</v>
      </c>
      <c r="B16" s="4">
        <v>8</v>
      </c>
      <c r="C16" s="4">
        <v>16384</v>
      </c>
      <c r="D16" s="4">
        <v>512000</v>
      </c>
      <c r="E16" s="4" t="s">
        <v>83</v>
      </c>
      <c r="F16" s="4"/>
      <c r="G16" s="4" t="s">
        <v>65</v>
      </c>
      <c r="H16" s="4"/>
      <c r="I16" s="1"/>
      <c r="J16" s="1"/>
      <c r="K16" s="1"/>
      <c r="L16" s="1"/>
      <c r="M16" s="1"/>
      <c r="N16" s="1"/>
      <c r="O16" s="1"/>
      <c r="P16" s="1"/>
      <c r="Q16" s="1"/>
      <c r="R16" s="31" t="s">
        <v>85</v>
      </c>
      <c r="S16" s="40" t="s">
        <v>151</v>
      </c>
      <c r="T16" s="2" t="s">
        <v>87</v>
      </c>
      <c r="U16" s="5" t="s">
        <v>180</v>
      </c>
      <c r="V16" s="5" t="s">
        <v>776</v>
      </c>
      <c r="W16" s="35"/>
      <c r="X16" s="2"/>
      <c r="Y16" s="2"/>
      <c r="Z16" s="2"/>
      <c r="AA16" s="2"/>
      <c r="AB16" s="2"/>
      <c r="AC16" s="2"/>
      <c r="AD16" s="2"/>
      <c r="AE16" s="2" t="s">
        <v>114</v>
      </c>
      <c r="AF16" s="82" t="s">
        <v>152</v>
      </c>
      <c r="AG16" s="2" t="s">
        <v>116</v>
      </c>
      <c r="AH16" s="2"/>
      <c r="AI16" s="82">
        <v>9</v>
      </c>
      <c r="AJ16" s="2"/>
      <c r="AK16" s="2" t="s">
        <v>117</v>
      </c>
      <c r="AL16" s="2" t="s">
        <v>75</v>
      </c>
      <c r="AM16" s="2"/>
      <c r="AN16" s="2" t="s">
        <v>77</v>
      </c>
      <c r="AO16" s="73"/>
      <c r="AP16" s="82"/>
      <c r="AQ16" s="1" t="s">
        <v>153</v>
      </c>
      <c r="AR16" s="1"/>
      <c r="AS16" t="s">
        <v>154</v>
      </c>
    </row>
    <row r="17" spans="1:45">
      <c r="A17" s="3" t="s">
        <v>155</v>
      </c>
      <c r="B17" s="4">
        <v>8</v>
      </c>
      <c r="C17" s="4">
        <v>16384</v>
      </c>
      <c r="D17" s="4">
        <v>512000</v>
      </c>
      <c r="E17" s="4" t="s">
        <v>83</v>
      </c>
      <c r="F17" s="4"/>
      <c r="G17" s="4" t="s">
        <v>65</v>
      </c>
      <c r="H17" s="4"/>
      <c r="I17" s="1"/>
      <c r="J17" s="1"/>
      <c r="K17" s="1"/>
      <c r="L17" s="1"/>
      <c r="M17" s="1"/>
      <c r="N17" s="1"/>
      <c r="O17" s="1"/>
      <c r="P17" s="1"/>
      <c r="Q17" s="1"/>
      <c r="R17" s="31" t="s">
        <v>85</v>
      </c>
      <c r="S17" s="40" t="s">
        <v>156</v>
      </c>
      <c r="T17" s="2" t="s">
        <v>87</v>
      </c>
      <c r="U17" s="5" t="s">
        <v>180</v>
      </c>
      <c r="V17" s="5" t="s">
        <v>776</v>
      </c>
      <c r="W17" s="35"/>
      <c r="X17" s="2"/>
      <c r="Y17" s="2"/>
      <c r="Z17" s="2"/>
      <c r="AA17" s="2"/>
      <c r="AB17" s="2"/>
      <c r="AC17" s="2"/>
      <c r="AD17" s="2"/>
      <c r="AE17" s="2" t="s">
        <v>114</v>
      </c>
      <c r="AF17" s="82" t="s">
        <v>152</v>
      </c>
      <c r="AG17" s="2" t="s">
        <v>116</v>
      </c>
      <c r="AH17" s="2"/>
      <c r="AI17" s="82">
        <v>9</v>
      </c>
      <c r="AJ17" s="2"/>
      <c r="AK17" s="2" t="s">
        <v>117</v>
      </c>
      <c r="AL17" s="2" t="s">
        <v>75</v>
      </c>
      <c r="AM17" s="2"/>
      <c r="AN17" s="2" t="s">
        <v>77</v>
      </c>
      <c r="AO17" s="73"/>
      <c r="AP17" s="82"/>
      <c r="AQ17" s="1" t="s">
        <v>153</v>
      </c>
      <c r="AR17" s="1"/>
      <c r="AS17" t="s">
        <v>154</v>
      </c>
    </row>
    <row r="18" spans="1:45">
      <c r="A18" s="3" t="s">
        <v>157</v>
      </c>
      <c r="B18" s="4">
        <v>8</v>
      </c>
      <c r="C18" s="4">
        <v>16384</v>
      </c>
      <c r="D18" s="4">
        <v>512000</v>
      </c>
      <c r="E18" s="4" t="s">
        <v>83</v>
      </c>
      <c r="F18" s="4"/>
      <c r="G18" s="4" t="s">
        <v>65</v>
      </c>
      <c r="H18" s="4"/>
      <c r="I18" s="1"/>
      <c r="J18" s="1"/>
      <c r="K18" s="1"/>
      <c r="L18" s="1"/>
      <c r="M18" s="1"/>
      <c r="N18" s="1"/>
      <c r="O18" s="1"/>
      <c r="P18" s="1"/>
      <c r="Q18" s="1"/>
      <c r="R18" s="31" t="s">
        <v>85</v>
      </c>
      <c r="S18" s="40" t="s">
        <v>158</v>
      </c>
      <c r="T18" s="2" t="s">
        <v>87</v>
      </c>
      <c r="U18" s="5" t="s">
        <v>180</v>
      </c>
      <c r="V18" s="5" t="s">
        <v>776</v>
      </c>
      <c r="W18" s="35"/>
      <c r="X18" s="2"/>
      <c r="Y18" s="2"/>
      <c r="Z18" s="2"/>
      <c r="AA18" s="2"/>
      <c r="AB18" s="2"/>
      <c r="AC18" s="2"/>
      <c r="AD18" s="2"/>
      <c r="AE18" s="2" t="s">
        <v>114</v>
      </c>
      <c r="AF18" s="82" t="s">
        <v>152</v>
      </c>
      <c r="AG18" s="2" t="s">
        <v>116</v>
      </c>
      <c r="AH18" s="2"/>
      <c r="AI18" s="82">
        <v>9</v>
      </c>
      <c r="AJ18" s="2"/>
      <c r="AK18" s="2" t="s">
        <v>117</v>
      </c>
      <c r="AL18" s="2" t="s">
        <v>75</v>
      </c>
      <c r="AM18" s="2"/>
      <c r="AN18" s="2" t="s">
        <v>77</v>
      </c>
      <c r="AO18" s="73"/>
      <c r="AP18" s="82"/>
      <c r="AQ18" s="1" t="s">
        <v>153</v>
      </c>
      <c r="AR18" s="1"/>
      <c r="AS18" t="s">
        <v>154</v>
      </c>
    </row>
    <row r="19" spans="1:45">
      <c r="A19" s="118" t="s">
        <v>823</v>
      </c>
      <c r="B19" s="4">
        <v>2</v>
      </c>
      <c r="C19" s="4">
        <v>8192</v>
      </c>
      <c r="D19" s="4">
        <v>102400</v>
      </c>
      <c r="E19" s="4" t="s">
        <v>83</v>
      </c>
      <c r="F19" s="4"/>
      <c r="G19" s="4" t="s">
        <v>65</v>
      </c>
      <c r="H19" s="4"/>
      <c r="I19" s="4">
        <v>10240</v>
      </c>
      <c r="J19" s="1"/>
      <c r="K19" s="4" t="s">
        <v>83</v>
      </c>
      <c r="L19" s="4">
        <v>10240</v>
      </c>
      <c r="M19" s="4"/>
      <c r="N19" s="4" t="s">
        <v>111</v>
      </c>
      <c r="O19" s="4"/>
      <c r="P19" s="4"/>
      <c r="Q19" s="4"/>
      <c r="R19" s="2" t="s">
        <v>85</v>
      </c>
      <c r="S19" s="42" t="s">
        <v>824</v>
      </c>
      <c r="T19" s="30" t="s">
        <v>778</v>
      </c>
      <c r="U19" s="5" t="s">
        <v>180</v>
      </c>
      <c r="V19" s="65" t="s">
        <v>181</v>
      </c>
      <c r="W19" s="35"/>
      <c r="X19" s="2"/>
      <c r="Y19" s="2"/>
      <c r="Z19" s="2"/>
      <c r="AA19" s="2"/>
      <c r="AB19" s="2"/>
      <c r="AC19" s="2"/>
      <c r="AD19" s="2"/>
      <c r="AE19" s="2" t="s">
        <v>114</v>
      </c>
      <c r="AF19" s="82" t="s">
        <v>174</v>
      </c>
      <c r="AG19" s="2" t="s">
        <v>90</v>
      </c>
      <c r="AH19" s="2"/>
      <c r="AI19" s="82">
        <v>9</v>
      </c>
      <c r="AJ19" s="2"/>
      <c r="AK19" s="2" t="s">
        <v>175</v>
      </c>
      <c r="AL19" s="2" t="s">
        <v>75</v>
      </c>
      <c r="AM19" s="2"/>
      <c r="AN19" s="2" t="s">
        <v>77</v>
      </c>
      <c r="AO19" s="73"/>
      <c r="AP19" s="82"/>
      <c r="AQ19" s="1" t="s">
        <v>176</v>
      </c>
      <c r="AR19" s="1"/>
      <c r="AS19" t="s">
        <v>177</v>
      </c>
    </row>
    <row r="20" spans="1:45">
      <c r="A20" s="118" t="s">
        <v>825</v>
      </c>
      <c r="B20" s="4">
        <v>4</v>
      </c>
      <c r="C20" s="4">
        <v>4096</v>
      </c>
      <c r="D20" s="4">
        <v>102400</v>
      </c>
      <c r="E20" s="4" t="s">
        <v>83</v>
      </c>
      <c r="F20" s="4"/>
      <c r="G20" s="4" t="s">
        <v>65</v>
      </c>
      <c r="H20" s="4"/>
      <c r="I20" s="4">
        <v>10240</v>
      </c>
      <c r="J20" s="1"/>
      <c r="K20" s="4" t="s">
        <v>83</v>
      </c>
      <c r="L20" s="4">
        <v>10240</v>
      </c>
      <c r="M20" s="4"/>
      <c r="N20" s="4" t="s">
        <v>111</v>
      </c>
      <c r="O20" s="4"/>
      <c r="P20" s="4"/>
      <c r="Q20" s="4"/>
      <c r="R20" s="2" t="s">
        <v>85</v>
      </c>
      <c r="S20" s="31" t="s">
        <v>826</v>
      </c>
      <c r="T20" s="30" t="s">
        <v>778</v>
      </c>
      <c r="U20" s="5" t="s">
        <v>180</v>
      </c>
      <c r="V20" s="65" t="s">
        <v>181</v>
      </c>
      <c r="W20" s="35"/>
      <c r="X20" s="2"/>
      <c r="Y20" s="2"/>
      <c r="Z20" s="2"/>
      <c r="AA20" s="2"/>
      <c r="AB20" s="2"/>
      <c r="AC20" s="2"/>
      <c r="AD20" s="2"/>
      <c r="AE20" s="2" t="s">
        <v>114</v>
      </c>
      <c r="AF20" s="82" t="s">
        <v>203</v>
      </c>
      <c r="AG20" s="2" t="s">
        <v>90</v>
      </c>
      <c r="AH20" s="2"/>
      <c r="AI20" s="82">
        <v>9</v>
      </c>
      <c r="AJ20" s="2"/>
      <c r="AK20" s="2" t="s">
        <v>175</v>
      </c>
      <c r="AL20" s="2" t="s">
        <v>75</v>
      </c>
      <c r="AM20" s="2"/>
      <c r="AN20" s="2" t="s">
        <v>77</v>
      </c>
      <c r="AO20" s="73"/>
      <c r="AP20" s="82"/>
      <c r="AQ20" s="1" t="s">
        <v>204</v>
      </c>
      <c r="AR20" s="1"/>
      <c r="AS20" t="s">
        <v>177</v>
      </c>
    </row>
    <row r="21" spans="1:45">
      <c r="A21" s="3" t="s">
        <v>221</v>
      </c>
      <c r="B21" s="4">
        <v>8</v>
      </c>
      <c r="C21" s="4">
        <v>8192</v>
      </c>
      <c r="D21" s="4">
        <v>102400</v>
      </c>
      <c r="E21" s="4" t="s">
        <v>83</v>
      </c>
      <c r="F21" s="4"/>
      <c r="G21" s="4" t="s">
        <v>65</v>
      </c>
      <c r="H21" s="4"/>
      <c r="I21" s="4">
        <v>40960</v>
      </c>
      <c r="J21" s="1"/>
      <c r="K21" s="4" t="s">
        <v>83</v>
      </c>
      <c r="L21" s="4">
        <v>10240</v>
      </c>
      <c r="M21" s="4"/>
      <c r="N21" s="4" t="s">
        <v>111</v>
      </c>
      <c r="O21" s="4"/>
      <c r="P21" s="4"/>
      <c r="Q21" s="4"/>
      <c r="R21" s="2" t="s">
        <v>85</v>
      </c>
      <c r="S21" s="110" t="s">
        <v>222</v>
      </c>
      <c r="T21" s="2" t="s">
        <v>87</v>
      </c>
      <c r="U21" s="5" t="s">
        <v>180</v>
      </c>
      <c r="V21" s="5" t="s">
        <v>776</v>
      </c>
      <c r="W21" s="35"/>
      <c r="X21" s="2"/>
      <c r="Y21" s="2"/>
      <c r="Z21" s="2"/>
      <c r="AA21" s="2"/>
      <c r="AB21" s="2"/>
      <c r="AC21" s="2"/>
      <c r="AD21" s="2"/>
      <c r="AE21" s="2" t="s">
        <v>114</v>
      </c>
      <c r="AF21" s="82" t="s">
        <v>223</v>
      </c>
      <c r="AG21" s="2" t="s">
        <v>116</v>
      </c>
      <c r="AH21" s="2"/>
      <c r="AI21" s="82">
        <v>9</v>
      </c>
      <c r="AJ21" s="2"/>
      <c r="AK21" s="2" t="s">
        <v>117</v>
      </c>
      <c r="AL21" s="2" t="s">
        <v>75</v>
      </c>
      <c r="AM21" s="2"/>
      <c r="AN21" s="2" t="s">
        <v>77</v>
      </c>
      <c r="AO21" s="73"/>
      <c r="AP21" s="82" t="s">
        <v>78</v>
      </c>
      <c r="AQ21" s="1" t="s">
        <v>118</v>
      </c>
      <c r="AR21" s="1"/>
      <c r="AS21" t="s">
        <v>119</v>
      </c>
    </row>
    <row r="22" spans="1:45" s="26" customFormat="1">
      <c r="A22" s="22" t="s">
        <v>747</v>
      </c>
      <c r="B22" s="23">
        <v>2</v>
      </c>
      <c r="C22" s="23">
        <v>4096</v>
      </c>
      <c r="D22" s="23">
        <v>104178</v>
      </c>
      <c r="E22" s="23" t="s">
        <v>83</v>
      </c>
      <c r="F22" s="23"/>
      <c r="G22" s="23"/>
      <c r="H22" s="23"/>
      <c r="I22" s="24"/>
      <c r="J22" s="24"/>
      <c r="K22" s="24"/>
      <c r="L22" s="24"/>
      <c r="M22" s="24"/>
      <c r="N22" s="24"/>
      <c r="O22" s="24"/>
      <c r="P22" s="24"/>
      <c r="Q22" s="24"/>
      <c r="R22" s="25" t="s">
        <v>67</v>
      </c>
      <c r="S22" s="125" t="s">
        <v>748</v>
      </c>
      <c r="T22" s="97" t="s">
        <v>69</v>
      </c>
      <c r="U22" s="80" t="s">
        <v>180</v>
      </c>
      <c r="V22" s="126" t="s">
        <v>774</v>
      </c>
      <c r="W22" s="127"/>
      <c r="X22" s="25"/>
      <c r="Y22" s="25"/>
      <c r="Z22" s="25"/>
      <c r="AA22" s="25"/>
      <c r="AB22" s="25"/>
      <c r="AC22" s="25"/>
      <c r="AD22" s="25"/>
      <c r="AE22" s="25" t="s">
        <v>508</v>
      </c>
      <c r="AF22" s="84" t="s">
        <v>749</v>
      </c>
      <c r="AG22" s="25" t="s">
        <v>72</v>
      </c>
      <c r="AH22" s="25" t="s">
        <v>251</v>
      </c>
      <c r="AI22" s="84">
        <v>3</v>
      </c>
      <c r="AJ22" s="25"/>
      <c r="AK22" s="25" t="s">
        <v>74</v>
      </c>
      <c r="AL22" s="25" t="s">
        <v>75</v>
      </c>
      <c r="AM22" s="25"/>
      <c r="AN22" s="25" t="s">
        <v>77</v>
      </c>
      <c r="AO22" s="75"/>
      <c r="AP22" s="84" t="s">
        <v>78</v>
      </c>
      <c r="AQ22" s="24" t="s">
        <v>750</v>
      </c>
      <c r="AR22" s="24"/>
    </row>
    <row r="23" spans="1:45">
      <c r="A23" s="3" t="s">
        <v>224</v>
      </c>
      <c r="B23" s="4">
        <v>8</v>
      </c>
      <c r="C23" s="4">
        <v>81920</v>
      </c>
      <c r="D23" s="4">
        <v>102400</v>
      </c>
      <c r="E23" s="4" t="s">
        <v>225</v>
      </c>
      <c r="F23" s="4">
        <v>102400</v>
      </c>
      <c r="G23" s="4" t="s">
        <v>227</v>
      </c>
      <c r="H23" s="4" t="s">
        <v>225</v>
      </c>
      <c r="I23" s="4">
        <v>716800</v>
      </c>
      <c r="J23" s="4" t="s">
        <v>227</v>
      </c>
      <c r="K23" s="4" t="s">
        <v>225</v>
      </c>
      <c r="L23" s="4">
        <v>153600</v>
      </c>
      <c r="M23" s="4" t="s">
        <v>227</v>
      </c>
      <c r="N23" s="4" t="s">
        <v>225</v>
      </c>
      <c r="O23" s="4">
        <v>102400</v>
      </c>
      <c r="P23" s="4" t="s">
        <v>227</v>
      </c>
      <c r="Q23" s="4" t="s">
        <v>225</v>
      </c>
      <c r="R23" s="2" t="s">
        <v>85</v>
      </c>
      <c r="S23" s="40" t="s">
        <v>232</v>
      </c>
      <c r="T23" s="2" t="s">
        <v>87</v>
      </c>
      <c r="U23" s="5" t="s">
        <v>180</v>
      </c>
      <c r="V23" s="5" t="s">
        <v>776</v>
      </c>
      <c r="W23" s="35"/>
      <c r="X23" s="2"/>
      <c r="Y23" s="2"/>
      <c r="Z23" s="2"/>
      <c r="AA23" s="2"/>
      <c r="AB23" s="2"/>
      <c r="AC23" s="2"/>
      <c r="AD23" s="2"/>
      <c r="AE23" s="2" t="s">
        <v>233</v>
      </c>
      <c r="AF23" s="82" t="s">
        <v>234</v>
      </c>
      <c r="AG23" s="2" t="s">
        <v>235</v>
      </c>
      <c r="AH23" s="2" t="s">
        <v>236</v>
      </c>
      <c r="AI23" s="82">
        <v>8</v>
      </c>
      <c r="AJ23" s="2"/>
      <c r="AK23" s="2" t="s">
        <v>117</v>
      </c>
      <c r="AL23" s="2" t="s">
        <v>75</v>
      </c>
      <c r="AM23" s="2"/>
      <c r="AN23" s="2" t="s">
        <v>77</v>
      </c>
      <c r="AO23" s="73"/>
      <c r="AP23" s="82"/>
      <c r="AQ23" s="1" t="s">
        <v>238</v>
      </c>
      <c r="AR23" s="1"/>
    </row>
    <row r="24" spans="1:45">
      <c r="A24" s="3" t="s">
        <v>239</v>
      </c>
      <c r="B24" s="4">
        <v>8</v>
      </c>
      <c r="C24" s="4">
        <v>81920</v>
      </c>
      <c r="D24" s="4">
        <v>102400</v>
      </c>
      <c r="E24" s="4" t="s">
        <v>225</v>
      </c>
      <c r="F24" s="4">
        <v>102400</v>
      </c>
      <c r="G24" s="4" t="s">
        <v>227</v>
      </c>
      <c r="H24" s="4" t="s">
        <v>225</v>
      </c>
      <c r="I24" s="4">
        <v>716800</v>
      </c>
      <c r="J24" s="4" t="s">
        <v>227</v>
      </c>
      <c r="K24" s="4" t="s">
        <v>225</v>
      </c>
      <c r="L24" s="4">
        <v>153600</v>
      </c>
      <c r="M24" s="4" t="s">
        <v>227</v>
      </c>
      <c r="N24" s="4" t="s">
        <v>225</v>
      </c>
      <c r="O24" s="4">
        <v>102400</v>
      </c>
      <c r="P24" s="4" t="s">
        <v>227</v>
      </c>
      <c r="Q24" s="4" t="s">
        <v>225</v>
      </c>
      <c r="R24" s="31" t="s">
        <v>85</v>
      </c>
      <c r="S24" s="40" t="s">
        <v>240</v>
      </c>
      <c r="T24" s="2" t="s">
        <v>87</v>
      </c>
      <c r="U24" s="5" t="s">
        <v>180</v>
      </c>
      <c r="V24" s="5" t="s">
        <v>776</v>
      </c>
      <c r="W24" s="35"/>
      <c r="X24" s="2"/>
      <c r="Y24" s="2"/>
      <c r="Z24" s="2"/>
      <c r="AA24" s="2"/>
      <c r="AB24" s="2"/>
      <c r="AC24" s="2"/>
      <c r="AD24" s="2"/>
      <c r="AE24" s="2" t="s">
        <v>233</v>
      </c>
      <c r="AF24" s="82" t="s">
        <v>234</v>
      </c>
      <c r="AG24" s="2" t="s">
        <v>235</v>
      </c>
      <c r="AH24" s="2" t="s">
        <v>236</v>
      </c>
      <c r="AI24" s="82">
        <v>8</v>
      </c>
      <c r="AJ24" s="2"/>
      <c r="AK24" s="2" t="s">
        <v>117</v>
      </c>
      <c r="AL24" s="2" t="s">
        <v>75</v>
      </c>
      <c r="AM24" s="2"/>
      <c r="AN24" s="2" t="s">
        <v>77</v>
      </c>
      <c r="AO24" s="73"/>
      <c r="AP24" s="82"/>
      <c r="AQ24" s="1" t="s">
        <v>238</v>
      </c>
      <c r="AR24" s="1"/>
    </row>
    <row r="25" spans="1:45">
      <c r="A25" s="3" t="s">
        <v>241</v>
      </c>
      <c r="B25" s="4">
        <v>2</v>
      </c>
      <c r="C25" s="4">
        <v>8192</v>
      </c>
      <c r="D25" s="4">
        <v>102400</v>
      </c>
      <c r="E25" s="4" t="s">
        <v>225</v>
      </c>
      <c r="F25" s="4">
        <v>56320</v>
      </c>
      <c r="G25" s="4" t="s">
        <v>227</v>
      </c>
      <c r="H25" s="4" t="s">
        <v>225</v>
      </c>
      <c r="I25" s="4">
        <v>56320</v>
      </c>
      <c r="J25" s="4" t="s">
        <v>227</v>
      </c>
      <c r="K25" s="4" t="s">
        <v>225</v>
      </c>
      <c r="L25" s="4">
        <v>20480</v>
      </c>
      <c r="M25" s="4" t="s">
        <v>227</v>
      </c>
      <c r="N25" s="4" t="s">
        <v>225</v>
      </c>
      <c r="O25" s="4">
        <v>25600</v>
      </c>
      <c r="P25" s="4" t="s">
        <v>227</v>
      </c>
      <c r="Q25" s="4" t="s">
        <v>225</v>
      </c>
      <c r="R25" s="2" t="s">
        <v>85</v>
      </c>
      <c r="S25" s="110" t="s">
        <v>242</v>
      </c>
      <c r="T25" s="29" t="s">
        <v>87</v>
      </c>
      <c r="U25" s="5" t="s">
        <v>180</v>
      </c>
      <c r="V25" s="5" t="s">
        <v>776</v>
      </c>
      <c r="W25" s="35"/>
      <c r="X25" s="2"/>
      <c r="Y25" s="2"/>
      <c r="Z25" s="2"/>
      <c r="AA25" s="2"/>
      <c r="AB25" s="2"/>
      <c r="AC25" s="2"/>
      <c r="AD25" s="2"/>
      <c r="AE25" s="2" t="s">
        <v>233</v>
      </c>
      <c r="AF25" s="82" t="s">
        <v>234</v>
      </c>
      <c r="AG25" s="2" t="s">
        <v>235</v>
      </c>
      <c r="AH25" s="2" t="s">
        <v>236</v>
      </c>
      <c r="AI25" s="82">
        <v>8</v>
      </c>
      <c r="AJ25" s="2"/>
      <c r="AK25" s="2" t="s">
        <v>117</v>
      </c>
      <c r="AL25" s="2" t="s">
        <v>75</v>
      </c>
      <c r="AM25" s="2"/>
      <c r="AN25" s="2" t="s">
        <v>77</v>
      </c>
      <c r="AO25" s="73"/>
      <c r="AP25" s="82"/>
      <c r="AQ25" s="1" t="s">
        <v>243</v>
      </c>
      <c r="AR25" s="1"/>
    </row>
    <row r="26" spans="1:45" s="13" customFormat="1">
      <c r="A26" s="3" t="s">
        <v>244</v>
      </c>
      <c r="B26" s="4">
        <v>4</v>
      </c>
      <c r="C26" s="4">
        <v>8192</v>
      </c>
      <c r="D26" s="4">
        <v>102400</v>
      </c>
      <c r="E26" s="4" t="s">
        <v>66</v>
      </c>
      <c r="F26" s="4"/>
      <c r="G26" s="4" t="s">
        <v>65</v>
      </c>
      <c r="H26" s="4"/>
      <c r="I26" s="1"/>
      <c r="J26" s="1"/>
      <c r="K26" s="1"/>
      <c r="L26" s="1"/>
      <c r="M26" s="1"/>
      <c r="N26" s="1"/>
      <c r="O26" s="1"/>
      <c r="P26" s="1"/>
      <c r="Q26" s="1"/>
      <c r="R26" s="2" t="s">
        <v>85</v>
      </c>
      <c r="S26" s="46" t="s">
        <v>245</v>
      </c>
      <c r="T26" s="30" t="s">
        <v>69</v>
      </c>
      <c r="U26" s="37" t="s">
        <v>180</v>
      </c>
      <c r="V26" s="30" t="s">
        <v>774</v>
      </c>
      <c r="W26" s="35"/>
      <c r="X26" s="2"/>
      <c r="Y26" s="2"/>
      <c r="Z26" s="2"/>
      <c r="AA26" s="2"/>
      <c r="AB26" s="2"/>
      <c r="AC26" s="2"/>
      <c r="AD26" s="2"/>
      <c r="AE26" s="2" t="s">
        <v>74</v>
      </c>
      <c r="AF26" s="82" t="s">
        <v>246</v>
      </c>
      <c r="AG26" s="2" t="s">
        <v>72</v>
      </c>
      <c r="AH26" s="2" t="s">
        <v>247</v>
      </c>
      <c r="AI26" s="82">
        <v>2</v>
      </c>
      <c r="AJ26" s="2"/>
      <c r="AK26" s="2" t="s">
        <v>74</v>
      </c>
      <c r="AL26" s="2" t="s">
        <v>75</v>
      </c>
      <c r="AM26" s="2"/>
      <c r="AN26" s="2" t="s">
        <v>77</v>
      </c>
      <c r="AO26" s="73"/>
      <c r="AP26" s="82"/>
      <c r="AQ26" s="1" t="s">
        <v>248</v>
      </c>
      <c r="AR26" s="1"/>
      <c r="AS26"/>
    </row>
    <row r="27" spans="1:45">
      <c r="A27" s="3" t="s">
        <v>249</v>
      </c>
      <c r="B27" s="4">
        <v>2</v>
      </c>
      <c r="C27" s="4">
        <v>4096</v>
      </c>
      <c r="D27" s="4">
        <v>102400</v>
      </c>
      <c r="E27" s="4" t="s">
        <v>66</v>
      </c>
      <c r="F27" s="4"/>
      <c r="G27" s="4" t="s">
        <v>65</v>
      </c>
      <c r="H27" s="4"/>
      <c r="I27" s="1"/>
      <c r="J27" s="1"/>
      <c r="K27" s="1"/>
      <c r="L27" s="1"/>
      <c r="M27" s="1"/>
      <c r="N27" s="1"/>
      <c r="O27" s="1"/>
      <c r="P27" s="55"/>
      <c r="Q27" s="55"/>
      <c r="R27" s="31" t="s">
        <v>85</v>
      </c>
      <c r="S27" s="31" t="s">
        <v>250</v>
      </c>
      <c r="T27" s="30" t="s">
        <v>69</v>
      </c>
      <c r="U27" s="5" t="s">
        <v>180</v>
      </c>
      <c r="V27" s="30" t="s">
        <v>774</v>
      </c>
      <c r="W27" s="35"/>
      <c r="X27" s="2"/>
      <c r="Y27" s="2"/>
      <c r="Z27" s="2"/>
      <c r="AA27" s="2"/>
      <c r="AB27" s="2"/>
      <c r="AC27" s="2"/>
      <c r="AD27" s="2"/>
      <c r="AE27" s="2" t="s">
        <v>74</v>
      </c>
      <c r="AF27" s="82" t="s">
        <v>246</v>
      </c>
      <c r="AG27" s="2" t="s">
        <v>72</v>
      </c>
      <c r="AH27" s="2" t="s">
        <v>251</v>
      </c>
      <c r="AI27" s="82">
        <v>2</v>
      </c>
      <c r="AJ27" s="2"/>
      <c r="AK27" s="2" t="s">
        <v>74</v>
      </c>
      <c r="AL27" s="2" t="s">
        <v>75</v>
      </c>
      <c r="AM27" s="2"/>
      <c r="AN27" s="2" t="s">
        <v>77</v>
      </c>
      <c r="AO27" s="73"/>
      <c r="AP27" s="82" t="s">
        <v>78</v>
      </c>
      <c r="AQ27" s="1" t="s">
        <v>248</v>
      </c>
      <c r="AR27" s="1"/>
      <c r="AS27" s="13"/>
    </row>
    <row r="28" spans="1:45">
      <c r="A28" s="3" t="s">
        <v>252</v>
      </c>
      <c r="B28" s="4">
        <v>2</v>
      </c>
      <c r="C28" s="4">
        <v>8192</v>
      </c>
      <c r="D28" s="4">
        <v>102400</v>
      </c>
      <c r="E28" s="4" t="s">
        <v>83</v>
      </c>
      <c r="F28" s="4"/>
      <c r="G28" s="4" t="s">
        <v>65</v>
      </c>
      <c r="H28" s="4"/>
      <c r="I28" s="4">
        <v>10240</v>
      </c>
      <c r="J28" s="4"/>
      <c r="K28" s="4" t="str">
        <f>E28</f>
        <v>FB01-02-Prod</v>
      </c>
      <c r="L28" s="4">
        <v>10240</v>
      </c>
      <c r="M28" s="4"/>
      <c r="N28" s="4" t="s">
        <v>111</v>
      </c>
      <c r="O28" s="4"/>
      <c r="P28" s="56"/>
      <c r="Q28" s="56"/>
      <c r="R28" s="31" t="s">
        <v>85</v>
      </c>
      <c r="S28" s="40" t="s">
        <v>253</v>
      </c>
      <c r="T28" s="2" t="s">
        <v>87</v>
      </c>
      <c r="U28" s="5" t="s">
        <v>180</v>
      </c>
      <c r="V28" s="30" t="s">
        <v>776</v>
      </c>
      <c r="W28" s="35"/>
      <c r="X28" s="2"/>
      <c r="Y28" s="2"/>
      <c r="Z28" s="2"/>
      <c r="AA28" s="2"/>
      <c r="AB28" s="2"/>
      <c r="AC28" s="2"/>
      <c r="AD28" s="2"/>
      <c r="AE28" s="2" t="s">
        <v>114</v>
      </c>
      <c r="AF28" s="82" t="s">
        <v>254</v>
      </c>
      <c r="AG28" s="2" t="s">
        <v>235</v>
      </c>
      <c r="AH28" s="2"/>
      <c r="AI28" s="82">
        <v>9</v>
      </c>
      <c r="AJ28" s="2"/>
      <c r="AK28" s="2" t="s">
        <v>117</v>
      </c>
      <c r="AL28" s="2" t="s">
        <v>75</v>
      </c>
      <c r="AM28" s="2"/>
      <c r="AN28" s="2" t="s">
        <v>78</v>
      </c>
      <c r="AO28" s="73">
        <v>10</v>
      </c>
      <c r="AP28" s="82"/>
      <c r="AQ28" s="1" t="s">
        <v>255</v>
      </c>
      <c r="AR28" s="1"/>
      <c r="AS28" t="s">
        <v>119</v>
      </c>
    </row>
    <row r="29" spans="1:45">
      <c r="A29" s="3" t="s">
        <v>256</v>
      </c>
      <c r="B29" s="4">
        <v>4</v>
      </c>
      <c r="C29" s="4">
        <v>8192</v>
      </c>
      <c r="D29" s="4">
        <v>102400</v>
      </c>
      <c r="E29" s="4" t="s">
        <v>66</v>
      </c>
      <c r="F29" s="4"/>
      <c r="G29" s="4" t="s">
        <v>65</v>
      </c>
      <c r="H29" s="4"/>
      <c r="I29" s="1"/>
      <c r="J29" s="1"/>
      <c r="K29" s="1"/>
      <c r="L29" s="1"/>
      <c r="M29" s="1"/>
      <c r="N29" s="1"/>
      <c r="O29" s="1"/>
      <c r="P29" s="55"/>
      <c r="Q29" s="55"/>
      <c r="R29" s="31" t="s">
        <v>122</v>
      </c>
      <c r="S29" s="31" t="s">
        <v>257</v>
      </c>
      <c r="T29" s="30" t="s">
        <v>69</v>
      </c>
      <c r="U29" s="5" t="s">
        <v>180</v>
      </c>
      <c r="V29" s="30" t="s">
        <v>774</v>
      </c>
      <c r="W29" s="35" t="s">
        <v>258</v>
      </c>
      <c r="X29" s="2" t="s">
        <v>259</v>
      </c>
      <c r="Y29" s="5" t="s">
        <v>180</v>
      </c>
      <c r="Z29" s="2"/>
      <c r="AA29" s="2" t="s">
        <v>260</v>
      </c>
      <c r="AB29" s="2" t="s">
        <v>261</v>
      </c>
      <c r="AC29" s="5" t="s">
        <v>180</v>
      </c>
      <c r="AD29" s="2"/>
      <c r="AE29" s="2" t="s">
        <v>74</v>
      </c>
      <c r="AF29" s="82" t="s">
        <v>262</v>
      </c>
      <c r="AG29" s="2" t="s">
        <v>72</v>
      </c>
      <c r="AH29" s="2" t="s">
        <v>247</v>
      </c>
      <c r="AI29" s="82">
        <v>1</v>
      </c>
      <c r="AJ29" s="2"/>
      <c r="AK29" s="2" t="s">
        <v>74</v>
      </c>
      <c r="AL29" s="2" t="s">
        <v>75</v>
      </c>
      <c r="AM29" s="2"/>
      <c r="AN29" s="2" t="s">
        <v>77</v>
      </c>
      <c r="AO29" s="73"/>
      <c r="AP29" s="82"/>
      <c r="AQ29" s="1" t="s">
        <v>263</v>
      </c>
      <c r="AR29" s="1"/>
    </row>
    <row r="30" spans="1:45">
      <c r="A30" s="3" t="s">
        <v>264</v>
      </c>
      <c r="B30" s="4">
        <v>4</v>
      </c>
      <c r="C30" s="4">
        <v>8192</v>
      </c>
      <c r="D30" s="4">
        <v>102400</v>
      </c>
      <c r="E30" s="4" t="s">
        <v>66</v>
      </c>
      <c r="F30" s="4"/>
      <c r="G30" s="4" t="s">
        <v>65</v>
      </c>
      <c r="H30" s="4"/>
      <c r="I30" s="1"/>
      <c r="J30" s="1"/>
      <c r="K30" s="1"/>
      <c r="L30" s="1"/>
      <c r="M30" s="1"/>
      <c r="N30" s="1"/>
      <c r="O30" s="1"/>
      <c r="P30" s="55"/>
      <c r="Q30" s="55"/>
      <c r="R30" s="31" t="s">
        <v>122</v>
      </c>
      <c r="S30" s="31" t="s">
        <v>265</v>
      </c>
      <c r="T30" s="30" t="s">
        <v>69</v>
      </c>
      <c r="U30" s="5" t="s">
        <v>180</v>
      </c>
      <c r="V30" s="30" t="s">
        <v>774</v>
      </c>
      <c r="W30" s="35" t="s">
        <v>266</v>
      </c>
      <c r="X30" s="2" t="s">
        <v>259</v>
      </c>
      <c r="Y30" s="5" t="s">
        <v>180</v>
      </c>
      <c r="Z30" s="2"/>
      <c r="AA30" s="2" t="s">
        <v>267</v>
      </c>
      <c r="AB30" s="2" t="s">
        <v>261</v>
      </c>
      <c r="AC30" s="5" t="s">
        <v>180</v>
      </c>
      <c r="AD30" s="2"/>
      <c r="AE30" s="2" t="s">
        <v>74</v>
      </c>
      <c r="AF30" s="82" t="s">
        <v>262</v>
      </c>
      <c r="AG30" s="2" t="s">
        <v>72</v>
      </c>
      <c r="AH30" s="2" t="s">
        <v>251</v>
      </c>
      <c r="AI30" s="82">
        <v>1</v>
      </c>
      <c r="AJ30" s="2"/>
      <c r="AK30" s="2" t="s">
        <v>74</v>
      </c>
      <c r="AL30" s="2" t="s">
        <v>75</v>
      </c>
      <c r="AM30" s="2"/>
      <c r="AN30" s="2" t="s">
        <v>77</v>
      </c>
      <c r="AO30" s="73"/>
      <c r="AP30" s="82"/>
      <c r="AQ30" s="1" t="s">
        <v>268</v>
      </c>
      <c r="AR30" s="1"/>
    </row>
    <row r="31" spans="1:45">
      <c r="A31" s="9" t="s">
        <v>751</v>
      </c>
      <c r="B31" s="10">
        <v>16</v>
      </c>
      <c r="C31" s="10">
        <v>32768</v>
      </c>
      <c r="D31" s="10">
        <v>1085665</v>
      </c>
      <c r="E31" s="10" t="s">
        <v>66</v>
      </c>
      <c r="F31" s="10"/>
      <c r="G31" s="10" t="s">
        <v>65</v>
      </c>
      <c r="H31" s="10"/>
      <c r="I31" s="12"/>
      <c r="J31" s="12"/>
      <c r="K31" s="12"/>
      <c r="L31" s="12"/>
      <c r="M31" s="12"/>
      <c r="N31" s="12"/>
      <c r="O31" s="12"/>
      <c r="P31" s="57"/>
      <c r="Q31" s="57"/>
      <c r="R31" s="32" t="s">
        <v>67</v>
      </c>
      <c r="S31" s="32"/>
      <c r="T31" s="14"/>
      <c r="U31" s="14"/>
      <c r="V31" s="36"/>
      <c r="W31" s="36"/>
      <c r="X31" s="14"/>
      <c r="Y31" s="14"/>
      <c r="Z31" s="14"/>
      <c r="AA31" s="14"/>
      <c r="AB31" s="14"/>
      <c r="AC31" s="14"/>
      <c r="AD31" s="14"/>
      <c r="AE31" s="14"/>
      <c r="AF31" s="83"/>
      <c r="AG31" s="14" t="s">
        <v>72</v>
      </c>
      <c r="AH31" s="14" t="s">
        <v>73</v>
      </c>
      <c r="AI31" s="83"/>
      <c r="AJ31" s="14"/>
      <c r="AK31" s="14" t="s">
        <v>74</v>
      </c>
      <c r="AL31" s="14" t="s">
        <v>741</v>
      </c>
      <c r="AM31" s="14"/>
      <c r="AN31" s="14" t="s">
        <v>77</v>
      </c>
      <c r="AO31" s="74"/>
      <c r="AP31" s="83"/>
      <c r="AQ31" s="12" t="s">
        <v>752</v>
      </c>
      <c r="AR31" s="12"/>
    </row>
    <row r="32" spans="1:45">
      <c r="A32" s="3" t="s">
        <v>269</v>
      </c>
      <c r="B32" s="4">
        <v>4</v>
      </c>
      <c r="C32" s="4">
        <v>16384</v>
      </c>
      <c r="D32" s="4">
        <v>102400</v>
      </c>
      <c r="E32" s="4" t="s">
        <v>225</v>
      </c>
      <c r="F32" s="4"/>
      <c r="G32" s="4" t="s">
        <v>65</v>
      </c>
      <c r="H32" s="4"/>
      <c r="I32" s="1"/>
      <c r="J32" s="1"/>
      <c r="K32" s="1"/>
      <c r="L32" s="1"/>
      <c r="M32" s="1"/>
      <c r="N32" s="1"/>
      <c r="O32" s="1"/>
      <c r="P32" s="55"/>
      <c r="Q32" s="55"/>
      <c r="R32" s="31" t="s">
        <v>122</v>
      </c>
      <c r="S32" s="31" t="s">
        <v>270</v>
      </c>
      <c r="T32" s="30" t="s">
        <v>69</v>
      </c>
      <c r="U32" s="5" t="s">
        <v>180</v>
      </c>
      <c r="V32" s="30" t="s">
        <v>774</v>
      </c>
      <c r="W32" s="35"/>
      <c r="X32" s="2"/>
      <c r="Y32" s="2"/>
      <c r="Z32" s="2"/>
      <c r="AA32" s="2"/>
      <c r="AB32" s="2"/>
      <c r="AC32" s="2"/>
      <c r="AD32" s="2"/>
      <c r="AE32" s="2" t="s">
        <v>129</v>
      </c>
      <c r="AF32" s="82" t="s">
        <v>130</v>
      </c>
      <c r="AG32" s="2" t="s">
        <v>116</v>
      </c>
      <c r="AH32" s="2"/>
      <c r="AI32" s="82">
        <v>10</v>
      </c>
      <c r="AJ32" s="2"/>
      <c r="AK32" s="2" t="s">
        <v>91</v>
      </c>
      <c r="AL32" s="2" t="s">
        <v>75</v>
      </c>
      <c r="AM32" s="2"/>
      <c r="AN32" s="2" t="s">
        <v>77</v>
      </c>
      <c r="AO32" s="73"/>
      <c r="AP32" s="82"/>
      <c r="AQ32" s="1" t="s">
        <v>131</v>
      </c>
      <c r="AR32" s="1"/>
    </row>
    <row r="33" spans="1:45">
      <c r="A33" s="3" t="s">
        <v>271</v>
      </c>
      <c r="B33" s="4">
        <v>12</v>
      </c>
      <c r="C33" s="4">
        <v>32768</v>
      </c>
      <c r="D33" s="4">
        <v>102400</v>
      </c>
      <c r="E33" s="4" t="s">
        <v>225</v>
      </c>
      <c r="F33" s="4"/>
      <c r="G33" s="4" t="s">
        <v>65</v>
      </c>
      <c r="H33" s="4"/>
      <c r="I33" s="4">
        <v>20480</v>
      </c>
      <c r="J33" s="4"/>
      <c r="K33" s="4" t="str">
        <f>E33</f>
        <v>FB01-06-DB</v>
      </c>
      <c r="L33" s="4">
        <v>10240</v>
      </c>
      <c r="M33" s="4"/>
      <c r="N33" s="4" t="s">
        <v>111</v>
      </c>
      <c r="O33" s="4"/>
      <c r="P33" s="56"/>
      <c r="Q33" s="56"/>
      <c r="R33" s="31" t="s">
        <v>85</v>
      </c>
      <c r="S33" s="40" t="s">
        <v>272</v>
      </c>
      <c r="T33" s="2" t="s">
        <v>87</v>
      </c>
      <c r="U33" s="5" t="s">
        <v>180</v>
      </c>
      <c r="V33" s="5" t="s">
        <v>776</v>
      </c>
      <c r="W33" s="35"/>
      <c r="X33" s="2"/>
      <c r="Y33" s="2"/>
      <c r="Z33" s="2"/>
      <c r="AA33" s="2"/>
      <c r="AB33" s="2"/>
      <c r="AC33" s="2"/>
      <c r="AD33" s="2"/>
      <c r="AE33" s="2" t="s">
        <v>129</v>
      </c>
      <c r="AF33" s="82" t="s">
        <v>130</v>
      </c>
      <c r="AG33" s="2" t="s">
        <v>116</v>
      </c>
      <c r="AH33" s="2"/>
      <c r="AI33" s="82">
        <v>10</v>
      </c>
      <c r="AJ33" s="2"/>
      <c r="AK33" s="2" t="s">
        <v>91</v>
      </c>
      <c r="AL33" s="2" t="s">
        <v>75</v>
      </c>
      <c r="AM33" s="2"/>
      <c r="AN33" s="2" t="s">
        <v>77</v>
      </c>
      <c r="AO33" s="73"/>
      <c r="AP33" s="82"/>
      <c r="AQ33" s="1" t="s">
        <v>131</v>
      </c>
      <c r="AR33" s="1"/>
      <c r="AS33" s="13"/>
    </row>
    <row r="34" spans="1:45">
      <c r="A34" s="3" t="s">
        <v>273</v>
      </c>
      <c r="B34" s="4">
        <v>1</v>
      </c>
      <c r="C34" s="4">
        <v>2048</v>
      </c>
      <c r="D34" s="4">
        <v>18908</v>
      </c>
      <c r="E34" s="4" t="s">
        <v>66</v>
      </c>
      <c r="F34" s="4"/>
      <c r="G34" s="4" t="s">
        <v>65</v>
      </c>
      <c r="H34" s="4"/>
      <c r="I34" s="1"/>
      <c r="J34" s="1"/>
      <c r="K34" s="1"/>
      <c r="L34" s="1"/>
      <c r="M34" s="1"/>
      <c r="N34" s="1"/>
      <c r="O34" s="1"/>
      <c r="P34" s="55"/>
      <c r="Q34" s="55"/>
      <c r="R34" s="31" t="s">
        <v>67</v>
      </c>
      <c r="S34" s="31" t="s">
        <v>274</v>
      </c>
      <c r="T34" s="30" t="s">
        <v>69</v>
      </c>
      <c r="U34" s="5" t="s">
        <v>180</v>
      </c>
      <c r="V34" s="30" t="s">
        <v>774</v>
      </c>
      <c r="W34" s="35"/>
      <c r="X34" s="2"/>
      <c r="Y34" s="2"/>
      <c r="Z34" s="2"/>
      <c r="AA34" s="2"/>
      <c r="AB34" s="2"/>
      <c r="AC34" s="2"/>
      <c r="AD34" s="2"/>
      <c r="AE34" s="2" t="s">
        <v>74</v>
      </c>
      <c r="AF34" s="82" t="s">
        <v>275</v>
      </c>
      <c r="AG34" s="2" t="s">
        <v>72</v>
      </c>
      <c r="AH34" s="2" t="s">
        <v>251</v>
      </c>
      <c r="AI34" s="82">
        <v>5</v>
      </c>
      <c r="AJ34" s="2"/>
      <c r="AK34" s="2" t="s">
        <v>74</v>
      </c>
      <c r="AL34" s="2" t="s">
        <v>75</v>
      </c>
      <c r="AM34" s="2"/>
      <c r="AN34" s="2" t="s">
        <v>77</v>
      </c>
      <c r="AO34" s="73"/>
      <c r="AP34" s="82"/>
      <c r="AQ34" s="1" t="s">
        <v>277</v>
      </c>
      <c r="AR34" s="1"/>
    </row>
    <row r="35" spans="1:45">
      <c r="A35" s="9" t="s">
        <v>753</v>
      </c>
      <c r="B35" s="10">
        <v>4</v>
      </c>
      <c r="C35" s="10">
        <v>16384</v>
      </c>
      <c r="D35" s="10">
        <v>153600</v>
      </c>
      <c r="E35" s="10" t="s">
        <v>225</v>
      </c>
      <c r="F35" s="10"/>
      <c r="G35" s="10" t="s">
        <v>65</v>
      </c>
      <c r="H35" s="10"/>
      <c r="I35" s="10"/>
      <c r="J35" s="10"/>
      <c r="K35" s="10"/>
      <c r="L35" s="10"/>
      <c r="M35" s="10"/>
      <c r="N35" s="10"/>
      <c r="O35" s="10"/>
      <c r="P35" s="89"/>
      <c r="Q35" s="89"/>
      <c r="R35" s="32" t="s">
        <v>85</v>
      </c>
      <c r="S35" s="32"/>
      <c r="T35" s="14"/>
      <c r="U35" s="14"/>
      <c r="V35" s="36"/>
      <c r="W35" s="36"/>
      <c r="X35" s="14"/>
      <c r="Y35" s="14"/>
      <c r="Z35" s="14"/>
      <c r="AA35" s="14"/>
      <c r="AB35" s="14"/>
      <c r="AC35" s="14"/>
      <c r="AD35" s="14"/>
      <c r="AE35" s="14"/>
      <c r="AF35" s="83"/>
      <c r="AG35" s="14" t="s">
        <v>90</v>
      </c>
      <c r="AH35" s="14"/>
      <c r="AI35" s="83"/>
      <c r="AJ35" s="14"/>
      <c r="AK35" s="14"/>
      <c r="AL35" s="14" t="s">
        <v>741</v>
      </c>
      <c r="AM35" s="14"/>
      <c r="AN35" s="14" t="s">
        <v>77</v>
      </c>
      <c r="AO35" s="74"/>
      <c r="AP35" s="83"/>
      <c r="AQ35" s="12" t="s">
        <v>754</v>
      </c>
      <c r="AR35" s="12" t="s">
        <v>745</v>
      </c>
    </row>
    <row r="36" spans="1:45">
      <c r="A36" s="3" t="s">
        <v>283</v>
      </c>
      <c r="B36" s="4">
        <v>8</v>
      </c>
      <c r="C36" s="4">
        <v>32768</v>
      </c>
      <c r="D36" s="4">
        <v>102400</v>
      </c>
      <c r="E36" s="4" t="s">
        <v>284</v>
      </c>
      <c r="F36" s="4"/>
      <c r="G36" s="4" t="s">
        <v>65</v>
      </c>
      <c r="H36" s="4"/>
      <c r="I36" s="4">
        <v>1048576</v>
      </c>
      <c r="J36" s="4"/>
      <c r="K36" s="4" t="str">
        <f t="shared" ref="K36:K48" si="0">E36</f>
        <v>FB01-11-Ignition</v>
      </c>
      <c r="L36" s="1"/>
      <c r="M36" s="1"/>
      <c r="N36" s="1"/>
      <c r="O36" s="1"/>
      <c r="P36" s="55"/>
      <c r="Q36" s="55"/>
      <c r="R36" s="31" t="s">
        <v>85</v>
      </c>
      <c r="S36" s="40" t="s">
        <v>827</v>
      </c>
      <c r="T36" s="30" t="s">
        <v>778</v>
      </c>
      <c r="U36" s="5" t="s">
        <v>180</v>
      </c>
      <c r="V36" s="65" t="s">
        <v>181</v>
      </c>
      <c r="W36" s="35"/>
      <c r="X36" s="2"/>
      <c r="Y36" s="2"/>
      <c r="Z36" s="2"/>
      <c r="AA36" s="2"/>
      <c r="AB36" s="2"/>
      <c r="AC36" s="2"/>
      <c r="AD36" s="2"/>
      <c r="AE36" s="2" t="s">
        <v>287</v>
      </c>
      <c r="AF36" s="101" t="s">
        <v>288</v>
      </c>
      <c r="AG36" s="2" t="s">
        <v>90</v>
      </c>
      <c r="AH36" s="2"/>
      <c r="AI36" s="82">
        <v>9</v>
      </c>
      <c r="AJ36" s="2"/>
      <c r="AK36" s="2" t="s">
        <v>287</v>
      </c>
      <c r="AL36" s="2" t="s">
        <v>75</v>
      </c>
      <c r="AM36" s="2"/>
      <c r="AN36" s="2" t="s">
        <v>77</v>
      </c>
      <c r="AO36" s="73"/>
      <c r="AP36" s="87" t="s">
        <v>78</v>
      </c>
      <c r="AQ36" s="1" t="s">
        <v>289</v>
      </c>
      <c r="AR36" s="1"/>
    </row>
    <row r="37" spans="1:45">
      <c r="A37" s="3" t="s">
        <v>290</v>
      </c>
      <c r="B37" s="4">
        <v>8</v>
      </c>
      <c r="C37" s="4">
        <v>32768</v>
      </c>
      <c r="D37" s="4">
        <v>102400</v>
      </c>
      <c r="E37" s="4" t="s">
        <v>284</v>
      </c>
      <c r="F37" s="4"/>
      <c r="G37" s="4" t="s">
        <v>65</v>
      </c>
      <c r="H37" s="4"/>
      <c r="I37" s="4">
        <v>1048576</v>
      </c>
      <c r="J37" s="4"/>
      <c r="K37" s="4" t="str">
        <f t="shared" si="0"/>
        <v>FB01-11-Ignition</v>
      </c>
      <c r="L37" s="1"/>
      <c r="M37" s="1"/>
      <c r="N37" s="1"/>
      <c r="O37" s="1"/>
      <c r="P37" s="55"/>
      <c r="Q37" s="55"/>
      <c r="R37" s="31" t="s">
        <v>85</v>
      </c>
      <c r="S37" s="40" t="s">
        <v>828</v>
      </c>
      <c r="T37" s="30" t="s">
        <v>778</v>
      </c>
      <c r="U37" s="5" t="s">
        <v>180</v>
      </c>
      <c r="V37" s="65" t="s">
        <v>181</v>
      </c>
      <c r="W37" s="35"/>
      <c r="X37" s="2"/>
      <c r="Y37" s="2"/>
      <c r="Z37" s="2"/>
      <c r="AA37" s="2"/>
      <c r="AB37" s="2"/>
      <c r="AC37" s="2"/>
      <c r="AD37" s="2"/>
      <c r="AE37" s="2" t="s">
        <v>287</v>
      </c>
      <c r="AF37" s="101" t="s">
        <v>288</v>
      </c>
      <c r="AG37" s="2" t="s">
        <v>90</v>
      </c>
      <c r="AH37" s="2"/>
      <c r="AI37" s="82">
        <v>9</v>
      </c>
      <c r="AJ37" s="2"/>
      <c r="AK37" s="2" t="s">
        <v>287</v>
      </c>
      <c r="AL37" s="2" t="s">
        <v>75</v>
      </c>
      <c r="AM37" s="2"/>
      <c r="AN37" s="2" t="s">
        <v>77</v>
      </c>
      <c r="AO37" s="73"/>
      <c r="AP37" s="87" t="s">
        <v>78</v>
      </c>
      <c r="AQ37" s="1" t="s">
        <v>289</v>
      </c>
      <c r="AR37" s="1"/>
    </row>
    <row r="38" spans="1:45">
      <c r="A38" s="3" t="s">
        <v>292</v>
      </c>
      <c r="B38" s="4">
        <v>12</v>
      </c>
      <c r="C38" s="4">
        <v>24576</v>
      </c>
      <c r="D38" s="4">
        <v>102400</v>
      </c>
      <c r="E38" s="4" t="s">
        <v>284</v>
      </c>
      <c r="F38" s="4"/>
      <c r="G38" s="4" t="s">
        <v>65</v>
      </c>
      <c r="H38" s="4"/>
      <c r="I38" s="4">
        <v>40960</v>
      </c>
      <c r="J38" s="4"/>
      <c r="K38" s="4" t="str">
        <f t="shared" si="0"/>
        <v>FB01-11-Ignition</v>
      </c>
      <c r="L38" s="1"/>
      <c r="M38" s="1"/>
      <c r="N38" s="1"/>
      <c r="O38" s="1"/>
      <c r="P38" s="55"/>
      <c r="Q38" s="55"/>
      <c r="R38" s="31" t="s">
        <v>85</v>
      </c>
      <c r="S38" s="40" t="s">
        <v>829</v>
      </c>
      <c r="T38" s="30" t="s">
        <v>778</v>
      </c>
      <c r="U38" s="5" t="s">
        <v>180</v>
      </c>
      <c r="V38" s="65" t="s">
        <v>181</v>
      </c>
      <c r="W38" s="35"/>
      <c r="X38" s="2"/>
      <c r="Y38" s="2"/>
      <c r="Z38" s="2"/>
      <c r="AA38" s="2"/>
      <c r="AB38" s="2"/>
      <c r="AC38" s="2"/>
      <c r="AD38" s="2"/>
      <c r="AE38" s="2" t="s">
        <v>287</v>
      </c>
      <c r="AF38" s="101" t="s">
        <v>288</v>
      </c>
      <c r="AG38" s="2" t="s">
        <v>90</v>
      </c>
      <c r="AH38" s="2"/>
      <c r="AI38" s="82">
        <v>9</v>
      </c>
      <c r="AJ38" s="2"/>
      <c r="AK38" s="2" t="s">
        <v>287</v>
      </c>
      <c r="AL38" s="2" t="s">
        <v>75</v>
      </c>
      <c r="AM38" s="2"/>
      <c r="AN38" s="2" t="s">
        <v>77</v>
      </c>
      <c r="AO38" s="73"/>
      <c r="AP38" s="87" t="s">
        <v>78</v>
      </c>
      <c r="AQ38" s="1" t="s">
        <v>294</v>
      </c>
      <c r="AR38" s="1"/>
    </row>
    <row r="39" spans="1:45">
      <c r="A39" s="3" t="s">
        <v>295</v>
      </c>
      <c r="B39" s="4">
        <v>16</v>
      </c>
      <c r="C39" s="4">
        <v>32768</v>
      </c>
      <c r="D39" s="4">
        <v>102400</v>
      </c>
      <c r="E39" s="4" t="s">
        <v>284</v>
      </c>
      <c r="F39" s="4"/>
      <c r="G39" s="4" t="s">
        <v>65</v>
      </c>
      <c r="H39" s="4"/>
      <c r="I39" s="4">
        <v>40960</v>
      </c>
      <c r="J39" s="4"/>
      <c r="K39" s="4" t="str">
        <f t="shared" si="0"/>
        <v>FB01-11-Ignition</v>
      </c>
      <c r="L39" s="1"/>
      <c r="M39" s="1"/>
      <c r="N39" s="1"/>
      <c r="O39" s="1"/>
      <c r="P39" s="55"/>
      <c r="Q39" s="55"/>
      <c r="R39" s="31" t="s">
        <v>85</v>
      </c>
      <c r="S39" s="41" t="s">
        <v>830</v>
      </c>
      <c r="T39" s="30" t="s">
        <v>778</v>
      </c>
      <c r="U39" s="5" t="s">
        <v>180</v>
      </c>
      <c r="V39" s="65" t="s">
        <v>181</v>
      </c>
      <c r="W39" s="35"/>
      <c r="X39" s="2"/>
      <c r="Y39" s="2"/>
      <c r="Z39" s="2"/>
      <c r="AA39" s="2"/>
      <c r="AB39" s="2"/>
      <c r="AC39" s="2"/>
      <c r="AD39" s="2"/>
      <c r="AE39" s="2" t="s">
        <v>287</v>
      </c>
      <c r="AF39" s="101" t="s">
        <v>288</v>
      </c>
      <c r="AG39" s="2" t="s">
        <v>90</v>
      </c>
      <c r="AH39" s="2"/>
      <c r="AI39" s="82">
        <v>9</v>
      </c>
      <c r="AJ39" s="2"/>
      <c r="AK39" s="2" t="s">
        <v>287</v>
      </c>
      <c r="AL39" s="2" t="s">
        <v>75</v>
      </c>
      <c r="AM39" s="2"/>
      <c r="AN39" s="2" t="s">
        <v>77</v>
      </c>
      <c r="AO39" s="73"/>
      <c r="AP39" s="87" t="s">
        <v>78</v>
      </c>
      <c r="AQ39" s="1" t="s">
        <v>294</v>
      </c>
      <c r="AR39" s="1"/>
    </row>
    <row r="40" spans="1:45">
      <c r="A40" s="3" t="s">
        <v>297</v>
      </c>
      <c r="B40" s="4">
        <v>12</v>
      </c>
      <c r="C40" s="4">
        <v>24576</v>
      </c>
      <c r="D40" s="4">
        <v>102400</v>
      </c>
      <c r="E40" s="4" t="s">
        <v>284</v>
      </c>
      <c r="F40" s="4"/>
      <c r="G40" s="4" t="s">
        <v>65</v>
      </c>
      <c r="H40" s="4"/>
      <c r="I40" s="4">
        <v>40960</v>
      </c>
      <c r="J40" s="4"/>
      <c r="K40" s="4" t="str">
        <f t="shared" si="0"/>
        <v>FB01-11-Ignition</v>
      </c>
      <c r="L40" s="1"/>
      <c r="M40" s="1"/>
      <c r="N40" s="1"/>
      <c r="O40" s="1"/>
      <c r="P40" s="55"/>
      <c r="Q40" s="55"/>
      <c r="R40" s="31" t="s">
        <v>85</v>
      </c>
      <c r="S40" s="40" t="s">
        <v>831</v>
      </c>
      <c r="T40" s="30" t="s">
        <v>778</v>
      </c>
      <c r="U40" s="5" t="s">
        <v>180</v>
      </c>
      <c r="V40" s="65" t="s">
        <v>181</v>
      </c>
      <c r="W40" s="35"/>
      <c r="X40" s="2"/>
      <c r="Y40" s="2"/>
      <c r="Z40" s="2"/>
      <c r="AA40" s="2"/>
      <c r="AB40" s="2"/>
      <c r="AC40" s="2"/>
      <c r="AD40" s="2"/>
      <c r="AE40" s="2" t="s">
        <v>287</v>
      </c>
      <c r="AF40" s="101" t="s">
        <v>288</v>
      </c>
      <c r="AG40" s="2" t="s">
        <v>90</v>
      </c>
      <c r="AH40" s="2"/>
      <c r="AI40" s="82">
        <v>9</v>
      </c>
      <c r="AJ40" s="2"/>
      <c r="AK40" s="2" t="s">
        <v>287</v>
      </c>
      <c r="AL40" s="2" t="s">
        <v>75</v>
      </c>
      <c r="AM40" s="2"/>
      <c r="AN40" s="2" t="s">
        <v>77</v>
      </c>
      <c r="AO40" s="73"/>
      <c r="AP40" s="87" t="s">
        <v>78</v>
      </c>
      <c r="AQ40" s="1" t="s">
        <v>299</v>
      </c>
      <c r="AR40" s="1"/>
    </row>
    <row r="41" spans="1:45" ht="15.6" customHeight="1">
      <c r="A41" s="3" t="s">
        <v>300</v>
      </c>
      <c r="B41" s="4">
        <v>12</v>
      </c>
      <c r="C41" s="4">
        <v>24576</v>
      </c>
      <c r="D41" s="4">
        <v>102400</v>
      </c>
      <c r="E41" s="4" t="s">
        <v>284</v>
      </c>
      <c r="F41" s="4"/>
      <c r="G41" s="4"/>
      <c r="H41" s="4"/>
      <c r="I41" s="4">
        <v>40960</v>
      </c>
      <c r="J41" s="4"/>
      <c r="K41" s="4" t="str">
        <f t="shared" si="0"/>
        <v>FB01-11-Ignition</v>
      </c>
      <c r="L41" s="1"/>
      <c r="M41" s="1"/>
      <c r="N41" s="1"/>
      <c r="O41" s="1"/>
      <c r="P41" s="55"/>
      <c r="Q41" s="55"/>
      <c r="R41" s="31" t="s">
        <v>85</v>
      </c>
      <c r="S41" s="40" t="s">
        <v>832</v>
      </c>
      <c r="T41" s="30" t="s">
        <v>778</v>
      </c>
      <c r="U41" s="5" t="s">
        <v>180</v>
      </c>
      <c r="V41" s="65" t="s">
        <v>181</v>
      </c>
      <c r="W41" s="35"/>
      <c r="X41" s="2"/>
      <c r="Y41" s="2"/>
      <c r="Z41" s="2"/>
      <c r="AA41" s="2"/>
      <c r="AB41" s="2"/>
      <c r="AC41" s="2"/>
      <c r="AD41" s="2"/>
      <c r="AE41" s="2" t="s">
        <v>287</v>
      </c>
      <c r="AF41" s="101" t="s">
        <v>288</v>
      </c>
      <c r="AG41" s="2" t="s">
        <v>90</v>
      </c>
      <c r="AH41" s="2"/>
      <c r="AI41" s="82">
        <v>9</v>
      </c>
      <c r="AJ41" s="2"/>
      <c r="AK41" s="2" t="s">
        <v>287</v>
      </c>
      <c r="AL41" s="2" t="s">
        <v>75</v>
      </c>
      <c r="AM41" s="2"/>
      <c r="AN41" s="2" t="s">
        <v>77</v>
      </c>
      <c r="AO41" s="73"/>
      <c r="AP41" s="87" t="s">
        <v>78</v>
      </c>
      <c r="AQ41" s="1" t="s">
        <v>299</v>
      </c>
      <c r="AR41" s="1"/>
    </row>
    <row r="42" spans="1:45">
      <c r="A42" s="3" t="s">
        <v>302</v>
      </c>
      <c r="B42" s="4">
        <v>12</v>
      </c>
      <c r="C42" s="4">
        <v>24576</v>
      </c>
      <c r="D42" s="4">
        <v>102400</v>
      </c>
      <c r="E42" s="4" t="s">
        <v>284</v>
      </c>
      <c r="F42" s="4"/>
      <c r="G42" s="4"/>
      <c r="H42" s="4"/>
      <c r="I42" s="4">
        <v>40960</v>
      </c>
      <c r="J42" s="4"/>
      <c r="K42" s="4" t="str">
        <f t="shared" si="0"/>
        <v>FB01-11-Ignition</v>
      </c>
      <c r="L42" s="1"/>
      <c r="M42" s="1"/>
      <c r="N42" s="1"/>
      <c r="O42" s="1"/>
      <c r="P42" s="1"/>
      <c r="Q42" s="1"/>
      <c r="R42" s="2" t="s">
        <v>85</v>
      </c>
      <c r="S42" s="95" t="s">
        <v>833</v>
      </c>
      <c r="T42" s="30" t="s">
        <v>778</v>
      </c>
      <c r="U42" s="5" t="s">
        <v>180</v>
      </c>
      <c r="V42" s="65" t="s">
        <v>181</v>
      </c>
      <c r="W42" s="2"/>
      <c r="X42" s="2"/>
      <c r="Y42" s="2"/>
      <c r="Z42" s="2"/>
      <c r="AA42" s="2"/>
      <c r="AB42" s="2"/>
      <c r="AC42" s="2"/>
      <c r="AD42" s="2"/>
      <c r="AE42" s="2" t="s">
        <v>287</v>
      </c>
      <c r="AF42" s="101" t="s">
        <v>288</v>
      </c>
      <c r="AG42" s="2" t="s">
        <v>90</v>
      </c>
      <c r="AH42" s="2"/>
      <c r="AI42" s="82">
        <v>9</v>
      </c>
      <c r="AJ42" s="2"/>
      <c r="AK42" s="2" t="s">
        <v>287</v>
      </c>
      <c r="AL42" s="2" t="s">
        <v>75</v>
      </c>
      <c r="AM42" s="2"/>
      <c r="AN42" s="2" t="s">
        <v>77</v>
      </c>
      <c r="AO42" s="73"/>
      <c r="AP42" s="87" t="s">
        <v>78</v>
      </c>
      <c r="AQ42" s="1" t="s">
        <v>299</v>
      </c>
      <c r="AR42" s="1"/>
    </row>
    <row r="43" spans="1:45" s="13" customFormat="1">
      <c r="A43" s="3" t="s">
        <v>304</v>
      </c>
      <c r="B43" s="4">
        <v>12</v>
      </c>
      <c r="C43" s="4">
        <v>24576</v>
      </c>
      <c r="D43" s="4">
        <v>102400</v>
      </c>
      <c r="E43" s="4" t="s">
        <v>284</v>
      </c>
      <c r="F43" s="4"/>
      <c r="G43" s="4"/>
      <c r="H43" s="4"/>
      <c r="I43" s="4">
        <v>40960</v>
      </c>
      <c r="J43" s="4"/>
      <c r="K43" s="4" t="str">
        <f t="shared" si="0"/>
        <v>FB01-11-Ignition</v>
      </c>
      <c r="L43" s="1"/>
      <c r="M43" s="1"/>
      <c r="N43" s="1"/>
      <c r="O43" s="1"/>
      <c r="P43" s="55"/>
      <c r="Q43" s="55"/>
      <c r="R43" s="31" t="s">
        <v>85</v>
      </c>
      <c r="S43" s="40" t="s">
        <v>834</v>
      </c>
      <c r="T43" s="30" t="s">
        <v>778</v>
      </c>
      <c r="U43" s="37" t="s">
        <v>180</v>
      </c>
      <c r="V43" s="65" t="s">
        <v>181</v>
      </c>
      <c r="W43" s="35"/>
      <c r="X43" s="2"/>
      <c r="Y43" s="2"/>
      <c r="Z43" s="2"/>
      <c r="AA43" s="2"/>
      <c r="AB43" s="2"/>
      <c r="AC43" s="2"/>
      <c r="AD43" s="2"/>
      <c r="AE43" s="2" t="s">
        <v>287</v>
      </c>
      <c r="AF43" s="101" t="s">
        <v>288</v>
      </c>
      <c r="AG43" s="2" t="s">
        <v>90</v>
      </c>
      <c r="AH43" s="2"/>
      <c r="AI43" s="82">
        <v>9</v>
      </c>
      <c r="AJ43" s="2"/>
      <c r="AK43" s="2" t="s">
        <v>287</v>
      </c>
      <c r="AL43" s="2" t="s">
        <v>75</v>
      </c>
      <c r="AM43" s="2"/>
      <c r="AN43" s="2" t="s">
        <v>77</v>
      </c>
      <c r="AO43" s="73"/>
      <c r="AP43" s="87" t="s">
        <v>78</v>
      </c>
      <c r="AQ43" s="1" t="s">
        <v>299</v>
      </c>
      <c r="AR43" s="1"/>
      <c r="AS43"/>
    </row>
    <row r="44" spans="1:45">
      <c r="A44" s="3" t="s">
        <v>306</v>
      </c>
      <c r="B44" s="4">
        <v>12</v>
      </c>
      <c r="C44" s="4">
        <v>24576</v>
      </c>
      <c r="D44" s="4">
        <v>102400</v>
      </c>
      <c r="E44" s="4" t="s">
        <v>284</v>
      </c>
      <c r="F44" s="4"/>
      <c r="G44" s="4"/>
      <c r="H44" s="4"/>
      <c r="I44" s="4">
        <v>40960</v>
      </c>
      <c r="J44" s="4"/>
      <c r="K44" s="4" t="str">
        <f t="shared" si="0"/>
        <v>FB01-11-Ignition</v>
      </c>
      <c r="L44" s="1"/>
      <c r="M44" s="1"/>
      <c r="N44" s="1"/>
      <c r="O44" s="1"/>
      <c r="P44" s="1"/>
      <c r="Q44" s="1"/>
      <c r="R44" s="2" t="s">
        <v>85</v>
      </c>
      <c r="S44" s="68" t="s">
        <v>835</v>
      </c>
      <c r="T44" s="68" t="s">
        <v>778</v>
      </c>
      <c r="U44" s="5" t="s">
        <v>180</v>
      </c>
      <c r="V44" s="65" t="s">
        <v>181</v>
      </c>
      <c r="W44" s="2"/>
      <c r="X44" s="2"/>
      <c r="Y44" s="2"/>
      <c r="Z44" s="2"/>
      <c r="AA44" s="2"/>
      <c r="AB44" s="2"/>
      <c r="AC44" s="2"/>
      <c r="AD44" s="2"/>
      <c r="AE44" s="2" t="s">
        <v>287</v>
      </c>
      <c r="AF44" s="101" t="s">
        <v>288</v>
      </c>
      <c r="AG44" s="2" t="s">
        <v>90</v>
      </c>
      <c r="AH44" s="2"/>
      <c r="AI44" s="82">
        <v>9</v>
      </c>
      <c r="AJ44" s="2"/>
      <c r="AK44" s="2" t="s">
        <v>287</v>
      </c>
      <c r="AL44" s="2" t="s">
        <v>75</v>
      </c>
      <c r="AM44" s="2"/>
      <c r="AN44" s="2" t="s">
        <v>77</v>
      </c>
      <c r="AO44" s="73"/>
      <c r="AP44" s="87" t="s">
        <v>78</v>
      </c>
      <c r="AQ44" s="1" t="s">
        <v>299</v>
      </c>
      <c r="AR44" s="1"/>
      <c r="AS44" s="13"/>
    </row>
    <row r="45" spans="1:45">
      <c r="A45" s="27" t="s">
        <v>308</v>
      </c>
      <c r="B45" s="28">
        <v>12</v>
      </c>
      <c r="C45" s="28">
        <v>24576</v>
      </c>
      <c r="D45" s="4">
        <v>102400</v>
      </c>
      <c r="E45" s="4" t="s">
        <v>284</v>
      </c>
      <c r="F45" s="4"/>
      <c r="G45" s="4"/>
      <c r="H45" s="4"/>
      <c r="I45" s="4">
        <v>40960</v>
      </c>
      <c r="J45" s="4"/>
      <c r="K45" s="4" t="str">
        <f t="shared" si="0"/>
        <v>FB01-11-Ignition</v>
      </c>
      <c r="L45" s="1"/>
      <c r="M45" s="1"/>
      <c r="N45" s="1"/>
      <c r="O45" s="1"/>
      <c r="P45" s="1"/>
      <c r="Q45" s="1"/>
      <c r="R45" s="2" t="s">
        <v>85</v>
      </c>
      <c r="S45" s="30" t="s">
        <v>836</v>
      </c>
      <c r="T45" s="68" t="s">
        <v>778</v>
      </c>
      <c r="U45" s="5" t="s">
        <v>180</v>
      </c>
      <c r="V45" s="65" t="s">
        <v>181</v>
      </c>
      <c r="W45" s="2"/>
      <c r="X45" s="2"/>
      <c r="Y45" s="2"/>
      <c r="Z45" s="2"/>
      <c r="AA45" s="2"/>
      <c r="AB45" s="2"/>
      <c r="AC45" s="2"/>
      <c r="AD45" s="2"/>
      <c r="AE45" s="2" t="s">
        <v>287</v>
      </c>
      <c r="AF45" s="101" t="s">
        <v>288</v>
      </c>
      <c r="AG45" s="2" t="s">
        <v>90</v>
      </c>
      <c r="AH45" s="2"/>
      <c r="AI45" s="82">
        <v>9</v>
      </c>
      <c r="AJ45" s="2"/>
      <c r="AK45" s="2" t="s">
        <v>287</v>
      </c>
      <c r="AL45" s="2" t="s">
        <v>75</v>
      </c>
      <c r="AM45" s="2"/>
      <c r="AN45" s="2" t="s">
        <v>77</v>
      </c>
      <c r="AO45" s="73"/>
      <c r="AP45" s="87" t="s">
        <v>78</v>
      </c>
      <c r="AQ45" s="1" t="s">
        <v>299</v>
      </c>
      <c r="AR45" s="1"/>
    </row>
    <row r="46" spans="1:45">
      <c r="A46" s="27" t="s">
        <v>310</v>
      </c>
      <c r="B46" s="28">
        <v>12</v>
      </c>
      <c r="C46" s="28">
        <v>24576</v>
      </c>
      <c r="D46" s="4">
        <v>102400</v>
      </c>
      <c r="E46" s="4" t="s">
        <v>284</v>
      </c>
      <c r="F46" s="4"/>
      <c r="G46" s="4"/>
      <c r="H46" s="4"/>
      <c r="I46" s="4">
        <v>40960</v>
      </c>
      <c r="J46" s="4"/>
      <c r="K46" s="4" t="str">
        <f t="shared" si="0"/>
        <v>FB01-11-Ignition</v>
      </c>
      <c r="L46" s="1"/>
      <c r="M46" s="1"/>
      <c r="N46" s="1"/>
      <c r="O46" s="1"/>
      <c r="P46" s="1"/>
      <c r="Q46" s="1"/>
      <c r="R46" s="2" t="s">
        <v>85</v>
      </c>
      <c r="S46" s="30" t="s">
        <v>837</v>
      </c>
      <c r="T46" s="68" t="s">
        <v>778</v>
      </c>
      <c r="U46" s="5" t="s">
        <v>180</v>
      </c>
      <c r="V46" s="65" t="s">
        <v>181</v>
      </c>
      <c r="W46" s="2"/>
      <c r="X46" s="2"/>
      <c r="Y46" s="2"/>
      <c r="Z46" s="2"/>
      <c r="AA46" s="2"/>
      <c r="AB46" s="2"/>
      <c r="AC46" s="2"/>
      <c r="AD46" s="2"/>
      <c r="AE46" s="2" t="s">
        <v>287</v>
      </c>
      <c r="AF46" s="101" t="s">
        <v>288</v>
      </c>
      <c r="AG46" s="2" t="s">
        <v>90</v>
      </c>
      <c r="AH46" s="2"/>
      <c r="AI46" s="82">
        <v>9</v>
      </c>
      <c r="AJ46" s="2"/>
      <c r="AK46" s="2" t="s">
        <v>287</v>
      </c>
      <c r="AL46" s="2" t="s">
        <v>75</v>
      </c>
      <c r="AM46" s="2"/>
      <c r="AN46" s="2" t="s">
        <v>77</v>
      </c>
      <c r="AO46" s="73"/>
      <c r="AP46" s="87" t="s">
        <v>78</v>
      </c>
      <c r="AQ46" s="1" t="s">
        <v>299</v>
      </c>
      <c r="AR46" s="1"/>
    </row>
    <row r="47" spans="1:45">
      <c r="A47" s="3" t="s">
        <v>312</v>
      </c>
      <c r="B47" s="4">
        <v>12</v>
      </c>
      <c r="C47" s="4">
        <v>24576</v>
      </c>
      <c r="D47" s="4">
        <v>102400</v>
      </c>
      <c r="E47" s="4" t="s">
        <v>284</v>
      </c>
      <c r="F47" s="4"/>
      <c r="G47" s="4"/>
      <c r="H47" s="4"/>
      <c r="I47" s="4">
        <v>40960</v>
      </c>
      <c r="J47" s="4"/>
      <c r="K47" s="4" t="str">
        <f t="shared" si="0"/>
        <v>FB01-11-Ignition</v>
      </c>
      <c r="L47" s="1"/>
      <c r="M47" s="1"/>
      <c r="N47" s="1"/>
      <c r="O47" s="1"/>
      <c r="P47" s="1"/>
      <c r="Q47" s="1"/>
      <c r="R47" s="2" t="s">
        <v>85</v>
      </c>
      <c r="S47" s="30" t="s">
        <v>838</v>
      </c>
      <c r="T47" s="68" t="s">
        <v>778</v>
      </c>
      <c r="U47" s="5" t="s">
        <v>180</v>
      </c>
      <c r="V47" s="65" t="s">
        <v>181</v>
      </c>
      <c r="W47" s="2"/>
      <c r="X47" s="2"/>
      <c r="Y47" s="2"/>
      <c r="Z47" s="2"/>
      <c r="AA47" s="2"/>
      <c r="AB47" s="2"/>
      <c r="AC47" s="2"/>
      <c r="AD47" s="2"/>
      <c r="AE47" s="2" t="s">
        <v>287</v>
      </c>
      <c r="AF47" s="101" t="s">
        <v>288</v>
      </c>
      <c r="AG47" s="2" t="s">
        <v>90</v>
      </c>
      <c r="AH47" s="2"/>
      <c r="AI47" s="82">
        <v>9</v>
      </c>
      <c r="AJ47" s="2"/>
      <c r="AK47" s="2" t="s">
        <v>287</v>
      </c>
      <c r="AL47" s="2" t="s">
        <v>75</v>
      </c>
      <c r="AM47" s="2"/>
      <c r="AN47" s="2" t="s">
        <v>77</v>
      </c>
      <c r="AO47" s="73"/>
      <c r="AP47" s="87" t="s">
        <v>78</v>
      </c>
      <c r="AQ47" s="1" t="s">
        <v>299</v>
      </c>
      <c r="AR47" s="1"/>
    </row>
    <row r="48" spans="1:45">
      <c r="A48" s="3" t="s">
        <v>314</v>
      </c>
      <c r="B48" s="4">
        <v>4</v>
      </c>
      <c r="C48" s="4">
        <v>16384</v>
      </c>
      <c r="D48" s="4">
        <v>102400</v>
      </c>
      <c r="E48" s="4" t="s">
        <v>83</v>
      </c>
      <c r="F48" s="4"/>
      <c r="G48" s="4"/>
      <c r="H48" s="4"/>
      <c r="I48" s="4">
        <v>40960</v>
      </c>
      <c r="J48" s="4"/>
      <c r="K48" s="4" t="str">
        <f t="shared" si="0"/>
        <v>FB01-02-Prod</v>
      </c>
      <c r="L48" s="4">
        <v>204800</v>
      </c>
      <c r="M48" s="4"/>
      <c r="N48" s="4" t="s">
        <v>111</v>
      </c>
      <c r="O48" s="4"/>
      <c r="P48" s="4"/>
      <c r="Q48" s="4"/>
      <c r="R48" s="2" t="s">
        <v>85</v>
      </c>
      <c r="S48" s="30" t="s">
        <v>315</v>
      </c>
      <c r="T48" s="29" t="s">
        <v>87</v>
      </c>
      <c r="U48" s="5" t="s">
        <v>180</v>
      </c>
      <c r="V48" s="5" t="s">
        <v>776</v>
      </c>
      <c r="W48" s="2"/>
      <c r="X48" s="2"/>
      <c r="Y48" s="2"/>
      <c r="Z48" s="2"/>
      <c r="AA48" s="2"/>
      <c r="AB48" s="2"/>
      <c r="AC48" s="2"/>
      <c r="AD48" s="2"/>
      <c r="AE48" s="2" t="s">
        <v>114</v>
      </c>
      <c r="AF48" s="82" t="s">
        <v>316</v>
      </c>
      <c r="AG48" s="2" t="s">
        <v>116</v>
      </c>
      <c r="AH48" s="2"/>
      <c r="AI48" s="82">
        <v>9</v>
      </c>
      <c r="AJ48" s="2"/>
      <c r="AK48" s="2" t="s">
        <v>117</v>
      </c>
      <c r="AL48" s="2" t="s">
        <v>75</v>
      </c>
      <c r="AM48" s="2"/>
      <c r="AN48" s="2" t="s">
        <v>77</v>
      </c>
      <c r="AO48" s="73"/>
      <c r="AP48" s="82"/>
      <c r="AQ48" s="1" t="s">
        <v>317</v>
      </c>
      <c r="AR48" s="1"/>
      <c r="AS48" t="s">
        <v>119</v>
      </c>
    </row>
    <row r="49" spans="1:44">
      <c r="A49" s="22" t="s">
        <v>755</v>
      </c>
      <c r="B49" s="23">
        <v>16</v>
      </c>
      <c r="C49" s="23">
        <v>32768</v>
      </c>
      <c r="D49" s="23">
        <v>544886</v>
      </c>
      <c r="E49" s="23" t="s">
        <v>66</v>
      </c>
      <c r="F49" s="23"/>
      <c r="G49" s="23"/>
      <c r="H49" s="23"/>
      <c r="I49" s="24"/>
      <c r="J49" s="24"/>
      <c r="K49" s="24"/>
      <c r="L49" s="24"/>
      <c r="M49" s="24"/>
      <c r="N49" s="24"/>
      <c r="O49" s="24"/>
      <c r="P49" s="24"/>
      <c r="Q49" s="24"/>
      <c r="R49" s="25" t="s">
        <v>67</v>
      </c>
      <c r="S49" s="25" t="s">
        <v>756</v>
      </c>
      <c r="T49" s="97" t="s">
        <v>69</v>
      </c>
      <c r="U49" s="80" t="s">
        <v>180</v>
      </c>
      <c r="V49" s="97"/>
      <c r="W49" s="25"/>
      <c r="X49" s="25"/>
      <c r="Y49" s="25"/>
      <c r="Z49" s="25"/>
      <c r="AA49" s="25"/>
      <c r="AB49" s="25"/>
      <c r="AC49" s="25"/>
      <c r="AD49" s="25"/>
      <c r="AE49" s="25"/>
      <c r="AF49" s="84"/>
      <c r="AG49" s="25" t="s">
        <v>72</v>
      </c>
      <c r="AH49" s="25" t="s">
        <v>251</v>
      </c>
      <c r="AI49" s="84">
        <v>1</v>
      </c>
      <c r="AJ49" s="25"/>
      <c r="AK49" s="25" t="s">
        <v>74</v>
      </c>
      <c r="AL49" s="25" t="s">
        <v>741</v>
      </c>
      <c r="AM49" s="25"/>
      <c r="AN49" s="25" t="s">
        <v>77</v>
      </c>
      <c r="AO49" s="75"/>
      <c r="AP49" s="84"/>
      <c r="AQ49" s="24" t="s">
        <v>757</v>
      </c>
      <c r="AR49" s="24"/>
    </row>
    <row r="50" spans="1:44">
      <c r="A50" s="3" t="s">
        <v>318</v>
      </c>
      <c r="B50" s="4">
        <v>4</v>
      </c>
      <c r="C50" s="4">
        <v>8192</v>
      </c>
      <c r="D50" s="4">
        <v>102400</v>
      </c>
      <c r="E50" s="4" t="s">
        <v>66</v>
      </c>
      <c r="F50" s="4"/>
      <c r="G50" s="4"/>
      <c r="H50" s="4"/>
      <c r="I50" s="4">
        <v>20480</v>
      </c>
      <c r="J50" s="4"/>
      <c r="K50" s="4" t="str">
        <f>E50</f>
        <v>FB01-01-IT</v>
      </c>
      <c r="L50" s="1"/>
      <c r="M50" s="1"/>
      <c r="N50" s="1"/>
      <c r="O50" s="1"/>
      <c r="P50" s="1"/>
      <c r="Q50" s="1"/>
      <c r="R50" s="2" t="s">
        <v>85</v>
      </c>
      <c r="S50" s="2" t="s">
        <v>319</v>
      </c>
      <c r="T50" s="68" t="s">
        <v>69</v>
      </c>
      <c r="U50" s="5" t="s">
        <v>180</v>
      </c>
      <c r="V50" s="30" t="s">
        <v>774</v>
      </c>
      <c r="W50" s="2"/>
      <c r="X50" s="2"/>
      <c r="Y50" s="2"/>
      <c r="Z50" s="2"/>
      <c r="AA50" s="2"/>
      <c r="AB50" s="2"/>
      <c r="AC50" s="2"/>
      <c r="AD50" s="2"/>
      <c r="AE50" s="2" t="s">
        <v>74</v>
      </c>
      <c r="AF50" s="82" t="s">
        <v>320</v>
      </c>
      <c r="AG50" s="2" t="s">
        <v>72</v>
      </c>
      <c r="AH50" s="2" t="s">
        <v>251</v>
      </c>
      <c r="AI50" s="82">
        <v>4</v>
      </c>
      <c r="AJ50" s="2"/>
      <c r="AK50" s="2" t="s">
        <v>74</v>
      </c>
      <c r="AL50" s="2" t="s">
        <v>75</v>
      </c>
      <c r="AM50" s="2"/>
      <c r="AN50" s="2" t="s">
        <v>78</v>
      </c>
      <c r="AO50" s="73">
        <v>10</v>
      </c>
      <c r="AP50" s="82" t="s">
        <v>78</v>
      </c>
      <c r="AQ50" s="1" t="s">
        <v>321</v>
      </c>
      <c r="AR50" s="1"/>
    </row>
    <row r="51" spans="1:44">
      <c r="A51" s="3" t="s">
        <v>322</v>
      </c>
      <c r="B51" s="4">
        <v>12</v>
      </c>
      <c r="C51" s="4">
        <v>49152</v>
      </c>
      <c r="D51" s="4">
        <v>184320</v>
      </c>
      <c r="E51" s="4" t="s">
        <v>66</v>
      </c>
      <c r="F51" s="4"/>
      <c r="G51" s="4"/>
      <c r="H51" s="4"/>
      <c r="I51" s="4">
        <v>20480</v>
      </c>
      <c r="J51" s="4"/>
      <c r="K51" s="4" t="str">
        <f>E51</f>
        <v>FB01-01-IT</v>
      </c>
      <c r="L51" s="4">
        <v>40960</v>
      </c>
      <c r="M51" s="4"/>
      <c r="N51" s="4" t="s">
        <v>111</v>
      </c>
      <c r="O51" s="1"/>
      <c r="P51" s="1"/>
      <c r="Q51" s="1"/>
      <c r="R51" s="2" t="s">
        <v>85</v>
      </c>
      <c r="S51" s="2" t="s">
        <v>323</v>
      </c>
      <c r="T51" s="68" t="s">
        <v>69</v>
      </c>
      <c r="U51" s="5" t="s">
        <v>180</v>
      </c>
      <c r="V51" s="30" t="s">
        <v>774</v>
      </c>
      <c r="W51" s="2"/>
      <c r="X51" s="2"/>
      <c r="Y51" s="2"/>
      <c r="Z51" s="2"/>
      <c r="AA51" s="2"/>
      <c r="AB51" s="2"/>
      <c r="AC51" s="2"/>
      <c r="AD51" s="2"/>
      <c r="AE51" s="2" t="s">
        <v>74</v>
      </c>
      <c r="AF51" s="82" t="s">
        <v>320</v>
      </c>
      <c r="AG51" s="2" t="s">
        <v>72</v>
      </c>
      <c r="AH51" s="2" t="s">
        <v>251</v>
      </c>
      <c r="AI51" s="82">
        <v>4</v>
      </c>
      <c r="AJ51" s="2"/>
      <c r="AK51" s="2" t="s">
        <v>74</v>
      </c>
      <c r="AL51" s="2" t="s">
        <v>75</v>
      </c>
      <c r="AM51" s="2"/>
      <c r="AN51" s="2" t="s">
        <v>78</v>
      </c>
      <c r="AO51" s="73">
        <v>75</v>
      </c>
      <c r="AP51" s="82" t="s">
        <v>78</v>
      </c>
      <c r="AQ51" s="1" t="s">
        <v>324</v>
      </c>
      <c r="AR51" s="1"/>
    </row>
    <row r="52" spans="1:44">
      <c r="A52" s="3" t="s">
        <v>325</v>
      </c>
      <c r="B52" s="4">
        <v>4</v>
      </c>
      <c r="C52" s="4">
        <v>8192</v>
      </c>
      <c r="D52" s="4">
        <v>102400</v>
      </c>
      <c r="E52" s="4" t="s">
        <v>839</v>
      </c>
      <c r="F52" s="4"/>
      <c r="G52" s="4"/>
      <c r="H52" s="4"/>
      <c r="I52" s="4">
        <v>2097152</v>
      </c>
      <c r="J52" s="4"/>
      <c r="K52" s="4" t="str">
        <f>E52</f>
        <v>FB01-08-Kube0Prod</v>
      </c>
      <c r="L52" s="1"/>
      <c r="M52" s="1"/>
      <c r="N52" s="1"/>
      <c r="O52" s="1"/>
      <c r="P52" s="1"/>
      <c r="Q52" s="1"/>
      <c r="R52" s="2" t="s">
        <v>122</v>
      </c>
      <c r="S52" s="2" t="s">
        <v>328</v>
      </c>
      <c r="T52" s="29" t="s">
        <v>87</v>
      </c>
      <c r="U52" s="5" t="s">
        <v>180</v>
      </c>
      <c r="V52" s="5" t="s">
        <v>776</v>
      </c>
      <c r="W52" s="2"/>
      <c r="X52" s="2"/>
      <c r="Y52" s="2"/>
      <c r="Z52" s="2"/>
      <c r="AA52" s="2"/>
      <c r="AB52" s="2"/>
      <c r="AC52" s="2"/>
      <c r="AD52" s="2"/>
      <c r="AE52" s="2" t="s">
        <v>74</v>
      </c>
      <c r="AF52" s="82" t="s">
        <v>329</v>
      </c>
      <c r="AG52" s="2" t="s">
        <v>116</v>
      </c>
      <c r="AH52" s="2"/>
      <c r="AI52" s="82">
        <v>8</v>
      </c>
      <c r="AJ52" s="2"/>
      <c r="AK52" s="2" t="s">
        <v>330</v>
      </c>
      <c r="AL52" s="2" t="s">
        <v>75</v>
      </c>
      <c r="AM52" s="2"/>
      <c r="AN52" s="2" t="s">
        <v>77</v>
      </c>
      <c r="AO52" s="73"/>
      <c r="AP52" s="82"/>
      <c r="AQ52" s="1" t="s">
        <v>331</v>
      </c>
      <c r="AR52" s="1"/>
    </row>
    <row r="53" spans="1:44">
      <c r="A53" s="9" t="s">
        <v>758</v>
      </c>
      <c r="B53" s="10">
        <v>2</v>
      </c>
      <c r="C53" s="10">
        <v>4096</v>
      </c>
      <c r="D53" s="10">
        <v>102400</v>
      </c>
      <c r="E53" s="10" t="s">
        <v>83</v>
      </c>
      <c r="F53" s="10"/>
      <c r="G53" s="10"/>
      <c r="H53" s="10"/>
      <c r="I53" s="10">
        <v>122880</v>
      </c>
      <c r="J53" s="10"/>
      <c r="K53" s="10" t="str">
        <f>E53</f>
        <v>FB01-02-Prod</v>
      </c>
      <c r="L53" s="12"/>
      <c r="M53" s="12"/>
      <c r="N53" s="12"/>
      <c r="O53" s="12"/>
      <c r="P53" s="12"/>
      <c r="Q53" s="12"/>
      <c r="R53" s="14" t="s">
        <v>85</v>
      </c>
      <c r="S53" s="14"/>
      <c r="T53" s="98"/>
      <c r="U53" s="14"/>
      <c r="V53" s="98"/>
      <c r="W53" s="14"/>
      <c r="X53" s="14"/>
      <c r="Y53" s="14"/>
      <c r="Z53" s="14"/>
      <c r="AA53" s="14"/>
      <c r="AB53" s="14"/>
      <c r="AC53" s="14"/>
      <c r="AD53" s="14"/>
      <c r="AE53" s="14"/>
      <c r="AF53" s="83"/>
      <c r="AG53" s="14"/>
      <c r="AH53" s="14"/>
      <c r="AI53" s="83"/>
      <c r="AJ53" s="14"/>
      <c r="AK53" s="14"/>
      <c r="AL53" s="14" t="s">
        <v>741</v>
      </c>
      <c r="AM53" s="14"/>
      <c r="AN53" s="14" t="s">
        <v>77</v>
      </c>
      <c r="AO53" s="74"/>
      <c r="AP53" s="83"/>
      <c r="AQ53" s="12" t="s">
        <v>118</v>
      </c>
      <c r="AR53" s="12" t="s">
        <v>745</v>
      </c>
    </row>
    <row r="54" spans="1:44">
      <c r="A54" s="3" t="s">
        <v>332</v>
      </c>
      <c r="B54" s="4">
        <v>8</v>
      </c>
      <c r="C54" s="4">
        <v>32768</v>
      </c>
      <c r="D54" s="4">
        <v>102400</v>
      </c>
      <c r="E54" s="4" t="s">
        <v>839</v>
      </c>
      <c r="F54" s="4"/>
      <c r="G54" s="4"/>
      <c r="H54" s="4"/>
      <c r="I54" s="1"/>
      <c r="J54" s="1"/>
      <c r="K54" s="1"/>
      <c r="L54" s="1"/>
      <c r="M54" s="1"/>
      <c r="N54" s="1"/>
      <c r="O54" s="1"/>
      <c r="P54" s="1"/>
      <c r="Q54" s="1"/>
      <c r="R54" s="2" t="s">
        <v>122</v>
      </c>
      <c r="S54" s="2" t="s">
        <v>333</v>
      </c>
      <c r="T54" s="29" t="s">
        <v>334</v>
      </c>
      <c r="U54" s="5" t="s">
        <v>180</v>
      </c>
      <c r="V54" s="29" t="s">
        <v>346</v>
      </c>
      <c r="W54" s="2"/>
      <c r="X54" s="2"/>
      <c r="Y54" s="2"/>
      <c r="Z54" s="2"/>
      <c r="AA54" s="2"/>
      <c r="AB54" s="2"/>
      <c r="AC54" s="2"/>
      <c r="AD54" s="2"/>
      <c r="AE54" s="2"/>
      <c r="AF54" s="82" t="s">
        <v>335</v>
      </c>
      <c r="AG54" s="2" t="s">
        <v>116</v>
      </c>
      <c r="AH54" s="2"/>
      <c r="AI54" s="82">
        <v>9</v>
      </c>
      <c r="AJ54" s="2"/>
      <c r="AK54" s="2" t="s">
        <v>330</v>
      </c>
      <c r="AL54" s="2" t="s">
        <v>75</v>
      </c>
      <c r="AM54" s="2"/>
      <c r="AN54" s="2" t="s">
        <v>77</v>
      </c>
      <c r="AO54" s="73"/>
      <c r="AP54" s="82" t="s">
        <v>77</v>
      </c>
      <c r="AQ54" s="1" t="s">
        <v>336</v>
      </c>
      <c r="AR54" s="1"/>
    </row>
    <row r="55" spans="1:44">
      <c r="A55" s="3" t="s">
        <v>337</v>
      </c>
      <c r="B55" s="4">
        <v>8</v>
      </c>
      <c r="C55" s="4">
        <v>32768</v>
      </c>
      <c r="D55" s="4">
        <v>102400</v>
      </c>
      <c r="E55" s="4" t="s">
        <v>338</v>
      </c>
      <c r="F55" s="4"/>
      <c r="G55" s="4"/>
      <c r="H55" s="4"/>
      <c r="I55" s="1"/>
      <c r="J55" s="1"/>
      <c r="K55" s="1"/>
      <c r="L55" s="1"/>
      <c r="M55" s="1"/>
      <c r="N55" s="1"/>
      <c r="O55" s="1"/>
      <c r="P55" s="1"/>
      <c r="Q55" s="1"/>
      <c r="R55" s="2" t="s">
        <v>122</v>
      </c>
      <c r="S55" s="2" t="s">
        <v>339</v>
      </c>
      <c r="T55" s="29" t="s">
        <v>334</v>
      </c>
      <c r="U55" s="5" t="s">
        <v>180</v>
      </c>
      <c r="V55" s="29" t="s">
        <v>346</v>
      </c>
      <c r="W55" s="2"/>
      <c r="X55" s="2"/>
      <c r="Y55" s="2"/>
      <c r="Z55" s="2"/>
      <c r="AA55" s="2"/>
      <c r="AB55" s="2"/>
      <c r="AC55" s="2"/>
      <c r="AD55" s="2"/>
      <c r="AE55" s="2"/>
      <c r="AF55" s="82" t="s">
        <v>335</v>
      </c>
      <c r="AG55" s="2" t="s">
        <v>116</v>
      </c>
      <c r="AH55" s="2"/>
      <c r="AI55" s="82">
        <v>9</v>
      </c>
      <c r="AJ55" s="2"/>
      <c r="AK55" s="2" t="s">
        <v>330</v>
      </c>
      <c r="AL55" s="2" t="s">
        <v>75</v>
      </c>
      <c r="AM55" s="2"/>
      <c r="AN55" s="2" t="s">
        <v>77</v>
      </c>
      <c r="AO55" s="73"/>
      <c r="AP55" s="82" t="s">
        <v>77</v>
      </c>
      <c r="AQ55" s="1" t="s">
        <v>336</v>
      </c>
      <c r="AR55" s="1"/>
    </row>
    <row r="56" spans="1:44">
      <c r="A56" s="3" t="s">
        <v>340</v>
      </c>
      <c r="B56" s="4">
        <v>8</v>
      </c>
      <c r="C56" s="4">
        <v>32768</v>
      </c>
      <c r="D56" s="4">
        <v>102400</v>
      </c>
      <c r="E56" s="4" t="s">
        <v>341</v>
      </c>
      <c r="F56" s="4"/>
      <c r="G56" s="4"/>
      <c r="H56" s="4"/>
      <c r="I56" s="1"/>
      <c r="J56" s="1"/>
      <c r="K56" s="1"/>
      <c r="L56" s="1"/>
      <c r="M56" s="1"/>
      <c r="N56" s="1"/>
      <c r="O56" s="1"/>
      <c r="P56" s="1"/>
      <c r="Q56" s="1"/>
      <c r="R56" s="2" t="s">
        <v>122</v>
      </c>
      <c r="S56" s="2" t="s">
        <v>342</v>
      </c>
      <c r="T56" s="29" t="s">
        <v>334</v>
      </c>
      <c r="U56" s="5" t="s">
        <v>180</v>
      </c>
      <c r="V56" s="29" t="s">
        <v>346</v>
      </c>
      <c r="W56" s="2"/>
      <c r="X56" s="2"/>
      <c r="Y56" s="2"/>
      <c r="Z56" s="2"/>
      <c r="AA56" s="2"/>
      <c r="AB56" s="2"/>
      <c r="AC56" s="2"/>
      <c r="AD56" s="2"/>
      <c r="AE56" s="2"/>
      <c r="AF56" s="82" t="s">
        <v>335</v>
      </c>
      <c r="AG56" s="2" t="s">
        <v>116</v>
      </c>
      <c r="AH56" s="2"/>
      <c r="AI56" s="82">
        <v>9</v>
      </c>
      <c r="AJ56" s="2"/>
      <c r="AK56" s="2" t="s">
        <v>330</v>
      </c>
      <c r="AL56" s="2" t="s">
        <v>75</v>
      </c>
      <c r="AM56" s="2"/>
      <c r="AN56" s="2" t="s">
        <v>77</v>
      </c>
      <c r="AO56" s="73"/>
      <c r="AP56" s="82" t="s">
        <v>77</v>
      </c>
      <c r="AQ56" s="1" t="s">
        <v>336</v>
      </c>
      <c r="AR56" s="1"/>
    </row>
    <row r="57" spans="1:44">
      <c r="A57" s="3" t="s">
        <v>347</v>
      </c>
      <c r="B57" s="4">
        <v>8</v>
      </c>
      <c r="C57" s="4">
        <v>32768</v>
      </c>
      <c r="D57" s="4">
        <v>102400</v>
      </c>
      <c r="E57" s="4" t="s">
        <v>839</v>
      </c>
      <c r="F57" s="4"/>
      <c r="G57" s="4"/>
      <c r="H57" s="4"/>
      <c r="I57" s="1"/>
      <c r="J57" s="1"/>
      <c r="K57" s="1"/>
      <c r="L57" s="1"/>
      <c r="M57" s="1"/>
      <c r="N57" s="1"/>
      <c r="O57" s="1"/>
      <c r="P57" s="1"/>
      <c r="Q57" s="1"/>
      <c r="R57" s="2" t="s">
        <v>122</v>
      </c>
      <c r="S57" s="58" t="s">
        <v>348</v>
      </c>
      <c r="T57" s="29" t="s">
        <v>334</v>
      </c>
      <c r="U57" s="5" t="s">
        <v>180</v>
      </c>
      <c r="V57" s="29" t="s">
        <v>346</v>
      </c>
      <c r="W57" s="2"/>
      <c r="X57" s="2"/>
      <c r="Y57" s="2"/>
      <c r="Z57" s="2"/>
      <c r="AA57" s="2"/>
      <c r="AB57" s="2"/>
      <c r="AC57" s="2"/>
      <c r="AD57" s="2"/>
      <c r="AE57" s="2" t="s">
        <v>349</v>
      </c>
      <c r="AF57" s="82" t="s">
        <v>335</v>
      </c>
      <c r="AG57" s="2" t="s">
        <v>116</v>
      </c>
      <c r="AH57" s="2"/>
      <c r="AI57" s="82">
        <v>9</v>
      </c>
      <c r="AJ57" s="2"/>
      <c r="AK57" s="2" t="s">
        <v>330</v>
      </c>
      <c r="AL57" s="2" t="s">
        <v>75</v>
      </c>
      <c r="AM57" s="2"/>
      <c r="AN57" s="2" t="s">
        <v>77</v>
      </c>
      <c r="AO57" s="73"/>
      <c r="AP57" s="82" t="s">
        <v>77</v>
      </c>
      <c r="AQ57" s="1" t="s">
        <v>350</v>
      </c>
      <c r="AR57" s="1"/>
    </row>
    <row r="58" spans="1:44">
      <c r="A58" s="3" t="s">
        <v>351</v>
      </c>
      <c r="B58" s="4">
        <v>8</v>
      </c>
      <c r="C58" s="4">
        <v>32768</v>
      </c>
      <c r="D58" s="4">
        <v>102400</v>
      </c>
      <c r="E58" s="4" t="s">
        <v>338</v>
      </c>
      <c r="F58" s="4"/>
      <c r="G58" s="4"/>
      <c r="H58" s="4"/>
      <c r="I58" s="1"/>
      <c r="J58" s="1"/>
      <c r="K58" s="1"/>
      <c r="L58" s="1"/>
      <c r="M58" s="1"/>
      <c r="N58" s="1"/>
      <c r="O58" s="1"/>
      <c r="P58" s="1"/>
      <c r="Q58" s="1"/>
      <c r="R58" s="2" t="s">
        <v>122</v>
      </c>
      <c r="S58" s="2" t="s">
        <v>352</v>
      </c>
      <c r="T58" s="29" t="s">
        <v>334</v>
      </c>
      <c r="U58" s="5" t="s">
        <v>180</v>
      </c>
      <c r="V58" s="29" t="s">
        <v>346</v>
      </c>
      <c r="W58" s="2"/>
      <c r="X58" s="2"/>
      <c r="Y58" s="2"/>
      <c r="Z58" s="2"/>
      <c r="AA58" s="2"/>
      <c r="AB58" s="2"/>
      <c r="AC58" s="2"/>
      <c r="AD58" s="2"/>
      <c r="AE58" s="2" t="s">
        <v>349</v>
      </c>
      <c r="AF58" s="82" t="s">
        <v>335</v>
      </c>
      <c r="AG58" s="2" t="s">
        <v>116</v>
      </c>
      <c r="AH58" s="2"/>
      <c r="AI58" s="82">
        <v>9</v>
      </c>
      <c r="AJ58" s="2"/>
      <c r="AK58" s="2" t="s">
        <v>330</v>
      </c>
      <c r="AL58" s="2" t="s">
        <v>75</v>
      </c>
      <c r="AM58" s="2"/>
      <c r="AN58" s="2" t="s">
        <v>77</v>
      </c>
      <c r="AO58" s="73"/>
      <c r="AP58" s="82" t="s">
        <v>77</v>
      </c>
      <c r="AQ58" s="1" t="s">
        <v>350</v>
      </c>
      <c r="AR58" s="1"/>
    </row>
    <row r="59" spans="1:44">
      <c r="A59" s="3" t="s">
        <v>353</v>
      </c>
      <c r="B59" s="4">
        <v>8</v>
      </c>
      <c r="C59" s="4">
        <v>32768</v>
      </c>
      <c r="D59" s="4">
        <v>102400</v>
      </c>
      <c r="E59" s="4" t="s">
        <v>341</v>
      </c>
      <c r="F59" s="4"/>
      <c r="G59" s="4"/>
      <c r="H59" s="4"/>
      <c r="I59" s="1"/>
      <c r="J59" s="1"/>
      <c r="K59" s="1"/>
      <c r="L59" s="1"/>
      <c r="M59" s="1"/>
      <c r="N59" s="1"/>
      <c r="O59" s="1"/>
      <c r="P59" s="1"/>
      <c r="Q59" s="1"/>
      <c r="R59" s="2" t="s">
        <v>122</v>
      </c>
      <c r="S59" s="2" t="s">
        <v>354</v>
      </c>
      <c r="T59" s="29" t="s">
        <v>334</v>
      </c>
      <c r="U59" s="5" t="s">
        <v>180</v>
      </c>
      <c r="V59" s="29" t="s">
        <v>346</v>
      </c>
      <c r="W59" s="2"/>
      <c r="X59" s="2"/>
      <c r="Y59" s="2"/>
      <c r="Z59" s="2"/>
      <c r="AA59" s="2"/>
      <c r="AB59" s="2"/>
      <c r="AC59" s="2"/>
      <c r="AD59" s="2"/>
      <c r="AE59" s="2" t="s">
        <v>349</v>
      </c>
      <c r="AF59" s="82" t="s">
        <v>335</v>
      </c>
      <c r="AG59" s="2" t="s">
        <v>116</v>
      </c>
      <c r="AH59" s="2"/>
      <c r="AI59" s="82">
        <v>9</v>
      </c>
      <c r="AJ59" s="2"/>
      <c r="AK59" s="2" t="s">
        <v>330</v>
      </c>
      <c r="AL59" s="2" t="s">
        <v>75</v>
      </c>
      <c r="AM59" s="2"/>
      <c r="AN59" s="2" t="s">
        <v>77</v>
      </c>
      <c r="AO59" s="73"/>
      <c r="AP59" s="82" t="s">
        <v>77</v>
      </c>
      <c r="AQ59" s="1" t="s">
        <v>350</v>
      </c>
      <c r="AR59" s="1"/>
    </row>
    <row r="60" spans="1:44">
      <c r="A60" s="3" t="s">
        <v>355</v>
      </c>
      <c r="B60" s="4">
        <v>6</v>
      </c>
      <c r="C60" s="4">
        <v>16384</v>
      </c>
      <c r="D60" s="4">
        <v>102400</v>
      </c>
      <c r="E60" s="4" t="s">
        <v>839</v>
      </c>
      <c r="F60" s="4"/>
      <c r="G60" s="4"/>
      <c r="H60" s="4"/>
      <c r="I60" s="1"/>
      <c r="J60" s="1"/>
      <c r="K60" s="1"/>
      <c r="L60" s="1"/>
      <c r="M60" s="1"/>
      <c r="N60" s="1"/>
      <c r="O60" s="1"/>
      <c r="P60" s="1"/>
      <c r="Q60" s="1"/>
      <c r="R60" s="2" t="s">
        <v>122</v>
      </c>
      <c r="S60" s="2" t="s">
        <v>356</v>
      </c>
      <c r="T60" s="29" t="s">
        <v>334</v>
      </c>
      <c r="U60" s="5" t="s">
        <v>180</v>
      </c>
      <c r="V60" s="29" t="s">
        <v>346</v>
      </c>
      <c r="W60" s="2"/>
      <c r="X60" s="2"/>
      <c r="Y60" s="2"/>
      <c r="Z60" s="2"/>
      <c r="AA60" s="2"/>
      <c r="AB60" s="2"/>
      <c r="AC60" s="2"/>
      <c r="AD60" s="2"/>
      <c r="AE60" s="2" t="s">
        <v>134</v>
      </c>
      <c r="AF60" s="82" t="s">
        <v>335</v>
      </c>
      <c r="AG60" s="2" t="s">
        <v>116</v>
      </c>
      <c r="AH60" s="2"/>
      <c r="AI60" s="82">
        <v>9</v>
      </c>
      <c r="AJ60" s="2"/>
      <c r="AK60" s="2" t="s">
        <v>330</v>
      </c>
      <c r="AL60" s="2" t="s">
        <v>75</v>
      </c>
      <c r="AM60" s="2"/>
      <c r="AN60" s="2" t="s">
        <v>77</v>
      </c>
      <c r="AO60" s="73"/>
      <c r="AP60" s="82" t="s">
        <v>77</v>
      </c>
      <c r="AQ60" s="1" t="s">
        <v>357</v>
      </c>
      <c r="AR60" s="1"/>
    </row>
    <row r="61" spans="1:44">
      <c r="A61" s="3" t="s">
        <v>358</v>
      </c>
      <c r="B61" s="4">
        <v>6</v>
      </c>
      <c r="C61" s="4">
        <v>16384</v>
      </c>
      <c r="D61" s="4">
        <v>102400</v>
      </c>
      <c r="E61" s="4" t="s">
        <v>338</v>
      </c>
      <c r="F61" s="4"/>
      <c r="G61" s="4"/>
      <c r="H61" s="4"/>
      <c r="I61" s="1"/>
      <c r="J61" s="1"/>
      <c r="K61" s="1"/>
      <c r="L61" s="1"/>
      <c r="M61" s="1"/>
      <c r="N61" s="1"/>
      <c r="O61" s="1"/>
      <c r="P61" s="1"/>
      <c r="Q61" s="1"/>
      <c r="R61" s="2" t="s">
        <v>122</v>
      </c>
      <c r="S61" s="2" t="s">
        <v>359</v>
      </c>
      <c r="T61" s="29" t="s">
        <v>334</v>
      </c>
      <c r="U61" s="5" t="s">
        <v>180</v>
      </c>
      <c r="V61" s="29" t="s">
        <v>346</v>
      </c>
      <c r="W61" s="2"/>
      <c r="X61" s="2"/>
      <c r="Y61" s="2"/>
      <c r="Z61" s="2"/>
      <c r="AA61" s="2"/>
      <c r="AB61" s="2"/>
      <c r="AC61" s="2"/>
      <c r="AD61" s="2"/>
      <c r="AE61" s="2" t="s">
        <v>134</v>
      </c>
      <c r="AF61" s="82" t="s">
        <v>335</v>
      </c>
      <c r="AG61" s="2" t="s">
        <v>116</v>
      </c>
      <c r="AH61" s="2"/>
      <c r="AI61" s="82">
        <v>9</v>
      </c>
      <c r="AJ61" s="2"/>
      <c r="AK61" s="2" t="s">
        <v>330</v>
      </c>
      <c r="AL61" s="2" t="s">
        <v>75</v>
      </c>
      <c r="AM61" s="2"/>
      <c r="AN61" s="2" t="s">
        <v>77</v>
      </c>
      <c r="AO61" s="73"/>
      <c r="AP61" s="82" t="s">
        <v>77</v>
      </c>
      <c r="AQ61" s="1" t="s">
        <v>357</v>
      </c>
      <c r="AR61" s="1"/>
    </row>
    <row r="62" spans="1:44">
      <c r="A62" s="3" t="s">
        <v>360</v>
      </c>
      <c r="B62" s="4">
        <v>6</v>
      </c>
      <c r="C62" s="4">
        <v>16384</v>
      </c>
      <c r="D62" s="4">
        <v>102400</v>
      </c>
      <c r="E62" s="4" t="s">
        <v>341</v>
      </c>
      <c r="F62" s="4"/>
      <c r="G62" s="4"/>
      <c r="H62" s="4"/>
      <c r="I62" s="1"/>
      <c r="J62" s="1"/>
      <c r="K62" s="1"/>
      <c r="L62" s="1"/>
      <c r="M62" s="1"/>
      <c r="N62" s="1"/>
      <c r="O62" s="1"/>
      <c r="P62" s="1"/>
      <c r="Q62" s="1"/>
      <c r="R62" s="2" t="s">
        <v>122</v>
      </c>
      <c r="S62" s="2" t="s">
        <v>361</v>
      </c>
      <c r="T62" s="29" t="s">
        <v>334</v>
      </c>
      <c r="U62" s="5" t="s">
        <v>180</v>
      </c>
      <c r="V62" s="29" t="s">
        <v>346</v>
      </c>
      <c r="W62" s="2"/>
      <c r="X62" s="2"/>
      <c r="Y62" s="2"/>
      <c r="Z62" s="2"/>
      <c r="AA62" s="2"/>
      <c r="AB62" s="2"/>
      <c r="AC62" s="2"/>
      <c r="AD62" s="2"/>
      <c r="AE62" s="2" t="s">
        <v>134</v>
      </c>
      <c r="AF62" s="82" t="s">
        <v>335</v>
      </c>
      <c r="AG62" s="2" t="s">
        <v>116</v>
      </c>
      <c r="AH62" s="2"/>
      <c r="AI62" s="82">
        <v>9</v>
      </c>
      <c r="AJ62" s="2"/>
      <c r="AK62" s="2" t="s">
        <v>330</v>
      </c>
      <c r="AL62" s="2" t="s">
        <v>75</v>
      </c>
      <c r="AM62" s="2"/>
      <c r="AN62" s="2" t="s">
        <v>77</v>
      </c>
      <c r="AO62" s="73"/>
      <c r="AP62" s="82" t="s">
        <v>77</v>
      </c>
      <c r="AQ62" s="1" t="s">
        <v>357</v>
      </c>
      <c r="AR62" s="1"/>
    </row>
    <row r="63" spans="1:44">
      <c r="A63" s="3" t="s">
        <v>362</v>
      </c>
      <c r="B63" s="4">
        <v>6</v>
      </c>
      <c r="C63" s="4">
        <v>16384</v>
      </c>
      <c r="D63" s="4">
        <v>102400</v>
      </c>
      <c r="E63" s="4" t="s">
        <v>839</v>
      </c>
      <c r="F63" s="4"/>
      <c r="G63" s="4"/>
      <c r="H63" s="4"/>
      <c r="I63" s="1"/>
      <c r="J63" s="1"/>
      <c r="K63" s="1"/>
      <c r="L63" s="1"/>
      <c r="M63" s="1"/>
      <c r="N63" s="1"/>
      <c r="O63" s="1"/>
      <c r="P63" s="1"/>
      <c r="Q63" s="1"/>
      <c r="R63" s="2" t="s">
        <v>122</v>
      </c>
      <c r="S63" s="2" t="s">
        <v>363</v>
      </c>
      <c r="T63" s="29" t="s">
        <v>334</v>
      </c>
      <c r="U63" s="5" t="s">
        <v>180</v>
      </c>
      <c r="V63" s="29" t="s">
        <v>346</v>
      </c>
      <c r="W63" s="2"/>
      <c r="X63" s="2"/>
      <c r="Y63" s="2"/>
      <c r="Z63" s="2"/>
      <c r="AA63" s="2"/>
      <c r="AB63" s="2"/>
      <c r="AC63" s="2"/>
      <c r="AD63" s="2"/>
      <c r="AE63" s="2" t="s">
        <v>134</v>
      </c>
      <c r="AF63" s="82" t="s">
        <v>335</v>
      </c>
      <c r="AG63" s="2" t="s">
        <v>116</v>
      </c>
      <c r="AH63" s="2"/>
      <c r="AI63" s="82">
        <v>9</v>
      </c>
      <c r="AJ63" s="2"/>
      <c r="AK63" s="2" t="s">
        <v>330</v>
      </c>
      <c r="AL63" s="2" t="s">
        <v>75</v>
      </c>
      <c r="AM63" s="2"/>
      <c r="AN63" s="2" t="s">
        <v>77</v>
      </c>
      <c r="AO63" s="73"/>
      <c r="AP63" s="82" t="s">
        <v>77</v>
      </c>
      <c r="AQ63" s="1" t="s">
        <v>357</v>
      </c>
      <c r="AR63" s="1"/>
    </row>
    <row r="64" spans="1:44">
      <c r="A64" s="3" t="s">
        <v>364</v>
      </c>
      <c r="B64" s="4">
        <v>6</v>
      </c>
      <c r="C64" s="4">
        <v>16384</v>
      </c>
      <c r="D64" s="4">
        <v>102400</v>
      </c>
      <c r="E64" s="4" t="s">
        <v>338</v>
      </c>
      <c r="F64" s="4"/>
      <c r="G64" s="4"/>
      <c r="H64" s="4"/>
      <c r="I64" s="1"/>
      <c r="J64" s="1"/>
      <c r="K64" s="1"/>
      <c r="L64" s="1"/>
      <c r="M64" s="1"/>
      <c r="N64" s="1"/>
      <c r="O64" s="1"/>
      <c r="P64" s="1"/>
      <c r="Q64" s="1"/>
      <c r="R64" s="2" t="s">
        <v>122</v>
      </c>
      <c r="S64" s="2" t="s">
        <v>365</v>
      </c>
      <c r="T64" s="29" t="s">
        <v>334</v>
      </c>
      <c r="U64" s="5" t="s">
        <v>180</v>
      </c>
      <c r="V64" s="29" t="s">
        <v>346</v>
      </c>
      <c r="W64" s="2"/>
      <c r="X64" s="2"/>
      <c r="Y64" s="2"/>
      <c r="Z64" s="2"/>
      <c r="AA64" s="2"/>
      <c r="AB64" s="2"/>
      <c r="AC64" s="2"/>
      <c r="AD64" s="2"/>
      <c r="AE64" s="2" t="s">
        <v>134</v>
      </c>
      <c r="AF64" s="82" t="s">
        <v>335</v>
      </c>
      <c r="AG64" s="2" t="s">
        <v>116</v>
      </c>
      <c r="AH64" s="2"/>
      <c r="AI64" s="82">
        <v>9</v>
      </c>
      <c r="AJ64" s="2"/>
      <c r="AK64" s="2" t="s">
        <v>330</v>
      </c>
      <c r="AL64" s="2" t="s">
        <v>75</v>
      </c>
      <c r="AM64" s="2"/>
      <c r="AN64" s="2" t="s">
        <v>77</v>
      </c>
      <c r="AO64" s="73"/>
      <c r="AP64" s="82" t="s">
        <v>77</v>
      </c>
      <c r="AQ64" s="1" t="s">
        <v>357</v>
      </c>
      <c r="AR64" s="1"/>
    </row>
    <row r="65" spans="1:45">
      <c r="A65" s="3" t="s">
        <v>366</v>
      </c>
      <c r="B65" s="4">
        <v>8</v>
      </c>
      <c r="C65" s="4">
        <v>16384</v>
      </c>
      <c r="D65" s="4">
        <v>102400</v>
      </c>
      <c r="E65" s="4" t="s">
        <v>341</v>
      </c>
      <c r="F65" s="4"/>
      <c r="G65" s="4"/>
      <c r="H65" s="4"/>
      <c r="I65" s="4">
        <v>10485760</v>
      </c>
      <c r="J65" s="4"/>
      <c r="K65" s="4" t="str">
        <f>E65</f>
        <v>FB01-10-Kube03</v>
      </c>
      <c r="L65" s="1"/>
      <c r="M65" s="1"/>
      <c r="N65" s="1"/>
      <c r="O65" s="1"/>
      <c r="P65" s="1"/>
      <c r="Q65" s="1"/>
      <c r="R65" s="2" t="s">
        <v>122</v>
      </c>
      <c r="S65" s="2" t="s">
        <v>368</v>
      </c>
      <c r="T65" s="29" t="s">
        <v>334</v>
      </c>
      <c r="U65" s="5" t="s">
        <v>180</v>
      </c>
      <c r="V65" s="29" t="s">
        <v>346</v>
      </c>
      <c r="W65" s="2"/>
      <c r="X65" s="2"/>
      <c r="Y65" s="2"/>
      <c r="Z65" s="2"/>
      <c r="AA65" s="2"/>
      <c r="AB65" s="2"/>
      <c r="AC65" s="2"/>
      <c r="AD65" s="2"/>
      <c r="AE65" s="2" t="s">
        <v>134</v>
      </c>
      <c r="AF65" s="82" t="s">
        <v>335</v>
      </c>
      <c r="AG65" s="2" t="s">
        <v>116</v>
      </c>
      <c r="AH65" s="2"/>
      <c r="AI65" s="82">
        <v>9</v>
      </c>
      <c r="AJ65" s="2"/>
      <c r="AK65" s="2" t="s">
        <v>330</v>
      </c>
      <c r="AL65" s="2" t="s">
        <v>75</v>
      </c>
      <c r="AM65" s="2"/>
      <c r="AN65" s="2" t="s">
        <v>77</v>
      </c>
      <c r="AO65" s="73"/>
      <c r="AP65" s="82" t="s">
        <v>77</v>
      </c>
      <c r="AQ65" s="1" t="s">
        <v>369</v>
      </c>
      <c r="AR65" s="1"/>
    </row>
    <row r="66" spans="1:45">
      <c r="A66" s="3" t="s">
        <v>370</v>
      </c>
      <c r="B66" s="4">
        <v>8</v>
      </c>
      <c r="C66" s="4">
        <v>16384</v>
      </c>
      <c r="D66" s="4">
        <v>102400</v>
      </c>
      <c r="E66" s="4" t="s">
        <v>341</v>
      </c>
      <c r="F66" s="4"/>
      <c r="G66" s="4"/>
      <c r="H66" s="4"/>
      <c r="I66" s="4">
        <v>10485760</v>
      </c>
      <c r="J66" s="4"/>
      <c r="K66" s="4" t="str">
        <f>E66</f>
        <v>FB01-10-Kube03</v>
      </c>
      <c r="L66" s="1"/>
      <c r="M66" s="1"/>
      <c r="N66" s="1"/>
      <c r="O66" s="1"/>
      <c r="P66" s="1"/>
      <c r="Q66" s="1"/>
      <c r="R66" s="2" t="s">
        <v>122</v>
      </c>
      <c r="S66" s="2" t="s">
        <v>371</v>
      </c>
      <c r="T66" s="29" t="s">
        <v>334</v>
      </c>
      <c r="U66" s="5" t="s">
        <v>180</v>
      </c>
      <c r="V66" s="29" t="s">
        <v>346</v>
      </c>
      <c r="W66" s="2"/>
      <c r="X66" s="2"/>
      <c r="Y66" s="2"/>
      <c r="Z66" s="2"/>
      <c r="AA66" s="2"/>
      <c r="AB66" s="2"/>
      <c r="AC66" s="2"/>
      <c r="AD66" s="2"/>
      <c r="AE66" s="2" t="s">
        <v>134</v>
      </c>
      <c r="AF66" s="82" t="s">
        <v>335</v>
      </c>
      <c r="AG66" s="2" t="s">
        <v>116</v>
      </c>
      <c r="AH66" s="2"/>
      <c r="AI66" s="82">
        <v>9</v>
      </c>
      <c r="AJ66" s="2"/>
      <c r="AK66" s="2" t="s">
        <v>330</v>
      </c>
      <c r="AL66" s="2" t="s">
        <v>75</v>
      </c>
      <c r="AM66" s="2"/>
      <c r="AN66" s="2" t="s">
        <v>77</v>
      </c>
      <c r="AO66" s="73"/>
      <c r="AP66" s="82" t="s">
        <v>77</v>
      </c>
      <c r="AQ66" s="1" t="s">
        <v>369</v>
      </c>
      <c r="AR66" s="1"/>
    </row>
    <row r="67" spans="1:45">
      <c r="A67" s="3" t="s">
        <v>372</v>
      </c>
      <c r="B67" s="4">
        <v>8</v>
      </c>
      <c r="C67" s="4">
        <v>16384</v>
      </c>
      <c r="D67" s="4">
        <v>102400</v>
      </c>
      <c r="E67" s="4" t="s">
        <v>341</v>
      </c>
      <c r="F67" s="4"/>
      <c r="G67" s="4"/>
      <c r="H67" s="4"/>
      <c r="I67" s="4">
        <v>10485760</v>
      </c>
      <c r="J67" s="4"/>
      <c r="K67" s="4" t="str">
        <f>E67</f>
        <v>FB01-10-Kube03</v>
      </c>
      <c r="L67" s="1"/>
      <c r="M67" s="1"/>
      <c r="N67" s="1"/>
      <c r="O67" s="1"/>
      <c r="P67" s="1"/>
      <c r="Q67" s="1"/>
      <c r="R67" s="2" t="s">
        <v>122</v>
      </c>
      <c r="S67" s="2" t="s">
        <v>373</v>
      </c>
      <c r="T67" s="29" t="s">
        <v>334</v>
      </c>
      <c r="U67" s="5" t="s">
        <v>180</v>
      </c>
      <c r="V67" s="29" t="s">
        <v>346</v>
      </c>
      <c r="W67" s="2"/>
      <c r="X67" s="2"/>
      <c r="Y67" s="2"/>
      <c r="Z67" s="2"/>
      <c r="AA67" s="2"/>
      <c r="AB67" s="2"/>
      <c r="AC67" s="2"/>
      <c r="AD67" s="2"/>
      <c r="AE67" s="2" t="s">
        <v>134</v>
      </c>
      <c r="AF67" s="82" t="s">
        <v>335</v>
      </c>
      <c r="AG67" s="2" t="s">
        <v>116</v>
      </c>
      <c r="AH67" s="2"/>
      <c r="AI67" s="82">
        <v>9</v>
      </c>
      <c r="AJ67" s="2"/>
      <c r="AK67" s="2" t="s">
        <v>330</v>
      </c>
      <c r="AL67" s="2" t="s">
        <v>75</v>
      </c>
      <c r="AM67" s="2"/>
      <c r="AN67" s="2" t="s">
        <v>77</v>
      </c>
      <c r="AO67" s="73"/>
      <c r="AP67" s="82" t="s">
        <v>77</v>
      </c>
      <c r="AQ67" s="1" t="s">
        <v>369</v>
      </c>
      <c r="AR67" s="1"/>
    </row>
    <row r="68" spans="1:45">
      <c r="A68" s="3" t="s">
        <v>374</v>
      </c>
      <c r="B68" s="4">
        <v>8</v>
      </c>
      <c r="C68" s="4">
        <v>16384</v>
      </c>
      <c r="D68" s="4">
        <v>102400</v>
      </c>
      <c r="E68" s="4" t="s">
        <v>839</v>
      </c>
      <c r="F68" s="4"/>
      <c r="G68" s="4"/>
      <c r="H68" s="4"/>
      <c r="I68" s="1"/>
      <c r="J68" s="1"/>
      <c r="K68" s="1"/>
      <c r="L68" s="1"/>
      <c r="M68" s="1"/>
      <c r="N68" s="1"/>
      <c r="O68" s="1"/>
      <c r="P68" s="1"/>
      <c r="Q68" s="1"/>
      <c r="R68" s="2" t="s">
        <v>122</v>
      </c>
      <c r="S68" s="2" t="s">
        <v>375</v>
      </c>
      <c r="T68" s="29" t="s">
        <v>334</v>
      </c>
      <c r="U68" s="5" t="s">
        <v>180</v>
      </c>
      <c r="V68" s="29" t="s">
        <v>346</v>
      </c>
      <c r="W68" s="2"/>
      <c r="X68" s="2"/>
      <c r="Y68" s="2"/>
      <c r="Z68" s="2"/>
      <c r="AA68" s="2"/>
      <c r="AB68" s="2"/>
      <c r="AC68" s="2"/>
      <c r="AD68" s="2"/>
      <c r="AE68" s="2"/>
      <c r="AF68" s="82" t="s">
        <v>335</v>
      </c>
      <c r="AG68" s="2" t="s">
        <v>116</v>
      </c>
      <c r="AH68" s="2"/>
      <c r="AI68" s="82">
        <v>9</v>
      </c>
      <c r="AJ68" s="2"/>
      <c r="AK68" s="2" t="s">
        <v>330</v>
      </c>
      <c r="AL68" s="2" t="s">
        <v>75</v>
      </c>
      <c r="AM68" s="2"/>
      <c r="AN68" s="2" t="s">
        <v>77</v>
      </c>
      <c r="AO68" s="73"/>
      <c r="AP68" s="82" t="s">
        <v>77</v>
      </c>
      <c r="AQ68" s="1" t="s">
        <v>376</v>
      </c>
      <c r="AR68" s="1"/>
    </row>
    <row r="69" spans="1:45">
      <c r="A69" s="3" t="s">
        <v>377</v>
      </c>
      <c r="B69" s="4">
        <v>8</v>
      </c>
      <c r="C69" s="4">
        <v>16384</v>
      </c>
      <c r="D69" s="4">
        <v>102400</v>
      </c>
      <c r="E69" s="4" t="s">
        <v>338</v>
      </c>
      <c r="F69" s="4"/>
      <c r="G69" s="4"/>
      <c r="H69" s="4"/>
      <c r="I69" s="1"/>
      <c r="J69" s="1"/>
      <c r="K69" s="1"/>
      <c r="L69" s="1"/>
      <c r="M69" s="1"/>
      <c r="N69" s="1"/>
      <c r="O69" s="1"/>
      <c r="P69" s="1"/>
      <c r="Q69" s="1"/>
      <c r="R69" s="2" t="s">
        <v>122</v>
      </c>
      <c r="S69" s="2" t="s">
        <v>378</v>
      </c>
      <c r="T69" s="29" t="s">
        <v>334</v>
      </c>
      <c r="U69" s="5" t="s">
        <v>180</v>
      </c>
      <c r="V69" s="29" t="s">
        <v>346</v>
      </c>
      <c r="W69" s="2"/>
      <c r="X69" s="2"/>
      <c r="Y69" s="2"/>
      <c r="Z69" s="2"/>
      <c r="AA69" s="2"/>
      <c r="AB69" s="2"/>
      <c r="AC69" s="2"/>
      <c r="AD69" s="2"/>
      <c r="AE69" s="2"/>
      <c r="AF69" s="82" t="s">
        <v>335</v>
      </c>
      <c r="AG69" s="2" t="s">
        <v>116</v>
      </c>
      <c r="AH69" s="2"/>
      <c r="AI69" s="82">
        <v>9</v>
      </c>
      <c r="AJ69" s="2"/>
      <c r="AK69" s="2" t="s">
        <v>330</v>
      </c>
      <c r="AL69" s="2" t="s">
        <v>75</v>
      </c>
      <c r="AM69" s="2"/>
      <c r="AN69" s="2" t="s">
        <v>77</v>
      </c>
      <c r="AO69" s="73"/>
      <c r="AP69" s="82" t="s">
        <v>77</v>
      </c>
      <c r="AQ69" s="1" t="s">
        <v>376</v>
      </c>
      <c r="AR69" s="1"/>
    </row>
    <row r="70" spans="1:45">
      <c r="A70" s="3" t="s">
        <v>379</v>
      </c>
      <c r="B70" s="4">
        <v>8</v>
      </c>
      <c r="C70" s="4">
        <v>16384</v>
      </c>
      <c r="D70" s="4">
        <v>102400</v>
      </c>
      <c r="E70" s="4" t="s">
        <v>341</v>
      </c>
      <c r="F70" s="4"/>
      <c r="G70" s="4"/>
      <c r="H70" s="4"/>
      <c r="I70" s="1"/>
      <c r="J70" s="1"/>
      <c r="K70" s="1"/>
      <c r="L70" s="1"/>
      <c r="M70" s="1"/>
      <c r="N70" s="1"/>
      <c r="O70" s="1"/>
      <c r="P70" s="1"/>
      <c r="Q70" s="1"/>
      <c r="R70" s="2" t="s">
        <v>122</v>
      </c>
      <c r="S70" s="2" t="s">
        <v>380</v>
      </c>
      <c r="T70" s="29" t="s">
        <v>334</v>
      </c>
      <c r="U70" s="5" t="s">
        <v>180</v>
      </c>
      <c r="V70" s="29" t="s">
        <v>346</v>
      </c>
      <c r="W70" s="2"/>
      <c r="X70" s="2"/>
      <c r="Y70" s="2"/>
      <c r="Z70" s="2"/>
      <c r="AA70" s="2"/>
      <c r="AB70" s="2"/>
      <c r="AC70" s="2"/>
      <c r="AD70" s="2"/>
      <c r="AE70" s="2"/>
      <c r="AF70" s="82" t="s">
        <v>335</v>
      </c>
      <c r="AG70" s="2" t="s">
        <v>116</v>
      </c>
      <c r="AH70" s="2"/>
      <c r="AI70" s="82">
        <v>9</v>
      </c>
      <c r="AJ70" s="2"/>
      <c r="AK70" s="2" t="s">
        <v>330</v>
      </c>
      <c r="AL70" s="2" t="s">
        <v>75</v>
      </c>
      <c r="AM70" s="2"/>
      <c r="AN70" s="2" t="s">
        <v>77</v>
      </c>
      <c r="AO70" s="73"/>
      <c r="AP70" s="82" t="s">
        <v>77</v>
      </c>
      <c r="AQ70" s="1" t="s">
        <v>376</v>
      </c>
      <c r="AR70" s="1"/>
    </row>
    <row r="71" spans="1:45">
      <c r="A71" s="3" t="s">
        <v>381</v>
      </c>
      <c r="B71" s="4">
        <v>16</v>
      </c>
      <c r="C71" s="4">
        <v>16384</v>
      </c>
      <c r="D71" s="4">
        <v>102400</v>
      </c>
      <c r="E71" s="4" t="s">
        <v>839</v>
      </c>
      <c r="F71" s="4"/>
      <c r="G71" s="4"/>
      <c r="H71" s="4"/>
      <c r="I71" s="1"/>
      <c r="J71" s="1"/>
      <c r="K71" s="1"/>
      <c r="L71" s="1"/>
      <c r="M71" s="1"/>
      <c r="N71" s="1"/>
      <c r="O71" s="1"/>
      <c r="P71" s="1"/>
      <c r="Q71" s="1"/>
      <c r="R71" s="2" t="s">
        <v>122</v>
      </c>
      <c r="S71" s="2" t="s">
        <v>382</v>
      </c>
      <c r="T71" s="29" t="s">
        <v>334</v>
      </c>
      <c r="U71" s="5" t="s">
        <v>180</v>
      </c>
      <c r="V71" s="29" t="s">
        <v>346</v>
      </c>
      <c r="W71" s="2"/>
      <c r="X71" s="2"/>
      <c r="Y71" s="2"/>
      <c r="Z71" s="2"/>
      <c r="AA71" s="2"/>
      <c r="AB71" s="2"/>
      <c r="AC71" s="2"/>
      <c r="AD71" s="2"/>
      <c r="AE71" s="2" t="s">
        <v>114</v>
      </c>
      <c r="AF71" s="82" t="s">
        <v>335</v>
      </c>
      <c r="AG71" s="2" t="s">
        <v>116</v>
      </c>
      <c r="AH71" s="2"/>
      <c r="AI71" s="82">
        <v>9</v>
      </c>
      <c r="AJ71" s="2"/>
      <c r="AK71" s="2" t="s">
        <v>330</v>
      </c>
      <c r="AL71" s="2" t="s">
        <v>75</v>
      </c>
      <c r="AM71" s="2"/>
      <c r="AN71" s="2" t="s">
        <v>77</v>
      </c>
      <c r="AO71" s="73"/>
      <c r="AP71" s="82" t="s">
        <v>77</v>
      </c>
      <c r="AQ71" s="1" t="s">
        <v>383</v>
      </c>
      <c r="AR71" s="1"/>
    </row>
    <row r="72" spans="1:45">
      <c r="A72" s="3" t="s">
        <v>384</v>
      </c>
      <c r="B72" s="4">
        <v>16</v>
      </c>
      <c r="C72" s="4">
        <v>16384</v>
      </c>
      <c r="D72" s="4">
        <v>102400</v>
      </c>
      <c r="E72" s="4" t="s">
        <v>338</v>
      </c>
      <c r="F72" s="4"/>
      <c r="G72" s="4"/>
      <c r="H72" s="4"/>
      <c r="I72" s="1"/>
      <c r="J72" s="1"/>
      <c r="K72" s="1"/>
      <c r="L72" s="1"/>
      <c r="M72" s="1"/>
      <c r="N72" s="1"/>
      <c r="O72" s="1"/>
      <c r="P72" s="1"/>
      <c r="Q72" s="1"/>
      <c r="R72" s="2" t="s">
        <v>122</v>
      </c>
      <c r="S72" s="39" t="s">
        <v>385</v>
      </c>
      <c r="T72" s="29" t="s">
        <v>334</v>
      </c>
      <c r="U72" s="5" t="s">
        <v>180</v>
      </c>
      <c r="V72" s="29" t="s">
        <v>346</v>
      </c>
      <c r="W72" s="2"/>
      <c r="X72" s="2"/>
      <c r="Y72" s="2"/>
      <c r="Z72" s="2"/>
      <c r="AA72" s="2"/>
      <c r="AB72" s="2"/>
      <c r="AC72" s="2"/>
      <c r="AD72" s="2"/>
      <c r="AE72" s="2" t="s">
        <v>114</v>
      </c>
      <c r="AF72" s="82" t="s">
        <v>335</v>
      </c>
      <c r="AG72" s="2" t="s">
        <v>116</v>
      </c>
      <c r="AH72" s="2"/>
      <c r="AI72" s="82">
        <v>9</v>
      </c>
      <c r="AJ72" s="2"/>
      <c r="AK72" s="2" t="s">
        <v>330</v>
      </c>
      <c r="AL72" s="2" t="s">
        <v>75</v>
      </c>
      <c r="AM72" s="2"/>
      <c r="AN72" s="2" t="s">
        <v>77</v>
      </c>
      <c r="AO72" s="73"/>
      <c r="AP72" s="82" t="s">
        <v>77</v>
      </c>
      <c r="AQ72" s="1" t="s">
        <v>383</v>
      </c>
      <c r="AR72" s="1"/>
    </row>
    <row r="73" spans="1:45">
      <c r="A73" s="3" t="s">
        <v>386</v>
      </c>
      <c r="B73" s="4">
        <v>16</v>
      </c>
      <c r="C73" s="4">
        <v>16384</v>
      </c>
      <c r="D73" s="4">
        <v>102400</v>
      </c>
      <c r="E73" s="4" t="s">
        <v>341</v>
      </c>
      <c r="F73" s="4"/>
      <c r="G73" s="4"/>
      <c r="H73" s="4"/>
      <c r="I73" s="1"/>
      <c r="J73" s="1"/>
      <c r="K73" s="1"/>
      <c r="L73" s="1"/>
      <c r="M73" s="1"/>
      <c r="N73" s="1"/>
      <c r="O73" s="1"/>
      <c r="P73" s="55"/>
      <c r="Q73" s="55"/>
      <c r="R73" s="31" t="s">
        <v>122</v>
      </c>
      <c r="S73" s="31" t="s">
        <v>387</v>
      </c>
      <c r="T73" s="2" t="s">
        <v>334</v>
      </c>
      <c r="U73" s="5" t="s">
        <v>180</v>
      </c>
      <c r="V73" s="29" t="s">
        <v>346</v>
      </c>
      <c r="W73" s="35"/>
      <c r="X73" s="2"/>
      <c r="Y73" s="2"/>
      <c r="Z73" s="2"/>
      <c r="AA73" s="2"/>
      <c r="AB73" s="2"/>
      <c r="AC73" s="2"/>
      <c r="AD73" s="2"/>
      <c r="AE73" s="2" t="s">
        <v>114</v>
      </c>
      <c r="AF73" s="82" t="s">
        <v>335</v>
      </c>
      <c r="AG73" s="2" t="s">
        <v>116</v>
      </c>
      <c r="AH73" s="2"/>
      <c r="AI73" s="82">
        <v>9</v>
      </c>
      <c r="AJ73" s="2"/>
      <c r="AK73" s="2" t="s">
        <v>330</v>
      </c>
      <c r="AL73" s="2" t="s">
        <v>75</v>
      </c>
      <c r="AM73" s="2"/>
      <c r="AN73" s="2" t="s">
        <v>77</v>
      </c>
      <c r="AO73" s="73"/>
      <c r="AP73" s="82" t="s">
        <v>77</v>
      </c>
      <c r="AQ73" s="1" t="s">
        <v>383</v>
      </c>
      <c r="AR73" s="1"/>
    </row>
    <row r="74" spans="1:45">
      <c r="A74" s="3" t="s">
        <v>390</v>
      </c>
      <c r="B74" s="4">
        <v>4</v>
      </c>
      <c r="C74" s="4">
        <v>16384</v>
      </c>
      <c r="D74" s="4">
        <v>102400</v>
      </c>
      <c r="E74" s="4" t="s">
        <v>839</v>
      </c>
      <c r="F74" s="4"/>
      <c r="G74" s="4"/>
      <c r="H74" s="4"/>
      <c r="I74" s="1"/>
      <c r="J74" s="1"/>
      <c r="K74" s="1"/>
      <c r="L74" s="1"/>
      <c r="M74" s="1"/>
      <c r="N74" s="1"/>
      <c r="O74" s="1"/>
      <c r="P74" s="55"/>
      <c r="Q74" s="55"/>
      <c r="R74" s="31" t="s">
        <v>122</v>
      </c>
      <c r="S74" s="31" t="s">
        <v>391</v>
      </c>
      <c r="T74" s="2" t="s">
        <v>334</v>
      </c>
      <c r="U74" s="37" t="s">
        <v>180</v>
      </c>
      <c r="V74" s="29" t="s">
        <v>346</v>
      </c>
      <c r="W74" s="35"/>
      <c r="X74" s="2"/>
      <c r="Y74" s="2"/>
      <c r="Z74" s="2"/>
      <c r="AA74" s="2"/>
      <c r="AB74" s="2"/>
      <c r="AC74" s="2"/>
      <c r="AD74" s="2"/>
      <c r="AE74" s="2" t="s">
        <v>114</v>
      </c>
      <c r="AF74" s="82" t="s">
        <v>335</v>
      </c>
      <c r="AG74" s="2" t="s">
        <v>116</v>
      </c>
      <c r="AH74" s="2"/>
      <c r="AI74" s="82">
        <v>9</v>
      </c>
      <c r="AJ74" s="2"/>
      <c r="AK74" s="2" t="s">
        <v>330</v>
      </c>
      <c r="AL74" s="2" t="s">
        <v>75</v>
      </c>
      <c r="AM74" s="2"/>
      <c r="AN74" s="2" t="s">
        <v>77</v>
      </c>
      <c r="AO74" s="73"/>
      <c r="AP74" s="82" t="s">
        <v>77</v>
      </c>
      <c r="AQ74" s="1" t="s">
        <v>392</v>
      </c>
      <c r="AR74" s="1"/>
    </row>
    <row r="75" spans="1:45">
      <c r="A75" s="3" t="s">
        <v>393</v>
      </c>
      <c r="B75" s="4">
        <v>4</v>
      </c>
      <c r="C75" s="4">
        <v>16384</v>
      </c>
      <c r="D75" s="4">
        <v>102400</v>
      </c>
      <c r="E75" s="4" t="s">
        <v>338</v>
      </c>
      <c r="F75" s="4"/>
      <c r="G75" s="4"/>
      <c r="H75" s="4"/>
      <c r="I75" s="1"/>
      <c r="J75" s="1"/>
      <c r="K75" s="1"/>
      <c r="L75" s="1"/>
      <c r="M75" s="1"/>
      <c r="N75" s="1"/>
      <c r="O75" s="1"/>
      <c r="P75" s="55"/>
      <c r="Q75" s="55"/>
      <c r="R75" s="31" t="s">
        <v>122</v>
      </c>
      <c r="S75" s="31" t="s">
        <v>394</v>
      </c>
      <c r="T75" s="2" t="s">
        <v>334</v>
      </c>
      <c r="U75" s="37" t="s">
        <v>180</v>
      </c>
      <c r="V75" s="29" t="s">
        <v>346</v>
      </c>
      <c r="W75" s="35"/>
      <c r="X75" s="2"/>
      <c r="Y75" s="2"/>
      <c r="Z75" s="2"/>
      <c r="AA75" s="2"/>
      <c r="AB75" s="2"/>
      <c r="AC75" s="2"/>
      <c r="AD75" s="2"/>
      <c r="AE75" s="2" t="s">
        <v>114</v>
      </c>
      <c r="AF75" s="82" t="s">
        <v>335</v>
      </c>
      <c r="AG75" s="2" t="s">
        <v>116</v>
      </c>
      <c r="AH75" s="2"/>
      <c r="AI75" s="82">
        <v>9</v>
      </c>
      <c r="AJ75" s="2"/>
      <c r="AK75" s="2" t="s">
        <v>330</v>
      </c>
      <c r="AL75" s="2" t="s">
        <v>75</v>
      </c>
      <c r="AM75" s="2"/>
      <c r="AN75" s="2" t="s">
        <v>77</v>
      </c>
      <c r="AO75" s="73"/>
      <c r="AP75" s="82" t="s">
        <v>77</v>
      </c>
      <c r="AQ75" s="1" t="s">
        <v>392</v>
      </c>
      <c r="AR75" s="1"/>
    </row>
    <row r="76" spans="1:45">
      <c r="A76" s="3" t="s">
        <v>395</v>
      </c>
      <c r="B76" s="4">
        <v>4</v>
      </c>
      <c r="C76" s="4">
        <v>16384</v>
      </c>
      <c r="D76" s="4">
        <v>102400</v>
      </c>
      <c r="E76" s="4" t="s">
        <v>341</v>
      </c>
      <c r="F76" s="4"/>
      <c r="G76" s="4"/>
      <c r="H76" s="4"/>
      <c r="I76" s="1"/>
      <c r="J76" s="1"/>
      <c r="K76" s="1"/>
      <c r="L76" s="1"/>
      <c r="M76" s="1"/>
      <c r="N76" s="1"/>
      <c r="O76" s="1"/>
      <c r="P76" s="55"/>
      <c r="Q76" s="55"/>
      <c r="R76" s="31" t="s">
        <v>122</v>
      </c>
      <c r="S76" s="2" t="s">
        <v>396</v>
      </c>
      <c r="T76" s="29" t="s">
        <v>334</v>
      </c>
      <c r="U76" s="100" t="s">
        <v>180</v>
      </c>
      <c r="V76" s="29" t="s">
        <v>346</v>
      </c>
      <c r="W76" s="35"/>
      <c r="X76" s="2"/>
      <c r="Y76" s="2"/>
      <c r="Z76" s="2"/>
      <c r="AA76" s="2"/>
      <c r="AB76" s="2"/>
      <c r="AC76" s="2"/>
      <c r="AD76" s="2"/>
      <c r="AE76" s="2" t="s">
        <v>114</v>
      </c>
      <c r="AF76" s="82" t="s">
        <v>335</v>
      </c>
      <c r="AG76" s="2" t="s">
        <v>116</v>
      </c>
      <c r="AH76" s="2"/>
      <c r="AI76" s="82">
        <v>9</v>
      </c>
      <c r="AJ76" s="2"/>
      <c r="AK76" s="2" t="s">
        <v>330</v>
      </c>
      <c r="AL76" s="2" t="s">
        <v>75</v>
      </c>
      <c r="AM76" s="2"/>
      <c r="AN76" s="2" t="s">
        <v>77</v>
      </c>
      <c r="AO76" s="73"/>
      <c r="AP76" s="82" t="s">
        <v>77</v>
      </c>
      <c r="AQ76" s="1" t="s">
        <v>392</v>
      </c>
      <c r="AR76" s="1"/>
    </row>
    <row r="77" spans="1:45">
      <c r="A77" s="3" t="s">
        <v>408</v>
      </c>
      <c r="B77" s="4">
        <v>8</v>
      </c>
      <c r="C77" s="4">
        <v>32768</v>
      </c>
      <c r="D77" s="4">
        <v>102400</v>
      </c>
      <c r="E77" s="4" t="s">
        <v>839</v>
      </c>
      <c r="F77" s="4"/>
      <c r="G77" s="4"/>
      <c r="H77" s="4"/>
      <c r="I77" s="1"/>
      <c r="J77" s="1"/>
      <c r="K77" s="1"/>
      <c r="L77" s="1"/>
      <c r="M77" s="1"/>
      <c r="N77" s="1"/>
      <c r="O77" s="1"/>
      <c r="P77" s="55"/>
      <c r="Q77" s="55"/>
      <c r="R77" s="31" t="s">
        <v>122</v>
      </c>
      <c r="S77" s="2" t="s">
        <v>409</v>
      </c>
      <c r="T77" s="2" t="s">
        <v>334</v>
      </c>
      <c r="U77" s="37" t="s">
        <v>180</v>
      </c>
      <c r="V77" s="29" t="s">
        <v>346</v>
      </c>
      <c r="W77" s="35"/>
      <c r="X77" s="2"/>
      <c r="Y77" s="2"/>
      <c r="Z77" s="2"/>
      <c r="AA77" s="2"/>
      <c r="AB77" s="2"/>
      <c r="AC77" s="2"/>
      <c r="AD77" s="2"/>
      <c r="AE77" s="2" t="s">
        <v>114</v>
      </c>
      <c r="AF77" s="82" t="s">
        <v>335</v>
      </c>
      <c r="AG77" s="2" t="s">
        <v>116</v>
      </c>
      <c r="AH77" s="2"/>
      <c r="AI77" s="82">
        <v>9</v>
      </c>
      <c r="AJ77" s="2"/>
      <c r="AK77" s="2" t="s">
        <v>330</v>
      </c>
      <c r="AL77" s="2" t="s">
        <v>75</v>
      </c>
      <c r="AM77" s="2"/>
      <c r="AN77" s="2" t="s">
        <v>77</v>
      </c>
      <c r="AO77" s="73"/>
      <c r="AP77" s="82" t="s">
        <v>77</v>
      </c>
      <c r="AQ77" s="1" t="s">
        <v>410</v>
      </c>
      <c r="AR77" s="1"/>
    </row>
    <row r="78" spans="1:45">
      <c r="A78" s="3" t="s">
        <v>411</v>
      </c>
      <c r="B78" s="4">
        <v>8</v>
      </c>
      <c r="C78" s="4">
        <v>32768</v>
      </c>
      <c r="D78" s="4">
        <v>102400</v>
      </c>
      <c r="E78" s="4" t="s">
        <v>338</v>
      </c>
      <c r="F78" s="4"/>
      <c r="G78" s="4"/>
      <c r="H78" s="4"/>
      <c r="I78" s="1"/>
      <c r="J78" s="1"/>
      <c r="K78" s="1"/>
      <c r="L78" s="1"/>
      <c r="M78" s="1"/>
      <c r="N78" s="1"/>
      <c r="O78" s="1"/>
      <c r="P78" s="55"/>
      <c r="Q78" s="55"/>
      <c r="R78" s="31" t="s">
        <v>122</v>
      </c>
      <c r="S78" s="2" t="s">
        <v>412</v>
      </c>
      <c r="T78" s="2" t="s">
        <v>334</v>
      </c>
      <c r="U78" s="37" t="s">
        <v>180</v>
      </c>
      <c r="V78" s="29" t="s">
        <v>346</v>
      </c>
      <c r="W78" s="35"/>
      <c r="X78" s="2"/>
      <c r="Y78" s="2"/>
      <c r="Z78" s="2"/>
      <c r="AA78" s="2"/>
      <c r="AB78" s="2"/>
      <c r="AC78" s="2"/>
      <c r="AD78" s="2"/>
      <c r="AE78" s="2" t="s">
        <v>114</v>
      </c>
      <c r="AF78" s="82" t="s">
        <v>335</v>
      </c>
      <c r="AG78" s="2" t="s">
        <v>116</v>
      </c>
      <c r="AH78" s="2"/>
      <c r="AI78" s="82">
        <v>9</v>
      </c>
      <c r="AJ78" s="2"/>
      <c r="AK78" s="2" t="s">
        <v>330</v>
      </c>
      <c r="AL78" s="2" t="s">
        <v>75</v>
      </c>
      <c r="AM78" s="2"/>
      <c r="AN78" s="2" t="s">
        <v>77</v>
      </c>
      <c r="AO78" s="73"/>
      <c r="AP78" s="82" t="s">
        <v>77</v>
      </c>
      <c r="AQ78" s="1" t="s">
        <v>410</v>
      </c>
      <c r="AR78" s="1"/>
    </row>
    <row r="79" spans="1:45" s="18" customFormat="1">
      <c r="A79" s="3" t="s">
        <v>413</v>
      </c>
      <c r="B79" s="4">
        <v>8</v>
      </c>
      <c r="C79" s="4">
        <v>32768</v>
      </c>
      <c r="D79" s="4">
        <v>102400</v>
      </c>
      <c r="E79" s="4" t="s">
        <v>341</v>
      </c>
      <c r="F79" s="4"/>
      <c r="G79" s="4"/>
      <c r="H79" s="4"/>
      <c r="I79" s="1"/>
      <c r="J79" s="1"/>
      <c r="K79" s="1"/>
      <c r="L79" s="1"/>
      <c r="M79" s="1"/>
      <c r="N79" s="1"/>
      <c r="O79" s="1"/>
      <c r="P79" s="55"/>
      <c r="Q79" s="55"/>
      <c r="R79" s="31" t="s">
        <v>122</v>
      </c>
      <c r="S79" s="2" t="s">
        <v>414</v>
      </c>
      <c r="T79" s="92" t="s">
        <v>334</v>
      </c>
      <c r="U79" s="111" t="s">
        <v>180</v>
      </c>
      <c r="V79" s="29" t="s">
        <v>346</v>
      </c>
      <c r="W79" s="35"/>
      <c r="X79" s="2"/>
      <c r="Y79" s="2"/>
      <c r="Z79" s="2"/>
      <c r="AA79" s="2"/>
      <c r="AB79" s="2"/>
      <c r="AC79" s="2"/>
      <c r="AD79" s="2"/>
      <c r="AE79" s="2" t="s">
        <v>114</v>
      </c>
      <c r="AF79" s="82" t="s">
        <v>335</v>
      </c>
      <c r="AG79" s="2" t="s">
        <v>116</v>
      </c>
      <c r="AH79" s="2"/>
      <c r="AI79" s="82">
        <v>9</v>
      </c>
      <c r="AJ79" s="2"/>
      <c r="AK79" s="2" t="s">
        <v>330</v>
      </c>
      <c r="AL79" s="2" t="s">
        <v>75</v>
      </c>
      <c r="AM79" s="2"/>
      <c r="AN79" s="2" t="s">
        <v>77</v>
      </c>
      <c r="AO79" s="73"/>
      <c r="AP79" s="82" t="s">
        <v>77</v>
      </c>
      <c r="AQ79" s="1" t="s">
        <v>410</v>
      </c>
      <c r="AR79" s="1"/>
      <c r="AS79"/>
    </row>
    <row r="80" spans="1:45">
      <c r="A80" s="3" t="s">
        <v>415</v>
      </c>
      <c r="B80" s="4">
        <v>8</v>
      </c>
      <c r="C80" s="4">
        <v>32768</v>
      </c>
      <c r="D80" s="4">
        <v>102400</v>
      </c>
      <c r="E80" s="4" t="s">
        <v>839</v>
      </c>
      <c r="F80" s="4"/>
      <c r="G80" s="4"/>
      <c r="H80" s="4"/>
      <c r="I80" s="1"/>
      <c r="J80" s="1"/>
      <c r="K80" s="1"/>
      <c r="L80" s="1"/>
      <c r="M80" s="1"/>
      <c r="N80" s="1"/>
      <c r="O80" s="1"/>
      <c r="P80" s="55"/>
      <c r="Q80" s="55"/>
      <c r="R80" s="31" t="s">
        <v>122</v>
      </c>
      <c r="S80" s="2" t="s">
        <v>416</v>
      </c>
      <c r="T80" s="2" t="s">
        <v>334</v>
      </c>
      <c r="U80" s="5" t="s">
        <v>180</v>
      </c>
      <c r="V80" s="29" t="s">
        <v>346</v>
      </c>
      <c r="W80" s="35"/>
      <c r="X80" s="2"/>
      <c r="Y80" s="2"/>
      <c r="Z80" s="2"/>
      <c r="AA80" s="2"/>
      <c r="AB80" s="2"/>
      <c r="AC80" s="2"/>
      <c r="AD80" s="2"/>
      <c r="AE80" s="2" t="s">
        <v>114</v>
      </c>
      <c r="AF80" s="82" t="s">
        <v>335</v>
      </c>
      <c r="AG80" s="2" t="s">
        <v>116</v>
      </c>
      <c r="AH80" s="2"/>
      <c r="AI80" s="82">
        <v>9</v>
      </c>
      <c r="AJ80" s="2"/>
      <c r="AK80" s="2" t="s">
        <v>330</v>
      </c>
      <c r="AL80" s="2" t="s">
        <v>75</v>
      </c>
      <c r="AM80" s="2"/>
      <c r="AN80" s="2" t="s">
        <v>77</v>
      </c>
      <c r="AO80" s="73"/>
      <c r="AP80" s="82" t="s">
        <v>77</v>
      </c>
      <c r="AQ80" s="1" t="s">
        <v>410</v>
      </c>
      <c r="AR80" s="1"/>
      <c r="AS80" s="18"/>
    </row>
    <row r="81" spans="1:45">
      <c r="A81" s="3" t="s">
        <v>417</v>
      </c>
      <c r="B81" s="4">
        <v>8</v>
      </c>
      <c r="C81" s="4">
        <v>32768</v>
      </c>
      <c r="D81" s="4">
        <v>102400</v>
      </c>
      <c r="E81" s="4" t="s">
        <v>338</v>
      </c>
      <c r="F81" s="4"/>
      <c r="G81" s="4"/>
      <c r="H81" s="4"/>
      <c r="I81" s="1"/>
      <c r="J81" s="1"/>
      <c r="K81" s="1"/>
      <c r="L81" s="1"/>
      <c r="M81" s="1"/>
      <c r="N81" s="1"/>
      <c r="O81" s="1"/>
      <c r="P81" s="55"/>
      <c r="Q81" s="55"/>
      <c r="R81" s="31" t="s">
        <v>122</v>
      </c>
      <c r="S81" s="2" t="s">
        <v>418</v>
      </c>
      <c r="T81" s="2" t="s">
        <v>334</v>
      </c>
      <c r="U81" s="5" t="s">
        <v>180</v>
      </c>
      <c r="V81" s="29" t="s">
        <v>346</v>
      </c>
      <c r="W81" s="35"/>
      <c r="X81" s="2"/>
      <c r="Y81" s="2"/>
      <c r="Z81" s="2"/>
      <c r="AA81" s="2"/>
      <c r="AB81" s="2"/>
      <c r="AC81" s="2"/>
      <c r="AD81" s="2"/>
      <c r="AE81" s="2" t="s">
        <v>114</v>
      </c>
      <c r="AF81" s="82" t="s">
        <v>335</v>
      </c>
      <c r="AG81" s="2" t="s">
        <v>116</v>
      </c>
      <c r="AH81" s="2"/>
      <c r="AI81" s="82">
        <v>9</v>
      </c>
      <c r="AJ81" s="2"/>
      <c r="AK81" s="2" t="s">
        <v>330</v>
      </c>
      <c r="AL81" s="2" t="s">
        <v>75</v>
      </c>
      <c r="AM81" s="2"/>
      <c r="AN81" s="2" t="s">
        <v>77</v>
      </c>
      <c r="AO81" s="73"/>
      <c r="AP81" s="82" t="s">
        <v>77</v>
      </c>
      <c r="AQ81" s="1" t="s">
        <v>410</v>
      </c>
      <c r="AR81" s="1"/>
    </row>
    <row r="82" spans="1:45">
      <c r="A82" s="3" t="s">
        <v>419</v>
      </c>
      <c r="B82" s="4">
        <v>8</v>
      </c>
      <c r="C82" s="4">
        <v>32768</v>
      </c>
      <c r="D82" s="4">
        <v>102400</v>
      </c>
      <c r="E82" s="4" t="s">
        <v>341</v>
      </c>
      <c r="F82" s="4"/>
      <c r="G82" s="4"/>
      <c r="H82" s="4"/>
      <c r="I82" s="1"/>
      <c r="J82" s="1"/>
      <c r="K82" s="1"/>
      <c r="L82" s="1"/>
      <c r="M82" s="1"/>
      <c r="N82" s="1"/>
      <c r="O82" s="1"/>
      <c r="P82" s="55"/>
      <c r="Q82" s="55"/>
      <c r="R82" s="31" t="s">
        <v>122</v>
      </c>
      <c r="S82" s="2" t="s">
        <v>420</v>
      </c>
      <c r="T82" s="2" t="s">
        <v>334</v>
      </c>
      <c r="U82" s="5" t="s">
        <v>180</v>
      </c>
      <c r="V82" s="29" t="s">
        <v>346</v>
      </c>
      <c r="W82" s="35"/>
      <c r="X82" s="2"/>
      <c r="Y82" s="2"/>
      <c r="Z82" s="2"/>
      <c r="AA82" s="2"/>
      <c r="AB82" s="2"/>
      <c r="AC82" s="2"/>
      <c r="AD82" s="2"/>
      <c r="AE82" s="2" t="s">
        <v>114</v>
      </c>
      <c r="AF82" s="82" t="s">
        <v>335</v>
      </c>
      <c r="AG82" s="2" t="s">
        <v>116</v>
      </c>
      <c r="AH82" s="2"/>
      <c r="AI82" s="82">
        <v>9</v>
      </c>
      <c r="AJ82" s="2"/>
      <c r="AK82" s="2" t="s">
        <v>330</v>
      </c>
      <c r="AL82" s="2" t="s">
        <v>75</v>
      </c>
      <c r="AM82" s="2"/>
      <c r="AN82" s="2" t="s">
        <v>77</v>
      </c>
      <c r="AO82" s="73"/>
      <c r="AP82" s="82" t="s">
        <v>77</v>
      </c>
      <c r="AQ82" s="1" t="s">
        <v>410</v>
      </c>
      <c r="AR82" s="1"/>
    </row>
    <row r="83" spans="1:45">
      <c r="A83" s="3" t="s">
        <v>421</v>
      </c>
      <c r="B83" s="4">
        <v>2</v>
      </c>
      <c r="C83" s="4">
        <v>4096</v>
      </c>
      <c r="D83" s="4">
        <v>102400</v>
      </c>
      <c r="E83" s="4" t="s">
        <v>83</v>
      </c>
      <c r="F83" s="4"/>
      <c r="G83" s="4"/>
      <c r="H83" s="4"/>
      <c r="I83" s="4">
        <v>10240</v>
      </c>
      <c r="J83" s="4"/>
      <c r="K83" s="4" t="str">
        <f t="shared" ref="K83:K88" si="1">E83</f>
        <v>FB01-02-Prod</v>
      </c>
      <c r="L83" s="4">
        <v>10240</v>
      </c>
      <c r="M83" s="4"/>
      <c r="N83" s="4" t="s">
        <v>111</v>
      </c>
      <c r="O83" s="4"/>
      <c r="P83" s="56"/>
      <c r="Q83" s="56"/>
      <c r="R83" s="33" t="s">
        <v>85</v>
      </c>
      <c r="S83" s="30" t="s">
        <v>422</v>
      </c>
      <c r="T83" s="2" t="s">
        <v>87</v>
      </c>
      <c r="U83" s="5" t="s">
        <v>180</v>
      </c>
      <c r="V83" s="5" t="s">
        <v>776</v>
      </c>
      <c r="W83" s="37"/>
      <c r="X83" s="5"/>
      <c r="Y83" s="5"/>
      <c r="Z83" s="5"/>
      <c r="AA83" s="5"/>
      <c r="AB83" s="5"/>
      <c r="AC83" s="5"/>
      <c r="AD83" s="5"/>
      <c r="AE83" s="2" t="s">
        <v>114</v>
      </c>
      <c r="AF83" s="82" t="s">
        <v>423</v>
      </c>
      <c r="AG83" s="5" t="s">
        <v>90</v>
      </c>
      <c r="AH83" s="5"/>
      <c r="AI83" s="82">
        <v>9</v>
      </c>
      <c r="AJ83" s="5"/>
      <c r="AK83" s="2" t="s">
        <v>117</v>
      </c>
      <c r="AL83" s="2" t="s">
        <v>75</v>
      </c>
      <c r="AM83" s="2"/>
      <c r="AN83" s="2" t="s">
        <v>77</v>
      </c>
      <c r="AO83" s="73"/>
      <c r="AP83" s="82" t="s">
        <v>78</v>
      </c>
      <c r="AQ83" s="1" t="s">
        <v>424</v>
      </c>
      <c r="AR83" s="1"/>
      <c r="AS83" t="s">
        <v>119</v>
      </c>
    </row>
    <row r="84" spans="1:45">
      <c r="A84" s="3" t="s">
        <v>425</v>
      </c>
      <c r="B84" s="4">
        <v>4</v>
      </c>
      <c r="C84" s="4">
        <v>8192</v>
      </c>
      <c r="D84" s="4">
        <v>102400</v>
      </c>
      <c r="E84" s="4" t="s">
        <v>66</v>
      </c>
      <c r="F84" s="4"/>
      <c r="G84" s="4"/>
      <c r="H84" s="4"/>
      <c r="I84" s="4">
        <v>10240</v>
      </c>
      <c r="J84" s="4"/>
      <c r="K84" s="4" t="str">
        <f t="shared" si="1"/>
        <v>FB01-01-IT</v>
      </c>
      <c r="L84" s="1"/>
      <c r="M84" s="1"/>
      <c r="N84" s="1"/>
      <c r="O84" s="1"/>
      <c r="P84" s="55"/>
      <c r="Q84" s="55"/>
      <c r="R84" s="33" t="s">
        <v>85</v>
      </c>
      <c r="S84" s="30" t="s">
        <v>426</v>
      </c>
      <c r="T84" s="30" t="s">
        <v>69</v>
      </c>
      <c r="U84" s="30" t="s">
        <v>180</v>
      </c>
      <c r="V84" s="30" t="s">
        <v>774</v>
      </c>
      <c r="W84" s="37"/>
      <c r="X84" s="5"/>
      <c r="Y84" s="5"/>
      <c r="Z84" s="5"/>
      <c r="AA84" s="5"/>
      <c r="AB84" s="5"/>
      <c r="AC84" s="5"/>
      <c r="AD84" s="5"/>
      <c r="AE84" s="5" t="s">
        <v>107</v>
      </c>
      <c r="AF84" s="101" t="s">
        <v>427</v>
      </c>
      <c r="AG84" s="2" t="s">
        <v>72</v>
      </c>
      <c r="AH84" s="5" t="s">
        <v>428</v>
      </c>
      <c r="AI84" s="103">
        <v>6</v>
      </c>
      <c r="AJ84" s="5"/>
      <c r="AK84" s="2" t="s">
        <v>74</v>
      </c>
      <c r="AL84" s="2" t="s">
        <v>75</v>
      </c>
      <c r="AM84" s="2"/>
      <c r="AN84" s="2" t="s">
        <v>77</v>
      </c>
      <c r="AO84" s="73"/>
      <c r="AP84" s="87" t="s">
        <v>78</v>
      </c>
      <c r="AQ84" s="1" t="s">
        <v>429</v>
      </c>
      <c r="AR84" s="1"/>
    </row>
    <row r="85" spans="1:45">
      <c r="A85" s="3" t="s">
        <v>430</v>
      </c>
      <c r="B85" s="4">
        <v>4</v>
      </c>
      <c r="C85" s="4">
        <v>8192</v>
      </c>
      <c r="D85" s="4">
        <v>102400</v>
      </c>
      <c r="E85" s="4" t="s">
        <v>66</v>
      </c>
      <c r="F85" s="4"/>
      <c r="G85" s="4"/>
      <c r="H85" s="4"/>
      <c r="I85" s="4">
        <v>10240</v>
      </c>
      <c r="J85" s="4"/>
      <c r="K85" s="4" t="str">
        <f t="shared" si="1"/>
        <v>FB01-01-IT</v>
      </c>
      <c r="L85" s="1"/>
      <c r="M85" s="1"/>
      <c r="N85" s="1"/>
      <c r="O85" s="1"/>
      <c r="P85" s="55"/>
      <c r="Q85" s="55"/>
      <c r="R85" s="33" t="s">
        <v>85</v>
      </c>
      <c r="S85" s="30" t="s">
        <v>431</v>
      </c>
      <c r="T85" s="30" t="s">
        <v>69</v>
      </c>
      <c r="U85" s="30" t="s">
        <v>180</v>
      </c>
      <c r="V85" s="30" t="s">
        <v>774</v>
      </c>
      <c r="W85" s="37"/>
      <c r="X85" s="5"/>
      <c r="Y85" s="5"/>
      <c r="Z85" s="5"/>
      <c r="AA85" s="5"/>
      <c r="AB85" s="5"/>
      <c r="AC85" s="5"/>
      <c r="AD85" s="5"/>
      <c r="AE85" s="5" t="s">
        <v>107</v>
      </c>
      <c r="AF85" s="101" t="s">
        <v>427</v>
      </c>
      <c r="AG85" s="2" t="s">
        <v>72</v>
      </c>
      <c r="AH85" s="5" t="s">
        <v>428</v>
      </c>
      <c r="AI85" s="103">
        <v>6</v>
      </c>
      <c r="AJ85" s="5"/>
      <c r="AK85" s="2" t="s">
        <v>74</v>
      </c>
      <c r="AL85" s="2" t="s">
        <v>75</v>
      </c>
      <c r="AM85" s="2"/>
      <c r="AN85" s="2" t="s">
        <v>77</v>
      </c>
      <c r="AO85" s="73"/>
      <c r="AP85" s="87" t="s">
        <v>78</v>
      </c>
      <c r="AQ85" s="1" t="s">
        <v>429</v>
      </c>
      <c r="AR85" s="1"/>
    </row>
    <row r="86" spans="1:45">
      <c r="A86" s="3" t="s">
        <v>432</v>
      </c>
      <c r="B86" s="4">
        <v>2</v>
      </c>
      <c r="C86" s="4">
        <v>8192</v>
      </c>
      <c r="D86" s="4">
        <v>102400</v>
      </c>
      <c r="E86" s="4" t="s">
        <v>83</v>
      </c>
      <c r="F86" s="4"/>
      <c r="G86" s="4"/>
      <c r="H86" s="4"/>
      <c r="I86" s="4">
        <v>20480</v>
      </c>
      <c r="J86" s="4"/>
      <c r="K86" s="4" t="str">
        <f t="shared" si="1"/>
        <v>FB01-02-Prod</v>
      </c>
      <c r="L86" s="4">
        <v>10240</v>
      </c>
      <c r="M86" s="4"/>
      <c r="N86" s="4" t="s">
        <v>111</v>
      </c>
      <c r="O86" s="4"/>
      <c r="P86" s="56"/>
      <c r="Q86" s="56"/>
      <c r="R86" s="33" t="s">
        <v>85</v>
      </c>
      <c r="S86" s="30" t="s">
        <v>433</v>
      </c>
      <c r="T86" s="2" t="s">
        <v>87</v>
      </c>
      <c r="U86" s="2" t="s">
        <v>180</v>
      </c>
      <c r="V86" s="5" t="s">
        <v>776</v>
      </c>
      <c r="W86" s="37"/>
      <c r="X86" s="5"/>
      <c r="Y86" s="5"/>
      <c r="Z86" s="5"/>
      <c r="AA86" s="5"/>
      <c r="AB86" s="5"/>
      <c r="AC86" s="5"/>
      <c r="AD86" s="5"/>
      <c r="AE86" s="5" t="s">
        <v>124</v>
      </c>
      <c r="AF86" s="82" t="s">
        <v>434</v>
      </c>
      <c r="AG86" s="2" t="s">
        <v>116</v>
      </c>
      <c r="AH86" s="5"/>
      <c r="AI86" s="103">
        <v>9</v>
      </c>
      <c r="AJ86" s="5"/>
      <c r="AK86" s="2" t="s">
        <v>74</v>
      </c>
      <c r="AL86" s="2" t="s">
        <v>75</v>
      </c>
      <c r="AM86" s="2"/>
      <c r="AN86" s="2" t="s">
        <v>78</v>
      </c>
      <c r="AO86" s="73">
        <v>10</v>
      </c>
      <c r="AP86" s="82" t="s">
        <v>78</v>
      </c>
      <c r="AQ86" s="1" t="s">
        <v>141</v>
      </c>
      <c r="AR86" s="1"/>
    </row>
    <row r="87" spans="1:45">
      <c r="A87" s="3" t="s">
        <v>435</v>
      </c>
      <c r="B87" s="4">
        <v>4</v>
      </c>
      <c r="C87" s="4">
        <v>8192</v>
      </c>
      <c r="D87" s="4">
        <v>102400</v>
      </c>
      <c r="E87" s="4" t="s">
        <v>83</v>
      </c>
      <c r="F87" s="4"/>
      <c r="G87" s="4"/>
      <c r="H87" s="4"/>
      <c r="I87" s="20">
        <v>81920</v>
      </c>
      <c r="J87" s="20"/>
      <c r="K87" s="4" t="str">
        <f t="shared" si="1"/>
        <v>FB01-02-Prod</v>
      </c>
      <c r="L87" s="4">
        <v>10240</v>
      </c>
      <c r="M87" s="4"/>
      <c r="N87" s="4" t="s">
        <v>111</v>
      </c>
      <c r="O87" s="4"/>
      <c r="P87" s="56"/>
      <c r="Q87" s="56"/>
      <c r="R87" s="33" t="s">
        <v>85</v>
      </c>
      <c r="S87" s="30" t="s">
        <v>436</v>
      </c>
      <c r="T87" s="2" t="s">
        <v>87</v>
      </c>
      <c r="U87" s="2" t="s">
        <v>180</v>
      </c>
      <c r="V87" s="5" t="s">
        <v>776</v>
      </c>
      <c r="W87" s="37"/>
      <c r="X87" s="5"/>
      <c r="Y87" s="5"/>
      <c r="Z87" s="5"/>
      <c r="AA87" s="5"/>
      <c r="AB87" s="5"/>
      <c r="AC87" s="5"/>
      <c r="AD87" s="5"/>
      <c r="AE87" s="5" t="s">
        <v>124</v>
      </c>
      <c r="AF87" s="82" t="s">
        <v>423</v>
      </c>
      <c r="AG87" s="5" t="s">
        <v>90</v>
      </c>
      <c r="AH87" s="5"/>
      <c r="AI87" s="103">
        <v>9</v>
      </c>
      <c r="AJ87" s="5"/>
      <c r="AK87" s="2" t="s">
        <v>74</v>
      </c>
      <c r="AL87" s="2" t="s">
        <v>75</v>
      </c>
      <c r="AM87" s="2"/>
      <c r="AN87" s="2" t="s">
        <v>78</v>
      </c>
      <c r="AO87" s="73">
        <v>10</v>
      </c>
      <c r="AP87" s="82" t="s">
        <v>78</v>
      </c>
      <c r="AQ87" s="1" t="s">
        <v>437</v>
      </c>
      <c r="AR87" s="1" t="s">
        <v>438</v>
      </c>
    </row>
    <row r="88" spans="1:45">
      <c r="A88" s="3" t="s">
        <v>439</v>
      </c>
      <c r="B88" s="4">
        <v>4</v>
      </c>
      <c r="C88" s="4">
        <v>8192</v>
      </c>
      <c r="D88" s="4">
        <v>102400</v>
      </c>
      <c r="E88" s="4" t="s">
        <v>83</v>
      </c>
      <c r="F88" s="4"/>
      <c r="G88" s="4"/>
      <c r="H88" s="4"/>
      <c r="I88" s="4">
        <v>20480</v>
      </c>
      <c r="J88" s="4"/>
      <c r="K88" s="4" t="str">
        <f t="shared" si="1"/>
        <v>FB01-02-Prod</v>
      </c>
      <c r="L88" s="4">
        <v>10240</v>
      </c>
      <c r="M88" s="4"/>
      <c r="N88" s="4" t="s">
        <v>111</v>
      </c>
      <c r="O88" s="4"/>
      <c r="P88" s="56"/>
      <c r="Q88" s="56"/>
      <c r="R88" s="33" t="s">
        <v>85</v>
      </c>
      <c r="S88" s="30" t="s">
        <v>440</v>
      </c>
      <c r="T88" s="2" t="s">
        <v>87</v>
      </c>
      <c r="U88" s="2" t="s">
        <v>180</v>
      </c>
      <c r="V88" s="5" t="s">
        <v>776</v>
      </c>
      <c r="W88" s="37"/>
      <c r="X88" s="5"/>
      <c r="Y88" s="5"/>
      <c r="Z88" s="5"/>
      <c r="AA88" s="5"/>
      <c r="AB88" s="5"/>
      <c r="AC88" s="5"/>
      <c r="AD88" s="5"/>
      <c r="AE88" s="5" t="s">
        <v>124</v>
      </c>
      <c r="AF88" s="82" t="s">
        <v>840</v>
      </c>
      <c r="AG88" s="2" t="s">
        <v>116</v>
      </c>
      <c r="AH88" s="5"/>
      <c r="AI88" s="103">
        <v>9</v>
      </c>
      <c r="AJ88" s="5"/>
      <c r="AK88" s="2" t="s">
        <v>74</v>
      </c>
      <c r="AL88" s="2" t="s">
        <v>75</v>
      </c>
      <c r="AM88" s="2"/>
      <c r="AN88" s="2" t="s">
        <v>78</v>
      </c>
      <c r="AO88" s="73">
        <v>10</v>
      </c>
      <c r="AP88" s="82" t="s">
        <v>78</v>
      </c>
      <c r="AQ88" s="1" t="s">
        <v>841</v>
      </c>
      <c r="AR88" s="1"/>
    </row>
    <row r="89" spans="1:45">
      <c r="A89" s="7" t="s">
        <v>443</v>
      </c>
      <c r="B89" s="8">
        <v>8</v>
      </c>
      <c r="C89" s="8">
        <v>32768</v>
      </c>
      <c r="D89" s="8">
        <v>102400</v>
      </c>
      <c r="E89" s="8" t="s">
        <v>66</v>
      </c>
      <c r="F89" s="8"/>
      <c r="G89" s="8"/>
      <c r="H89" s="8"/>
      <c r="I89" s="15"/>
      <c r="J89" s="15"/>
      <c r="K89" s="15"/>
      <c r="L89" s="15"/>
      <c r="M89" s="15"/>
      <c r="N89" s="15"/>
      <c r="O89" s="15"/>
      <c r="P89" s="91"/>
      <c r="Q89" s="91"/>
      <c r="R89" s="34" t="s">
        <v>85</v>
      </c>
      <c r="S89" s="16" t="s">
        <v>444</v>
      </c>
      <c r="T89" s="69" t="s">
        <v>69</v>
      </c>
      <c r="U89" s="69" t="s">
        <v>180</v>
      </c>
      <c r="V89" s="30" t="s">
        <v>774</v>
      </c>
      <c r="W89" s="38" t="s">
        <v>445</v>
      </c>
      <c r="X89" s="16" t="s">
        <v>446</v>
      </c>
      <c r="Y89" s="16"/>
      <c r="Z89" s="16"/>
      <c r="AA89" s="16"/>
      <c r="AB89" s="16"/>
      <c r="AC89" s="16"/>
      <c r="AD89" s="16"/>
      <c r="AE89" s="16" t="s">
        <v>107</v>
      </c>
      <c r="AF89" s="86" t="s">
        <v>447</v>
      </c>
      <c r="AG89" s="17" t="s">
        <v>72</v>
      </c>
      <c r="AH89" s="17" t="s">
        <v>448</v>
      </c>
      <c r="AI89" s="105">
        <v>5</v>
      </c>
      <c r="AJ89" s="16"/>
      <c r="AK89" s="17" t="s">
        <v>74</v>
      </c>
      <c r="AL89" s="17" t="s">
        <v>75</v>
      </c>
      <c r="AM89" s="17"/>
      <c r="AN89" s="17" t="s">
        <v>77</v>
      </c>
      <c r="AO89" s="77"/>
      <c r="AP89" s="86" t="s">
        <v>78</v>
      </c>
      <c r="AQ89" s="15" t="s">
        <v>449</v>
      </c>
      <c r="AR89" s="15"/>
    </row>
    <row r="90" spans="1:45">
      <c r="A90" s="3" t="s">
        <v>450</v>
      </c>
      <c r="B90" s="4">
        <v>2</v>
      </c>
      <c r="C90" s="4">
        <v>4096</v>
      </c>
      <c r="D90" s="4">
        <v>102400</v>
      </c>
      <c r="E90" s="4" t="s">
        <v>83</v>
      </c>
      <c r="F90" s="4"/>
      <c r="G90" s="4"/>
      <c r="H90" s="4"/>
      <c r="I90" s="4">
        <v>10240</v>
      </c>
      <c r="J90" s="4"/>
      <c r="K90" s="4" t="str">
        <f>E90</f>
        <v>FB01-02-Prod</v>
      </c>
      <c r="L90" s="4">
        <v>10240</v>
      </c>
      <c r="M90" s="4"/>
      <c r="N90" s="4" t="s">
        <v>111</v>
      </c>
      <c r="O90" s="4"/>
      <c r="P90" s="56"/>
      <c r="Q90" s="56"/>
      <c r="R90" s="33" t="s">
        <v>85</v>
      </c>
      <c r="S90" s="30" t="s">
        <v>451</v>
      </c>
      <c r="T90" s="2" t="s">
        <v>87</v>
      </c>
      <c r="U90" s="5" t="s">
        <v>180</v>
      </c>
      <c r="V90" s="5" t="s">
        <v>776</v>
      </c>
      <c r="W90" s="37"/>
      <c r="X90" s="5"/>
      <c r="Y90" s="5"/>
      <c r="Z90" s="5"/>
      <c r="AA90" s="5"/>
      <c r="AB90" s="5"/>
      <c r="AC90" s="5"/>
      <c r="AD90" s="5"/>
      <c r="AE90" s="5" t="s">
        <v>114</v>
      </c>
      <c r="AF90" s="82" t="s">
        <v>452</v>
      </c>
      <c r="AG90" s="2" t="s">
        <v>116</v>
      </c>
      <c r="AH90" s="5"/>
      <c r="AI90" s="103">
        <v>9</v>
      </c>
      <c r="AJ90" s="5"/>
      <c r="AK90" s="2" t="s">
        <v>117</v>
      </c>
      <c r="AL90" s="2" t="s">
        <v>75</v>
      </c>
      <c r="AM90" s="2"/>
      <c r="AN90" s="2" t="s">
        <v>78</v>
      </c>
      <c r="AO90" s="73">
        <v>10</v>
      </c>
      <c r="AP90" s="82"/>
      <c r="AQ90" s="1" t="s">
        <v>453</v>
      </c>
      <c r="AR90" s="1"/>
      <c r="AS90" t="s">
        <v>119</v>
      </c>
    </row>
    <row r="91" spans="1:45">
      <c r="A91" s="3" t="s">
        <v>454</v>
      </c>
      <c r="B91" s="4">
        <v>8</v>
      </c>
      <c r="C91" s="4">
        <v>24576</v>
      </c>
      <c r="D91" s="4">
        <v>102400</v>
      </c>
      <c r="E91" s="4" t="s">
        <v>83</v>
      </c>
      <c r="F91" s="4"/>
      <c r="G91" s="4"/>
      <c r="H91" s="4"/>
      <c r="I91" s="4">
        <v>10240</v>
      </c>
      <c r="J91" s="4"/>
      <c r="K91" s="4" t="str">
        <f>E91</f>
        <v>FB01-02-Prod</v>
      </c>
      <c r="L91" s="4">
        <v>40960</v>
      </c>
      <c r="M91" s="4"/>
      <c r="N91" s="4" t="s">
        <v>111</v>
      </c>
      <c r="O91" s="4"/>
      <c r="P91" s="56"/>
      <c r="Q91" s="56"/>
      <c r="R91" s="33" t="s">
        <v>85</v>
      </c>
      <c r="S91" s="30" t="s">
        <v>455</v>
      </c>
      <c r="T91" s="2" t="s">
        <v>87</v>
      </c>
      <c r="U91" s="5" t="s">
        <v>180</v>
      </c>
      <c r="V91" s="5" t="s">
        <v>776</v>
      </c>
      <c r="W91" s="37"/>
      <c r="X91" s="5"/>
      <c r="Y91" s="5"/>
      <c r="Z91" s="5"/>
      <c r="AA91" s="5"/>
      <c r="AB91" s="5"/>
      <c r="AC91" s="5"/>
      <c r="AD91" s="5"/>
      <c r="AE91" s="5" t="s">
        <v>114</v>
      </c>
      <c r="AF91" s="82" t="s">
        <v>456</v>
      </c>
      <c r="AG91" s="2" t="s">
        <v>116</v>
      </c>
      <c r="AH91" s="5"/>
      <c r="AI91" s="103">
        <v>9</v>
      </c>
      <c r="AJ91" s="5"/>
      <c r="AK91" s="2" t="s">
        <v>117</v>
      </c>
      <c r="AL91" s="2" t="s">
        <v>75</v>
      </c>
      <c r="AM91" s="2"/>
      <c r="AN91" s="2" t="s">
        <v>77</v>
      </c>
      <c r="AO91" s="73"/>
      <c r="AP91" s="82"/>
      <c r="AQ91" s="1" t="s">
        <v>118</v>
      </c>
      <c r="AR91" s="1"/>
      <c r="AS91" t="s">
        <v>119</v>
      </c>
    </row>
    <row r="92" spans="1:45">
      <c r="A92" s="3" t="s">
        <v>457</v>
      </c>
      <c r="B92" s="4">
        <v>8</v>
      </c>
      <c r="C92" s="4">
        <v>16384</v>
      </c>
      <c r="D92" s="4">
        <v>102400</v>
      </c>
      <c r="E92" s="4" t="s">
        <v>83</v>
      </c>
      <c r="F92" s="4"/>
      <c r="G92" s="4"/>
      <c r="H92" s="4"/>
      <c r="I92" s="4">
        <v>358400</v>
      </c>
      <c r="J92" s="4"/>
      <c r="K92" s="4" t="str">
        <f>E92</f>
        <v>FB01-02-Prod</v>
      </c>
      <c r="L92" s="4">
        <v>35840</v>
      </c>
      <c r="M92" s="4"/>
      <c r="N92" s="4" t="s">
        <v>111</v>
      </c>
      <c r="O92" s="4">
        <v>25600</v>
      </c>
      <c r="P92" s="56"/>
      <c r="Q92" s="56"/>
      <c r="R92" s="33" t="s">
        <v>85</v>
      </c>
      <c r="S92" s="30" t="s">
        <v>458</v>
      </c>
      <c r="T92" s="2" t="s">
        <v>87</v>
      </c>
      <c r="U92" s="5" t="s">
        <v>180</v>
      </c>
      <c r="V92" s="5" t="s">
        <v>776</v>
      </c>
      <c r="W92" s="37"/>
      <c r="X92" s="5"/>
      <c r="Y92" s="5"/>
      <c r="Z92" s="5"/>
      <c r="AA92" s="5"/>
      <c r="AB92" s="5"/>
      <c r="AC92" s="5"/>
      <c r="AD92" s="5"/>
      <c r="AE92" s="5" t="s">
        <v>129</v>
      </c>
      <c r="AF92" s="82" t="s">
        <v>223</v>
      </c>
      <c r="AG92" s="2" t="s">
        <v>116</v>
      </c>
      <c r="AH92" s="5"/>
      <c r="AI92" s="103">
        <v>9</v>
      </c>
      <c r="AJ92" s="5"/>
      <c r="AK92" s="2" t="s">
        <v>91</v>
      </c>
      <c r="AL92" s="2" t="s">
        <v>75</v>
      </c>
      <c r="AM92" s="2"/>
      <c r="AN92" s="2" t="s">
        <v>77</v>
      </c>
      <c r="AO92" s="73"/>
      <c r="AP92" s="82"/>
      <c r="AQ92" s="1" t="s">
        <v>131</v>
      </c>
      <c r="AR92" s="1"/>
      <c r="AS92" t="s">
        <v>119</v>
      </c>
    </row>
    <row r="93" spans="1:45">
      <c r="A93" s="3" t="s">
        <v>459</v>
      </c>
      <c r="B93" s="4">
        <v>2</v>
      </c>
      <c r="C93" s="4">
        <v>5632</v>
      </c>
      <c r="D93" s="4">
        <v>67155</v>
      </c>
      <c r="E93" s="4" t="s">
        <v>66</v>
      </c>
      <c r="F93" s="4"/>
      <c r="G93" s="4"/>
      <c r="H93" s="4"/>
      <c r="I93" s="1"/>
      <c r="J93" s="1"/>
      <c r="K93" s="1"/>
      <c r="L93" s="1"/>
      <c r="M93" s="1"/>
      <c r="N93" s="1"/>
      <c r="O93" s="1"/>
      <c r="P93" s="55"/>
      <c r="Q93" s="55"/>
      <c r="R93" s="31" t="s">
        <v>67</v>
      </c>
      <c r="S93" s="2" t="s">
        <v>460</v>
      </c>
      <c r="T93" s="2" t="s">
        <v>446</v>
      </c>
      <c r="U93" s="2"/>
      <c r="V93" s="35"/>
      <c r="W93" s="35"/>
      <c r="X93" s="2"/>
      <c r="Y93" s="2"/>
      <c r="Z93" s="2"/>
      <c r="AA93" s="2"/>
      <c r="AB93" s="2"/>
      <c r="AC93" s="2"/>
      <c r="AD93" s="2"/>
      <c r="AE93" s="2" t="s">
        <v>70</v>
      </c>
      <c r="AF93" s="87" t="s">
        <v>461</v>
      </c>
      <c r="AG93" s="2" t="s">
        <v>72</v>
      </c>
      <c r="AH93" s="2" t="s">
        <v>73</v>
      </c>
      <c r="AI93" s="82">
        <v>7</v>
      </c>
      <c r="AJ93" s="2"/>
      <c r="AK93" s="2" t="s">
        <v>74</v>
      </c>
      <c r="AL93" s="2" t="s">
        <v>75</v>
      </c>
      <c r="AM93" s="2"/>
      <c r="AN93" s="2" t="s">
        <v>77</v>
      </c>
      <c r="AO93" s="73"/>
      <c r="AP93" s="87" t="s">
        <v>78</v>
      </c>
      <c r="AQ93" s="1" t="s">
        <v>462</v>
      </c>
      <c r="AR93" s="1"/>
    </row>
    <row r="94" spans="1:45">
      <c r="A94" s="3" t="s">
        <v>463</v>
      </c>
      <c r="B94" s="4">
        <v>2</v>
      </c>
      <c r="C94" s="4">
        <v>5632</v>
      </c>
      <c r="D94" s="4">
        <v>67155</v>
      </c>
      <c r="E94" s="4" t="s">
        <v>66</v>
      </c>
      <c r="F94" s="4"/>
      <c r="G94" s="4"/>
      <c r="H94" s="4"/>
      <c r="I94" s="1"/>
      <c r="J94" s="1"/>
      <c r="K94" s="1"/>
      <c r="L94" s="1"/>
      <c r="M94" s="1"/>
      <c r="N94" s="1"/>
      <c r="O94" s="1"/>
      <c r="P94" s="55"/>
      <c r="Q94" s="55"/>
      <c r="R94" s="31" t="s">
        <v>67</v>
      </c>
      <c r="S94" s="2" t="s">
        <v>460</v>
      </c>
      <c r="T94" s="39" t="s">
        <v>446</v>
      </c>
      <c r="U94" s="2"/>
      <c r="V94" s="47"/>
      <c r="W94" s="35"/>
      <c r="X94" s="2"/>
      <c r="Y94" s="2"/>
      <c r="Z94" s="2"/>
      <c r="AA94" s="2"/>
      <c r="AB94" s="2"/>
      <c r="AC94" s="2"/>
      <c r="AD94" s="2"/>
      <c r="AE94" s="2" t="s">
        <v>70</v>
      </c>
      <c r="AF94" s="87" t="s">
        <v>461</v>
      </c>
      <c r="AG94" s="2" t="s">
        <v>72</v>
      </c>
      <c r="AH94" s="2" t="s">
        <v>73</v>
      </c>
      <c r="AI94" s="82">
        <v>7</v>
      </c>
      <c r="AJ94" s="2"/>
      <c r="AK94" s="2" t="s">
        <v>74</v>
      </c>
      <c r="AL94" s="2" t="s">
        <v>75</v>
      </c>
      <c r="AM94" s="2"/>
      <c r="AN94" s="2" t="s">
        <v>77</v>
      </c>
      <c r="AO94" s="73"/>
      <c r="AP94" s="87" t="s">
        <v>78</v>
      </c>
      <c r="AQ94" s="1" t="s">
        <v>462</v>
      </c>
      <c r="AR94" s="1"/>
    </row>
    <row r="95" spans="1:45">
      <c r="A95" s="3" t="s">
        <v>464</v>
      </c>
      <c r="B95" s="4">
        <v>8</v>
      </c>
      <c r="C95" s="4">
        <v>16384</v>
      </c>
      <c r="D95" s="4">
        <v>102400</v>
      </c>
      <c r="E95" s="4" t="s">
        <v>83</v>
      </c>
      <c r="F95" s="4"/>
      <c r="G95" s="4"/>
      <c r="H95" s="4"/>
      <c r="I95" s="4">
        <v>40960</v>
      </c>
      <c r="J95" s="4"/>
      <c r="K95" s="4" t="str">
        <f t="shared" ref="K95:K102" si="2">E95</f>
        <v>FB01-02-Prod</v>
      </c>
      <c r="L95" s="4">
        <v>10240</v>
      </c>
      <c r="M95" s="4"/>
      <c r="N95" s="4" t="s">
        <v>111</v>
      </c>
      <c r="O95" s="4"/>
      <c r="P95" s="56"/>
      <c r="Q95" s="56"/>
      <c r="R95" s="33" t="s">
        <v>85</v>
      </c>
      <c r="S95" s="40" t="s">
        <v>465</v>
      </c>
      <c r="T95" s="2" t="s">
        <v>87</v>
      </c>
      <c r="U95" s="5" t="s">
        <v>180</v>
      </c>
      <c r="V95" s="5" t="s">
        <v>776</v>
      </c>
      <c r="W95" s="37"/>
      <c r="X95" s="5"/>
      <c r="Y95" s="5"/>
      <c r="Z95" s="5"/>
      <c r="AA95" s="5"/>
      <c r="AB95" s="5"/>
      <c r="AC95" s="5"/>
      <c r="AD95" s="5"/>
      <c r="AE95" s="5" t="s">
        <v>114</v>
      </c>
      <c r="AF95" s="82" t="s">
        <v>466</v>
      </c>
      <c r="AG95" s="2" t="s">
        <v>116</v>
      </c>
      <c r="AH95" s="5"/>
      <c r="AI95" s="103">
        <v>9</v>
      </c>
      <c r="AJ95" s="5"/>
      <c r="AK95" s="2" t="s">
        <v>117</v>
      </c>
      <c r="AL95" s="2" t="s">
        <v>75</v>
      </c>
      <c r="AM95" s="2"/>
      <c r="AN95" s="2" t="s">
        <v>77</v>
      </c>
      <c r="AO95" s="73"/>
      <c r="AP95" s="82"/>
      <c r="AQ95" s="1" t="s">
        <v>467</v>
      </c>
      <c r="AR95" s="1"/>
      <c r="AS95" t="s">
        <v>119</v>
      </c>
    </row>
    <row r="96" spans="1:45">
      <c r="A96" s="3" t="s">
        <v>468</v>
      </c>
      <c r="B96" s="4">
        <v>8</v>
      </c>
      <c r="C96" s="4">
        <v>16384</v>
      </c>
      <c r="D96" s="4">
        <v>102400</v>
      </c>
      <c r="E96" s="4" t="s">
        <v>83</v>
      </c>
      <c r="F96" s="4"/>
      <c r="G96" s="4"/>
      <c r="H96" s="4"/>
      <c r="I96" s="4">
        <v>40960</v>
      </c>
      <c r="J96" s="4"/>
      <c r="K96" s="4" t="str">
        <f t="shared" si="2"/>
        <v>FB01-02-Prod</v>
      </c>
      <c r="L96" s="4">
        <v>10240</v>
      </c>
      <c r="M96" s="4"/>
      <c r="N96" s="4" t="s">
        <v>111</v>
      </c>
      <c r="O96" s="4"/>
      <c r="P96" s="56"/>
      <c r="Q96" s="56"/>
      <c r="R96" s="33" t="s">
        <v>85</v>
      </c>
      <c r="S96" s="30" t="s">
        <v>469</v>
      </c>
      <c r="T96" s="29" t="s">
        <v>87</v>
      </c>
      <c r="U96" s="5" t="s">
        <v>180</v>
      </c>
      <c r="V96" s="5" t="s">
        <v>776</v>
      </c>
      <c r="W96" s="37"/>
      <c r="X96" s="5"/>
      <c r="Y96" s="5"/>
      <c r="Z96" s="5"/>
      <c r="AA96" s="5"/>
      <c r="AB96" s="5"/>
      <c r="AC96" s="5"/>
      <c r="AD96" s="5"/>
      <c r="AE96" s="5" t="s">
        <v>114</v>
      </c>
      <c r="AF96" s="82" t="s">
        <v>466</v>
      </c>
      <c r="AG96" s="2" t="s">
        <v>116</v>
      </c>
      <c r="AH96" s="5"/>
      <c r="AI96" s="103">
        <v>9</v>
      </c>
      <c r="AJ96" s="5"/>
      <c r="AK96" s="2" t="s">
        <v>117</v>
      </c>
      <c r="AL96" s="2" t="s">
        <v>75</v>
      </c>
      <c r="AM96" s="2"/>
      <c r="AN96" s="2" t="s">
        <v>77</v>
      </c>
      <c r="AO96" s="73"/>
      <c r="AP96" s="82"/>
      <c r="AQ96" s="1" t="s">
        <v>467</v>
      </c>
      <c r="AR96" s="1"/>
      <c r="AS96" t="s">
        <v>119</v>
      </c>
    </row>
    <row r="97" spans="1:45">
      <c r="A97" s="3" t="s">
        <v>470</v>
      </c>
      <c r="B97" s="4">
        <v>8</v>
      </c>
      <c r="C97" s="4">
        <v>8192</v>
      </c>
      <c r="D97" s="4">
        <v>102400</v>
      </c>
      <c r="E97" s="4" t="s">
        <v>83</v>
      </c>
      <c r="F97" s="4"/>
      <c r="G97" s="4"/>
      <c r="H97" s="4"/>
      <c r="I97" s="4">
        <v>40960</v>
      </c>
      <c r="J97" s="4"/>
      <c r="K97" s="4" t="str">
        <f t="shared" si="2"/>
        <v>FB01-02-Prod</v>
      </c>
      <c r="L97" s="4">
        <v>10240</v>
      </c>
      <c r="M97" s="4"/>
      <c r="N97" s="4" t="s">
        <v>111</v>
      </c>
      <c r="O97" s="4"/>
      <c r="P97" s="4"/>
      <c r="Q97" s="4"/>
      <c r="R97" s="5" t="s">
        <v>85</v>
      </c>
      <c r="S97" s="110" t="s">
        <v>471</v>
      </c>
      <c r="T97" s="2" t="s">
        <v>87</v>
      </c>
      <c r="U97" s="5" t="s">
        <v>180</v>
      </c>
      <c r="V97" s="5" t="s">
        <v>776</v>
      </c>
      <c r="W97" s="5"/>
      <c r="X97" s="5"/>
      <c r="Y97" s="5"/>
      <c r="Z97" s="5"/>
      <c r="AA97" s="5"/>
      <c r="AB97" s="5"/>
      <c r="AC97" s="5"/>
      <c r="AD97" s="5"/>
      <c r="AE97" s="5" t="s">
        <v>114</v>
      </c>
      <c r="AF97" s="82" t="s">
        <v>466</v>
      </c>
      <c r="AG97" s="2" t="s">
        <v>116</v>
      </c>
      <c r="AH97" s="5"/>
      <c r="AI97" s="103">
        <v>9</v>
      </c>
      <c r="AJ97" s="5"/>
      <c r="AK97" s="2" t="s">
        <v>117</v>
      </c>
      <c r="AL97" s="2" t="s">
        <v>75</v>
      </c>
      <c r="AM97" s="2"/>
      <c r="AN97" s="2" t="s">
        <v>77</v>
      </c>
      <c r="AO97" s="73"/>
      <c r="AP97" s="82"/>
      <c r="AQ97" s="1" t="s">
        <v>467</v>
      </c>
      <c r="AR97" s="1"/>
      <c r="AS97" t="s">
        <v>119</v>
      </c>
    </row>
    <row r="98" spans="1:45">
      <c r="A98" s="3" t="s">
        <v>472</v>
      </c>
      <c r="B98" s="4">
        <v>8</v>
      </c>
      <c r="C98" s="4">
        <v>8192</v>
      </c>
      <c r="D98" s="4">
        <v>102400</v>
      </c>
      <c r="E98" s="4" t="s">
        <v>83</v>
      </c>
      <c r="F98" s="4"/>
      <c r="G98" s="4"/>
      <c r="H98" s="4"/>
      <c r="I98" s="4">
        <v>40960</v>
      </c>
      <c r="J98" s="4"/>
      <c r="K98" s="4" t="str">
        <f t="shared" si="2"/>
        <v>FB01-02-Prod</v>
      </c>
      <c r="L98" s="4">
        <v>10240</v>
      </c>
      <c r="M98" s="4"/>
      <c r="N98" s="4" t="s">
        <v>111</v>
      </c>
      <c r="O98" s="4"/>
      <c r="P98" s="56"/>
      <c r="Q98" s="56"/>
      <c r="R98" s="33" t="s">
        <v>85</v>
      </c>
      <c r="S98" s="30" t="s">
        <v>473</v>
      </c>
      <c r="T98" s="2" t="s">
        <v>87</v>
      </c>
      <c r="U98" s="37" t="s">
        <v>180</v>
      </c>
      <c r="V98" s="5" t="s">
        <v>776</v>
      </c>
      <c r="W98" s="37"/>
      <c r="X98" s="5"/>
      <c r="Y98" s="5"/>
      <c r="Z98" s="5"/>
      <c r="AA98" s="5"/>
      <c r="AB98" s="5"/>
      <c r="AC98" s="5"/>
      <c r="AD98" s="5"/>
      <c r="AE98" s="5" t="s">
        <v>114</v>
      </c>
      <c r="AF98" s="82" t="s">
        <v>466</v>
      </c>
      <c r="AG98" s="2" t="s">
        <v>116</v>
      </c>
      <c r="AH98" s="5"/>
      <c r="AI98" s="103">
        <v>9</v>
      </c>
      <c r="AJ98" s="5"/>
      <c r="AK98" s="2" t="s">
        <v>117</v>
      </c>
      <c r="AL98" s="2" t="s">
        <v>75</v>
      </c>
      <c r="AM98" s="2"/>
      <c r="AN98" s="2" t="s">
        <v>77</v>
      </c>
      <c r="AO98" s="73"/>
      <c r="AP98" s="82"/>
      <c r="AQ98" s="1" t="s">
        <v>467</v>
      </c>
      <c r="AR98" s="1"/>
      <c r="AS98" t="s">
        <v>119</v>
      </c>
    </row>
    <row r="99" spans="1:45">
      <c r="A99" s="3" t="s">
        <v>474</v>
      </c>
      <c r="B99" s="4">
        <v>8</v>
      </c>
      <c r="C99" s="4">
        <v>8192</v>
      </c>
      <c r="D99" s="4">
        <v>102400</v>
      </c>
      <c r="E99" s="4" t="s">
        <v>83</v>
      </c>
      <c r="F99" s="4"/>
      <c r="G99" s="4"/>
      <c r="H99" s="4"/>
      <c r="I99" s="4">
        <v>40960</v>
      </c>
      <c r="J99" s="4"/>
      <c r="K99" s="4" t="str">
        <f t="shared" si="2"/>
        <v>FB01-02-Prod</v>
      </c>
      <c r="L99" s="4">
        <v>10240</v>
      </c>
      <c r="M99" s="4"/>
      <c r="N99" s="4" t="s">
        <v>111</v>
      </c>
      <c r="O99" s="4"/>
      <c r="P99" s="56"/>
      <c r="Q99" s="56"/>
      <c r="R99" s="33" t="s">
        <v>85</v>
      </c>
      <c r="S99" s="30" t="s">
        <v>475</v>
      </c>
      <c r="T99" s="2" t="s">
        <v>87</v>
      </c>
      <c r="U99" s="37" t="s">
        <v>180</v>
      </c>
      <c r="V99" s="5" t="s">
        <v>776</v>
      </c>
      <c r="W99" s="37"/>
      <c r="X99" s="5"/>
      <c r="Y99" s="5"/>
      <c r="Z99" s="5"/>
      <c r="AA99" s="5"/>
      <c r="AB99" s="5"/>
      <c r="AC99" s="5"/>
      <c r="AD99" s="5"/>
      <c r="AE99" s="5" t="s">
        <v>114</v>
      </c>
      <c r="AF99" s="82" t="s">
        <v>466</v>
      </c>
      <c r="AG99" s="2" t="s">
        <v>116</v>
      </c>
      <c r="AH99" s="5"/>
      <c r="AI99" s="103">
        <v>9</v>
      </c>
      <c r="AJ99" s="5"/>
      <c r="AK99" s="2" t="s">
        <v>117</v>
      </c>
      <c r="AL99" s="2" t="s">
        <v>75</v>
      </c>
      <c r="AM99" s="2"/>
      <c r="AN99" s="2" t="s">
        <v>77</v>
      </c>
      <c r="AO99" s="73"/>
      <c r="AP99" s="82"/>
      <c r="AQ99" s="1" t="s">
        <v>467</v>
      </c>
      <c r="AR99" s="1"/>
      <c r="AS99" t="s">
        <v>119</v>
      </c>
    </row>
    <row r="100" spans="1:45">
      <c r="A100" s="3" t="s">
        <v>476</v>
      </c>
      <c r="B100" s="4">
        <v>8</v>
      </c>
      <c r="C100" s="4">
        <v>8192</v>
      </c>
      <c r="D100" s="4">
        <v>102400</v>
      </c>
      <c r="E100" s="4" t="s">
        <v>83</v>
      </c>
      <c r="F100" s="4"/>
      <c r="G100" s="4"/>
      <c r="H100" s="4"/>
      <c r="I100" s="4">
        <v>40960</v>
      </c>
      <c r="J100" s="4"/>
      <c r="K100" s="4" t="str">
        <f t="shared" si="2"/>
        <v>FB01-02-Prod</v>
      </c>
      <c r="L100" s="4">
        <v>10240</v>
      </c>
      <c r="M100" s="4"/>
      <c r="N100" s="4" t="s">
        <v>111</v>
      </c>
      <c r="O100" s="4"/>
      <c r="P100" s="4"/>
      <c r="Q100" s="4"/>
      <c r="R100" s="5" t="s">
        <v>85</v>
      </c>
      <c r="S100" s="68" t="s">
        <v>477</v>
      </c>
      <c r="T100" s="92" t="s">
        <v>87</v>
      </c>
      <c r="U100" s="111" t="s">
        <v>180</v>
      </c>
      <c r="V100" s="5" t="s">
        <v>776</v>
      </c>
      <c r="W100" s="5"/>
      <c r="X100" s="5"/>
      <c r="Y100" s="5"/>
      <c r="Z100" s="5"/>
      <c r="AA100" s="5"/>
      <c r="AB100" s="5"/>
      <c r="AC100" s="5"/>
      <c r="AD100" s="5"/>
      <c r="AE100" s="5" t="s">
        <v>114</v>
      </c>
      <c r="AF100" s="82" t="s">
        <v>466</v>
      </c>
      <c r="AG100" s="2" t="s">
        <v>116</v>
      </c>
      <c r="AH100" s="5"/>
      <c r="AI100" s="103">
        <v>9</v>
      </c>
      <c r="AJ100" s="5"/>
      <c r="AK100" s="2" t="s">
        <v>117</v>
      </c>
      <c r="AL100" s="2" t="s">
        <v>75</v>
      </c>
      <c r="AM100" s="2"/>
      <c r="AN100" s="2" t="s">
        <v>77</v>
      </c>
      <c r="AO100" s="73"/>
      <c r="AP100" s="82"/>
      <c r="AQ100" s="1" t="s">
        <v>467</v>
      </c>
      <c r="AR100" s="1"/>
      <c r="AS100" t="s">
        <v>119</v>
      </c>
    </row>
    <row r="101" spans="1:45">
      <c r="A101" s="3" t="s">
        <v>478</v>
      </c>
      <c r="B101" s="4">
        <v>8</v>
      </c>
      <c r="C101" s="4">
        <v>8192</v>
      </c>
      <c r="D101" s="4">
        <v>102400</v>
      </c>
      <c r="E101" s="4" t="s">
        <v>83</v>
      </c>
      <c r="F101" s="4"/>
      <c r="G101" s="4"/>
      <c r="H101" s="4"/>
      <c r="I101" s="4">
        <v>40960</v>
      </c>
      <c r="J101" s="4"/>
      <c r="K101" s="4" t="str">
        <f t="shared" si="2"/>
        <v>FB01-02-Prod</v>
      </c>
      <c r="L101" s="4">
        <v>10240</v>
      </c>
      <c r="M101" s="4"/>
      <c r="N101" s="4" t="s">
        <v>111</v>
      </c>
      <c r="O101" s="4"/>
      <c r="P101" s="4"/>
      <c r="Q101" s="4"/>
      <c r="R101" s="5" t="s">
        <v>85</v>
      </c>
      <c r="S101" s="30" t="s">
        <v>479</v>
      </c>
      <c r="T101" s="2" t="s">
        <v>87</v>
      </c>
      <c r="U101" s="5" t="s">
        <v>180</v>
      </c>
      <c r="V101" s="5" t="s">
        <v>776</v>
      </c>
      <c r="W101" s="5"/>
      <c r="X101" s="5"/>
      <c r="Y101" s="5"/>
      <c r="Z101" s="5"/>
      <c r="AA101" s="5"/>
      <c r="AB101" s="5"/>
      <c r="AC101" s="5"/>
      <c r="AD101" s="5"/>
      <c r="AE101" s="5" t="s">
        <v>114</v>
      </c>
      <c r="AF101" s="82" t="s">
        <v>466</v>
      </c>
      <c r="AG101" s="2" t="s">
        <v>116</v>
      </c>
      <c r="AH101" s="5"/>
      <c r="AI101" s="103">
        <v>9</v>
      </c>
      <c r="AJ101" s="5"/>
      <c r="AK101" s="2" t="s">
        <v>117</v>
      </c>
      <c r="AL101" s="2" t="s">
        <v>75</v>
      </c>
      <c r="AM101" s="2"/>
      <c r="AN101" s="2" t="s">
        <v>77</v>
      </c>
      <c r="AO101" s="73"/>
      <c r="AP101" s="82"/>
      <c r="AQ101" s="1" t="s">
        <v>467</v>
      </c>
      <c r="AR101" s="1"/>
      <c r="AS101" t="s">
        <v>119</v>
      </c>
    </row>
    <row r="102" spans="1:45" s="26" customFormat="1">
      <c r="A102" s="3" t="s">
        <v>480</v>
      </c>
      <c r="B102" s="4">
        <v>8</v>
      </c>
      <c r="C102" s="4">
        <v>8192</v>
      </c>
      <c r="D102" s="4">
        <v>102400</v>
      </c>
      <c r="E102" s="4" t="s">
        <v>83</v>
      </c>
      <c r="F102" s="4"/>
      <c r="G102" s="4"/>
      <c r="H102" s="4"/>
      <c r="I102" s="4">
        <v>40960</v>
      </c>
      <c r="J102" s="4"/>
      <c r="K102" s="4" t="str">
        <f t="shared" si="2"/>
        <v>FB01-02-Prod</v>
      </c>
      <c r="L102" s="4">
        <v>10240</v>
      </c>
      <c r="M102" s="4"/>
      <c r="N102" s="4" t="s">
        <v>111</v>
      </c>
      <c r="O102" s="4"/>
      <c r="P102" s="4"/>
      <c r="Q102" s="4"/>
      <c r="R102" s="5" t="s">
        <v>85</v>
      </c>
      <c r="S102" s="93" t="s">
        <v>481</v>
      </c>
      <c r="T102" s="2" t="s">
        <v>87</v>
      </c>
      <c r="U102" s="5" t="s">
        <v>180</v>
      </c>
      <c r="V102" s="5" t="s">
        <v>776</v>
      </c>
      <c r="W102" s="5"/>
      <c r="X102" s="5"/>
      <c r="Y102" s="5"/>
      <c r="Z102" s="5"/>
      <c r="AA102" s="5"/>
      <c r="AB102" s="5"/>
      <c r="AC102" s="5"/>
      <c r="AD102" s="5"/>
      <c r="AE102" s="5" t="s">
        <v>114</v>
      </c>
      <c r="AF102" s="82" t="s">
        <v>466</v>
      </c>
      <c r="AG102" s="2" t="s">
        <v>116</v>
      </c>
      <c r="AH102" s="5"/>
      <c r="AI102" s="103">
        <v>9</v>
      </c>
      <c r="AJ102" s="5"/>
      <c r="AK102" s="2" t="s">
        <v>117</v>
      </c>
      <c r="AL102" s="2" t="s">
        <v>75</v>
      </c>
      <c r="AM102" s="2"/>
      <c r="AN102" s="2" t="s">
        <v>77</v>
      </c>
      <c r="AO102" s="73"/>
      <c r="AP102" s="82"/>
      <c r="AQ102" s="1" t="s">
        <v>467</v>
      </c>
      <c r="AR102" s="1"/>
      <c r="AS102" t="s">
        <v>119</v>
      </c>
    </row>
    <row r="103" spans="1:45">
      <c r="A103" s="1" t="s">
        <v>482</v>
      </c>
      <c r="B103" s="102">
        <v>8</v>
      </c>
      <c r="C103" s="4">
        <v>65536</v>
      </c>
      <c r="D103" s="4">
        <v>102400</v>
      </c>
      <c r="E103" s="4" t="s">
        <v>83</v>
      </c>
      <c r="F103" s="1"/>
      <c r="G103" s="1"/>
      <c r="H103" s="1"/>
      <c r="I103" s="1"/>
      <c r="J103" s="1"/>
      <c r="K103" s="1"/>
      <c r="L103" s="1"/>
      <c r="M103" s="1"/>
      <c r="N103" s="1"/>
      <c r="O103" s="1"/>
      <c r="P103" s="55"/>
      <c r="Q103" s="55"/>
      <c r="R103" s="31" t="s">
        <v>85</v>
      </c>
      <c r="S103" s="1" t="s">
        <v>483</v>
      </c>
      <c r="T103" s="2" t="s">
        <v>87</v>
      </c>
      <c r="U103" s="37" t="s">
        <v>180</v>
      </c>
      <c r="V103" s="5" t="s">
        <v>776</v>
      </c>
      <c r="W103" s="70"/>
      <c r="X103" s="1"/>
      <c r="Y103" s="1"/>
      <c r="Z103" s="1"/>
      <c r="AA103" s="1"/>
      <c r="AB103" s="1"/>
      <c r="AC103" s="1"/>
      <c r="AD103" s="1"/>
      <c r="AE103" s="1" t="s">
        <v>484</v>
      </c>
      <c r="AF103" s="82"/>
      <c r="AG103" s="2" t="s">
        <v>72</v>
      </c>
      <c r="AH103" s="1"/>
      <c r="AI103" s="82">
        <v>6</v>
      </c>
      <c r="AJ103" s="1"/>
      <c r="AK103" s="1" t="s">
        <v>117</v>
      </c>
      <c r="AL103" s="2" t="s">
        <v>75</v>
      </c>
      <c r="AM103" s="1"/>
      <c r="AN103" s="1" t="s">
        <v>78</v>
      </c>
      <c r="AO103" s="73"/>
      <c r="AP103" s="82" t="s">
        <v>78</v>
      </c>
      <c r="AQ103" s="107" t="s">
        <v>485</v>
      </c>
      <c r="AR103" s="1"/>
      <c r="AS103" t="s">
        <v>119</v>
      </c>
    </row>
    <row r="104" spans="1:45">
      <c r="A104" s="3" t="s">
        <v>486</v>
      </c>
      <c r="B104" s="4">
        <v>4</v>
      </c>
      <c r="C104" s="4">
        <v>4096</v>
      </c>
      <c r="D104" s="4">
        <v>102400</v>
      </c>
      <c r="E104" s="4" t="s">
        <v>83</v>
      </c>
      <c r="F104" s="4"/>
      <c r="G104" s="4"/>
      <c r="H104" s="4"/>
      <c r="I104" s="4">
        <v>10240</v>
      </c>
      <c r="J104" s="4"/>
      <c r="K104" s="4" t="str">
        <f t="shared" ref="K104:K109" si="3">E104</f>
        <v>FB01-02-Prod</v>
      </c>
      <c r="L104" s="4">
        <v>40960</v>
      </c>
      <c r="M104" s="4"/>
      <c r="N104" s="4" t="s">
        <v>111</v>
      </c>
      <c r="O104" s="4"/>
      <c r="P104" s="56"/>
      <c r="Q104" s="56"/>
      <c r="R104" s="33" t="s">
        <v>85</v>
      </c>
      <c r="S104" s="30" t="s">
        <v>487</v>
      </c>
      <c r="T104" s="2" t="s">
        <v>87</v>
      </c>
      <c r="U104" s="5" t="s">
        <v>180</v>
      </c>
      <c r="V104" s="5" t="s">
        <v>776</v>
      </c>
      <c r="W104" s="37"/>
      <c r="X104" s="5"/>
      <c r="Y104" s="5"/>
      <c r="Z104" s="5"/>
      <c r="AA104" s="5"/>
      <c r="AB104" s="5"/>
      <c r="AC104" s="5"/>
      <c r="AD104" s="5"/>
      <c r="AE104" s="5" t="s">
        <v>114</v>
      </c>
      <c r="AF104" s="82" t="s">
        <v>488</v>
      </c>
      <c r="AG104" s="5" t="s">
        <v>90</v>
      </c>
      <c r="AH104" s="5"/>
      <c r="AI104" s="103">
        <v>9</v>
      </c>
      <c r="AJ104" s="5"/>
      <c r="AK104" s="2" t="s">
        <v>117</v>
      </c>
      <c r="AL104" s="2" t="s">
        <v>75</v>
      </c>
      <c r="AM104" s="2"/>
      <c r="AN104" s="2" t="s">
        <v>77</v>
      </c>
      <c r="AO104" s="73"/>
      <c r="AP104" s="82"/>
      <c r="AQ104" s="1" t="s">
        <v>118</v>
      </c>
      <c r="AR104" s="1"/>
    </row>
    <row r="105" spans="1:45">
      <c r="A105" s="19" t="s">
        <v>489</v>
      </c>
      <c r="B105" s="4">
        <v>4</v>
      </c>
      <c r="C105" s="6">
        <v>16384</v>
      </c>
      <c r="D105" s="4">
        <v>102400</v>
      </c>
      <c r="E105" s="4" t="s">
        <v>83</v>
      </c>
      <c r="F105" s="4"/>
      <c r="G105" s="4"/>
      <c r="H105" s="4"/>
      <c r="I105" s="4">
        <v>40960</v>
      </c>
      <c r="J105" s="4"/>
      <c r="K105" s="4" t="str">
        <f t="shared" si="3"/>
        <v>FB01-02-Prod</v>
      </c>
      <c r="L105" s="4">
        <v>10240</v>
      </c>
      <c r="M105" s="4"/>
      <c r="N105" s="4" t="s">
        <v>111</v>
      </c>
      <c r="O105" s="4"/>
      <c r="P105" s="56"/>
      <c r="Q105" s="56"/>
      <c r="R105" s="33" t="s">
        <v>85</v>
      </c>
      <c r="S105" s="30" t="s">
        <v>490</v>
      </c>
      <c r="T105" s="39" t="s">
        <v>87</v>
      </c>
      <c r="U105" s="5" t="s">
        <v>180</v>
      </c>
      <c r="V105" s="5" t="s">
        <v>776</v>
      </c>
      <c r="W105" s="37"/>
      <c r="X105" s="5"/>
      <c r="Y105" s="5"/>
      <c r="Z105" s="5"/>
      <c r="AA105" s="5"/>
      <c r="AB105" s="5"/>
      <c r="AC105" s="5"/>
      <c r="AD105" s="5"/>
      <c r="AE105" s="5" t="s">
        <v>124</v>
      </c>
      <c r="AF105" s="82" t="s">
        <v>488</v>
      </c>
      <c r="AG105" s="5" t="s">
        <v>90</v>
      </c>
      <c r="AH105" s="5"/>
      <c r="AI105" s="103">
        <v>9</v>
      </c>
      <c r="AJ105" s="5"/>
      <c r="AK105" s="2" t="s">
        <v>175</v>
      </c>
      <c r="AL105" s="2" t="s">
        <v>75</v>
      </c>
      <c r="AM105" s="2"/>
      <c r="AN105" s="2" t="s">
        <v>77</v>
      </c>
      <c r="AO105" s="73"/>
      <c r="AP105" s="82" t="s">
        <v>78</v>
      </c>
      <c r="AQ105" s="1" t="s">
        <v>437</v>
      </c>
      <c r="AR105" s="1"/>
    </row>
    <row r="106" spans="1:45">
      <c r="A106" s="19" t="s">
        <v>491</v>
      </c>
      <c r="B106" s="4">
        <v>4</v>
      </c>
      <c r="C106" s="6">
        <v>16384</v>
      </c>
      <c r="D106" s="4">
        <v>102400</v>
      </c>
      <c r="E106" s="4" t="s">
        <v>83</v>
      </c>
      <c r="F106" s="4"/>
      <c r="G106" s="4"/>
      <c r="H106" s="4"/>
      <c r="I106" s="4">
        <v>40960</v>
      </c>
      <c r="J106" s="4"/>
      <c r="K106" s="4" t="str">
        <f t="shared" si="3"/>
        <v>FB01-02-Prod</v>
      </c>
      <c r="L106" s="4">
        <v>10240</v>
      </c>
      <c r="M106" s="4"/>
      <c r="N106" s="4" t="s">
        <v>111</v>
      </c>
      <c r="O106" s="4"/>
      <c r="P106" s="56"/>
      <c r="Q106" s="56"/>
      <c r="R106" s="33" t="s">
        <v>85</v>
      </c>
      <c r="S106" s="40" t="s">
        <v>492</v>
      </c>
      <c r="T106" s="2" t="s">
        <v>87</v>
      </c>
      <c r="U106" s="5" t="s">
        <v>180</v>
      </c>
      <c r="V106" s="5" t="s">
        <v>776</v>
      </c>
      <c r="W106" s="37"/>
      <c r="X106" s="5"/>
      <c r="Y106" s="5"/>
      <c r="Z106" s="5"/>
      <c r="AA106" s="5"/>
      <c r="AB106" s="5"/>
      <c r="AC106" s="5"/>
      <c r="AD106" s="5"/>
      <c r="AE106" s="5" t="s">
        <v>124</v>
      </c>
      <c r="AF106" s="82" t="s">
        <v>488</v>
      </c>
      <c r="AG106" s="5" t="s">
        <v>90</v>
      </c>
      <c r="AH106" s="5"/>
      <c r="AI106" s="103">
        <v>9</v>
      </c>
      <c r="AJ106" s="5"/>
      <c r="AK106" s="2" t="s">
        <v>175</v>
      </c>
      <c r="AL106" s="2" t="s">
        <v>75</v>
      </c>
      <c r="AM106" s="2"/>
      <c r="AN106" s="2" t="s">
        <v>77</v>
      </c>
      <c r="AO106" s="73"/>
      <c r="AP106" s="82" t="s">
        <v>78</v>
      </c>
      <c r="AQ106" s="1" t="s">
        <v>437</v>
      </c>
      <c r="AR106" s="1"/>
    </row>
    <row r="107" spans="1:45">
      <c r="A107" s="19" t="s">
        <v>493</v>
      </c>
      <c r="B107" s="4">
        <v>4</v>
      </c>
      <c r="C107" s="6">
        <v>16384</v>
      </c>
      <c r="D107" s="4">
        <v>102400</v>
      </c>
      <c r="E107" s="4" t="s">
        <v>83</v>
      </c>
      <c r="F107" s="4"/>
      <c r="G107" s="4"/>
      <c r="H107" s="4"/>
      <c r="I107" s="4">
        <v>40960</v>
      </c>
      <c r="J107" s="4"/>
      <c r="K107" s="4" t="str">
        <f t="shared" si="3"/>
        <v>FB01-02-Prod</v>
      </c>
      <c r="L107" s="4">
        <v>10240</v>
      </c>
      <c r="M107" s="4"/>
      <c r="N107" s="4" t="s">
        <v>111</v>
      </c>
      <c r="O107" s="4"/>
      <c r="P107" s="4"/>
      <c r="Q107" s="4"/>
      <c r="R107" s="5" t="s">
        <v>85</v>
      </c>
      <c r="S107" s="41" t="s">
        <v>494</v>
      </c>
      <c r="T107" s="2" t="s">
        <v>87</v>
      </c>
      <c r="U107" s="5" t="s">
        <v>180</v>
      </c>
      <c r="V107" s="5" t="s">
        <v>776</v>
      </c>
      <c r="W107" s="37"/>
      <c r="X107" s="5"/>
      <c r="Y107" s="5"/>
      <c r="Z107" s="5"/>
      <c r="AA107" s="5"/>
      <c r="AB107" s="5"/>
      <c r="AC107" s="5"/>
      <c r="AD107" s="5"/>
      <c r="AE107" s="5" t="s">
        <v>124</v>
      </c>
      <c r="AF107" s="82" t="s">
        <v>488</v>
      </c>
      <c r="AG107" s="5" t="s">
        <v>90</v>
      </c>
      <c r="AH107" s="5"/>
      <c r="AI107" s="103">
        <v>9</v>
      </c>
      <c r="AJ107" s="5"/>
      <c r="AK107" s="2" t="s">
        <v>175</v>
      </c>
      <c r="AL107" s="2" t="s">
        <v>75</v>
      </c>
      <c r="AM107" s="2"/>
      <c r="AN107" s="2" t="s">
        <v>77</v>
      </c>
      <c r="AO107" s="73"/>
      <c r="AP107" s="82" t="s">
        <v>78</v>
      </c>
      <c r="AQ107" s="1" t="s">
        <v>437</v>
      </c>
      <c r="AR107" s="1"/>
    </row>
    <row r="108" spans="1:45">
      <c r="A108" s="21" t="s">
        <v>495</v>
      </c>
      <c r="B108" s="1">
        <v>4</v>
      </c>
      <c r="C108" s="4">
        <v>8192</v>
      </c>
      <c r="D108" s="4">
        <v>102400</v>
      </c>
      <c r="E108" s="4" t="s">
        <v>83</v>
      </c>
      <c r="F108" s="4"/>
      <c r="G108" s="4"/>
      <c r="H108" s="4"/>
      <c r="I108" s="4">
        <v>512000</v>
      </c>
      <c r="J108" s="4"/>
      <c r="K108" s="4" t="str">
        <f t="shared" si="3"/>
        <v>FB01-02-Prod</v>
      </c>
      <c r="L108" s="1"/>
      <c r="M108" s="1"/>
      <c r="N108" s="1"/>
      <c r="O108" s="1"/>
      <c r="P108" s="1"/>
      <c r="Q108" s="1"/>
      <c r="R108" s="5" t="s">
        <v>85</v>
      </c>
      <c r="S108" s="40" t="s">
        <v>496</v>
      </c>
      <c r="T108" s="30" t="s">
        <v>69</v>
      </c>
      <c r="U108" s="5" t="s">
        <v>180</v>
      </c>
      <c r="V108" s="30" t="s">
        <v>774</v>
      </c>
      <c r="W108" s="37"/>
      <c r="X108" s="5"/>
      <c r="Y108" s="5"/>
      <c r="Z108" s="5"/>
      <c r="AA108" s="5"/>
      <c r="AB108" s="5"/>
      <c r="AC108" s="5"/>
      <c r="AD108" s="5"/>
      <c r="AE108" s="5" t="s">
        <v>124</v>
      </c>
      <c r="AF108" s="101" t="s">
        <v>497</v>
      </c>
      <c r="AG108" s="2" t="s">
        <v>116</v>
      </c>
      <c r="AH108" s="5"/>
      <c r="AI108" s="103">
        <v>8</v>
      </c>
      <c r="AJ108" s="5"/>
      <c r="AK108" s="2" t="s">
        <v>74</v>
      </c>
      <c r="AL108" s="2" t="s">
        <v>75</v>
      </c>
      <c r="AM108" s="2"/>
      <c r="AN108" s="2" t="s">
        <v>77</v>
      </c>
      <c r="AO108" s="73"/>
      <c r="AP108" s="87" t="s">
        <v>78</v>
      </c>
      <c r="AQ108" s="1" t="s">
        <v>498</v>
      </c>
      <c r="AR108" s="1"/>
      <c r="AS108" t="s">
        <v>119</v>
      </c>
    </row>
    <row r="109" spans="1:45">
      <c r="A109" s="3" t="s">
        <v>499</v>
      </c>
      <c r="B109" s="4">
        <v>4</v>
      </c>
      <c r="C109" s="4">
        <v>8192</v>
      </c>
      <c r="D109" s="4">
        <v>102400</v>
      </c>
      <c r="E109" s="4" t="s">
        <v>83</v>
      </c>
      <c r="F109" s="4"/>
      <c r="G109" s="4"/>
      <c r="H109" s="4"/>
      <c r="I109" s="4">
        <v>40960</v>
      </c>
      <c r="J109" s="4"/>
      <c r="K109" s="4" t="str">
        <f t="shared" si="3"/>
        <v>FB01-02-Prod</v>
      </c>
      <c r="L109" s="4">
        <v>10240</v>
      </c>
      <c r="M109" s="4"/>
      <c r="N109" s="4" t="s">
        <v>111</v>
      </c>
      <c r="O109" s="4">
        <v>40960</v>
      </c>
      <c r="P109" s="4"/>
      <c r="Q109" s="4"/>
      <c r="R109" s="5" t="s">
        <v>85</v>
      </c>
      <c r="S109" s="40" t="s">
        <v>500</v>
      </c>
      <c r="T109" s="2" t="s">
        <v>87</v>
      </c>
      <c r="U109" s="5" t="s">
        <v>180</v>
      </c>
      <c r="V109" s="5" t="s">
        <v>776</v>
      </c>
      <c r="W109" s="37"/>
      <c r="X109" s="5"/>
      <c r="Y109" s="5"/>
      <c r="Z109" s="5"/>
      <c r="AA109" s="5"/>
      <c r="AB109" s="5"/>
      <c r="AC109" s="5"/>
      <c r="AD109" s="5"/>
      <c r="AE109" s="5" t="s">
        <v>114</v>
      </c>
      <c r="AF109" s="82" t="s">
        <v>501</v>
      </c>
      <c r="AG109" s="2" t="s">
        <v>116</v>
      </c>
      <c r="AH109" s="5"/>
      <c r="AI109" s="103">
        <v>9</v>
      </c>
      <c r="AJ109" s="5"/>
      <c r="AK109" s="2" t="s">
        <v>117</v>
      </c>
      <c r="AL109" s="2" t="s">
        <v>75</v>
      </c>
      <c r="AM109" s="2"/>
      <c r="AN109" s="2" t="s">
        <v>77</v>
      </c>
      <c r="AO109" s="73"/>
      <c r="AP109" s="82"/>
      <c r="AQ109" s="1" t="s">
        <v>118</v>
      </c>
      <c r="AR109" s="1"/>
      <c r="AS109" t="s">
        <v>119</v>
      </c>
    </row>
    <row r="110" spans="1:45">
      <c r="A110" s="2" t="s">
        <v>502</v>
      </c>
      <c r="B110" s="4">
        <v>2</v>
      </c>
      <c r="C110" s="4">
        <v>2048</v>
      </c>
      <c r="D110" s="4">
        <v>43108</v>
      </c>
      <c r="E110" s="4" t="s">
        <v>66</v>
      </c>
      <c r="F110" s="4"/>
      <c r="G110" s="4"/>
      <c r="H110" s="4"/>
      <c r="I110" s="1"/>
      <c r="J110" s="1"/>
      <c r="K110" s="1"/>
      <c r="L110" s="1"/>
      <c r="M110" s="1"/>
      <c r="N110" s="1"/>
      <c r="O110" s="1"/>
      <c r="P110" s="1"/>
      <c r="Q110" s="1"/>
      <c r="R110" s="2" t="s">
        <v>67</v>
      </c>
      <c r="S110" s="31" t="s">
        <v>503</v>
      </c>
      <c r="T110" s="30" t="s">
        <v>69</v>
      </c>
      <c r="U110" s="5" t="s">
        <v>180</v>
      </c>
      <c r="V110" s="30" t="s">
        <v>774</v>
      </c>
      <c r="W110" s="35"/>
      <c r="X110" s="2"/>
      <c r="Y110" s="2"/>
      <c r="Z110" s="2"/>
      <c r="AA110" s="2"/>
      <c r="AB110" s="2"/>
      <c r="AC110" s="2"/>
      <c r="AD110" s="2"/>
      <c r="AE110" s="1" t="s">
        <v>107</v>
      </c>
      <c r="AF110" s="82" t="s">
        <v>504</v>
      </c>
      <c r="AG110" s="2" t="s">
        <v>72</v>
      </c>
      <c r="AH110" s="2" t="s">
        <v>251</v>
      </c>
      <c r="AI110" s="82">
        <v>5</v>
      </c>
      <c r="AJ110" s="2"/>
      <c r="AK110" s="2" t="s">
        <v>74</v>
      </c>
      <c r="AL110" s="2" t="s">
        <v>75</v>
      </c>
      <c r="AM110" s="2"/>
      <c r="AN110" s="2" t="s">
        <v>77</v>
      </c>
      <c r="AO110" s="73"/>
      <c r="AP110" s="82"/>
      <c r="AQ110" s="1" t="s">
        <v>505</v>
      </c>
      <c r="AR110" s="1"/>
    </row>
    <row r="111" spans="1:45" s="18" customFormat="1">
      <c r="A111" s="15" t="s">
        <v>506</v>
      </c>
      <c r="B111" s="15">
        <v>1</v>
      </c>
      <c r="C111" s="15">
        <v>2048</v>
      </c>
      <c r="D111" s="8">
        <v>56320</v>
      </c>
      <c r="E111" s="8" t="s">
        <v>66</v>
      </c>
      <c r="F111" s="15"/>
      <c r="G111" s="15"/>
      <c r="H111" s="15"/>
      <c r="I111" s="15"/>
      <c r="J111" s="15"/>
      <c r="K111" s="15"/>
      <c r="L111" s="15"/>
      <c r="M111" s="15"/>
      <c r="N111" s="15"/>
      <c r="O111" s="15"/>
      <c r="P111" s="15"/>
      <c r="Q111" s="15"/>
      <c r="R111" s="16" t="s">
        <v>67</v>
      </c>
      <c r="S111" s="91" t="s">
        <v>507</v>
      </c>
      <c r="T111" s="69" t="s">
        <v>69</v>
      </c>
      <c r="U111" s="16" t="s">
        <v>180</v>
      </c>
      <c r="V111" s="117" t="s">
        <v>774</v>
      </c>
      <c r="W111" s="117"/>
      <c r="X111" s="15"/>
      <c r="Y111" s="15"/>
      <c r="Z111" s="15"/>
      <c r="AA111" s="15"/>
      <c r="AB111" s="15"/>
      <c r="AC111" s="15"/>
      <c r="AD111" s="15"/>
      <c r="AE111" s="15" t="s">
        <v>508</v>
      </c>
      <c r="AF111" s="86" t="s">
        <v>509</v>
      </c>
      <c r="AG111" s="15"/>
      <c r="AH111" s="15"/>
      <c r="AI111" s="86">
        <v>3</v>
      </c>
      <c r="AJ111" s="15"/>
      <c r="AK111" s="17" t="s">
        <v>74</v>
      </c>
      <c r="AL111" s="17" t="s">
        <v>75</v>
      </c>
      <c r="AM111" s="15"/>
      <c r="AN111" s="15"/>
      <c r="AO111" s="77"/>
      <c r="AP111" s="86" t="s">
        <v>78</v>
      </c>
      <c r="AQ111" s="15" t="s">
        <v>510</v>
      </c>
      <c r="AR111" s="15"/>
    </row>
    <row r="112" spans="1:45">
      <c r="A112" s="3" t="s">
        <v>511</v>
      </c>
      <c r="B112" s="4">
        <v>4</v>
      </c>
      <c r="C112" s="4">
        <v>8192</v>
      </c>
      <c r="D112" s="4">
        <v>102400</v>
      </c>
      <c r="E112" s="4" t="s">
        <v>83</v>
      </c>
      <c r="F112" s="4"/>
      <c r="G112" s="4"/>
      <c r="H112" s="4"/>
      <c r="I112" s="1"/>
      <c r="J112" s="1"/>
      <c r="K112" s="1"/>
      <c r="L112" s="1"/>
      <c r="M112" s="1"/>
      <c r="N112" s="1"/>
      <c r="O112" s="1"/>
      <c r="P112" s="1"/>
      <c r="Q112" s="1"/>
      <c r="R112" s="2" t="s">
        <v>122</v>
      </c>
      <c r="S112" s="40" t="s">
        <v>512</v>
      </c>
      <c r="T112" s="2" t="s">
        <v>69</v>
      </c>
      <c r="U112" s="5" t="s">
        <v>180</v>
      </c>
      <c r="V112" s="30" t="s">
        <v>774</v>
      </c>
      <c r="W112" s="35"/>
      <c r="X112" s="2"/>
      <c r="Y112" s="2"/>
      <c r="Z112" s="2"/>
      <c r="AA112" s="2"/>
      <c r="AB112" s="2"/>
      <c r="AC112" s="2"/>
      <c r="AD112" s="2"/>
      <c r="AE112" s="2" t="s">
        <v>513</v>
      </c>
      <c r="AF112" s="101" t="s">
        <v>514</v>
      </c>
      <c r="AG112" s="2" t="s">
        <v>116</v>
      </c>
      <c r="AH112" s="2"/>
      <c r="AI112" s="82">
        <v>10</v>
      </c>
      <c r="AJ112" s="2"/>
      <c r="AK112" s="2" t="s">
        <v>91</v>
      </c>
      <c r="AL112" s="2" t="s">
        <v>75</v>
      </c>
      <c r="AM112" s="2"/>
      <c r="AN112" s="2" t="s">
        <v>77</v>
      </c>
      <c r="AO112" s="73"/>
      <c r="AP112" s="87" t="s">
        <v>78</v>
      </c>
      <c r="AQ112" s="1" t="s">
        <v>131</v>
      </c>
      <c r="AR112" s="1"/>
    </row>
    <row r="113" spans="1:45">
      <c r="A113" s="3" t="s">
        <v>515</v>
      </c>
      <c r="B113" s="4">
        <v>4</v>
      </c>
      <c r="C113" s="4">
        <v>16384</v>
      </c>
      <c r="D113" s="4">
        <v>102400</v>
      </c>
      <c r="E113" s="4" t="s">
        <v>83</v>
      </c>
      <c r="F113" s="4"/>
      <c r="G113" s="4"/>
      <c r="H113" s="4"/>
      <c r="I113" s="4">
        <v>10240</v>
      </c>
      <c r="J113" s="4"/>
      <c r="K113" s="4" t="str">
        <f>E113</f>
        <v>FB01-02-Prod</v>
      </c>
      <c r="L113" s="4">
        <v>204800</v>
      </c>
      <c r="M113" s="4"/>
      <c r="N113" s="4" t="s">
        <v>111</v>
      </c>
      <c r="O113" s="4"/>
      <c r="P113" s="4"/>
      <c r="Q113" s="4"/>
      <c r="R113" s="5" t="s">
        <v>85</v>
      </c>
      <c r="S113" s="30" t="s">
        <v>516</v>
      </c>
      <c r="T113" s="29" t="s">
        <v>87</v>
      </c>
      <c r="U113" s="29" t="s">
        <v>180</v>
      </c>
      <c r="V113" s="5" t="s">
        <v>776</v>
      </c>
      <c r="W113" s="5"/>
      <c r="X113" s="5"/>
      <c r="Y113" s="5"/>
      <c r="Z113" s="5"/>
      <c r="AA113" s="5"/>
      <c r="AB113" s="5"/>
      <c r="AC113" s="5"/>
      <c r="AD113" s="5"/>
      <c r="AE113" s="5" t="s">
        <v>114</v>
      </c>
      <c r="AF113" s="82" t="s">
        <v>517</v>
      </c>
      <c r="AG113" s="2" t="s">
        <v>116</v>
      </c>
      <c r="AH113" s="5"/>
      <c r="AI113" s="103">
        <v>9</v>
      </c>
      <c r="AJ113" s="5"/>
      <c r="AK113" s="2" t="s">
        <v>117</v>
      </c>
      <c r="AL113" s="2" t="s">
        <v>75</v>
      </c>
      <c r="AM113" s="2"/>
      <c r="AN113" s="2" t="s">
        <v>77</v>
      </c>
      <c r="AO113" s="73"/>
      <c r="AP113" s="82"/>
      <c r="AQ113" s="1" t="s">
        <v>118</v>
      </c>
      <c r="AR113" s="1"/>
      <c r="AS113" t="s">
        <v>119</v>
      </c>
    </row>
    <row r="114" spans="1:45">
      <c r="A114" s="43" t="s">
        <v>518</v>
      </c>
      <c r="B114" s="44">
        <v>24</v>
      </c>
      <c r="C114" s="44">
        <v>98304</v>
      </c>
      <c r="D114" s="44">
        <v>102400</v>
      </c>
      <c r="E114" s="4" t="s">
        <v>83</v>
      </c>
      <c r="F114" s="44"/>
      <c r="G114" s="44"/>
      <c r="H114" s="44"/>
      <c r="I114" s="44">
        <v>10240</v>
      </c>
      <c r="J114" s="44"/>
      <c r="K114" s="44" t="str">
        <f>E114</f>
        <v>FB01-02-Prod</v>
      </c>
      <c r="L114" s="44">
        <v>3145728</v>
      </c>
      <c r="M114" s="44"/>
      <c r="N114" s="44" t="s">
        <v>111</v>
      </c>
      <c r="O114" s="44"/>
      <c r="P114" s="44"/>
      <c r="Q114" s="44"/>
      <c r="R114" s="99" t="s">
        <v>85</v>
      </c>
      <c r="S114" s="93" t="s">
        <v>519</v>
      </c>
      <c r="T114" s="39" t="s">
        <v>87</v>
      </c>
      <c r="U114" s="39" t="s">
        <v>180</v>
      </c>
      <c r="V114" s="5" t="s">
        <v>776</v>
      </c>
      <c r="W114" s="99"/>
      <c r="X114" s="99"/>
      <c r="Y114" s="99"/>
      <c r="Z114" s="99"/>
      <c r="AA114" s="99"/>
      <c r="AB114" s="99"/>
      <c r="AC114" s="99"/>
      <c r="AD114" s="99"/>
      <c r="AE114" s="99" t="s">
        <v>114</v>
      </c>
      <c r="AF114" s="106" t="s">
        <v>520</v>
      </c>
      <c r="AG114" s="39" t="s">
        <v>116</v>
      </c>
      <c r="AH114" s="99"/>
      <c r="AI114" s="113">
        <v>9</v>
      </c>
      <c r="AJ114" s="99"/>
      <c r="AK114" s="39" t="s">
        <v>117</v>
      </c>
      <c r="AL114" s="39" t="s">
        <v>75</v>
      </c>
      <c r="AM114" s="39"/>
      <c r="AN114" s="39" t="s">
        <v>77</v>
      </c>
      <c r="AO114" s="78"/>
      <c r="AP114" s="82"/>
      <c r="AQ114" s="45" t="s">
        <v>118</v>
      </c>
      <c r="AR114" s="45"/>
      <c r="AS114" t="s">
        <v>119</v>
      </c>
    </row>
    <row r="115" spans="1:45" s="12" customFormat="1">
      <c r="A115" s="1" t="s">
        <v>521</v>
      </c>
      <c r="B115" s="1">
        <v>4</v>
      </c>
      <c r="C115" s="4">
        <v>8192</v>
      </c>
      <c r="D115" s="4">
        <v>102400</v>
      </c>
      <c r="E115" s="4" t="s">
        <v>83</v>
      </c>
      <c r="F115" s="1"/>
      <c r="G115" s="1"/>
      <c r="H115" s="1"/>
      <c r="I115" s="1"/>
      <c r="J115" s="1"/>
      <c r="K115" s="1"/>
      <c r="L115" s="1"/>
      <c r="M115" s="1"/>
      <c r="N115" s="1"/>
      <c r="O115" s="1"/>
      <c r="P115" s="1"/>
      <c r="Q115" s="1"/>
      <c r="R115" s="5" t="s">
        <v>85</v>
      </c>
      <c r="S115" s="1" t="s">
        <v>522</v>
      </c>
      <c r="T115" s="30" t="s">
        <v>69</v>
      </c>
      <c r="U115" s="5" t="s">
        <v>180</v>
      </c>
      <c r="V115" s="30" t="s">
        <v>774</v>
      </c>
      <c r="W115" s="1"/>
      <c r="X115" s="1"/>
      <c r="Y115" s="1"/>
      <c r="Z115" s="1"/>
      <c r="AA115" s="1"/>
      <c r="AB115" s="1"/>
      <c r="AC115" s="1"/>
      <c r="AD115" s="1"/>
      <c r="AE115" s="1" t="s">
        <v>484</v>
      </c>
      <c r="AF115" s="82"/>
      <c r="AG115" s="2" t="s">
        <v>72</v>
      </c>
      <c r="AH115" s="1"/>
      <c r="AI115" s="82">
        <v>4</v>
      </c>
      <c r="AJ115" s="1"/>
      <c r="AK115" s="1" t="s">
        <v>117</v>
      </c>
      <c r="AL115" s="2" t="s">
        <v>75</v>
      </c>
      <c r="AM115" s="1"/>
      <c r="AN115" s="1" t="s">
        <v>77</v>
      </c>
      <c r="AO115" s="73"/>
      <c r="AP115" s="82" t="s">
        <v>78</v>
      </c>
      <c r="AQ115" s="1" t="s">
        <v>523</v>
      </c>
      <c r="AR115" s="1"/>
      <c r="AS115" t="s">
        <v>119</v>
      </c>
    </row>
    <row r="116" spans="1:45" s="1" customFormat="1">
      <c r="A116" s="3" t="s">
        <v>530</v>
      </c>
      <c r="B116" s="4">
        <v>4</v>
      </c>
      <c r="C116" s="4">
        <v>8192</v>
      </c>
      <c r="D116" s="4">
        <v>102400</v>
      </c>
      <c r="E116" s="4" t="s">
        <v>531</v>
      </c>
      <c r="F116" s="4"/>
      <c r="G116" s="4"/>
      <c r="H116" s="4"/>
      <c r="I116" s="4">
        <v>4194304</v>
      </c>
      <c r="J116" s="4"/>
      <c r="K116" s="4" t="str">
        <f>E116</f>
        <v>FB01-04-Syslog</v>
      </c>
      <c r="R116" s="2" t="s">
        <v>122</v>
      </c>
      <c r="S116" s="2" t="s">
        <v>533</v>
      </c>
      <c r="T116" s="30" t="s">
        <v>69</v>
      </c>
      <c r="U116" s="30" t="s">
        <v>180</v>
      </c>
      <c r="V116" s="30" t="s">
        <v>774</v>
      </c>
      <c r="W116" s="2"/>
      <c r="X116" s="2"/>
      <c r="Y116" s="2"/>
      <c r="Z116" s="2"/>
      <c r="AA116" s="2"/>
      <c r="AB116" s="2"/>
      <c r="AC116" s="2"/>
      <c r="AD116" s="2"/>
      <c r="AE116" s="2" t="s">
        <v>74</v>
      </c>
      <c r="AF116" s="82" t="s">
        <v>534</v>
      </c>
      <c r="AG116" s="2" t="s">
        <v>72</v>
      </c>
      <c r="AH116" s="2"/>
      <c r="AI116" s="82">
        <v>5</v>
      </c>
      <c r="AJ116" s="2"/>
      <c r="AK116" s="2" t="s">
        <v>74</v>
      </c>
      <c r="AL116" s="2" t="s">
        <v>75</v>
      </c>
      <c r="AM116" s="2"/>
      <c r="AN116" s="2" t="s">
        <v>77</v>
      </c>
      <c r="AO116" s="73"/>
      <c r="AP116" s="82"/>
      <c r="AQ116" s="1" t="s">
        <v>118</v>
      </c>
    </row>
    <row r="117" spans="1:45" s="1" customFormat="1">
      <c r="A117" s="3" t="s">
        <v>535</v>
      </c>
      <c r="B117" s="4">
        <v>6</v>
      </c>
      <c r="C117" s="4">
        <v>8192</v>
      </c>
      <c r="D117" s="4">
        <v>102400</v>
      </c>
      <c r="E117" s="4" t="s">
        <v>536</v>
      </c>
      <c r="F117" s="4"/>
      <c r="G117" s="4"/>
      <c r="H117" s="4"/>
      <c r="I117" s="4">
        <v>4194304</v>
      </c>
      <c r="J117" s="4"/>
      <c r="K117" s="4" t="str">
        <f>E117</f>
        <v>FB01-05-Syssup</v>
      </c>
      <c r="R117" s="2" t="s">
        <v>122</v>
      </c>
      <c r="S117" s="2" t="s">
        <v>538</v>
      </c>
      <c r="T117" s="2" t="s">
        <v>539</v>
      </c>
      <c r="U117" s="2" t="s">
        <v>180</v>
      </c>
      <c r="V117" s="2" t="s">
        <v>773</v>
      </c>
      <c r="W117" s="2"/>
      <c r="X117" s="2"/>
      <c r="Y117" s="2"/>
      <c r="Z117" s="2"/>
      <c r="AA117" s="2"/>
      <c r="AB117" s="2"/>
      <c r="AC117" s="2"/>
      <c r="AD117" s="2"/>
      <c r="AE117" s="5" t="s">
        <v>114</v>
      </c>
      <c r="AF117" s="82" t="s">
        <v>540</v>
      </c>
      <c r="AG117" s="5" t="s">
        <v>90</v>
      </c>
      <c r="AH117" s="2"/>
      <c r="AI117" s="82">
        <v>8</v>
      </c>
      <c r="AJ117" s="2"/>
      <c r="AK117" s="2" t="s">
        <v>74</v>
      </c>
      <c r="AL117" s="2" t="s">
        <v>75</v>
      </c>
      <c r="AM117" s="2"/>
      <c r="AN117" s="2" t="s">
        <v>77</v>
      </c>
      <c r="AO117" s="73"/>
      <c r="AP117" s="82"/>
      <c r="AQ117" s="1" t="s">
        <v>118</v>
      </c>
    </row>
    <row r="118" spans="1:45" s="12" customFormat="1">
      <c r="A118" s="22" t="s">
        <v>759</v>
      </c>
      <c r="B118" s="23">
        <v>2</v>
      </c>
      <c r="C118" s="23">
        <v>4096</v>
      </c>
      <c r="D118" s="23">
        <v>102400</v>
      </c>
      <c r="E118" s="23" t="s">
        <v>66</v>
      </c>
      <c r="F118" s="23"/>
      <c r="G118" s="23"/>
      <c r="H118" s="23"/>
      <c r="I118" s="24"/>
      <c r="J118" s="24"/>
      <c r="K118" s="24"/>
      <c r="L118" s="24"/>
      <c r="M118" s="24"/>
      <c r="N118" s="24"/>
      <c r="O118" s="24"/>
      <c r="P118" s="24"/>
      <c r="Q118" s="24"/>
      <c r="R118" s="25" t="s">
        <v>122</v>
      </c>
      <c r="S118" s="25"/>
      <c r="T118" s="25"/>
      <c r="U118" s="25" t="s">
        <v>180</v>
      </c>
      <c r="V118" s="25"/>
      <c r="W118" s="25"/>
      <c r="X118" s="25"/>
      <c r="Y118" s="25"/>
      <c r="Z118" s="25"/>
      <c r="AA118" s="25"/>
      <c r="AB118" s="25"/>
      <c r="AC118" s="25"/>
      <c r="AD118" s="25"/>
      <c r="AE118" s="25"/>
      <c r="AF118" s="25" t="s">
        <v>760</v>
      </c>
      <c r="AG118" s="25" t="s">
        <v>72</v>
      </c>
      <c r="AH118" s="25" t="s">
        <v>448</v>
      </c>
      <c r="AI118" s="84"/>
      <c r="AJ118" s="25"/>
      <c r="AK118" s="25" t="s">
        <v>74</v>
      </c>
      <c r="AL118" s="25" t="s">
        <v>741</v>
      </c>
      <c r="AM118" s="25"/>
      <c r="AN118" s="25" t="s">
        <v>77</v>
      </c>
      <c r="AO118" s="75"/>
      <c r="AP118" s="84"/>
      <c r="AQ118" s="24" t="s">
        <v>761</v>
      </c>
      <c r="AR118" s="24"/>
      <c r="AS118" s="1"/>
    </row>
    <row r="119" spans="1:45" s="1" customFormat="1">
      <c r="A119" s="3" t="s">
        <v>541</v>
      </c>
      <c r="B119" s="4">
        <v>2</v>
      </c>
      <c r="C119" s="4">
        <v>8192</v>
      </c>
      <c r="D119" s="4">
        <v>102400</v>
      </c>
      <c r="E119" s="4" t="s">
        <v>83</v>
      </c>
      <c r="F119" s="4"/>
      <c r="G119" s="4"/>
      <c r="H119" s="4"/>
      <c r="I119" s="4">
        <v>10240</v>
      </c>
      <c r="J119" s="4"/>
      <c r="K119" s="4" t="str">
        <f>E119</f>
        <v>FB01-02-Prod</v>
      </c>
      <c r="L119" s="4">
        <v>10240</v>
      </c>
      <c r="M119" s="4"/>
      <c r="N119" s="4" t="s">
        <v>111</v>
      </c>
      <c r="O119" s="4"/>
      <c r="P119" s="4"/>
      <c r="Q119" s="4"/>
      <c r="R119" s="5" t="s">
        <v>85</v>
      </c>
      <c r="S119" s="5" t="s">
        <v>542</v>
      </c>
      <c r="T119" s="2" t="s">
        <v>87</v>
      </c>
      <c r="U119" s="2" t="s">
        <v>180</v>
      </c>
      <c r="V119" s="5" t="s">
        <v>776</v>
      </c>
      <c r="W119" s="5"/>
      <c r="X119" s="5"/>
      <c r="Y119" s="5"/>
      <c r="Z119" s="5"/>
      <c r="AA119" s="5"/>
      <c r="AB119" s="5"/>
      <c r="AC119" s="5"/>
      <c r="AD119" s="5"/>
      <c r="AE119" s="5" t="s">
        <v>114</v>
      </c>
      <c r="AF119" s="82" t="s">
        <v>543</v>
      </c>
      <c r="AG119" s="5" t="s">
        <v>90</v>
      </c>
      <c r="AH119" s="5"/>
      <c r="AI119" s="103">
        <v>8</v>
      </c>
      <c r="AJ119" s="5"/>
      <c r="AK119" s="2" t="s">
        <v>117</v>
      </c>
      <c r="AL119" s="2" t="s">
        <v>75</v>
      </c>
      <c r="AM119" s="2"/>
      <c r="AN119" s="2" t="s">
        <v>78</v>
      </c>
      <c r="AO119" s="73">
        <v>15</v>
      </c>
      <c r="AP119" s="82"/>
      <c r="AQ119" s="1" t="s">
        <v>544</v>
      </c>
      <c r="AS119" t="s">
        <v>119</v>
      </c>
    </row>
    <row r="120" spans="1:45" s="1" customFormat="1">
      <c r="A120" s="3" t="s">
        <v>545</v>
      </c>
      <c r="B120" s="4">
        <v>8</v>
      </c>
      <c r="C120" s="4">
        <v>32768</v>
      </c>
      <c r="D120" s="4">
        <v>102400</v>
      </c>
      <c r="E120" s="4" t="s">
        <v>83</v>
      </c>
      <c r="F120" s="4"/>
      <c r="G120" s="4"/>
      <c r="H120" s="4"/>
      <c r="I120" s="4">
        <v>10240</v>
      </c>
      <c r="J120" s="4"/>
      <c r="K120" s="4" t="str">
        <f>E120</f>
        <v>FB01-02-Prod</v>
      </c>
      <c r="L120" s="4">
        <v>153600</v>
      </c>
      <c r="M120" s="4"/>
      <c r="N120" s="4" t="s">
        <v>111</v>
      </c>
      <c r="O120" s="4"/>
      <c r="P120" s="4"/>
      <c r="Q120" s="4"/>
      <c r="R120" s="5" t="s">
        <v>85</v>
      </c>
      <c r="S120" s="30" t="s">
        <v>546</v>
      </c>
      <c r="T120" s="2" t="s">
        <v>87</v>
      </c>
      <c r="U120" s="5" t="s">
        <v>180</v>
      </c>
      <c r="V120" s="5" t="s">
        <v>776</v>
      </c>
      <c r="W120" s="5"/>
      <c r="X120" s="5"/>
      <c r="Y120" s="5"/>
      <c r="Z120" s="5"/>
      <c r="AA120" s="5"/>
      <c r="AB120" s="5"/>
      <c r="AC120" s="5"/>
      <c r="AD120" s="5"/>
      <c r="AE120" s="5" t="s">
        <v>114</v>
      </c>
      <c r="AF120" s="82" t="s">
        <v>547</v>
      </c>
      <c r="AG120" s="2" t="s">
        <v>72</v>
      </c>
      <c r="AH120" s="5"/>
      <c r="AI120" s="103">
        <v>9</v>
      </c>
      <c r="AJ120" s="5"/>
      <c r="AK120" s="2" t="s">
        <v>117</v>
      </c>
      <c r="AL120" s="2" t="s">
        <v>75</v>
      </c>
      <c r="AM120" s="2"/>
      <c r="AN120" s="2" t="s">
        <v>77</v>
      </c>
      <c r="AO120" s="73"/>
      <c r="AP120" s="82"/>
      <c r="AQ120" s="1" t="s">
        <v>118</v>
      </c>
      <c r="AS120" t="s">
        <v>119</v>
      </c>
    </row>
    <row r="121" spans="1:45" s="12" customFormat="1">
      <c r="A121" s="3" t="s">
        <v>548</v>
      </c>
      <c r="B121" s="4">
        <v>4</v>
      </c>
      <c r="C121" s="4">
        <v>19456</v>
      </c>
      <c r="D121" s="4">
        <v>531072</v>
      </c>
      <c r="E121" s="4" t="s">
        <v>66</v>
      </c>
      <c r="F121" s="4"/>
      <c r="G121" s="4"/>
      <c r="H121" s="4"/>
      <c r="I121" s="1"/>
      <c r="J121" s="1"/>
      <c r="K121" s="1"/>
      <c r="L121" s="1"/>
      <c r="M121" s="1"/>
      <c r="N121" s="1"/>
      <c r="O121" s="1"/>
      <c r="P121" s="1"/>
      <c r="Q121" s="1"/>
      <c r="R121" s="2" t="s">
        <v>67</v>
      </c>
      <c r="S121" s="2" t="s">
        <v>549</v>
      </c>
      <c r="T121" s="30" t="s">
        <v>69</v>
      </c>
      <c r="U121" s="5" t="s">
        <v>180</v>
      </c>
      <c r="V121" s="30" t="s">
        <v>774</v>
      </c>
      <c r="W121" s="2"/>
      <c r="X121" s="2"/>
      <c r="Y121" s="2"/>
      <c r="Z121" s="2"/>
      <c r="AA121" s="2"/>
      <c r="AB121" s="2"/>
      <c r="AC121" s="2"/>
      <c r="AD121" s="2"/>
      <c r="AE121" s="2" t="s">
        <v>74</v>
      </c>
      <c r="AF121" s="82" t="s">
        <v>550</v>
      </c>
      <c r="AG121" s="2" t="s">
        <v>72</v>
      </c>
      <c r="AH121" s="2" t="s">
        <v>251</v>
      </c>
      <c r="AI121" s="82">
        <v>2</v>
      </c>
      <c r="AJ121" s="2"/>
      <c r="AK121" s="2" t="s">
        <v>74</v>
      </c>
      <c r="AL121" s="2" t="s">
        <v>75</v>
      </c>
      <c r="AM121" s="2"/>
      <c r="AN121" s="2" t="s">
        <v>77</v>
      </c>
      <c r="AO121" s="73"/>
      <c r="AP121" s="82" t="s">
        <v>78</v>
      </c>
      <c r="AQ121" s="1" t="s">
        <v>551</v>
      </c>
      <c r="AR121" s="1"/>
      <c r="AS121" s="1"/>
    </row>
    <row r="122" spans="1:45" s="45" customFormat="1">
      <c r="A122" s="43" t="s">
        <v>552</v>
      </c>
      <c r="B122" s="44">
        <v>2</v>
      </c>
      <c r="C122" s="122">
        <f>8*1024</f>
        <v>8192</v>
      </c>
      <c r="D122" s="44">
        <v>102400</v>
      </c>
      <c r="E122" s="44" t="s">
        <v>83</v>
      </c>
      <c r="F122" s="44"/>
      <c r="G122" s="44"/>
      <c r="H122" s="44"/>
      <c r="I122" s="44">
        <v>10240</v>
      </c>
      <c r="J122" s="44"/>
      <c r="K122" s="44" t="str">
        <f>E122</f>
        <v>FB01-02-Prod</v>
      </c>
      <c r="L122" s="44">
        <v>10240</v>
      </c>
      <c r="M122" s="44"/>
      <c r="N122" s="44" t="s">
        <v>111</v>
      </c>
      <c r="O122" s="44"/>
      <c r="P122" s="44"/>
      <c r="Q122" s="44"/>
      <c r="R122" s="99" t="s">
        <v>85</v>
      </c>
      <c r="S122" s="93" t="s">
        <v>553</v>
      </c>
      <c r="T122" s="39" t="s">
        <v>87</v>
      </c>
      <c r="U122" s="99" t="s">
        <v>180</v>
      </c>
      <c r="V122" s="5" t="s">
        <v>776</v>
      </c>
      <c r="W122" s="99"/>
      <c r="X122" s="99"/>
      <c r="Y122" s="99"/>
      <c r="Z122" s="99"/>
      <c r="AA122" s="99"/>
      <c r="AB122" s="99"/>
      <c r="AC122" s="99"/>
      <c r="AD122" s="99"/>
      <c r="AE122" s="99" t="s">
        <v>114</v>
      </c>
      <c r="AF122" s="106" t="s">
        <v>554</v>
      </c>
      <c r="AG122" s="39" t="s">
        <v>72</v>
      </c>
      <c r="AH122" s="99"/>
      <c r="AI122" s="113">
        <v>9</v>
      </c>
      <c r="AJ122" s="99"/>
      <c r="AK122" s="39" t="s">
        <v>117</v>
      </c>
      <c r="AL122" s="39" t="s">
        <v>75</v>
      </c>
      <c r="AM122" s="39"/>
      <c r="AN122" s="39" t="s">
        <v>77</v>
      </c>
      <c r="AO122" s="78"/>
      <c r="AP122" s="106"/>
      <c r="AQ122" s="45" t="s">
        <v>118</v>
      </c>
      <c r="AS122" t="s">
        <v>119</v>
      </c>
    </row>
    <row r="123" spans="1:45" s="1" customFormat="1">
      <c r="A123" s="3" t="s">
        <v>555</v>
      </c>
      <c r="B123" s="4">
        <v>4</v>
      </c>
      <c r="C123" s="4">
        <v>8192</v>
      </c>
      <c r="D123" s="4">
        <v>102400</v>
      </c>
      <c r="E123" s="4" t="s">
        <v>83</v>
      </c>
      <c r="F123" s="4"/>
      <c r="G123" s="4"/>
      <c r="H123" s="4"/>
      <c r="R123" s="5" t="s">
        <v>85</v>
      </c>
      <c r="S123" s="5" t="s">
        <v>556</v>
      </c>
      <c r="T123" s="30" t="s">
        <v>69</v>
      </c>
      <c r="U123" s="5" t="s">
        <v>180</v>
      </c>
      <c r="V123" s="30" t="s">
        <v>774</v>
      </c>
      <c r="W123" s="5"/>
      <c r="X123" s="5"/>
      <c r="Y123" s="5"/>
      <c r="Z123" s="5"/>
      <c r="AA123" s="5"/>
      <c r="AB123" s="5"/>
      <c r="AC123" s="5"/>
      <c r="AD123" s="5"/>
      <c r="AE123" s="5" t="s">
        <v>557</v>
      </c>
      <c r="AF123" s="82" t="s">
        <v>558</v>
      </c>
      <c r="AG123" s="5" t="s">
        <v>90</v>
      </c>
      <c r="AH123" s="5"/>
      <c r="AI123" s="103">
        <v>10</v>
      </c>
      <c r="AJ123" s="5"/>
      <c r="AK123" s="2" t="s">
        <v>91</v>
      </c>
      <c r="AL123" s="2" t="s">
        <v>75</v>
      </c>
      <c r="AM123" s="2"/>
      <c r="AN123" s="2" t="s">
        <v>77</v>
      </c>
      <c r="AO123" s="73"/>
      <c r="AP123" s="82"/>
      <c r="AQ123" s="1" t="s">
        <v>131</v>
      </c>
    </row>
    <row r="124" spans="1:45" s="1" customFormat="1" ht="15" customHeight="1">
      <c r="A124" s="9" t="s">
        <v>762</v>
      </c>
      <c r="B124" s="10">
        <v>4</v>
      </c>
      <c r="C124" s="10">
        <v>8192</v>
      </c>
      <c r="D124" s="10">
        <v>172144</v>
      </c>
      <c r="E124" s="10" t="s">
        <v>66</v>
      </c>
      <c r="F124" s="10"/>
      <c r="G124" s="10"/>
      <c r="H124" s="10"/>
      <c r="I124" s="12"/>
      <c r="J124" s="12"/>
      <c r="K124" s="12"/>
      <c r="L124" s="12"/>
      <c r="M124" s="12"/>
      <c r="N124" s="12"/>
      <c r="O124" s="12"/>
      <c r="P124" s="12"/>
      <c r="Q124" s="12"/>
      <c r="R124" s="14" t="s">
        <v>122</v>
      </c>
      <c r="S124" s="14"/>
      <c r="T124" s="14"/>
      <c r="U124" s="14"/>
      <c r="V124" s="14"/>
      <c r="W124" s="14"/>
      <c r="X124" s="14"/>
      <c r="Y124" s="14"/>
      <c r="Z124" s="14"/>
      <c r="AA124" s="14"/>
      <c r="AB124" s="14"/>
      <c r="AC124" s="14"/>
      <c r="AD124" s="14"/>
      <c r="AE124" s="14"/>
      <c r="AF124" s="83"/>
      <c r="AG124" s="14" t="s">
        <v>72</v>
      </c>
      <c r="AH124" s="14" t="s">
        <v>73</v>
      </c>
      <c r="AI124" s="83"/>
      <c r="AJ124" s="14"/>
      <c r="AK124" s="14" t="s">
        <v>74</v>
      </c>
      <c r="AL124" s="14" t="s">
        <v>741</v>
      </c>
      <c r="AM124" s="14"/>
      <c r="AN124" s="14" t="s">
        <v>77</v>
      </c>
      <c r="AO124" s="74"/>
      <c r="AP124" s="83"/>
      <c r="AQ124" s="12" t="s">
        <v>763</v>
      </c>
      <c r="AR124" s="12"/>
    </row>
    <row r="125" spans="1:45" s="1" customFormat="1" ht="15" customHeight="1">
      <c r="A125" s="3" t="s">
        <v>559</v>
      </c>
      <c r="B125" s="4">
        <v>2</v>
      </c>
      <c r="C125" s="4">
        <v>8192</v>
      </c>
      <c r="D125" s="4">
        <v>102400</v>
      </c>
      <c r="E125" s="4" t="s">
        <v>83</v>
      </c>
      <c r="F125" s="4"/>
      <c r="G125" s="4"/>
      <c r="H125" s="4"/>
      <c r="R125" s="2" t="s">
        <v>122</v>
      </c>
      <c r="S125" s="2" t="s">
        <v>560</v>
      </c>
      <c r="T125" s="30" t="s">
        <v>69</v>
      </c>
      <c r="U125" s="5" t="s">
        <v>180</v>
      </c>
      <c r="V125" s="30" t="s">
        <v>774</v>
      </c>
      <c r="W125" s="2"/>
      <c r="X125" s="2"/>
      <c r="Y125" s="2"/>
      <c r="Z125" s="2"/>
      <c r="AA125" s="2"/>
      <c r="AB125" s="2"/>
      <c r="AC125" s="2"/>
      <c r="AD125" s="2"/>
      <c r="AE125" s="2" t="s">
        <v>134</v>
      </c>
      <c r="AF125" s="82" t="s">
        <v>561</v>
      </c>
      <c r="AG125" s="2" t="s">
        <v>72</v>
      </c>
      <c r="AH125" s="2"/>
      <c r="AI125" s="82">
        <v>10</v>
      </c>
      <c r="AJ125" s="2"/>
      <c r="AK125" s="2" t="s">
        <v>74</v>
      </c>
      <c r="AL125" s="2" t="s">
        <v>75</v>
      </c>
      <c r="AM125" s="2"/>
      <c r="AN125" s="2" t="s">
        <v>77</v>
      </c>
      <c r="AO125" s="73"/>
      <c r="AP125" s="82"/>
      <c r="AQ125" s="1" t="s">
        <v>562</v>
      </c>
      <c r="AS125" s="12"/>
    </row>
    <row r="126" spans="1:45" ht="15" customHeight="1">
      <c r="A126" s="108" t="s">
        <v>563</v>
      </c>
      <c r="B126" s="109">
        <v>2</v>
      </c>
      <c r="C126" s="109">
        <v>4096</v>
      </c>
      <c r="D126" s="4">
        <v>102400</v>
      </c>
      <c r="E126" s="4" t="s">
        <v>83</v>
      </c>
      <c r="F126" s="109"/>
      <c r="G126" s="109"/>
      <c r="H126" s="109"/>
      <c r="R126" s="2" t="s">
        <v>122</v>
      </c>
      <c r="S126" s="92" t="s">
        <v>564</v>
      </c>
      <c r="T126" s="30" t="s">
        <v>69</v>
      </c>
      <c r="U126" s="5" t="s">
        <v>180</v>
      </c>
      <c r="V126" s="30" t="s">
        <v>774</v>
      </c>
      <c r="W126" s="92"/>
      <c r="X126" s="92"/>
      <c r="Y126" s="92"/>
      <c r="Z126" s="92"/>
      <c r="AA126" s="92"/>
      <c r="AB126" s="92"/>
      <c r="AC126" s="92"/>
      <c r="AD126" s="92"/>
      <c r="AE126" s="92" t="s">
        <v>74</v>
      </c>
      <c r="AF126" s="112" t="s">
        <v>565</v>
      </c>
      <c r="AG126" s="92" t="s">
        <v>72</v>
      </c>
      <c r="AH126" s="92" t="s">
        <v>251</v>
      </c>
      <c r="AI126" s="88">
        <v>8</v>
      </c>
      <c r="AJ126" s="92"/>
      <c r="AK126" s="2" t="s">
        <v>74</v>
      </c>
      <c r="AL126" s="2" t="s">
        <v>75</v>
      </c>
      <c r="AM126" s="92"/>
      <c r="AN126" s="92" t="s">
        <v>77</v>
      </c>
      <c r="AP126" s="124" t="s">
        <v>78</v>
      </c>
      <c r="AQ126" t="s">
        <v>566</v>
      </c>
    </row>
    <row r="127" spans="1:45" s="18" customFormat="1">
      <c r="A127" s="7" t="s">
        <v>162</v>
      </c>
      <c r="B127" s="8">
        <v>8</v>
      </c>
      <c r="C127" s="8">
        <v>16384</v>
      </c>
      <c r="D127" s="8">
        <v>512000</v>
      </c>
      <c r="E127" s="8" t="s">
        <v>83</v>
      </c>
      <c r="F127" s="8"/>
      <c r="G127" s="8"/>
      <c r="H127" s="8"/>
      <c r="I127" s="15"/>
      <c r="J127" s="15"/>
      <c r="K127" s="15"/>
      <c r="L127" s="15"/>
      <c r="M127" s="15"/>
      <c r="N127" s="15"/>
      <c r="O127" s="15"/>
      <c r="P127" s="15"/>
      <c r="Q127" s="15"/>
      <c r="R127" s="114" t="s">
        <v>85</v>
      </c>
      <c r="S127" s="115" t="s">
        <v>163</v>
      </c>
      <c r="T127" s="17" t="s">
        <v>87</v>
      </c>
      <c r="U127" s="16" t="s">
        <v>180</v>
      </c>
      <c r="V127" s="5" t="s">
        <v>776</v>
      </c>
      <c r="W127" s="116"/>
      <c r="X127" s="17"/>
      <c r="Y127" s="17"/>
      <c r="Z127" s="17"/>
      <c r="AA127" s="17"/>
      <c r="AB127" s="17"/>
      <c r="AC127" s="17"/>
      <c r="AD127" s="17"/>
      <c r="AE127" s="17" t="s">
        <v>114</v>
      </c>
      <c r="AF127" s="86" t="s">
        <v>152</v>
      </c>
      <c r="AG127" s="17" t="s">
        <v>116</v>
      </c>
      <c r="AH127" s="17"/>
      <c r="AI127" s="86">
        <v>9</v>
      </c>
      <c r="AJ127" s="17"/>
      <c r="AK127" s="17" t="s">
        <v>117</v>
      </c>
      <c r="AL127" s="17" t="s">
        <v>75</v>
      </c>
      <c r="AM127" s="17"/>
      <c r="AN127" s="17" t="s">
        <v>77</v>
      </c>
      <c r="AO127" s="77"/>
      <c r="AP127" s="86"/>
      <c r="AQ127" s="15" t="s">
        <v>153</v>
      </c>
      <c r="AR127" s="15"/>
      <c r="AS127" t="s">
        <v>119</v>
      </c>
    </row>
    <row r="128" spans="1:45" s="18" customFormat="1">
      <c r="A128" s="7" t="s">
        <v>159</v>
      </c>
      <c r="B128" s="8">
        <v>8</v>
      </c>
      <c r="C128" s="8">
        <v>16384</v>
      </c>
      <c r="D128" s="8">
        <v>512000</v>
      </c>
      <c r="E128" s="8" t="s">
        <v>83</v>
      </c>
      <c r="F128" s="8"/>
      <c r="G128" s="8"/>
      <c r="H128" s="8"/>
      <c r="I128" s="15"/>
      <c r="J128" s="15"/>
      <c r="K128" s="15"/>
      <c r="L128" s="15"/>
      <c r="M128" s="15"/>
      <c r="N128" s="15"/>
      <c r="O128" s="15"/>
      <c r="P128" s="15"/>
      <c r="Q128" s="15"/>
      <c r="R128" s="114" t="s">
        <v>85</v>
      </c>
      <c r="S128" s="115" t="s">
        <v>160</v>
      </c>
      <c r="T128" s="17" t="s">
        <v>87</v>
      </c>
      <c r="U128" s="16" t="s">
        <v>180</v>
      </c>
      <c r="V128" s="5" t="s">
        <v>776</v>
      </c>
      <c r="W128" s="116"/>
      <c r="X128" s="17"/>
      <c r="Y128" s="17"/>
      <c r="Z128" s="17"/>
      <c r="AA128" s="17"/>
      <c r="AB128" s="17"/>
      <c r="AC128" s="17"/>
      <c r="AD128" s="17"/>
      <c r="AE128" s="17" t="s">
        <v>114</v>
      </c>
      <c r="AF128" s="86" t="s">
        <v>152</v>
      </c>
      <c r="AG128" s="17" t="s">
        <v>116</v>
      </c>
      <c r="AH128" s="17"/>
      <c r="AI128" s="86">
        <v>9</v>
      </c>
      <c r="AJ128" s="17"/>
      <c r="AK128" s="17" t="s">
        <v>117</v>
      </c>
      <c r="AL128" s="17" t="s">
        <v>75</v>
      </c>
      <c r="AM128" s="17"/>
      <c r="AN128" s="17" t="s">
        <v>77</v>
      </c>
      <c r="AO128" s="77"/>
      <c r="AP128" s="86"/>
      <c r="AQ128" s="15" t="s">
        <v>161</v>
      </c>
      <c r="AR128" s="15"/>
      <c r="AS128" t="s">
        <v>119</v>
      </c>
    </row>
    <row r="129" spans="1:43" ht="15" customHeight="1">
      <c r="A129" t="s">
        <v>81</v>
      </c>
      <c r="B129">
        <v>12</v>
      </c>
      <c r="C129" s="109">
        <v>16384</v>
      </c>
      <c r="D129" s="123">
        <v>256000</v>
      </c>
      <c r="E129" s="44" t="s">
        <v>83</v>
      </c>
      <c r="R129" s="99" t="s">
        <v>85</v>
      </c>
      <c r="S129" t="s">
        <v>842</v>
      </c>
      <c r="T129" s="39" t="s">
        <v>87</v>
      </c>
      <c r="U129" s="99" t="s">
        <v>180</v>
      </c>
      <c r="V129" s="99" t="s">
        <v>776</v>
      </c>
      <c r="AL129" s="39" t="s">
        <v>75</v>
      </c>
    </row>
    <row r="130" spans="1:43" s="15" customFormat="1" ht="15" customHeight="1">
      <c r="A130" s="15" t="s">
        <v>843</v>
      </c>
      <c r="B130" s="8">
        <v>8</v>
      </c>
      <c r="C130" s="8">
        <v>16384</v>
      </c>
      <c r="D130" s="8">
        <v>102400</v>
      </c>
      <c r="E130" s="8" t="s">
        <v>839</v>
      </c>
      <c r="F130" s="8">
        <v>102400</v>
      </c>
      <c r="H130" s="8" t="s">
        <v>839</v>
      </c>
      <c r="R130" s="15" t="s">
        <v>122</v>
      </c>
      <c r="AE130" s="15" t="s">
        <v>167</v>
      </c>
      <c r="AF130" s="86" t="s">
        <v>844</v>
      </c>
      <c r="AG130" s="17" t="s">
        <v>116</v>
      </c>
      <c r="AI130" s="86"/>
      <c r="AO130" s="77"/>
      <c r="AP130" s="86"/>
      <c r="AQ130" s="15" t="s">
        <v>170</v>
      </c>
    </row>
    <row r="131" spans="1:43" s="15" customFormat="1" ht="15" customHeight="1">
      <c r="A131" s="15" t="s">
        <v>845</v>
      </c>
      <c r="B131" s="8">
        <v>8</v>
      </c>
      <c r="C131" s="8">
        <v>16384</v>
      </c>
      <c r="D131" s="8">
        <v>102400</v>
      </c>
      <c r="E131" s="8" t="s">
        <v>338</v>
      </c>
      <c r="F131" s="8">
        <v>102400</v>
      </c>
      <c r="H131" s="8" t="s">
        <v>338</v>
      </c>
      <c r="R131" s="15" t="s">
        <v>122</v>
      </c>
      <c r="AE131" s="15" t="s">
        <v>167</v>
      </c>
      <c r="AF131" s="86" t="s">
        <v>844</v>
      </c>
      <c r="AG131" s="17" t="s">
        <v>116</v>
      </c>
      <c r="AI131" s="86"/>
      <c r="AO131" s="77"/>
      <c r="AP131" s="86"/>
      <c r="AQ131" s="15" t="s">
        <v>170</v>
      </c>
    </row>
    <row r="132" spans="1:43" s="15" customFormat="1" ht="15" customHeight="1">
      <c r="A132" s="15" t="s">
        <v>846</v>
      </c>
      <c r="B132" s="8">
        <v>8</v>
      </c>
      <c r="C132" s="8">
        <v>16384</v>
      </c>
      <c r="D132" s="8">
        <v>102400</v>
      </c>
      <c r="E132" s="8" t="s">
        <v>341</v>
      </c>
      <c r="F132" s="8">
        <v>102400</v>
      </c>
      <c r="H132" s="8" t="s">
        <v>341</v>
      </c>
      <c r="R132" s="15" t="s">
        <v>122</v>
      </c>
      <c r="AE132" s="15" t="s">
        <v>167</v>
      </c>
      <c r="AF132" s="86" t="s">
        <v>844</v>
      </c>
      <c r="AG132" s="17" t="s">
        <v>116</v>
      </c>
      <c r="AI132" s="86"/>
      <c r="AO132" s="77"/>
      <c r="AP132" s="86"/>
      <c r="AQ132" s="15" t="s">
        <v>170</v>
      </c>
    </row>
    <row r="133" spans="1:43" s="15" customFormat="1" ht="15" customHeight="1">
      <c r="A133" s="15" t="s">
        <v>847</v>
      </c>
      <c r="B133" s="15">
        <v>4</v>
      </c>
      <c r="C133" s="8">
        <v>16384</v>
      </c>
      <c r="D133" s="8">
        <v>102400</v>
      </c>
      <c r="E133" s="8" t="s">
        <v>83</v>
      </c>
      <c r="F133" s="8"/>
      <c r="G133" s="8"/>
      <c r="H133" s="8"/>
      <c r="I133" s="8">
        <v>10240</v>
      </c>
      <c r="J133" s="8"/>
      <c r="K133" s="8" t="str">
        <f t="shared" ref="K133" si="4">E133</f>
        <v>FB01-02-Prod</v>
      </c>
      <c r="L133" s="8">
        <v>10240</v>
      </c>
      <c r="M133" s="8"/>
      <c r="N133" s="8" t="s">
        <v>111</v>
      </c>
      <c r="O133" s="8"/>
      <c r="P133" s="90"/>
      <c r="Q133" s="90"/>
      <c r="R133" s="34" t="s">
        <v>85</v>
      </c>
      <c r="AE133" s="15" t="s">
        <v>167</v>
      </c>
      <c r="AF133" s="86" t="s">
        <v>848</v>
      </c>
      <c r="AG133" s="17" t="s">
        <v>849</v>
      </c>
      <c r="AH133" s="15" t="s">
        <v>169</v>
      </c>
      <c r="AI133" s="86"/>
      <c r="AO133" s="77"/>
      <c r="AP133" s="86"/>
      <c r="AQ133" s="15" t="s">
        <v>170</v>
      </c>
    </row>
    <row r="573208" spans="21:21">
      <c r="U573208" s="5"/>
    </row>
  </sheetData>
  <autoFilter ref="A1:AR129" xr:uid="{68453728-6F60-4FDA-A95E-5D7CC19472DD}"/>
  <phoneticPr fontId="3"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09CA9-C2C1-4542-A39F-D5315F8982EC}">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41FFC-4BF4-4261-B130-1FFBE1BBC4A5}">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4ED5EFC63F9BD42B845F6E2D9E2E292" ma:contentTypeVersion="21" ma:contentTypeDescription="Create a new document." ma:contentTypeScope="" ma:versionID="ff6fe388a235dcbf95d7ae7f510aa7fd">
  <xsd:schema xmlns:xsd="http://www.w3.org/2001/XMLSchema" xmlns:xs="http://www.w3.org/2001/XMLSchema" xmlns:p="http://schemas.microsoft.com/office/2006/metadata/properties" xmlns:ns2="e933ba50-3831-4239-adf9-6efaaa306f4f" xmlns:ns3="a70b5a8f-eb77-4ab5-87d8-966b0d667b4f" targetNamespace="http://schemas.microsoft.com/office/2006/metadata/properties" ma:root="true" ma:fieldsID="1aff2f8878f62cae11b63e14d8fd7f41" ns2:_="" ns3:_="">
    <xsd:import namespace="e933ba50-3831-4239-adf9-6efaaa306f4f"/>
    <xsd:import namespace="a70b5a8f-eb77-4ab5-87d8-966b0d667b4f"/>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element ref="ns3:MediaServiceMetadata" minOccurs="0"/>
                <xsd:element ref="ns3:MediaServiceFastMetadata" minOccurs="0"/>
                <xsd:element ref="ns3:MediaServiceEventHashCode" minOccurs="0"/>
                <xsd:element ref="ns3:MediaServiceGenerationTime" minOccurs="0"/>
                <xsd:element ref="ns3:MediaServiceAutoKeyPoints" minOccurs="0"/>
                <xsd:element ref="ns3:MediaServiceKeyPoints" minOccurs="0"/>
                <xsd:element ref="ns3:MediaServiceDateTaken" minOccurs="0"/>
                <xsd:element ref="ns3:MediaServiceOCR" minOccurs="0"/>
                <xsd:element ref="ns3:MediaLengthInSeconds" minOccurs="0"/>
                <xsd:element ref="ns3:Brief_x0020_Description" minOccurs="0"/>
                <xsd:element ref="ns3:MediaServiceLocation" minOccurs="0"/>
                <xsd:element ref="ns3:lcf76f155ced4ddcb4097134ff3c332f" minOccurs="0"/>
                <xsd:element ref="ns2:TaxCatchAll" minOccurs="0"/>
                <xsd:element ref="ns3:PeerReview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33ba50-3831-4239-adf9-6efaaa306f4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TaxCatchAll" ma:index="26" nillable="true" ma:displayName="Taxonomy Catch All Column" ma:hidden="true" ma:list="{f1846c55-309e-418c-b6dc-36458e75e378}" ma:internalName="TaxCatchAll" ma:showField="CatchAllData" ma:web="e933ba50-3831-4239-adf9-6efaaa306f4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70b5a8f-eb77-4ab5-87d8-966b0d667b4f"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Brief_x0020_Description" ma:index="22" nillable="true" ma:displayName="Brief Description" ma:description="Radio Firmware of RV-55 for BETH4" ma:format="Dropdown" ma:internalName="Brief_x0020_Description">
      <xsd:simpleType>
        <xsd:restriction base="dms:Text">
          <xsd:maxLength value="50"/>
        </xsd:restriction>
      </xsd:simpleType>
    </xsd:element>
    <xsd:element name="MediaServiceLocation" ma:index="23" nillable="true" ma:displayName="Location" ma:internalName="MediaServiceLocation" ma:readOnly="true">
      <xsd:simpleType>
        <xsd:restriction base="dms:Text"/>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275515ff-99a6-4cb2-9ed3-d689399578f7" ma:termSetId="09814cd3-568e-fe90-9814-8d621ff8fb84" ma:anchorId="fba54fb3-c3e1-fe81-a776-ca4b69148c4d" ma:open="true" ma:isKeyword="false">
      <xsd:complexType>
        <xsd:sequence>
          <xsd:element ref="pc:Terms" minOccurs="0" maxOccurs="1"/>
        </xsd:sequence>
      </xsd:complexType>
    </xsd:element>
    <xsd:element name="PeerReviewed" ma:index="27" nillable="true" ma:displayName="Peer Reviewed" ma:default="0" ma:format="Dropdown" ma:internalName="PeerReview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Brief_x0020_Description xmlns="a70b5a8f-eb77-4ab5-87d8-966b0d667b4f" xsi:nil="true"/>
    <TaxCatchAll xmlns="e933ba50-3831-4239-adf9-6efaaa306f4f" xsi:nil="true"/>
    <lcf76f155ced4ddcb4097134ff3c332f xmlns="a70b5a8f-eb77-4ab5-87d8-966b0d667b4f">
      <Terms xmlns="http://schemas.microsoft.com/office/infopath/2007/PartnerControls"/>
    </lcf76f155ced4ddcb4097134ff3c332f>
    <SharedWithUsers xmlns="e933ba50-3831-4239-adf9-6efaaa306f4f">
      <UserInfo>
        <DisplayName>Binny John</DisplayName>
        <AccountId>5801</AccountId>
        <AccountType/>
      </UserInfo>
      <UserInfo>
        <DisplayName>Aninda Mukherjee</DisplayName>
        <AccountId>20786</AccountId>
        <AccountType/>
      </UserInfo>
      <UserInfo>
        <DisplayName>David Ramsey</DisplayName>
        <AccountId>15645</AccountId>
        <AccountType/>
      </UserInfo>
      <UserInfo>
        <DisplayName>Aaron Swift</DisplayName>
        <AccountId>3923</AccountId>
        <AccountType/>
      </UserInfo>
      <UserInfo>
        <DisplayName>Ashish Aggarwal</DisplayName>
        <AccountId>12515</AccountId>
        <AccountType/>
      </UserInfo>
      <UserInfo>
        <DisplayName>Brian Hardisty</DisplayName>
        <AccountId>11936</AccountId>
        <AccountType/>
      </UserInfo>
      <UserInfo>
        <DisplayName>Omar El Hout</DisplayName>
        <AccountId>11386</AccountId>
        <AccountType/>
      </UserInfo>
      <UserInfo>
        <DisplayName>Brandon Artz</DisplayName>
        <AccountId>19998</AccountId>
        <AccountType/>
      </UserInfo>
      <UserInfo>
        <DisplayName>Alex Paluilis</DisplayName>
        <AccountId>24145</AccountId>
        <AccountType/>
      </UserInfo>
      <UserInfo>
        <DisplayName>Stephen Barrett</DisplayName>
        <AccountId>24318</AccountId>
        <AccountType/>
      </UserInfo>
      <UserInfo>
        <DisplayName>Abror Shermanov</DisplayName>
        <AccountId>24138</AccountId>
        <AccountType/>
      </UserInfo>
    </SharedWithUsers>
    <PeerReviewed xmlns="a70b5a8f-eb77-4ab5-87d8-966b0d667b4f">false</PeerReviewed>
  </documentManagement>
</p:properties>
</file>

<file path=customXml/itemProps1.xml><?xml version="1.0" encoding="utf-8"?>
<ds:datastoreItem xmlns:ds="http://schemas.openxmlformats.org/officeDocument/2006/customXml" ds:itemID="{C9CA3B0A-8E67-421B-9046-6BE3D43D6D74}"/>
</file>

<file path=customXml/itemProps2.xml><?xml version="1.0" encoding="utf-8"?>
<ds:datastoreItem xmlns:ds="http://schemas.openxmlformats.org/officeDocument/2006/customXml" ds:itemID="{EA9F9C7F-9B7D-41A5-BAEB-BF8AD4E521AC}"/>
</file>

<file path=customXml/itemProps3.xml><?xml version="1.0" encoding="utf-8"?>
<ds:datastoreItem xmlns:ds="http://schemas.openxmlformats.org/officeDocument/2006/customXml" ds:itemID="{AE0E3C47-1C8A-43FD-BABA-5C6DA95F018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Aaron Swift</dc:creator>
  <cp:keywords/>
  <dc:description/>
  <cp:lastModifiedBy>Radford Davis</cp:lastModifiedBy>
  <cp:revision/>
  <dcterms:created xsi:type="dcterms:W3CDTF">2022-06-09T15:45:04Z</dcterms:created>
  <dcterms:modified xsi:type="dcterms:W3CDTF">2023-05-27T16:15:29Z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0x010100C4ED5EFC63F9BD42B845F6E2D9E2E292</vt:lpwstr>
  </property>
  <property fmtid="{D5CDD505-2E9C-101B-9397-08002B2CF9AE}" pid="3" name="MediaServiceImageTags">
    <vt:lpwstr/>
  </property>
</Properties>
</file>