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790FF089-955F-4888-9CBC-BD9A8DEA8BE5}" xr6:coauthVersionLast="36" xr6:coauthVersionMax="47" xr10:uidLastSave="{00000000-0000-0000-0000-000000000000}"/>
  <bookViews>
    <workbookView xWindow="0" yWindow="765" windowWidth="22260" windowHeight="12645" xr2:uid="{00000000-000D-0000-FFFF-FFFF00000000}"/>
  </bookViews>
  <sheets>
    <sheet name="Sheet1" sheetId="1" r:id="rId1"/>
    <sheet name="Sheet3" sheetId="7" r:id="rId2"/>
    <sheet name="TD" sheetId="5" r:id="rId3"/>
    <sheet name="SPSRC" sheetId="3" r:id="rId4"/>
    <sheet name="Sheet2" sheetId="6" r:id="rId5"/>
    <sheet name="ASD touch" sheetId="2" r:id="rId6"/>
    <sheet name="TD touch" sheetId="4" r:id="rId7"/>
    <sheet name="RBS" sheetId="8" r:id="rId8"/>
    <sheet name="anxiety" sheetId="9" r:id="rId9"/>
  </sheets>
  <definedNames>
    <definedName name="_xlnm._FilterDatabase" localSheetId="0" hidden="1">Sheet1!$A$1:$AQ$99</definedName>
    <definedName name="_xlnm._FilterDatabase" localSheetId="3" hidden="1">SPSRC!$A$1:$Y$136</definedName>
    <definedName name="_xlnm._FilterDatabase" localSheetId="2" hidden="1">TD!$C$1:$C$62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76" i="1" l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B3" i="1" l="1"/>
  <c r="BC3" i="1"/>
  <c r="BD3" i="1"/>
  <c r="BE3" i="1"/>
  <c r="BF3" i="1"/>
  <c r="BG3" i="1"/>
  <c r="BB4" i="1"/>
  <c r="BC4" i="1"/>
  <c r="BD4" i="1"/>
  <c r="BE4" i="1"/>
  <c r="BF4" i="1"/>
  <c r="BG4" i="1"/>
  <c r="BB5" i="1"/>
  <c r="BC5" i="1"/>
  <c r="BD5" i="1"/>
  <c r="BE5" i="1"/>
  <c r="BF5" i="1"/>
  <c r="BG5" i="1"/>
  <c r="BB6" i="1"/>
  <c r="BC6" i="1"/>
  <c r="BD6" i="1"/>
  <c r="BE6" i="1"/>
  <c r="BF6" i="1"/>
  <c r="BG6" i="1"/>
  <c r="BB7" i="1"/>
  <c r="BC7" i="1"/>
  <c r="BD7" i="1"/>
  <c r="BE7" i="1"/>
  <c r="BF7" i="1"/>
  <c r="BG7" i="1"/>
  <c r="BB8" i="1"/>
  <c r="BC8" i="1"/>
  <c r="BD8" i="1"/>
  <c r="BE8" i="1"/>
  <c r="BF8" i="1"/>
  <c r="BG8" i="1"/>
  <c r="BB9" i="1"/>
  <c r="BC9" i="1"/>
  <c r="BD9" i="1"/>
  <c r="BE9" i="1"/>
  <c r="BF9" i="1"/>
  <c r="BG9" i="1"/>
  <c r="BB10" i="1"/>
  <c r="BC10" i="1"/>
  <c r="BD10" i="1"/>
  <c r="BE10" i="1"/>
  <c r="BF10" i="1"/>
  <c r="BG10" i="1"/>
  <c r="BB11" i="1"/>
  <c r="BC11" i="1"/>
  <c r="BD11" i="1"/>
  <c r="BE11" i="1"/>
  <c r="BF11" i="1"/>
  <c r="BG11" i="1"/>
  <c r="BB12" i="1"/>
  <c r="BC12" i="1"/>
  <c r="BD12" i="1"/>
  <c r="BE12" i="1"/>
  <c r="BF12" i="1"/>
  <c r="BG12" i="1"/>
  <c r="BB13" i="1"/>
  <c r="BC13" i="1"/>
  <c r="BD13" i="1"/>
  <c r="BE13" i="1"/>
  <c r="BF13" i="1"/>
  <c r="BG13" i="1"/>
  <c r="BB14" i="1"/>
  <c r="BC14" i="1"/>
  <c r="BD14" i="1"/>
  <c r="BE14" i="1"/>
  <c r="BF14" i="1"/>
  <c r="BG14" i="1"/>
  <c r="BB15" i="1"/>
  <c r="BC15" i="1"/>
  <c r="BD15" i="1"/>
  <c r="BE15" i="1"/>
  <c r="BF15" i="1"/>
  <c r="BG15" i="1"/>
  <c r="BB16" i="1"/>
  <c r="BC16" i="1"/>
  <c r="BD16" i="1"/>
  <c r="BE16" i="1"/>
  <c r="BF16" i="1"/>
  <c r="BG16" i="1"/>
  <c r="BB17" i="1"/>
  <c r="BC17" i="1"/>
  <c r="BD17" i="1"/>
  <c r="BE17" i="1"/>
  <c r="BF17" i="1"/>
  <c r="BG17" i="1"/>
  <c r="BB18" i="1"/>
  <c r="BC18" i="1"/>
  <c r="BD18" i="1"/>
  <c r="BE18" i="1"/>
  <c r="BF18" i="1"/>
  <c r="BG18" i="1"/>
  <c r="BB19" i="1"/>
  <c r="BC19" i="1"/>
  <c r="BD19" i="1"/>
  <c r="BE19" i="1"/>
  <c r="BF19" i="1"/>
  <c r="BG19" i="1"/>
  <c r="BB20" i="1"/>
  <c r="BC20" i="1"/>
  <c r="BD20" i="1"/>
  <c r="BE20" i="1"/>
  <c r="BF20" i="1"/>
  <c r="BG20" i="1"/>
  <c r="BB21" i="1"/>
  <c r="BC21" i="1"/>
  <c r="BD21" i="1"/>
  <c r="BE21" i="1"/>
  <c r="BF21" i="1"/>
  <c r="BG21" i="1"/>
  <c r="BB22" i="1"/>
  <c r="BC22" i="1"/>
  <c r="BD22" i="1"/>
  <c r="BE22" i="1"/>
  <c r="BF22" i="1"/>
  <c r="BG22" i="1"/>
  <c r="BB23" i="1"/>
  <c r="BC23" i="1"/>
  <c r="BD23" i="1"/>
  <c r="BE23" i="1"/>
  <c r="BF23" i="1"/>
  <c r="BG23" i="1"/>
  <c r="BB24" i="1"/>
  <c r="BC24" i="1"/>
  <c r="BD24" i="1"/>
  <c r="BE24" i="1"/>
  <c r="BF24" i="1"/>
  <c r="BG24" i="1"/>
  <c r="BB25" i="1"/>
  <c r="BC25" i="1"/>
  <c r="BD25" i="1"/>
  <c r="BE25" i="1"/>
  <c r="BF25" i="1"/>
  <c r="BG25" i="1"/>
  <c r="BB26" i="1"/>
  <c r="BC26" i="1"/>
  <c r="BD26" i="1"/>
  <c r="BE26" i="1"/>
  <c r="BF26" i="1"/>
  <c r="BG26" i="1"/>
  <c r="BB27" i="1"/>
  <c r="BC27" i="1"/>
  <c r="BD27" i="1"/>
  <c r="BE27" i="1"/>
  <c r="BF27" i="1"/>
  <c r="BG27" i="1"/>
  <c r="BB28" i="1"/>
  <c r="BC28" i="1"/>
  <c r="BD28" i="1"/>
  <c r="BE28" i="1"/>
  <c r="BF28" i="1"/>
  <c r="BG28" i="1"/>
  <c r="BB29" i="1"/>
  <c r="BC29" i="1"/>
  <c r="BD29" i="1"/>
  <c r="BE29" i="1"/>
  <c r="BF29" i="1"/>
  <c r="BG29" i="1"/>
  <c r="BB30" i="1"/>
  <c r="BC30" i="1"/>
  <c r="BD30" i="1"/>
  <c r="BE30" i="1"/>
  <c r="BF30" i="1"/>
  <c r="BG30" i="1"/>
  <c r="BB31" i="1"/>
  <c r="BC31" i="1"/>
  <c r="BD31" i="1"/>
  <c r="BE31" i="1"/>
  <c r="BF31" i="1"/>
  <c r="BG31" i="1"/>
  <c r="BB32" i="1"/>
  <c r="BC32" i="1"/>
  <c r="BD32" i="1"/>
  <c r="BE32" i="1"/>
  <c r="BF32" i="1"/>
  <c r="BG32" i="1"/>
  <c r="BB33" i="1"/>
  <c r="BC33" i="1"/>
  <c r="BD33" i="1"/>
  <c r="BE33" i="1"/>
  <c r="BF33" i="1"/>
  <c r="BG33" i="1"/>
  <c r="BB34" i="1"/>
  <c r="BC34" i="1"/>
  <c r="BD34" i="1"/>
  <c r="BE34" i="1"/>
  <c r="BF34" i="1"/>
  <c r="BG34" i="1"/>
  <c r="BB35" i="1"/>
  <c r="BC35" i="1"/>
  <c r="BD35" i="1"/>
  <c r="BE35" i="1"/>
  <c r="BF35" i="1"/>
  <c r="BG35" i="1"/>
  <c r="BB36" i="1"/>
  <c r="BC36" i="1"/>
  <c r="BD36" i="1"/>
  <c r="BE36" i="1"/>
  <c r="BF36" i="1"/>
  <c r="BG36" i="1"/>
  <c r="BB37" i="1"/>
  <c r="BC37" i="1"/>
  <c r="BD37" i="1"/>
  <c r="BE37" i="1"/>
  <c r="BF37" i="1"/>
  <c r="BG37" i="1"/>
  <c r="BB38" i="1"/>
  <c r="BC38" i="1"/>
  <c r="BD38" i="1"/>
  <c r="BE38" i="1"/>
  <c r="BF38" i="1"/>
  <c r="BG38" i="1"/>
  <c r="BB39" i="1"/>
  <c r="BC39" i="1"/>
  <c r="BD39" i="1"/>
  <c r="BE39" i="1"/>
  <c r="BF39" i="1"/>
  <c r="BG39" i="1"/>
  <c r="BB40" i="1"/>
  <c r="BC40" i="1"/>
  <c r="BD40" i="1"/>
  <c r="BE40" i="1"/>
  <c r="BF40" i="1"/>
  <c r="BG40" i="1"/>
  <c r="BB41" i="1"/>
  <c r="BC41" i="1"/>
  <c r="BD41" i="1"/>
  <c r="BE41" i="1"/>
  <c r="BF41" i="1"/>
  <c r="BG41" i="1"/>
  <c r="BB42" i="1"/>
  <c r="BC42" i="1"/>
  <c r="BD42" i="1"/>
  <c r="BE42" i="1"/>
  <c r="BF42" i="1"/>
  <c r="BG42" i="1"/>
  <c r="BB43" i="1"/>
  <c r="BC43" i="1"/>
  <c r="BD43" i="1"/>
  <c r="BE43" i="1"/>
  <c r="BF43" i="1"/>
  <c r="BG43" i="1"/>
  <c r="BB44" i="1"/>
  <c r="BC44" i="1"/>
  <c r="BD44" i="1"/>
  <c r="BE44" i="1"/>
  <c r="BF44" i="1"/>
  <c r="BG44" i="1"/>
  <c r="BB45" i="1"/>
  <c r="BC45" i="1"/>
  <c r="BD45" i="1"/>
  <c r="BE45" i="1"/>
  <c r="BF45" i="1"/>
  <c r="BG45" i="1"/>
  <c r="BB46" i="1"/>
  <c r="BC46" i="1"/>
  <c r="BD46" i="1"/>
  <c r="BE46" i="1"/>
  <c r="BF46" i="1"/>
  <c r="BG46" i="1"/>
  <c r="BB47" i="1"/>
  <c r="BC47" i="1"/>
  <c r="BD47" i="1"/>
  <c r="BE47" i="1"/>
  <c r="BF47" i="1"/>
  <c r="BG47" i="1"/>
  <c r="BB48" i="1"/>
  <c r="BC48" i="1"/>
  <c r="BD48" i="1"/>
  <c r="BE48" i="1"/>
  <c r="BF48" i="1"/>
  <c r="BG48" i="1"/>
  <c r="BB49" i="1"/>
  <c r="BC49" i="1"/>
  <c r="BD49" i="1"/>
  <c r="BE49" i="1"/>
  <c r="BF49" i="1"/>
  <c r="BG49" i="1"/>
  <c r="BB50" i="1"/>
  <c r="BC50" i="1"/>
  <c r="BD50" i="1"/>
  <c r="BE50" i="1"/>
  <c r="BF50" i="1"/>
  <c r="BG50" i="1"/>
  <c r="BB51" i="1"/>
  <c r="BC51" i="1"/>
  <c r="BD51" i="1"/>
  <c r="BE51" i="1"/>
  <c r="BF51" i="1"/>
  <c r="BG51" i="1"/>
  <c r="BB52" i="1"/>
  <c r="BC52" i="1"/>
  <c r="BD52" i="1"/>
  <c r="BE52" i="1"/>
  <c r="BF52" i="1"/>
  <c r="BG52" i="1"/>
  <c r="BB53" i="1"/>
  <c r="BC53" i="1"/>
  <c r="BD53" i="1"/>
  <c r="BE53" i="1"/>
  <c r="BF53" i="1"/>
  <c r="BG53" i="1"/>
  <c r="BB54" i="1"/>
  <c r="BC54" i="1"/>
  <c r="BD54" i="1"/>
  <c r="BE54" i="1"/>
  <c r="BF54" i="1"/>
  <c r="BG54" i="1"/>
  <c r="BB55" i="1"/>
  <c r="BC55" i="1"/>
  <c r="BD55" i="1"/>
  <c r="BE55" i="1"/>
  <c r="BF55" i="1"/>
  <c r="BG55" i="1"/>
  <c r="BB56" i="1"/>
  <c r="BC56" i="1"/>
  <c r="BD56" i="1"/>
  <c r="BE56" i="1"/>
  <c r="BF56" i="1"/>
  <c r="BG56" i="1"/>
  <c r="BB57" i="1"/>
  <c r="BC57" i="1"/>
  <c r="BD57" i="1"/>
  <c r="BE57" i="1"/>
  <c r="BF57" i="1"/>
  <c r="BG57" i="1"/>
  <c r="BB58" i="1"/>
  <c r="BC58" i="1"/>
  <c r="BD58" i="1"/>
  <c r="BE58" i="1"/>
  <c r="BF58" i="1"/>
  <c r="BG58" i="1"/>
  <c r="BB59" i="1"/>
  <c r="BC59" i="1"/>
  <c r="BD59" i="1"/>
  <c r="BE59" i="1"/>
  <c r="BF59" i="1"/>
  <c r="BG59" i="1"/>
  <c r="BB60" i="1"/>
  <c r="BC60" i="1"/>
  <c r="BD60" i="1"/>
  <c r="BE60" i="1"/>
  <c r="BF60" i="1"/>
  <c r="BG60" i="1"/>
  <c r="BB61" i="1"/>
  <c r="BC61" i="1"/>
  <c r="BD61" i="1"/>
  <c r="BE61" i="1"/>
  <c r="BF61" i="1"/>
  <c r="BG61" i="1"/>
  <c r="BB62" i="1"/>
  <c r="BC62" i="1"/>
  <c r="BD62" i="1"/>
  <c r="BE62" i="1"/>
  <c r="BF62" i="1"/>
  <c r="BG62" i="1"/>
  <c r="BB63" i="1"/>
  <c r="BC63" i="1"/>
  <c r="BD63" i="1"/>
  <c r="BE63" i="1"/>
  <c r="BF63" i="1"/>
  <c r="BG63" i="1"/>
  <c r="BB64" i="1"/>
  <c r="BC64" i="1"/>
  <c r="BD64" i="1"/>
  <c r="BE64" i="1"/>
  <c r="BF64" i="1"/>
  <c r="BG64" i="1"/>
  <c r="BB65" i="1"/>
  <c r="BC65" i="1"/>
  <c r="BD65" i="1"/>
  <c r="BE65" i="1"/>
  <c r="BF65" i="1"/>
  <c r="BG65" i="1"/>
  <c r="BB66" i="1"/>
  <c r="BC66" i="1"/>
  <c r="BD66" i="1"/>
  <c r="BE66" i="1"/>
  <c r="BF66" i="1"/>
  <c r="BG66" i="1"/>
  <c r="BB67" i="1"/>
  <c r="BC67" i="1"/>
  <c r="BD67" i="1"/>
  <c r="BE67" i="1"/>
  <c r="BF67" i="1"/>
  <c r="BG67" i="1"/>
  <c r="BB68" i="1"/>
  <c r="BC68" i="1"/>
  <c r="BD68" i="1"/>
  <c r="BE68" i="1"/>
  <c r="BF68" i="1"/>
  <c r="BG68" i="1"/>
  <c r="BB69" i="1"/>
  <c r="BC69" i="1"/>
  <c r="BD69" i="1"/>
  <c r="BE69" i="1"/>
  <c r="BF69" i="1"/>
  <c r="BG69" i="1"/>
  <c r="BB70" i="1"/>
  <c r="BC70" i="1"/>
  <c r="BD70" i="1"/>
  <c r="BE70" i="1"/>
  <c r="BF70" i="1"/>
  <c r="BG70" i="1"/>
  <c r="BB71" i="1"/>
  <c r="BC71" i="1"/>
  <c r="BD71" i="1"/>
  <c r="BE71" i="1"/>
  <c r="BF71" i="1"/>
  <c r="BG71" i="1"/>
  <c r="BB72" i="1"/>
  <c r="BC72" i="1"/>
  <c r="BD72" i="1"/>
  <c r="BE72" i="1"/>
  <c r="BF72" i="1"/>
  <c r="BG72" i="1"/>
  <c r="BB73" i="1"/>
  <c r="BC73" i="1"/>
  <c r="BD73" i="1"/>
  <c r="BE73" i="1"/>
  <c r="BF73" i="1"/>
  <c r="BG73" i="1"/>
  <c r="BB74" i="1"/>
  <c r="BC74" i="1"/>
  <c r="BD74" i="1"/>
  <c r="BE74" i="1"/>
  <c r="BF74" i="1"/>
  <c r="BG74" i="1"/>
  <c r="BB75" i="1"/>
  <c r="BC75" i="1"/>
  <c r="BD75" i="1"/>
  <c r="BE75" i="1"/>
  <c r="BF75" i="1"/>
  <c r="BG75" i="1"/>
  <c r="BB76" i="1"/>
  <c r="BC76" i="1"/>
  <c r="BD76" i="1"/>
  <c r="BE76" i="1"/>
  <c r="BF76" i="1"/>
  <c r="BG76" i="1"/>
  <c r="BB77" i="1"/>
  <c r="BC77" i="1"/>
  <c r="BD77" i="1"/>
  <c r="BE77" i="1"/>
  <c r="BF77" i="1"/>
  <c r="BG77" i="1"/>
  <c r="BB78" i="1"/>
  <c r="BC78" i="1"/>
  <c r="BD78" i="1"/>
  <c r="BE78" i="1"/>
  <c r="BF78" i="1"/>
  <c r="BG78" i="1"/>
  <c r="BB79" i="1"/>
  <c r="BC79" i="1"/>
  <c r="BD79" i="1"/>
  <c r="BE79" i="1"/>
  <c r="BF79" i="1"/>
  <c r="BG79" i="1"/>
  <c r="BB80" i="1"/>
  <c r="BC80" i="1"/>
  <c r="BD80" i="1"/>
  <c r="BE80" i="1"/>
  <c r="BF80" i="1"/>
  <c r="BG80" i="1"/>
  <c r="BB81" i="1"/>
  <c r="BC81" i="1"/>
  <c r="BD81" i="1"/>
  <c r="BE81" i="1"/>
  <c r="BF81" i="1"/>
  <c r="BG81" i="1"/>
  <c r="BB82" i="1"/>
  <c r="BC82" i="1"/>
  <c r="BD82" i="1"/>
  <c r="BE82" i="1"/>
  <c r="BF82" i="1"/>
  <c r="BG82" i="1"/>
  <c r="BB83" i="1"/>
  <c r="BC83" i="1"/>
  <c r="BD83" i="1"/>
  <c r="BE83" i="1"/>
  <c r="BF83" i="1"/>
  <c r="BG83" i="1"/>
  <c r="BB84" i="1"/>
  <c r="BC84" i="1"/>
  <c r="BD84" i="1"/>
  <c r="BE84" i="1"/>
  <c r="BF84" i="1"/>
  <c r="BG84" i="1"/>
  <c r="BB85" i="1"/>
  <c r="BC85" i="1"/>
  <c r="BD85" i="1"/>
  <c r="BE85" i="1"/>
  <c r="BF85" i="1"/>
  <c r="BG85" i="1"/>
  <c r="BB86" i="1"/>
  <c r="BC86" i="1"/>
  <c r="BD86" i="1"/>
  <c r="BE86" i="1"/>
  <c r="BF86" i="1"/>
  <c r="BG86" i="1"/>
  <c r="BB87" i="1"/>
  <c r="BC87" i="1"/>
  <c r="BD87" i="1"/>
  <c r="BE87" i="1"/>
  <c r="BF87" i="1"/>
  <c r="BG87" i="1"/>
  <c r="BB88" i="1"/>
  <c r="BC88" i="1"/>
  <c r="BD88" i="1"/>
  <c r="BE88" i="1"/>
  <c r="BF88" i="1"/>
  <c r="BG88" i="1"/>
  <c r="BB89" i="1"/>
  <c r="BC89" i="1"/>
  <c r="BD89" i="1"/>
  <c r="BE89" i="1"/>
  <c r="BF89" i="1"/>
  <c r="BG89" i="1"/>
  <c r="BB90" i="1"/>
  <c r="BC90" i="1"/>
  <c r="BD90" i="1"/>
  <c r="BE90" i="1"/>
  <c r="BF90" i="1"/>
  <c r="BG90" i="1"/>
  <c r="BB91" i="1"/>
  <c r="BC91" i="1"/>
  <c r="BD91" i="1"/>
  <c r="BE91" i="1"/>
  <c r="BF91" i="1"/>
  <c r="BG91" i="1"/>
  <c r="BB92" i="1"/>
  <c r="BC92" i="1"/>
  <c r="BD92" i="1"/>
  <c r="BE92" i="1"/>
  <c r="BF92" i="1"/>
  <c r="BG92" i="1"/>
  <c r="BB93" i="1"/>
  <c r="BC93" i="1"/>
  <c r="BD93" i="1"/>
  <c r="BE93" i="1"/>
  <c r="BF93" i="1"/>
  <c r="BG93" i="1"/>
  <c r="BB94" i="1"/>
  <c r="BC94" i="1"/>
  <c r="BD94" i="1"/>
  <c r="BE94" i="1"/>
  <c r="BF94" i="1"/>
  <c r="BG94" i="1"/>
  <c r="BB95" i="1"/>
  <c r="BC95" i="1"/>
  <c r="BD95" i="1"/>
  <c r="BE95" i="1"/>
  <c r="BF95" i="1"/>
  <c r="BG95" i="1"/>
  <c r="BB96" i="1"/>
  <c r="BC96" i="1"/>
  <c r="BD96" i="1"/>
  <c r="BE96" i="1"/>
  <c r="BF96" i="1"/>
  <c r="BG96" i="1"/>
  <c r="BB97" i="1"/>
  <c r="BC97" i="1"/>
  <c r="BD97" i="1"/>
  <c r="BE97" i="1"/>
  <c r="BF97" i="1"/>
  <c r="BG97" i="1"/>
  <c r="BB98" i="1"/>
  <c r="BC98" i="1"/>
  <c r="BD98" i="1"/>
  <c r="BE98" i="1"/>
  <c r="BF98" i="1"/>
  <c r="BG98" i="1"/>
  <c r="BB99" i="1"/>
  <c r="BC99" i="1"/>
  <c r="BD99" i="1"/>
  <c r="BE99" i="1"/>
  <c r="BF99" i="1"/>
  <c r="BG99" i="1"/>
  <c r="BG2" i="1"/>
  <c r="BF2" i="1"/>
  <c r="BE2" i="1"/>
  <c r="BD2" i="1"/>
  <c r="BC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2" i="1"/>
  <c r="AV2" i="1"/>
  <c r="AW2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W3" i="1"/>
  <c r="AV3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B131" i="3" l="1"/>
  <c r="AA131" i="3"/>
  <c r="AB130" i="3"/>
  <c r="AA130" i="3"/>
  <c r="AB128" i="3"/>
  <c r="AA128" i="3"/>
  <c r="AB127" i="3"/>
  <c r="AA127" i="3"/>
  <c r="AB124" i="3"/>
  <c r="AA124" i="3"/>
  <c r="AB123" i="3"/>
  <c r="AA123" i="3"/>
  <c r="AB122" i="3"/>
  <c r="AA122" i="3"/>
  <c r="AB121" i="3"/>
  <c r="AA121" i="3"/>
  <c r="AB120" i="3"/>
  <c r="AA120" i="3"/>
  <c r="AB93" i="3"/>
  <c r="AA93" i="3"/>
  <c r="AB92" i="3"/>
  <c r="AA92" i="3"/>
  <c r="AB91" i="3"/>
  <c r="AA91" i="3"/>
  <c r="AB90" i="3"/>
  <c r="AA90" i="3"/>
  <c r="AB89" i="3"/>
  <c r="AA89" i="3"/>
  <c r="AB88" i="3"/>
  <c r="AA88" i="3"/>
  <c r="AB87" i="3"/>
  <c r="AA87" i="3"/>
  <c r="AB86" i="3"/>
  <c r="AA86" i="3"/>
  <c r="AB85" i="3"/>
  <c r="AA85" i="3"/>
  <c r="AB84" i="3"/>
  <c r="AA84" i="3"/>
  <c r="AB83" i="3"/>
  <c r="AA83" i="3"/>
  <c r="AB82" i="3"/>
  <c r="AA82" i="3"/>
  <c r="AB81" i="3"/>
  <c r="AA81" i="3"/>
  <c r="AB80" i="3"/>
  <c r="AA80" i="3"/>
  <c r="AB79" i="3"/>
  <c r="AA79" i="3"/>
  <c r="AB78" i="3"/>
  <c r="AA78" i="3"/>
  <c r="AB77" i="3"/>
  <c r="AA77" i="3"/>
  <c r="AB76" i="3"/>
  <c r="AA76" i="3"/>
  <c r="AB75" i="3"/>
  <c r="AA75" i="3"/>
  <c r="AB74" i="3"/>
  <c r="AA74" i="3"/>
  <c r="AB73" i="3"/>
  <c r="AA73" i="3"/>
  <c r="AB72" i="3"/>
  <c r="AA72" i="3"/>
  <c r="AB71" i="3"/>
  <c r="AA71" i="3"/>
  <c r="AB70" i="3"/>
  <c r="AA70" i="3"/>
  <c r="AB69" i="3"/>
  <c r="AA69" i="3"/>
  <c r="AB68" i="3"/>
  <c r="AA68" i="3"/>
  <c r="AB67" i="3"/>
  <c r="AA67" i="3"/>
  <c r="AB66" i="3"/>
  <c r="AA66" i="3"/>
  <c r="AB65" i="3"/>
  <c r="AA65" i="3"/>
  <c r="AB64" i="3"/>
  <c r="AA64" i="3"/>
  <c r="AB63" i="3"/>
  <c r="AA63" i="3"/>
  <c r="AB62" i="3"/>
  <c r="AA62" i="3"/>
  <c r="AB61" i="3"/>
  <c r="AA61" i="3"/>
  <c r="AB60" i="3"/>
  <c r="AA60" i="3"/>
  <c r="AB59" i="3"/>
  <c r="AA59" i="3"/>
  <c r="AB58" i="3"/>
  <c r="AA58" i="3"/>
  <c r="AB57" i="3"/>
  <c r="AA57" i="3"/>
  <c r="AB56" i="3"/>
  <c r="AA56" i="3"/>
  <c r="AB55" i="3"/>
  <c r="AA55" i="3"/>
  <c r="AB54" i="3"/>
  <c r="AA54" i="3"/>
  <c r="AB53" i="3"/>
  <c r="AA53" i="3"/>
  <c r="AB52" i="3"/>
  <c r="AA52" i="3"/>
  <c r="AB51" i="3"/>
  <c r="AA51" i="3"/>
  <c r="AB50" i="3"/>
  <c r="AA50" i="3"/>
  <c r="AB49" i="3"/>
  <c r="AA49" i="3"/>
  <c r="AB48" i="3"/>
  <c r="AA48" i="3"/>
  <c r="AB47" i="3"/>
  <c r="AA47" i="3"/>
  <c r="AB46" i="3"/>
  <c r="AA46" i="3"/>
  <c r="AB45" i="3"/>
  <c r="AA45" i="3"/>
  <c r="AB44" i="3"/>
  <c r="AA44" i="3"/>
  <c r="AB43" i="3"/>
  <c r="AA43" i="3"/>
  <c r="AB42" i="3"/>
  <c r="AA42" i="3"/>
  <c r="AB41" i="3"/>
  <c r="AA41" i="3"/>
  <c r="AB40" i="3"/>
  <c r="AA40" i="3"/>
  <c r="AB39" i="3"/>
  <c r="AA39" i="3"/>
  <c r="AB38" i="3"/>
  <c r="AA38" i="3"/>
  <c r="AB37" i="3"/>
  <c r="AA37" i="3"/>
  <c r="AB36" i="3"/>
  <c r="AA36" i="3"/>
  <c r="AB35" i="3"/>
  <c r="AA35" i="3"/>
  <c r="AB34" i="3"/>
  <c r="AA34" i="3"/>
  <c r="AB33" i="3"/>
  <c r="AA33" i="3"/>
  <c r="AB32" i="3"/>
  <c r="AA32" i="3"/>
  <c r="AB31" i="3"/>
  <c r="AA31" i="3"/>
  <c r="AB30" i="3"/>
  <c r="AA30" i="3"/>
  <c r="AB28" i="3"/>
  <c r="AA28" i="3"/>
  <c r="AB27" i="3"/>
  <c r="AA27" i="3"/>
  <c r="AB25" i="3"/>
  <c r="AA25" i="3"/>
  <c r="AB24" i="3"/>
  <c r="AA24" i="3"/>
  <c r="AB23" i="3"/>
  <c r="AA23" i="3"/>
  <c r="AB22" i="3"/>
  <c r="AA22" i="3"/>
  <c r="AB20" i="3"/>
  <c r="AA20" i="3"/>
  <c r="AB19" i="3"/>
  <c r="AA19" i="3"/>
  <c r="AB18" i="3"/>
  <c r="AA18" i="3"/>
  <c r="AB17" i="3"/>
  <c r="AA17" i="3"/>
  <c r="AB16" i="3"/>
  <c r="AA16" i="3"/>
  <c r="AB14" i="3"/>
  <c r="AA14" i="3"/>
  <c r="AB13" i="3"/>
  <c r="AA13" i="3"/>
  <c r="AB10" i="3"/>
  <c r="AA10" i="3"/>
  <c r="AB9" i="3"/>
  <c r="AA9" i="3"/>
  <c r="AB8" i="3"/>
  <c r="AA8" i="3"/>
  <c r="AB7" i="3"/>
  <c r="AA7" i="3"/>
  <c r="AB6" i="3"/>
  <c r="AA6" i="3"/>
  <c r="AB5" i="3"/>
  <c r="AA5" i="3"/>
  <c r="AB4" i="3"/>
  <c r="AA4" i="3"/>
  <c r="AB3" i="3"/>
  <c r="AA3" i="3"/>
  <c r="AB2" i="3"/>
  <c r="AA2" i="3"/>
  <c r="Z2" i="3"/>
  <c r="Z131" i="3"/>
  <c r="Z130" i="3"/>
  <c r="Z128" i="3"/>
  <c r="Z127" i="3"/>
  <c r="Z124" i="3"/>
  <c r="Z123" i="3"/>
  <c r="Z122" i="3"/>
  <c r="Z121" i="3"/>
  <c r="Z120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8" i="3"/>
  <c r="Z27" i="3"/>
  <c r="Z25" i="3"/>
  <c r="Z24" i="3"/>
  <c r="Z23" i="3"/>
  <c r="Z22" i="3"/>
  <c r="Z20" i="3"/>
  <c r="Z19" i="3"/>
  <c r="Z18" i="3"/>
  <c r="Z17" i="3"/>
  <c r="Z16" i="3"/>
  <c r="Z14" i="3"/>
  <c r="Z13" i="3"/>
  <c r="Z10" i="3"/>
  <c r="Z9" i="3"/>
  <c r="Z8" i="3"/>
  <c r="Z7" i="3"/>
  <c r="Z6" i="3"/>
  <c r="Z5" i="3"/>
  <c r="Z4" i="3"/>
  <c r="Z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0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6" i="5"/>
  <c r="C28" i="5"/>
  <c r="C48" i="5"/>
  <c r="C50" i="5"/>
  <c r="C52" i="5"/>
  <c r="C54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1" i="5"/>
  <c r="C53" i="5"/>
  <c r="C55" i="5"/>
  <c r="C56" i="5"/>
  <c r="C57" i="5"/>
  <c r="C58" i="5"/>
  <c r="C59" i="5"/>
  <c r="C60" i="5"/>
  <c r="C61" i="5"/>
  <c r="C62" i="5"/>
  <c r="C2" i="5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4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9" authorId="0" shapeId="0" xr:uid="{3FEAF463-C140-F547-BB71-8DBB0409BE02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疑似</t>
        </r>
        <r>
          <rPr>
            <sz val="11"/>
            <color rgb="FF000000"/>
            <rFont val="等线"/>
            <family val="4"/>
            <charset val="134"/>
          </rPr>
          <t>asperger</t>
        </r>
        <r>
          <rPr>
            <sz val="11"/>
            <color rgb="FF000000"/>
            <rFont val="等线"/>
            <family val="4"/>
            <charset val="134"/>
          </rPr>
          <t>，数据作废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3" authorId="0" shapeId="0" xr:uid="{5C3DCE9E-4FBA-43C3-96B7-81F0D6FAF4AD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疑似asperger，数据作废</t>
        </r>
      </text>
    </comment>
    <comment ref="G25" authorId="0" shapeId="0" xr:uid="{1C951382-0A6C-4AB7-8D45-3C36481E964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疑似拿了几张10个以外的贴画放到信封里</t>
        </r>
      </text>
    </comment>
  </commentList>
</comments>
</file>

<file path=xl/sharedStrings.xml><?xml version="1.0" encoding="utf-8"?>
<sst xmlns="http://schemas.openxmlformats.org/spreadsheetml/2006/main" count="3011" uniqueCount="494">
  <si>
    <t>group</t>
    <phoneticPr fontId="2" type="noConversion"/>
  </si>
  <si>
    <t>id</t>
    <phoneticPr fontId="2" type="noConversion"/>
  </si>
  <si>
    <t>FSIQ</t>
  </si>
  <si>
    <t>AQ</t>
    <phoneticPr fontId="8" type="noConversion"/>
  </si>
  <si>
    <t>AQ Social Skills</t>
  </si>
  <si>
    <t>AQ Attention Switching</t>
    <phoneticPr fontId="8" type="noConversion"/>
  </si>
  <si>
    <t>AQ Attention to Detail</t>
    <phoneticPr fontId="8" type="noConversion"/>
  </si>
  <si>
    <t>AQ Communication</t>
    <phoneticPr fontId="8" type="noConversion"/>
  </si>
  <si>
    <t>AQ Imagination</t>
    <phoneticPr fontId="8" type="noConversion"/>
  </si>
  <si>
    <t>SRS</t>
    <phoneticPr fontId="8" type="noConversion"/>
  </si>
  <si>
    <t>SRS Social Awareness</t>
    <phoneticPr fontId="8" type="noConversion"/>
  </si>
  <si>
    <t>SRS Social Cognition</t>
    <phoneticPr fontId="8" type="noConversion"/>
  </si>
  <si>
    <t>SRS Social Communication</t>
    <phoneticPr fontId="8" type="noConversion"/>
  </si>
  <si>
    <t>SRS Social Motivation</t>
    <phoneticPr fontId="8" type="noConversion"/>
  </si>
  <si>
    <t>SRS Autistic Mannerisms</t>
    <phoneticPr fontId="8" type="noConversion"/>
  </si>
  <si>
    <r>
      <rPr>
        <sz val="10"/>
        <rFont val="宋体"/>
        <family val="3"/>
        <charset val="134"/>
      </rPr>
      <t>焦琨瑜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</si>
  <si>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刘昕宇</t>
    </r>
  </si>
  <si>
    <r>
      <rPr>
        <sz val="10"/>
        <rFont val="Calibri"/>
        <family val="2"/>
      </rPr>
      <t>赵广师</t>
    </r>
  </si>
  <si>
    <r>
      <rPr>
        <sz val="10"/>
        <rFont val="Calibri"/>
        <family val="2"/>
      </rPr>
      <t>陈一贤</t>
    </r>
  </si>
  <si>
    <r>
      <rPr>
        <sz val="10"/>
        <rFont val="Calibri"/>
        <family val="2"/>
      </rPr>
      <t>杨非迟</t>
    </r>
  </si>
  <si>
    <r>
      <rPr>
        <sz val="10"/>
        <rFont val="Calibri"/>
        <family val="2"/>
      </rPr>
      <t>范昕宇</t>
    </r>
  </si>
  <si>
    <r>
      <rPr>
        <sz val="10"/>
        <rFont val="Calibri"/>
        <family val="2"/>
      </rPr>
      <t>王天逸</t>
    </r>
  </si>
  <si>
    <r>
      <rPr>
        <sz val="10"/>
        <rFont val="Calibri"/>
        <family val="2"/>
      </rPr>
      <t>宋俊含</t>
    </r>
  </si>
  <si>
    <r>
      <rPr>
        <sz val="10"/>
        <rFont val="Calibri"/>
        <family val="2"/>
      </rPr>
      <t>梁永豪</t>
    </r>
  </si>
  <si>
    <r>
      <rPr>
        <sz val="10"/>
        <rFont val="Calibri"/>
        <family val="2"/>
      </rPr>
      <t>耿诗博</t>
    </r>
  </si>
  <si>
    <r>
      <rPr>
        <sz val="10"/>
        <rFont val="Calibri"/>
        <family val="2"/>
      </rPr>
      <t>张逸东</t>
    </r>
  </si>
  <si>
    <r>
      <rPr>
        <sz val="10"/>
        <rFont val="Calibri"/>
        <family val="2"/>
      </rPr>
      <t>陈子明</t>
    </r>
  </si>
  <si>
    <r>
      <rPr>
        <sz val="10"/>
        <rFont val="Calibri"/>
        <family val="2"/>
      </rPr>
      <t>王小凡</t>
    </r>
  </si>
  <si>
    <r>
      <rPr>
        <sz val="10"/>
        <rFont val="Calibri"/>
        <family val="2"/>
      </rPr>
      <t>王梓伦</t>
    </r>
  </si>
  <si>
    <r>
      <rPr>
        <sz val="10"/>
        <rFont val="Calibri"/>
        <family val="2"/>
      </rPr>
      <t>牛续</t>
    </r>
  </si>
  <si>
    <r>
      <rPr>
        <sz val="10"/>
        <rFont val="Calibri"/>
        <family val="2"/>
      </rPr>
      <t>张端瑞</t>
    </r>
  </si>
  <si>
    <r>
      <rPr>
        <sz val="10"/>
        <color rgb="FF000000"/>
        <rFont val="Calibri"/>
        <family val="2"/>
      </rPr>
      <t>张恩宇</t>
    </r>
  </si>
  <si>
    <r>
      <rPr>
        <sz val="10"/>
        <rFont val="Calibri"/>
        <family val="2"/>
      </rPr>
      <t>段俊希</t>
    </r>
  </si>
  <si>
    <r>
      <rPr>
        <sz val="10"/>
        <rFont val="等线"/>
        <family val="3"/>
        <charset val="134"/>
      </rPr>
      <t>陈泽众</t>
    </r>
  </si>
  <si>
    <r>
      <rPr>
        <sz val="10"/>
        <rFont val="Calibri"/>
        <family val="2"/>
      </rPr>
      <t>马悦妍</t>
    </r>
  </si>
  <si>
    <r>
      <rPr>
        <sz val="10"/>
        <rFont val="Calibri"/>
        <family val="2"/>
      </rPr>
      <t>郭榉涵</t>
    </r>
  </si>
  <si>
    <r>
      <rPr>
        <sz val="10"/>
        <rFont val="Calibri"/>
        <family val="2"/>
      </rPr>
      <t>牛轶祎</t>
    </r>
  </si>
  <si>
    <r>
      <rPr>
        <sz val="10"/>
        <rFont val="Calibri"/>
        <family val="2"/>
      </rPr>
      <t>韩祺玮</t>
    </r>
  </si>
  <si>
    <r>
      <rPr>
        <sz val="10"/>
        <rFont val="Calibri"/>
        <family val="2"/>
      </rPr>
      <t>陈凯泽</t>
    </r>
  </si>
  <si>
    <r>
      <rPr>
        <sz val="10"/>
        <rFont val="宋体"/>
        <family val="3"/>
        <charset val="134"/>
      </rPr>
      <t>徐晨翕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</si>
  <si>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张宋语</t>
    </r>
  </si>
  <si>
    <r>
      <rPr>
        <sz val="10"/>
        <rFont val="Calibri"/>
        <family val="2"/>
      </rPr>
      <t>李定煜</t>
    </r>
  </si>
  <si>
    <r>
      <rPr>
        <sz val="10"/>
        <color rgb="FF000000"/>
        <rFont val="Calibri"/>
        <family val="2"/>
      </rPr>
      <t>魏景浩</t>
    </r>
  </si>
  <si>
    <r>
      <rPr>
        <sz val="10"/>
        <rFont val="Calibri"/>
        <family val="2"/>
      </rPr>
      <t>姜佳山</t>
    </r>
  </si>
  <si>
    <r>
      <rPr>
        <sz val="10"/>
        <color rgb="FF000000"/>
        <rFont val="Calibri"/>
        <family val="2"/>
      </rPr>
      <t>耿浚哲</t>
    </r>
  </si>
  <si>
    <r>
      <rPr>
        <sz val="10"/>
        <rFont val="Calibri"/>
        <family val="2"/>
      </rPr>
      <t>王正达</t>
    </r>
  </si>
  <si>
    <r>
      <rPr>
        <sz val="10"/>
        <rFont val="Calibri"/>
        <family val="2"/>
      </rPr>
      <t>王昱博</t>
    </r>
  </si>
  <si>
    <r>
      <rPr>
        <sz val="10"/>
        <rFont val="Calibri"/>
        <family val="2"/>
      </rPr>
      <t>张栋旭</t>
    </r>
  </si>
  <si>
    <r>
      <rPr>
        <sz val="10"/>
        <rFont val="Calibri"/>
        <family val="2"/>
      </rPr>
      <t>高启业</t>
    </r>
  </si>
  <si>
    <r>
      <rPr>
        <sz val="10"/>
        <rFont val="Calibri"/>
        <family val="2"/>
      </rPr>
      <t>胡崇岳</t>
    </r>
  </si>
  <si>
    <r>
      <rPr>
        <sz val="10"/>
        <color rgb="FF000000"/>
        <rFont val="Calibri"/>
        <family val="2"/>
      </rPr>
      <t>宁荟轩</t>
    </r>
  </si>
  <si>
    <r>
      <rPr>
        <sz val="10"/>
        <color rgb="FF000000"/>
        <rFont val="Calibri"/>
        <family val="2"/>
      </rPr>
      <t>孙梦含</t>
    </r>
  </si>
  <si>
    <r>
      <rPr>
        <sz val="10"/>
        <rFont val="Calibri"/>
        <family val="2"/>
      </rPr>
      <t>周文蔚</t>
    </r>
  </si>
  <si>
    <r>
      <rPr>
        <sz val="10"/>
        <color rgb="FF000000"/>
        <rFont val="Calibri"/>
        <family val="2"/>
      </rPr>
      <t>刘宸硕</t>
    </r>
  </si>
  <si>
    <r>
      <rPr>
        <sz val="10"/>
        <rFont val="Calibri"/>
        <family val="2"/>
      </rPr>
      <t>王靖淮</t>
    </r>
  </si>
  <si>
    <r>
      <rPr>
        <sz val="10"/>
        <rFont val="Calibri"/>
        <family val="2"/>
      </rPr>
      <t>曾思远</t>
    </r>
  </si>
  <si>
    <r>
      <rPr>
        <sz val="10"/>
        <rFont val="Calibri"/>
        <family val="2"/>
      </rPr>
      <t>肖景轩</t>
    </r>
  </si>
  <si>
    <r>
      <rPr>
        <sz val="10"/>
        <rFont val="Calibri"/>
        <family val="2"/>
      </rPr>
      <t>李左</t>
    </r>
  </si>
  <si>
    <r>
      <rPr>
        <sz val="10"/>
        <rFont val="Calibri"/>
        <family val="2"/>
      </rPr>
      <t>刘易茁</t>
    </r>
  </si>
  <si>
    <r>
      <rPr>
        <sz val="10"/>
        <rFont val="Calibri"/>
        <family val="2"/>
      </rPr>
      <t>刘谨瑞</t>
    </r>
  </si>
  <si>
    <r>
      <rPr>
        <sz val="10"/>
        <rFont val="Calibri"/>
        <family val="2"/>
      </rPr>
      <t>刘怀天</t>
    </r>
  </si>
  <si>
    <r>
      <rPr>
        <sz val="10"/>
        <rFont val="Calibri"/>
        <family val="2"/>
      </rPr>
      <t>骈雯迪</t>
    </r>
  </si>
  <si>
    <r>
      <rPr>
        <sz val="10"/>
        <rFont val="Calibri"/>
        <family val="2"/>
      </rPr>
      <t>高浩然</t>
    </r>
  </si>
  <si>
    <t>forearm</t>
    <phoneticPr fontId="2" type="noConversion"/>
  </si>
  <si>
    <t>hand</t>
    <phoneticPr fontId="2" type="noConversion"/>
  </si>
  <si>
    <t>gender</t>
    <phoneticPr fontId="2" type="noConversion"/>
  </si>
  <si>
    <t>name</t>
    <phoneticPr fontId="2" type="noConversion"/>
  </si>
  <si>
    <t>age</t>
    <phoneticPr fontId="5" type="noConversion"/>
  </si>
  <si>
    <t>ID</t>
    <phoneticPr fontId="2" type="noConversion"/>
  </si>
  <si>
    <t>social</t>
    <phoneticPr fontId="2" type="noConversion"/>
  </si>
  <si>
    <t>non-social</t>
    <phoneticPr fontId="2" type="noConversion"/>
  </si>
  <si>
    <t>auditory</t>
    <phoneticPr fontId="2" type="noConversion"/>
  </si>
  <si>
    <t>visual</t>
    <phoneticPr fontId="2" type="noConversion"/>
  </si>
  <si>
    <t>tactile</t>
    <phoneticPr fontId="2" type="noConversion"/>
  </si>
  <si>
    <t>gustatory_olfactory</t>
    <phoneticPr fontId="2" type="noConversion"/>
  </si>
  <si>
    <t>vertibular</t>
    <phoneticPr fontId="2" type="noConversion"/>
  </si>
  <si>
    <t>proprioceptive</t>
    <phoneticPr fontId="2" type="noConversion"/>
  </si>
  <si>
    <t>SPSRC_total</t>
    <phoneticPr fontId="2" type="noConversion"/>
  </si>
  <si>
    <t>seeking</t>
    <phoneticPr fontId="2" type="noConversion"/>
  </si>
  <si>
    <t>underresponse</t>
    <phoneticPr fontId="2" type="noConversion"/>
  </si>
  <si>
    <t>overresponse</t>
    <phoneticPr fontId="2" type="noConversion"/>
  </si>
  <si>
    <t>stability</t>
    <phoneticPr fontId="2" type="noConversion"/>
  </si>
  <si>
    <t>auditory_z</t>
    <phoneticPr fontId="2" type="noConversion"/>
  </si>
  <si>
    <t>visual_z</t>
    <phoneticPr fontId="2" type="noConversion"/>
  </si>
  <si>
    <t>tactile_z</t>
    <phoneticPr fontId="2" type="noConversion"/>
  </si>
  <si>
    <t>gustatory_olfactory_z</t>
    <phoneticPr fontId="2" type="noConversion"/>
  </si>
  <si>
    <t>vertibular_z</t>
    <phoneticPr fontId="2" type="noConversion"/>
  </si>
  <si>
    <t>proprioceptive_z</t>
    <phoneticPr fontId="2" type="noConversion"/>
  </si>
  <si>
    <t>SPSRC_total_z</t>
  </si>
  <si>
    <t>seeking_z</t>
    <phoneticPr fontId="2" type="noConversion"/>
  </si>
  <si>
    <t>underresponse_z</t>
    <phoneticPr fontId="2" type="noConversion"/>
  </si>
  <si>
    <t>overresponse_z</t>
    <phoneticPr fontId="2" type="noConversion"/>
  </si>
  <si>
    <t>stability_z</t>
    <phoneticPr fontId="2" type="noConversion"/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</si>
  <si>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</si>
  <si>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</si>
  <si>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</si>
  <si>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</si>
  <si>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</si>
  <si>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</si>
  <si>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</si>
  <si>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</si>
  <si>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</si>
  <si>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</si>
  <si>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</si>
  <si>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</si>
  <si>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</si>
  <si>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</si>
  <si>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</si>
  <si>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</si>
  <si>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</si>
  <si>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</si>
  <si>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</si>
  <si>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</si>
  <si>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</si>
  <si>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图图</t>
  </si>
  <si>
    <t>黄觉雨</t>
  </si>
  <si>
    <t>刘向</t>
  </si>
  <si>
    <t>李天疆</t>
  </si>
  <si>
    <t>b2402</t>
  </si>
  <si>
    <t>优优</t>
  </si>
  <si>
    <t>曹怀芃</t>
  </si>
  <si>
    <t>b2404</t>
  </si>
  <si>
    <t>顺顺</t>
  </si>
  <si>
    <t>b2403</t>
  </si>
  <si>
    <t>孙翊鸣</t>
  </si>
  <si>
    <t>丁晓林</t>
  </si>
  <si>
    <t>李嘉翔</t>
  </si>
  <si>
    <t>b2412</t>
  </si>
  <si>
    <t>卢正</t>
  </si>
  <si>
    <t>b2413</t>
  </si>
  <si>
    <t>曹子恒</t>
  </si>
  <si>
    <t>B2414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</si>
  <si>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</si>
  <si>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</si>
  <si>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</si>
  <si>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</si>
  <si>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</si>
  <si>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</si>
  <si>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</si>
  <si>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</si>
  <si>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</si>
  <si>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b2416</t>
  </si>
  <si>
    <t>土豆</t>
  </si>
  <si>
    <t>b2415</t>
  </si>
  <si>
    <t>成成</t>
  </si>
  <si>
    <t>李左</t>
  </si>
  <si>
    <t>刘怀天</t>
  </si>
  <si>
    <t>114F</t>
  </si>
  <si>
    <t>王昱博</t>
  </si>
  <si>
    <t>韩祺玮</t>
  </si>
  <si>
    <t>徐晨翕</t>
  </si>
  <si>
    <t>王靖淮</t>
  </si>
  <si>
    <t>郭榉涵</t>
  </si>
  <si>
    <t>胡崇岳</t>
  </si>
  <si>
    <t>B2417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</si>
  <si>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</si>
  <si>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</si>
  <si>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</si>
  <si>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</si>
  <si>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</si>
  <si>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</si>
  <si>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</si>
  <si>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</si>
  <si>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b2419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</si>
  <si>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</si>
  <si>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</si>
  <si>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</si>
  <si>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</si>
  <si>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</si>
  <si>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</si>
  <si>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</si>
  <si>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</si>
  <si>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</si>
  <si>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</si>
  <si>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</si>
  <si>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</si>
  <si>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</si>
  <si>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</si>
  <si>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</si>
  <si>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</si>
  <si>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</si>
  <si>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</si>
  <si>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香蕉41hao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</si>
  <si>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</si>
  <si>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</si>
  <si>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</si>
  <si>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</si>
  <si>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</si>
  <si>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</si>
  <si>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</si>
  <si>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</si>
  <si>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</si>
  <si>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</si>
  <si>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</si>
  <si>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</si>
  <si>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</si>
  <si>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</si>
  <si>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</si>
  <si>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</si>
  <si>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</si>
  <si>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</si>
  <si>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</si>
  <si>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</si>
  <si>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</si>
  <si>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</si>
  <si>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</si>
  <si>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</si>
  <si>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</si>
  <si>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a1467</t>
  </si>
  <si>
    <t>禹鸣珂</t>
  </si>
  <si>
    <t>a1468</t>
  </si>
  <si>
    <t>褚沐青</t>
  </si>
  <si>
    <t>a1469</t>
  </si>
  <si>
    <t>夏玉默</t>
  </si>
  <si>
    <t>a1470</t>
  </si>
  <si>
    <t>贺泽安</t>
  </si>
  <si>
    <t>b2405</t>
  </si>
  <si>
    <t>晓林</t>
  </si>
  <si>
    <t>B2406</t>
  </si>
  <si>
    <t>嘟嘟</t>
  </si>
  <si>
    <t>雷博闻</t>
  </si>
  <si>
    <t>豆豆</t>
  </si>
  <si>
    <t>孙恺辰</t>
  </si>
  <si>
    <t>kk</t>
  </si>
  <si>
    <t>殷一芃</t>
  </si>
  <si>
    <t>许昊初</t>
  </si>
  <si>
    <t>y 1</t>
  </si>
  <si>
    <t>翁同一</t>
  </si>
  <si>
    <t>Y2</t>
  </si>
  <si>
    <t>晓沩</t>
  </si>
  <si>
    <t>达达</t>
  </si>
  <si>
    <t>张乐贤</t>
  </si>
  <si>
    <t>程梓赫</t>
  </si>
  <si>
    <t>b2417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</si>
  <si>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</si>
  <si>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</si>
  <si>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</si>
  <si>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</si>
  <si>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</si>
  <si>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</si>
  <si>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</si>
  <si>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</si>
  <si>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b2418</t>
  </si>
  <si>
    <t>任宛昊</t>
  </si>
  <si>
    <t>王文晟</t>
  </si>
  <si>
    <t>b2405</t>
    <phoneticPr fontId="2" type="noConversion"/>
  </si>
  <si>
    <t>b2406</t>
    <phoneticPr fontId="2" type="noConversion"/>
  </si>
  <si>
    <t>b2403</t>
    <phoneticPr fontId="2" type="noConversion"/>
  </si>
  <si>
    <t>b2404</t>
    <phoneticPr fontId="2" type="noConversion"/>
  </si>
  <si>
    <t>b2401</t>
    <phoneticPr fontId="2" type="noConversion"/>
  </si>
  <si>
    <t>b2416</t>
    <phoneticPr fontId="2" type="noConversion"/>
  </si>
  <si>
    <t>b2415</t>
    <phoneticPr fontId="2" type="noConversion"/>
  </si>
  <si>
    <t>b2417</t>
    <phoneticPr fontId="2" type="noConversion"/>
  </si>
  <si>
    <t>b2412</t>
    <phoneticPr fontId="2" type="noConversion"/>
  </si>
  <si>
    <t>b2418</t>
    <phoneticPr fontId="2" type="noConversion"/>
  </si>
  <si>
    <t>Group</t>
    <phoneticPr fontId="17" type="noConversion"/>
  </si>
  <si>
    <t>PureSharing</t>
    <phoneticPr fontId="17" type="noConversion"/>
  </si>
  <si>
    <t>VIQ</t>
  </si>
  <si>
    <t>RIQ</t>
  </si>
  <si>
    <t>AQ</t>
    <phoneticPr fontId="17" type="noConversion"/>
  </si>
  <si>
    <t>AQ Attention Switching</t>
    <phoneticPr fontId="17" type="noConversion"/>
  </si>
  <si>
    <t>AQ Attention to Detail</t>
    <phoneticPr fontId="17" type="noConversion"/>
  </si>
  <si>
    <t>AQ Communication</t>
    <phoneticPr fontId="17" type="noConversion"/>
  </si>
  <si>
    <t>AQ Imagination</t>
    <phoneticPr fontId="17" type="noConversion"/>
  </si>
  <si>
    <t>SRS</t>
    <phoneticPr fontId="17" type="noConversion"/>
  </si>
  <si>
    <t>SRS Social Awareness</t>
    <phoneticPr fontId="17" type="noConversion"/>
  </si>
  <si>
    <t>SRS Social Cognition</t>
    <phoneticPr fontId="17" type="noConversion"/>
  </si>
  <si>
    <t>SRS Social Communication</t>
    <phoneticPr fontId="17" type="noConversion"/>
  </si>
  <si>
    <t>SRS Social Motivation</t>
    <phoneticPr fontId="17" type="noConversion"/>
  </si>
  <si>
    <t>SRS Autistic Mannerisms</t>
    <phoneticPr fontId="17" type="noConversion"/>
  </si>
  <si>
    <t>妥妥（辛泓逸）</t>
  </si>
  <si>
    <t>熊尚渝（渝宝）</t>
  </si>
  <si>
    <t>卢卢（周明远）</t>
  </si>
  <si>
    <t>李喜乐（李天疆）</t>
  </si>
  <si>
    <t>张德(Hermes Zhang)</t>
  </si>
  <si>
    <t>NA</t>
  </si>
  <si>
    <t>小满（王绍诚）</t>
  </si>
  <si>
    <t>大远（孔令远）</t>
  </si>
  <si>
    <t>图图（黄觉雨）</t>
  </si>
  <si>
    <t>坨坨（吴雨泽）</t>
  </si>
  <si>
    <t>大麦（陈林、陈思言）</t>
  </si>
  <si>
    <t>小象（刘向）</t>
  </si>
  <si>
    <t>芃芃（曹怀芃）</t>
  </si>
  <si>
    <t>b2401</t>
  </si>
  <si>
    <t>豆豆(焦歆然)</t>
  </si>
  <si>
    <t>小豆子（孙翊鸣）</t>
  </si>
  <si>
    <t>晓林（丁晓林）</t>
  </si>
  <si>
    <t>b2406</t>
  </si>
  <si>
    <t>嘟嘟（李嘉翔）</t>
  </si>
  <si>
    <t>age</t>
    <phoneticPr fontId="2" type="noConversion"/>
  </si>
  <si>
    <t>阿文</t>
  </si>
  <si>
    <t>Albert</t>
  </si>
  <si>
    <t>二宝</t>
  </si>
  <si>
    <t>招宝</t>
  </si>
  <si>
    <t>芝麻</t>
  </si>
  <si>
    <t>姗姗</t>
  </si>
  <si>
    <t>小九</t>
  </si>
  <si>
    <t>zeno</t>
  </si>
  <si>
    <t>加加</t>
  </si>
  <si>
    <t>小胖</t>
  </si>
  <si>
    <t>大宝</t>
  </si>
  <si>
    <t>正宝（卢正）</t>
  </si>
  <si>
    <t>岳岳（武中皓）</t>
  </si>
  <si>
    <t>Y1</t>
  </si>
  <si>
    <t>同同</t>
  </si>
  <si>
    <t>哆哆</t>
  </si>
  <si>
    <t>匹配</t>
    <phoneticPr fontId="2" type="noConversion"/>
  </si>
  <si>
    <t>大麦（陈林、陈思言）</t>
    <phoneticPr fontId="2" type="noConversion"/>
  </si>
  <si>
    <t>id_new</t>
    <phoneticPr fontId="2" type="noConversion"/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</si>
  <si>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</si>
  <si>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</si>
  <si>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</si>
  <si>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触觉over</t>
  </si>
  <si>
    <t>触觉under</t>
  </si>
  <si>
    <t>触觉seek</t>
  </si>
  <si>
    <t>02</t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</si>
  <si>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</si>
  <si>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</si>
  <si>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</si>
  <si>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GEM_tot</t>
    <phoneticPr fontId="2" type="noConversion"/>
  </si>
  <si>
    <t>GEM_affective</t>
    <phoneticPr fontId="2" type="noConversion"/>
  </si>
  <si>
    <t>GEM_cognitive</t>
    <phoneticPr fontId="2" type="noConversion"/>
  </si>
  <si>
    <t>b2401</t>
    <phoneticPr fontId="27" type="noConversion"/>
  </si>
  <si>
    <t>b2418</t>
    <phoneticPr fontId="27" type="noConversion"/>
  </si>
  <si>
    <t>ToM</t>
  </si>
  <si>
    <t>3</t>
  </si>
  <si>
    <t>4</t>
  </si>
  <si>
    <t>1</t>
  </si>
  <si>
    <t>5</t>
  </si>
  <si>
    <t>2</t>
  </si>
  <si>
    <t>6</t>
  </si>
  <si>
    <t>GEM_tot</t>
  </si>
  <si>
    <t>GEM_affective</t>
  </si>
  <si>
    <t>GEM_cognitive</t>
  </si>
  <si>
    <t>ToM</t>
    <phoneticPr fontId="2" type="noConversion"/>
  </si>
  <si>
    <t>tactile_threshold</t>
  </si>
  <si>
    <t>pain_threshold</t>
  </si>
  <si>
    <t>id</t>
  </si>
  <si>
    <t>name</t>
  </si>
  <si>
    <t>duration</t>
  </si>
  <si>
    <t>rbs_total</t>
  </si>
  <si>
    <t>stereotyped</t>
  </si>
  <si>
    <t>self_injurious</t>
  </si>
  <si>
    <t>compulsive</t>
  </si>
  <si>
    <t>ritual</t>
  </si>
  <si>
    <t>monotonous</t>
  </si>
  <si>
    <t>restricted</t>
  </si>
  <si>
    <t>192秒</t>
  </si>
  <si>
    <t>234秒</t>
  </si>
  <si>
    <t>263秒</t>
  </si>
  <si>
    <t>115秒</t>
  </si>
  <si>
    <t>390秒</t>
  </si>
  <si>
    <t>475秒</t>
  </si>
  <si>
    <t>113秒</t>
  </si>
  <si>
    <t>185秒</t>
  </si>
  <si>
    <t>108秒</t>
  </si>
  <si>
    <t>387秒</t>
  </si>
  <si>
    <t>511秒</t>
  </si>
  <si>
    <t>193秒</t>
  </si>
  <si>
    <t>183秒</t>
  </si>
  <si>
    <t>221秒</t>
  </si>
  <si>
    <t>220秒</t>
  </si>
  <si>
    <t>255秒</t>
  </si>
  <si>
    <t>110秒</t>
  </si>
  <si>
    <t>257秒</t>
  </si>
  <si>
    <t>319秒</t>
  </si>
  <si>
    <t>203秒</t>
  </si>
  <si>
    <t>279秒</t>
  </si>
  <si>
    <t>529秒</t>
  </si>
  <si>
    <t>200秒</t>
  </si>
  <si>
    <t>411秒</t>
  </si>
  <si>
    <t>278秒</t>
  </si>
  <si>
    <t>146秒</t>
  </si>
  <si>
    <t>241秒</t>
  </si>
  <si>
    <t>136秒</t>
  </si>
  <si>
    <t>114秒</t>
  </si>
  <si>
    <t>154秒</t>
  </si>
  <si>
    <t>167秒</t>
  </si>
  <si>
    <t>187秒</t>
  </si>
  <si>
    <t>释若涵</t>
  </si>
  <si>
    <t>210秒</t>
  </si>
  <si>
    <t>179秒</t>
  </si>
  <si>
    <t>194秒</t>
  </si>
  <si>
    <t>144秒</t>
  </si>
  <si>
    <t>208秒</t>
  </si>
  <si>
    <t>444秒</t>
  </si>
  <si>
    <t>119秒</t>
  </si>
  <si>
    <t>280秒</t>
  </si>
  <si>
    <t>112秒</t>
  </si>
  <si>
    <t>298秒</t>
  </si>
  <si>
    <t>116秒</t>
  </si>
  <si>
    <t>500秒</t>
  </si>
  <si>
    <t>1922秒</t>
  </si>
  <si>
    <t>171秒</t>
  </si>
  <si>
    <t>465秒</t>
  </si>
  <si>
    <t>355秒</t>
  </si>
  <si>
    <t>487秒</t>
  </si>
  <si>
    <t>428秒</t>
  </si>
  <si>
    <t>814秒</t>
  </si>
  <si>
    <t>366秒</t>
  </si>
  <si>
    <t>320秒</t>
  </si>
  <si>
    <t>458秒</t>
  </si>
  <si>
    <t>296秒</t>
  </si>
  <si>
    <t>290秒</t>
  </si>
  <si>
    <t>266秒</t>
  </si>
  <si>
    <t>199秒</t>
  </si>
  <si>
    <t>471秒</t>
  </si>
  <si>
    <t>368秒</t>
  </si>
  <si>
    <t>238秒</t>
  </si>
  <si>
    <t>153秒</t>
  </si>
  <si>
    <t>673秒</t>
  </si>
  <si>
    <t>300秒</t>
  </si>
  <si>
    <t>341秒</t>
  </si>
  <si>
    <t>438秒</t>
  </si>
  <si>
    <t>850秒</t>
  </si>
  <si>
    <t>317秒</t>
  </si>
  <si>
    <t>336秒</t>
  </si>
  <si>
    <t>347秒</t>
  </si>
  <si>
    <t>166秒</t>
  </si>
  <si>
    <t>286秒</t>
  </si>
  <si>
    <t>164秒</t>
  </si>
  <si>
    <t>334秒</t>
  </si>
  <si>
    <t>134秒</t>
  </si>
  <si>
    <t>1335秒</t>
  </si>
  <si>
    <t>261秒</t>
  </si>
  <si>
    <t>632秒</t>
  </si>
  <si>
    <t>485秒</t>
  </si>
  <si>
    <t>455秒</t>
  </si>
  <si>
    <t>408秒</t>
  </si>
  <si>
    <t>197秒</t>
  </si>
  <si>
    <t>466秒</t>
  </si>
  <si>
    <t>294秒</t>
  </si>
  <si>
    <t>86秒</t>
  </si>
  <si>
    <t>360秒</t>
  </si>
  <si>
    <t>157秒</t>
  </si>
  <si>
    <t>211秒</t>
  </si>
  <si>
    <t>351秒</t>
  </si>
  <si>
    <t>892秒</t>
  </si>
  <si>
    <t>236秒</t>
  </si>
  <si>
    <t>165秒</t>
  </si>
  <si>
    <t>198秒</t>
  </si>
  <si>
    <t>348秒</t>
  </si>
  <si>
    <t>232秒</t>
  </si>
  <si>
    <t>240秒</t>
  </si>
  <si>
    <t>100秒</t>
  </si>
  <si>
    <t>400秒</t>
  </si>
  <si>
    <t>1001秒</t>
  </si>
  <si>
    <t>676秒</t>
  </si>
  <si>
    <t>247秒</t>
  </si>
  <si>
    <t>453秒</t>
  </si>
  <si>
    <t>222秒</t>
  </si>
  <si>
    <t>2417秒</t>
  </si>
  <si>
    <t>b2414</t>
  </si>
  <si>
    <t>223秒</t>
  </si>
  <si>
    <t>712秒</t>
  </si>
  <si>
    <t>442秒</t>
  </si>
  <si>
    <t>460秒</t>
  </si>
  <si>
    <t>71秒</t>
  </si>
  <si>
    <t>170秒</t>
  </si>
  <si>
    <t>y1</t>
  </si>
  <si>
    <t>89秒</t>
  </si>
  <si>
    <t>y2</t>
  </si>
  <si>
    <t>120秒</t>
  </si>
  <si>
    <t>香蕉41号</t>
  </si>
  <si>
    <t>69秒</t>
  </si>
  <si>
    <t>anxiety</t>
    <phoneticPr fontId="2" type="noConversion"/>
  </si>
  <si>
    <t>pas_obs_com</t>
  </si>
  <si>
    <t>pas_soc_anx</t>
  </si>
  <si>
    <t>pas_sep_anx</t>
  </si>
  <si>
    <t>pas_phy_inj</t>
  </si>
  <si>
    <t>pas_gen_anx</t>
  </si>
  <si>
    <t>pas_total</t>
  </si>
  <si>
    <t>scas_pan_att</t>
  </si>
  <si>
    <t>scas_sep_anx</t>
  </si>
  <si>
    <t>scas_phy_inj</t>
  </si>
  <si>
    <t>scas_soc_pho</t>
  </si>
  <si>
    <t>scas_obs_com</t>
  </si>
  <si>
    <t>scas_gen_anx</t>
  </si>
  <si>
    <t>scas_total</t>
  </si>
  <si>
    <t>scas_pan_att_T</t>
  </si>
  <si>
    <t>scas_sep_anx_T</t>
  </si>
  <si>
    <t>scas_phy_inj_T</t>
  </si>
  <si>
    <t>scas_soc_pho_T</t>
  </si>
  <si>
    <t>scas_obs_com_T</t>
  </si>
  <si>
    <t>scas_gen_anx_T</t>
  </si>
  <si>
    <t>scas_total_T</t>
  </si>
  <si>
    <t>pas_obs_com_T</t>
  </si>
  <si>
    <t>pas_soc_anx_T</t>
  </si>
  <si>
    <t>pas_sep_anx_T</t>
  </si>
  <si>
    <t>pas_phy_inj_T</t>
  </si>
  <si>
    <t>pas_gen_anx_T</t>
  </si>
  <si>
    <t>pas_total_T</t>
  </si>
  <si>
    <t>anx_total</t>
  </si>
  <si>
    <t>陈晴晴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</si>
</sst>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_ "/>
  </numFmts>
  <fonts count="28">
    <font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等线"/>
      <family val="3"/>
      <charset val="134"/>
    </font>
    <font>
      <sz val="10"/>
      <name val="Times New Roman"/>
      <family val="3"/>
    </font>
    <font>
      <sz val="10"/>
      <color rgb="FF000000"/>
      <name val="Times New Roman"/>
      <family val="3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Helvetica Neue"/>
      <family val="2"/>
    </font>
    <font>
      <sz val="11"/>
      <color rgb="FFFF0000"/>
      <name val="等线"/>
      <family val="2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等线"/>
      <family val="4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3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 wrapText="1"/>
    </xf>
    <xf numFmtId="177" fontId="6" fillId="8" borderId="1" xfId="0" applyNumberFormat="1" applyFont="1" applyFill="1" applyBorder="1" applyAlignment="1">
      <alignment horizontal="center" wrapText="1"/>
    </xf>
    <xf numFmtId="176" fontId="3" fillId="10" borderId="1" xfId="0" applyNumberFormat="1" applyFont="1" applyFill="1" applyBorder="1" applyAlignment="1">
      <alignment horizontal="center"/>
    </xf>
    <xf numFmtId="177" fontId="6" fillId="8" borderId="1" xfId="0" applyNumberFormat="1" applyFont="1" applyFill="1" applyBorder="1" applyAlignment="1">
      <alignment horizontal="center"/>
    </xf>
    <xf numFmtId="176" fontId="3" fillId="9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9" borderId="1" xfId="0" applyNumberFormat="1" applyFont="1" applyFill="1" applyBorder="1" applyAlignment="1">
      <alignment horizontal="center" wrapText="1"/>
    </xf>
    <xf numFmtId="177" fontId="6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 wrapText="1"/>
    </xf>
    <xf numFmtId="0" fontId="3" fillId="9" borderId="1" xfId="0" applyNumberFormat="1" applyFont="1" applyFill="1" applyBorder="1" applyAlignment="1">
      <alignment horizontal="center" wrapText="1"/>
    </xf>
    <xf numFmtId="177" fontId="3" fillId="11" borderId="1" xfId="0" applyNumberFormat="1" applyFont="1" applyFill="1" applyBorder="1" applyAlignment="1">
      <alignment horizont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7" fillId="0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6" borderId="0" xfId="0" applyFill="1"/>
    <xf numFmtId="0" fontId="0" fillId="7" borderId="0" xfId="0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79" fontId="2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wrapText="1"/>
    </xf>
    <xf numFmtId="178" fontId="5" fillId="0" borderId="0" xfId="0" applyNumberFormat="1" applyFont="1" applyBorder="1" applyAlignment="1">
      <alignment horizontal="center"/>
    </xf>
    <xf numFmtId="0" fontId="0" fillId="10" borderId="0" xfId="0" applyFill="1"/>
    <xf numFmtId="0" fontId="5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5" fillId="0" borderId="2" xfId="0" applyNumberFormat="1" applyFont="1" applyBorder="1" applyAlignment="1">
      <alignment wrapText="1"/>
    </xf>
    <xf numFmtId="177" fontId="9" fillId="12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178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25" fillId="0" borderId="1" xfId="0" applyNumberFormat="1" applyFont="1" applyBorder="1" applyAlignment="1">
      <alignment horizontal="center" wrapText="1"/>
    </xf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7" fontId="7" fillId="6" borderId="1" xfId="0" applyNumberFormat="1" applyFont="1" applyFill="1" applyBorder="1" applyAlignment="1">
      <alignment horizontal="center" vertical="center" wrapText="1"/>
    </xf>
    <xf numFmtId="177" fontId="16" fillId="15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/>
    </xf>
    <xf numFmtId="0" fontId="16" fillId="16" borderId="1" xfId="0" applyFont="1" applyFill="1" applyBorder="1" applyAlignment="1">
      <alignment horizontal="center" vertical="center" wrapText="1"/>
    </xf>
    <xf numFmtId="0" fontId="16" fillId="16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6" fillId="17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1" xfId="0" applyFont="1" applyBorder="1"/>
    <xf numFmtId="0" fontId="16" fillId="6" borderId="1" xfId="0" applyFont="1" applyFill="1" applyBorder="1" applyAlignment="1">
      <alignment vertical="center" wrapText="1"/>
    </xf>
    <xf numFmtId="0" fontId="16" fillId="15" borderId="1" xfId="0" applyFont="1" applyFill="1" applyBorder="1" applyAlignment="1">
      <alignment vertical="center" wrapText="1"/>
    </xf>
    <xf numFmtId="0" fontId="0" fillId="0" borderId="1" xfId="0" applyBorder="1"/>
  </cellXfs>
  <cellStyles count="2">
    <cellStyle name="常规" xfId="0" builtinId="0"/>
    <cellStyle name="常规 2" xfId="1" xr:uid="{A122BCCE-EC15-4E82-B695-49D9599FCDA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9"/>
  <sheetViews>
    <sheetView tabSelected="1" topLeftCell="AJ1" zoomScale="115" zoomScaleNormal="115" workbookViewId="0">
      <pane ySplit="1" topLeftCell="A32" activePane="bottomLeft" state="frozen"/>
      <selection pane="bottomLeft" activeCell="BF49" sqref="BF49"/>
    </sheetView>
  </sheetViews>
  <sheetFormatPr defaultColWidth="8.875" defaultRowHeight="15"/>
  <cols>
    <col min="21" max="21" width="9.125" bestFit="1" customWidth="1"/>
    <col min="22" max="43" width="5.875" customWidth="1"/>
    <col min="51" max="52" width="8.875" style="107"/>
  </cols>
  <sheetData>
    <row r="1" spans="1:60" ht="63">
      <c r="A1" s="25" t="s">
        <v>0</v>
      </c>
      <c r="B1" s="22" t="s">
        <v>308</v>
      </c>
      <c r="C1" s="22" t="s">
        <v>1</v>
      </c>
      <c r="D1" s="22" t="s">
        <v>65</v>
      </c>
      <c r="E1" s="23" t="s">
        <v>66</v>
      </c>
      <c r="F1" s="24" t="s">
        <v>67</v>
      </c>
      <c r="G1" s="2" t="s">
        <v>2</v>
      </c>
      <c r="H1" s="89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89" t="s">
        <v>9</v>
      </c>
      <c r="O1" s="3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69" t="s">
        <v>63</v>
      </c>
      <c r="U1" s="69" t="s">
        <v>64</v>
      </c>
      <c r="V1" s="70" t="s">
        <v>71</v>
      </c>
      <c r="W1" s="70" t="s">
        <v>72</v>
      </c>
      <c r="X1" s="70" t="s">
        <v>73</v>
      </c>
      <c r="Y1" s="70" t="s">
        <v>74</v>
      </c>
      <c r="Z1" s="70" t="s">
        <v>75</v>
      </c>
      <c r="AA1" s="70" t="s">
        <v>76</v>
      </c>
      <c r="AB1" s="70" t="s">
        <v>77</v>
      </c>
      <c r="AC1" s="70" t="s">
        <v>78</v>
      </c>
      <c r="AD1" s="70" t="s">
        <v>79</v>
      </c>
      <c r="AE1" s="70" t="s">
        <v>80</v>
      </c>
      <c r="AF1" s="70" t="s">
        <v>81</v>
      </c>
      <c r="AG1" s="70" t="s">
        <v>82</v>
      </c>
      <c r="AH1" s="70" t="s">
        <v>83</v>
      </c>
      <c r="AI1" s="70" t="s">
        <v>84</v>
      </c>
      <c r="AJ1" s="70" t="s">
        <v>85</v>
      </c>
      <c r="AK1" s="70" t="s">
        <v>86</v>
      </c>
      <c r="AL1" s="70" t="s">
        <v>87</v>
      </c>
      <c r="AM1" s="70" t="s">
        <v>88</v>
      </c>
      <c r="AN1" s="70" t="s">
        <v>89</v>
      </c>
      <c r="AO1" s="70" t="s">
        <v>90</v>
      </c>
      <c r="AP1" s="70" t="s">
        <v>91</v>
      </c>
      <c r="AQ1" s="70" t="s">
        <v>92</v>
      </c>
      <c r="AR1" s="70" t="s">
        <v>316</v>
      </c>
      <c r="AS1" s="70" t="s">
        <v>317</v>
      </c>
      <c r="AT1" s="70" t="s">
        <v>318</v>
      </c>
      <c r="AU1" s="100" t="s">
        <v>319</v>
      </c>
      <c r="AV1" s="100" t="s">
        <v>320</v>
      </c>
      <c r="AW1" s="100" t="s">
        <v>321</v>
      </c>
      <c r="AX1" s="101" t="s">
        <v>334</v>
      </c>
      <c r="AY1" s="106" t="s">
        <v>335</v>
      </c>
      <c r="AZ1" s="106" t="s">
        <v>336</v>
      </c>
      <c r="BA1" s="110" t="s">
        <v>340</v>
      </c>
      <c r="BB1" s="110" t="s">
        <v>341</v>
      </c>
      <c r="BC1" s="110" t="s">
        <v>342</v>
      </c>
      <c r="BD1" s="110" t="s">
        <v>343</v>
      </c>
      <c r="BE1" s="110" t="s">
        <v>344</v>
      </c>
      <c r="BF1" s="110" t="s">
        <v>345</v>
      </c>
      <c r="BG1" s="110" t="s">
        <v>346</v>
      </c>
      <c r="BH1" s="111" t="s">
        <v>465</v>
      </c>
    </row>
    <row r="2" spans="1:60">
      <c r="A2" s="1">
        <v>1</v>
      </c>
      <c r="B2" s="26">
        <v>101</v>
      </c>
      <c r="C2" s="26">
        <v>101</v>
      </c>
      <c r="D2" s="8">
        <v>1</v>
      </c>
      <c r="E2" s="20" t="s">
        <v>47</v>
      </c>
      <c r="F2" s="7">
        <v>6.8438356164383602</v>
      </c>
      <c r="G2" s="17">
        <v>103</v>
      </c>
      <c r="H2" s="87">
        <v>85</v>
      </c>
      <c r="I2" s="88">
        <v>23</v>
      </c>
      <c r="J2" s="88">
        <v>13</v>
      </c>
      <c r="K2" s="88">
        <v>15</v>
      </c>
      <c r="L2" s="88">
        <v>18</v>
      </c>
      <c r="M2" s="88">
        <v>16</v>
      </c>
      <c r="N2" s="87">
        <v>78</v>
      </c>
      <c r="O2" s="88">
        <v>11</v>
      </c>
      <c r="P2" s="88">
        <v>16</v>
      </c>
      <c r="Q2" s="88">
        <v>26</v>
      </c>
      <c r="R2" s="88">
        <v>14</v>
      </c>
      <c r="S2" s="88">
        <v>11</v>
      </c>
      <c r="T2" s="91">
        <f>VLOOKUP(C2,'ASD touch'!A:C,2,0)</f>
        <v>1</v>
      </c>
      <c r="U2" s="91">
        <f>VLOOKUP(C2,'ASD touch'!A:C,3,0)</f>
        <v>1</v>
      </c>
      <c r="V2" s="91">
        <v>58</v>
      </c>
      <c r="W2" s="91">
        <v>48</v>
      </c>
      <c r="X2" s="91">
        <v>66</v>
      </c>
      <c r="Y2" s="91">
        <v>47</v>
      </c>
      <c r="Z2" s="91">
        <v>65</v>
      </c>
      <c r="AA2" s="91">
        <v>52</v>
      </c>
      <c r="AB2" s="91">
        <v>336</v>
      </c>
      <c r="AC2" s="91">
        <v>133</v>
      </c>
      <c r="AD2" s="91">
        <v>97</v>
      </c>
      <c r="AE2" s="91">
        <v>87</v>
      </c>
      <c r="AF2" s="91">
        <v>19</v>
      </c>
      <c r="AG2" s="91">
        <v>-1.484375</v>
      </c>
      <c r="AH2" s="91">
        <v>-2.132075471698113</v>
      </c>
      <c r="AI2" s="91">
        <v>-2.4691358024691361</v>
      </c>
      <c r="AJ2" s="91">
        <v>-2.2363636363636359</v>
      </c>
      <c r="AK2" s="91">
        <v>-1.3444444444444439</v>
      </c>
      <c r="AL2" s="91">
        <v>-1.0952380952380956</v>
      </c>
      <c r="AM2" s="91">
        <v>-2.1225626740947074</v>
      </c>
      <c r="AN2" s="91">
        <v>-0.84659090909090939</v>
      </c>
      <c r="AO2" s="91">
        <v>-1.5584415584415585</v>
      </c>
      <c r="AP2" s="91">
        <v>-3.2977099236641214</v>
      </c>
      <c r="AQ2" s="91">
        <v>-0.94230769230769196</v>
      </c>
      <c r="AR2" s="91">
        <v>28</v>
      </c>
      <c r="AS2" s="91">
        <v>18</v>
      </c>
      <c r="AT2" s="91">
        <v>17</v>
      </c>
      <c r="AU2" s="94">
        <f>VLOOKUP(C2,Sheet3!A:E,3,0)</f>
        <v>2</v>
      </c>
      <c r="AV2" s="94">
        <f>VLOOKUP(C2,Sheet3!A:E,4,0)</f>
        <v>2</v>
      </c>
      <c r="AW2" s="98">
        <f>VLOOKUP(C2,Sheet3!A:E,5,0)</f>
        <v>2</v>
      </c>
      <c r="AX2" s="99" t="str">
        <f>VLOOKUP(C3,Sheet3!A:E,2,0)</f>
        <v>3</v>
      </c>
      <c r="AY2" s="91" t="e">
        <v>#N/A</v>
      </c>
      <c r="AZ2" s="91" t="e">
        <v>#N/A</v>
      </c>
      <c r="BA2" s="109">
        <f>VLOOKUP(C2,RBS!A:J,4,0)</f>
        <v>5</v>
      </c>
      <c r="BB2" s="109">
        <f>VLOOKUP(C2,RBS!A:J,5,0)</f>
        <v>3</v>
      </c>
      <c r="BC2" s="109">
        <f>VLOOKUP(C2,RBS!A:J,6,0)</f>
        <v>0</v>
      </c>
      <c r="BD2" s="109">
        <f>VLOOKUP(C2,RBS!A:J,7,0)</f>
        <v>2</v>
      </c>
      <c r="BE2" s="109">
        <f>VLOOKUP(C2,RBS!A:J,8,0)</f>
        <v>0</v>
      </c>
      <c r="BF2" s="109">
        <f>VLOOKUP(C2,RBS!A:J,9,0)</f>
        <v>0</v>
      </c>
      <c r="BG2" s="109">
        <f>VLOOKUP(C2,RBS!A:J,10,0)</f>
        <v>0</v>
      </c>
      <c r="BH2" s="112">
        <f>VLOOKUP(C2,anxiety!A:C,3,0)</f>
        <v>0.25692695214105798</v>
      </c>
    </row>
    <row r="3" spans="1:60">
      <c r="A3" s="1">
        <v>1</v>
      </c>
      <c r="B3" s="29">
        <v>102</v>
      </c>
      <c r="C3" s="29">
        <v>102</v>
      </c>
      <c r="D3" s="16">
        <v>1</v>
      </c>
      <c r="E3" s="18" t="s">
        <v>48</v>
      </c>
      <c r="F3" s="7">
        <v>6.6904109589041099</v>
      </c>
      <c r="G3" s="82">
        <v>103</v>
      </c>
      <c r="H3" s="87">
        <v>90</v>
      </c>
      <c r="I3" s="88">
        <v>15</v>
      </c>
      <c r="J3" s="88">
        <v>11</v>
      </c>
      <c r="K3" s="88">
        <v>17</v>
      </c>
      <c r="L3" s="88">
        <v>23</v>
      </c>
      <c r="M3" s="88">
        <v>24</v>
      </c>
      <c r="N3" s="87">
        <v>83</v>
      </c>
      <c r="O3" s="88">
        <v>12</v>
      </c>
      <c r="P3" s="88">
        <v>21</v>
      </c>
      <c r="Q3" s="88">
        <v>29</v>
      </c>
      <c r="R3" s="88">
        <v>10</v>
      </c>
      <c r="S3" s="88">
        <v>11</v>
      </c>
      <c r="T3" s="91">
        <f>VLOOKUP(C3,'ASD touch'!A:C,2,0)</f>
        <v>1</v>
      </c>
      <c r="U3" s="91">
        <f>VLOOKUP(C3,'ASD touch'!A:C,3,0)</f>
        <v>1</v>
      </c>
      <c r="V3" s="91">
        <v>68</v>
      </c>
      <c r="W3" s="91">
        <v>55</v>
      </c>
      <c r="X3" s="91">
        <v>90</v>
      </c>
      <c r="Y3" s="91">
        <v>62</v>
      </c>
      <c r="Z3" s="91">
        <v>81</v>
      </c>
      <c r="AA3" s="91">
        <v>56</v>
      </c>
      <c r="AB3" s="91">
        <v>412</v>
      </c>
      <c r="AC3" s="91">
        <v>143</v>
      </c>
      <c r="AD3" s="91">
        <v>100</v>
      </c>
      <c r="AE3" s="91">
        <v>143</v>
      </c>
      <c r="AF3" s="91">
        <v>26</v>
      </c>
      <c r="AG3" s="91">
        <v>7.8125E-2</v>
      </c>
      <c r="AH3" s="91">
        <v>-0.81132075471698062</v>
      </c>
      <c r="AI3" s="91">
        <v>0.49382716049382719</v>
      </c>
      <c r="AJ3" s="91">
        <v>0.49090909090909141</v>
      </c>
      <c r="AK3" s="91">
        <v>0.43333333333333396</v>
      </c>
      <c r="AL3" s="91">
        <v>-0.6190476190476194</v>
      </c>
      <c r="AM3" s="91">
        <v>-5.5710306406682071E-3</v>
      </c>
      <c r="AN3" s="91">
        <v>-0.27840909090909122</v>
      </c>
      <c r="AO3" s="91">
        <v>-1.1688311688311688</v>
      </c>
      <c r="AP3" s="91">
        <v>0.97709923664122222</v>
      </c>
      <c r="AQ3" s="91">
        <v>0.40384615384615413</v>
      </c>
      <c r="AR3" s="91">
        <v>29</v>
      </c>
      <c r="AS3" s="91">
        <v>38</v>
      </c>
      <c r="AT3" s="91">
        <v>19</v>
      </c>
      <c r="AU3" s="94">
        <f>VLOOKUP(C3,Sheet3!A:E,3,0)</f>
        <v>-50</v>
      </c>
      <c r="AV3" s="94">
        <f>VLOOKUP(C3,Sheet3!A:E,4,0)</f>
        <v>-22</v>
      </c>
      <c r="AW3" s="98">
        <f>VLOOKUP(C3,Sheet3!A:E,5,0)</f>
        <v>-9</v>
      </c>
      <c r="AX3" s="99" t="str">
        <f>VLOOKUP(C4,Sheet3!A:E,2,0)</f>
        <v>4</v>
      </c>
      <c r="AY3" s="91" t="e">
        <v>#N/A</v>
      </c>
      <c r="AZ3" s="91" t="e">
        <v>#N/A</v>
      </c>
      <c r="BA3" s="109">
        <f>VLOOKUP(C3,RBS!A:J,4,0)</f>
        <v>7</v>
      </c>
      <c r="BB3" s="109">
        <f>VLOOKUP(C3,RBS!A:J,5,0)</f>
        <v>4</v>
      </c>
      <c r="BC3" s="109">
        <f>VLOOKUP(C3,RBS!A:J,6,0)</f>
        <v>0</v>
      </c>
      <c r="BD3" s="109">
        <f>VLOOKUP(C3,RBS!A:J,7,0)</f>
        <v>1</v>
      </c>
      <c r="BE3" s="109">
        <f>VLOOKUP(C3,RBS!A:J,8,0)</f>
        <v>0</v>
      </c>
      <c r="BF3" s="109">
        <f>VLOOKUP(C3,RBS!A:J,9,0)</f>
        <v>2</v>
      </c>
      <c r="BG3" s="109">
        <f>VLOOKUP(C3,RBS!A:J,10,0)</f>
        <v>0</v>
      </c>
      <c r="BH3" s="112">
        <f>VLOOKUP(C3,anxiety!A:C,3,0)</f>
        <v>-0.75062972292191399</v>
      </c>
    </row>
    <row r="4" spans="1:60">
      <c r="A4" s="1">
        <v>1</v>
      </c>
      <c r="B4" s="29">
        <v>103</v>
      </c>
      <c r="C4" s="29">
        <v>103</v>
      </c>
      <c r="D4" s="16">
        <v>1</v>
      </c>
      <c r="E4" s="12" t="s">
        <v>43</v>
      </c>
      <c r="F4" s="7">
        <v>6.63835616438356</v>
      </c>
      <c r="G4" s="83">
        <v>105</v>
      </c>
      <c r="H4" s="87">
        <v>91</v>
      </c>
      <c r="I4" s="88">
        <v>14</v>
      </c>
      <c r="J4" s="88">
        <v>18</v>
      </c>
      <c r="K4" s="88">
        <v>15</v>
      </c>
      <c r="L4" s="88">
        <v>20</v>
      </c>
      <c r="M4" s="88">
        <v>24</v>
      </c>
      <c r="N4" s="87">
        <v>88</v>
      </c>
      <c r="O4" s="88">
        <v>12</v>
      </c>
      <c r="P4" s="88">
        <v>21</v>
      </c>
      <c r="Q4" s="88">
        <v>32</v>
      </c>
      <c r="R4" s="88">
        <v>14</v>
      </c>
      <c r="S4" s="88">
        <v>9</v>
      </c>
      <c r="T4" s="91">
        <f>VLOOKUP(C4,'ASD touch'!A:C,2,0)</f>
        <v>1</v>
      </c>
      <c r="U4" s="91">
        <f>VLOOKUP(C4,'ASD touch'!A:C,3,0)</f>
        <v>1</v>
      </c>
      <c r="V4" s="91">
        <v>63</v>
      </c>
      <c r="W4" s="91">
        <v>54</v>
      </c>
      <c r="X4" s="91">
        <v>74</v>
      </c>
      <c r="Y4" s="91">
        <v>52</v>
      </c>
      <c r="Z4" s="91">
        <v>67</v>
      </c>
      <c r="AA4" s="91">
        <v>60</v>
      </c>
      <c r="AB4" s="91">
        <v>370</v>
      </c>
      <c r="AC4" s="91">
        <v>145</v>
      </c>
      <c r="AD4" s="91">
        <v>92</v>
      </c>
      <c r="AE4" s="91">
        <v>110</v>
      </c>
      <c r="AF4" s="91">
        <v>23</v>
      </c>
      <c r="AG4" s="91">
        <v>-0.703125</v>
      </c>
      <c r="AH4" s="91">
        <v>-0.99999999999999944</v>
      </c>
      <c r="AI4" s="91">
        <v>-1.4814814814814816</v>
      </c>
      <c r="AJ4" s="91">
        <v>-1.3272727272727267</v>
      </c>
      <c r="AK4" s="91">
        <v>-1.1222222222222216</v>
      </c>
      <c r="AL4" s="91">
        <v>-0.14285714285714318</v>
      </c>
      <c r="AM4" s="91">
        <v>-1.1754874651810583</v>
      </c>
      <c r="AN4" s="91">
        <v>-0.16477272727272757</v>
      </c>
      <c r="AO4" s="91">
        <v>-2.2077922077922079</v>
      </c>
      <c r="AP4" s="91">
        <v>-1.5419847328244267</v>
      </c>
      <c r="AQ4" s="91">
        <v>-0.1730769230769228</v>
      </c>
      <c r="AR4" s="91">
        <v>24</v>
      </c>
      <c r="AS4" s="91">
        <v>30</v>
      </c>
      <c r="AT4" s="91">
        <v>17</v>
      </c>
      <c r="AU4" s="94">
        <f>VLOOKUP(C4,Sheet3!A:E,3,0)</f>
        <v>-7</v>
      </c>
      <c r="AV4" s="94">
        <f>VLOOKUP(C4,Sheet3!A:E,4,0)</f>
        <v>2</v>
      </c>
      <c r="AW4" s="98">
        <f>VLOOKUP(C4,Sheet3!A:E,5,0)</f>
        <v>-10</v>
      </c>
      <c r="AX4" s="99" t="str">
        <f>VLOOKUP(C5,Sheet3!A:E,2,0)</f>
        <v>1</v>
      </c>
      <c r="AY4" s="91" t="e">
        <v>#N/A</v>
      </c>
      <c r="AZ4" s="91" t="e">
        <v>#N/A</v>
      </c>
      <c r="BA4" s="109">
        <f>VLOOKUP(C4,RBS!A:J,4,0)</f>
        <v>6</v>
      </c>
      <c r="BB4" s="109">
        <f>VLOOKUP(C4,RBS!A:J,5,0)</f>
        <v>2</v>
      </c>
      <c r="BC4" s="109">
        <f>VLOOKUP(C4,RBS!A:J,6,0)</f>
        <v>0</v>
      </c>
      <c r="BD4" s="109">
        <f>VLOOKUP(C4,RBS!A:J,7,0)</f>
        <v>2</v>
      </c>
      <c r="BE4" s="109">
        <f>VLOOKUP(C4,RBS!A:J,8,0)</f>
        <v>1</v>
      </c>
      <c r="BF4" s="109">
        <f>VLOOKUP(C4,RBS!A:J,9,0)</f>
        <v>0</v>
      </c>
      <c r="BG4" s="109">
        <f>VLOOKUP(C4,RBS!A:J,10,0)</f>
        <v>1</v>
      </c>
      <c r="BH4" s="112">
        <f>VLOOKUP(C4,anxiety!A:C,3,0)</f>
        <v>0.17296389588580999</v>
      </c>
    </row>
    <row r="5" spans="1:60">
      <c r="A5" s="1">
        <v>1</v>
      </c>
      <c r="B5" s="29">
        <v>104</v>
      </c>
      <c r="C5" s="29">
        <v>104</v>
      </c>
      <c r="D5" s="16">
        <v>1</v>
      </c>
      <c r="E5" s="13" t="s">
        <v>44</v>
      </c>
      <c r="F5" s="7">
        <v>6.5534246575342499</v>
      </c>
      <c r="G5" s="17">
        <v>105</v>
      </c>
      <c r="H5" s="87">
        <v>95</v>
      </c>
      <c r="I5" s="88">
        <v>22</v>
      </c>
      <c r="J5" s="88">
        <v>18</v>
      </c>
      <c r="K5" s="88">
        <v>18</v>
      </c>
      <c r="L5" s="88">
        <v>24</v>
      </c>
      <c r="M5" s="88">
        <v>13</v>
      </c>
      <c r="N5" s="87">
        <v>87</v>
      </c>
      <c r="O5" s="88">
        <v>10</v>
      </c>
      <c r="P5" s="88">
        <v>13</v>
      </c>
      <c r="Q5" s="88">
        <v>25</v>
      </c>
      <c r="R5" s="88">
        <v>19</v>
      </c>
      <c r="S5" s="88">
        <v>20</v>
      </c>
      <c r="T5" s="91">
        <f>VLOOKUP(C5,'ASD touch'!A:C,2,0)</f>
        <v>1</v>
      </c>
      <c r="U5" s="91">
        <f>VLOOKUP(C5,'ASD touch'!A:C,3,0)</f>
        <v>1</v>
      </c>
      <c r="V5" s="91">
        <v>61</v>
      </c>
      <c r="W5" s="91">
        <v>59</v>
      </c>
      <c r="X5" s="91">
        <v>86</v>
      </c>
      <c r="Y5" s="91">
        <v>58</v>
      </c>
      <c r="Z5" s="91">
        <v>84</v>
      </c>
      <c r="AA5" s="91">
        <v>55</v>
      </c>
      <c r="AB5" s="91">
        <v>403</v>
      </c>
      <c r="AC5" s="91">
        <v>138</v>
      </c>
      <c r="AD5" s="91">
        <v>111</v>
      </c>
      <c r="AE5" s="91">
        <v>140</v>
      </c>
      <c r="AF5" s="91">
        <v>14</v>
      </c>
      <c r="AG5" s="91">
        <v>-1.015625</v>
      </c>
      <c r="AH5" s="91">
        <v>-5.6603773584905127E-2</v>
      </c>
      <c r="AI5" s="91">
        <v>0</v>
      </c>
      <c r="AJ5" s="91">
        <v>-0.23636363636363586</v>
      </c>
      <c r="AK5" s="91">
        <v>0.76666666666666727</v>
      </c>
      <c r="AL5" s="91">
        <v>-0.73809523809523836</v>
      </c>
      <c r="AM5" s="91">
        <v>-0.25626740947075177</v>
      </c>
      <c r="AN5" s="91">
        <v>-0.56250000000000022</v>
      </c>
      <c r="AO5" s="91">
        <v>0.25974025974025972</v>
      </c>
      <c r="AP5" s="91">
        <v>0.74809160305343603</v>
      </c>
      <c r="AQ5" s="91">
        <v>-1.9038461538461535</v>
      </c>
      <c r="AR5" s="91">
        <v>28</v>
      </c>
      <c r="AS5" s="91">
        <v>40</v>
      </c>
      <c r="AT5" s="91">
        <v>17</v>
      </c>
      <c r="AU5" s="94">
        <f>VLOOKUP(C5,Sheet3!A:E,3,0)</f>
        <v>71</v>
      </c>
      <c r="AV5" s="94">
        <f>VLOOKUP(C5,Sheet3!A:E,4,0)</f>
        <v>26</v>
      </c>
      <c r="AW5" s="98">
        <f>VLOOKUP(C5,Sheet3!A:E,5,0)</f>
        <v>18</v>
      </c>
      <c r="AX5" s="99" t="str">
        <f>VLOOKUP(C6,Sheet3!A:E,2,0)</f>
        <v>4</v>
      </c>
      <c r="AY5" s="91" t="e">
        <v>#N/A</v>
      </c>
      <c r="AZ5" s="91" t="e">
        <v>#N/A</v>
      </c>
      <c r="BA5" s="109">
        <f>VLOOKUP(C5,RBS!A:J,4,0)</f>
        <v>9</v>
      </c>
      <c r="BB5" s="109">
        <f>VLOOKUP(C5,RBS!A:J,5,0)</f>
        <v>1</v>
      </c>
      <c r="BC5" s="109">
        <f>VLOOKUP(C5,RBS!A:J,6,0)</f>
        <v>0</v>
      </c>
      <c r="BD5" s="109">
        <f>VLOOKUP(C5,RBS!A:J,7,0)</f>
        <v>0</v>
      </c>
      <c r="BE5" s="109">
        <f>VLOOKUP(C5,RBS!A:J,8,0)</f>
        <v>2</v>
      </c>
      <c r="BF5" s="109">
        <f>VLOOKUP(C5,RBS!A:J,9,0)</f>
        <v>2</v>
      </c>
      <c r="BG5" s="109">
        <f>VLOOKUP(C5,RBS!A:J,10,0)</f>
        <v>4</v>
      </c>
      <c r="BH5" s="112">
        <f>VLOOKUP(C5,anxiety!A:C,3,0)</f>
        <v>1.76826196473552</v>
      </c>
    </row>
    <row r="6" spans="1:60">
      <c r="A6" s="1">
        <v>1</v>
      </c>
      <c r="B6" s="4">
        <v>105</v>
      </c>
      <c r="C6" s="4">
        <v>105</v>
      </c>
      <c r="D6" s="5">
        <v>1</v>
      </c>
      <c r="E6" s="12" t="s">
        <v>33</v>
      </c>
      <c r="F6" s="7">
        <v>5.71</v>
      </c>
      <c r="G6" s="84">
        <v>113</v>
      </c>
      <c r="H6" s="87">
        <v>102</v>
      </c>
      <c r="I6" s="88">
        <v>22</v>
      </c>
      <c r="J6" s="88">
        <v>17</v>
      </c>
      <c r="K6" s="88">
        <v>21</v>
      </c>
      <c r="L6" s="88">
        <v>23</v>
      </c>
      <c r="M6" s="88">
        <v>19</v>
      </c>
      <c r="N6" s="87">
        <v>99</v>
      </c>
      <c r="O6" s="88">
        <v>14</v>
      </c>
      <c r="P6" s="88">
        <v>20</v>
      </c>
      <c r="Q6" s="88">
        <v>32</v>
      </c>
      <c r="R6" s="88">
        <v>17</v>
      </c>
      <c r="S6" s="88">
        <v>16</v>
      </c>
      <c r="T6" s="91">
        <f>VLOOKUP(C6,'ASD touch'!A:C,2,0)</f>
        <v>1</v>
      </c>
      <c r="U6" s="91">
        <f>VLOOKUP(C6,'ASD touch'!A:C,3,0)</f>
        <v>2</v>
      </c>
      <c r="V6" s="91">
        <v>67</v>
      </c>
      <c r="W6" s="91">
        <v>62</v>
      </c>
      <c r="X6" s="91">
        <v>75</v>
      </c>
      <c r="Y6" s="91">
        <v>54</v>
      </c>
      <c r="Z6" s="91">
        <v>75</v>
      </c>
      <c r="AA6" s="91">
        <v>59</v>
      </c>
      <c r="AB6" s="91">
        <v>392</v>
      </c>
      <c r="AC6" s="91">
        <v>148</v>
      </c>
      <c r="AD6" s="91">
        <v>109</v>
      </c>
      <c r="AE6" s="91">
        <v>107</v>
      </c>
      <c r="AF6" s="91">
        <v>28</v>
      </c>
      <c r="AG6" s="91">
        <v>-7.8125E-2</v>
      </c>
      <c r="AH6" s="91">
        <v>0.5094339622641515</v>
      </c>
      <c r="AI6" s="91">
        <v>-1.3580246913580247</v>
      </c>
      <c r="AJ6" s="91">
        <v>-0.96363636363636307</v>
      </c>
      <c r="AK6" s="91">
        <v>-0.2333333333333327</v>
      </c>
      <c r="AL6" s="91">
        <v>-0.26190476190476225</v>
      </c>
      <c r="AM6" s="91">
        <v>-0.56267409470752061</v>
      </c>
      <c r="AN6" s="91">
        <v>5.6818181818178584E-3</v>
      </c>
      <c r="AO6" s="91">
        <v>0</v>
      </c>
      <c r="AP6" s="91">
        <v>-1.7709923664122129</v>
      </c>
      <c r="AQ6" s="91">
        <v>0.78846153846153866</v>
      </c>
      <c r="AR6" s="91">
        <v>24</v>
      </c>
      <c r="AS6" s="91">
        <v>28</v>
      </c>
      <c r="AT6" s="91">
        <v>18</v>
      </c>
      <c r="AU6" s="94">
        <f>VLOOKUP(C6,Sheet3!A:E,3,0)</f>
        <v>20</v>
      </c>
      <c r="AV6" s="94">
        <f>VLOOKUP(C6,Sheet3!A:E,4,0)</f>
        <v>19</v>
      </c>
      <c r="AW6" s="98">
        <f>VLOOKUP(C6,Sheet3!A:E,5,0)</f>
        <v>4</v>
      </c>
      <c r="AX6" s="99" t="str">
        <f>VLOOKUP(C7,Sheet3!A:E,2,0)</f>
        <v>5</v>
      </c>
      <c r="AY6" s="91">
        <v>2.36</v>
      </c>
      <c r="AZ6" s="91">
        <v>5.46</v>
      </c>
      <c r="BA6" s="109">
        <f>VLOOKUP(C6,RBS!A:J,4,0)</f>
        <v>28</v>
      </c>
      <c r="BB6" s="109">
        <f>VLOOKUP(C6,RBS!A:J,5,0)</f>
        <v>8</v>
      </c>
      <c r="BC6" s="109">
        <f>VLOOKUP(C6,RBS!A:J,6,0)</f>
        <v>0</v>
      </c>
      <c r="BD6" s="109">
        <f>VLOOKUP(C6,RBS!A:J,7,0)</f>
        <v>1</v>
      </c>
      <c r="BE6" s="109">
        <f>VLOOKUP(C6,RBS!A:J,8,0)</f>
        <v>4</v>
      </c>
      <c r="BF6" s="109">
        <f>VLOOKUP(C6,RBS!A:J,9,0)</f>
        <v>8</v>
      </c>
      <c r="BG6" s="109">
        <f>VLOOKUP(C6,RBS!A:J,10,0)</f>
        <v>7</v>
      </c>
      <c r="BH6" s="112">
        <f>VLOOKUP(C6,anxiety!A:C,3,0)</f>
        <v>0.30948905109489</v>
      </c>
    </row>
    <row r="7" spans="1:60">
      <c r="A7" s="1">
        <v>1</v>
      </c>
      <c r="B7" s="29">
        <v>106</v>
      </c>
      <c r="C7" s="29">
        <v>106</v>
      </c>
      <c r="D7" s="16">
        <v>1</v>
      </c>
      <c r="E7" s="12" t="s">
        <v>37</v>
      </c>
      <c r="F7" s="7">
        <v>6.36164383561644</v>
      </c>
      <c r="G7" s="83">
        <v>110</v>
      </c>
      <c r="H7" s="87">
        <v>60</v>
      </c>
      <c r="I7" s="88">
        <v>3</v>
      </c>
      <c r="J7" s="88">
        <v>14</v>
      </c>
      <c r="K7" s="88">
        <v>26</v>
      </c>
      <c r="L7" s="88">
        <v>8</v>
      </c>
      <c r="M7" s="88">
        <v>9</v>
      </c>
      <c r="N7" s="87">
        <v>62</v>
      </c>
      <c r="O7" s="88">
        <v>11</v>
      </c>
      <c r="P7" s="88">
        <v>12</v>
      </c>
      <c r="Q7" s="88">
        <v>16</v>
      </c>
      <c r="R7" s="88">
        <v>9</v>
      </c>
      <c r="S7" s="88">
        <v>14</v>
      </c>
      <c r="T7" s="91">
        <f>VLOOKUP(C7,'ASD touch'!A:C,2,0)</f>
        <v>2</v>
      </c>
      <c r="U7" s="91">
        <f>VLOOKUP(C7,'ASD touch'!A:C,3,0)</f>
        <v>1</v>
      </c>
      <c r="V7" s="91">
        <v>69</v>
      </c>
      <c r="W7" s="91">
        <v>57</v>
      </c>
      <c r="X7" s="91">
        <v>92</v>
      </c>
      <c r="Y7" s="91">
        <v>64</v>
      </c>
      <c r="Z7" s="91">
        <v>87</v>
      </c>
      <c r="AA7" s="91">
        <v>68</v>
      </c>
      <c r="AB7" s="91">
        <v>437</v>
      </c>
      <c r="AC7" s="91">
        <v>164</v>
      </c>
      <c r="AD7" s="91">
        <v>106</v>
      </c>
      <c r="AE7" s="91">
        <v>141</v>
      </c>
      <c r="AF7" s="91">
        <v>26</v>
      </c>
      <c r="AG7" s="91">
        <v>0.234375</v>
      </c>
      <c r="AH7" s="91">
        <v>-0.43396226415094286</v>
      </c>
      <c r="AI7" s="91">
        <v>0.74074074074074081</v>
      </c>
      <c r="AJ7" s="91">
        <v>0.85454545454545505</v>
      </c>
      <c r="AK7" s="91">
        <v>1.1000000000000005</v>
      </c>
      <c r="AL7" s="91">
        <v>0.8095238095238092</v>
      </c>
      <c r="AM7" s="91">
        <v>0.69080779944289727</v>
      </c>
      <c r="AN7" s="91">
        <v>0.91477272727272685</v>
      </c>
      <c r="AO7" s="91">
        <v>-0.38961038961038963</v>
      </c>
      <c r="AP7" s="91">
        <v>0.82442748091603146</v>
      </c>
      <c r="AQ7" s="91">
        <v>0.40384615384615413</v>
      </c>
      <c r="AR7" s="91">
        <v>29</v>
      </c>
      <c r="AS7" s="91">
        <v>38</v>
      </c>
      <c r="AT7" s="91">
        <v>20</v>
      </c>
      <c r="AU7" s="94">
        <f>VLOOKUP(C7,Sheet3!A:E,3,0)</f>
        <v>3</v>
      </c>
      <c r="AV7" s="94">
        <f>VLOOKUP(C7,Sheet3!A:E,4,0)</f>
        <v>1</v>
      </c>
      <c r="AW7" s="98">
        <f>VLOOKUP(C7,Sheet3!A:E,5,0)</f>
        <v>9</v>
      </c>
      <c r="AX7" s="99">
        <f>VLOOKUP(C8,Sheet3!A:E,2,0)</f>
        <v>0</v>
      </c>
      <c r="AY7" s="91" t="e">
        <v>#N/A</v>
      </c>
      <c r="AZ7" s="91" t="e">
        <v>#N/A</v>
      </c>
      <c r="BA7" s="109">
        <f>VLOOKUP(C7,RBS!A:J,4,0)</f>
        <v>24</v>
      </c>
      <c r="BB7" s="109">
        <f>VLOOKUP(C7,RBS!A:J,5,0)</f>
        <v>6</v>
      </c>
      <c r="BC7" s="109">
        <f>VLOOKUP(C7,RBS!A:J,6,0)</f>
        <v>1</v>
      </c>
      <c r="BD7" s="109">
        <f>VLOOKUP(C7,RBS!A:J,7,0)</f>
        <v>4</v>
      </c>
      <c r="BE7" s="109">
        <f>VLOOKUP(C7,RBS!A:J,8,0)</f>
        <v>3</v>
      </c>
      <c r="BF7" s="109">
        <f>VLOOKUP(C7,RBS!A:J,9,0)</f>
        <v>5</v>
      </c>
      <c r="BG7" s="109">
        <f>VLOOKUP(C7,RBS!A:J,10,0)</f>
        <v>5</v>
      </c>
      <c r="BH7" s="112">
        <f>VLOOKUP(C7,anxiety!A:C,3,0)</f>
        <v>-0.63941605839416105</v>
      </c>
    </row>
    <row r="8" spans="1:60">
      <c r="A8" s="1">
        <v>1</v>
      </c>
      <c r="B8" s="29">
        <v>107</v>
      </c>
      <c r="C8" s="29">
        <v>107</v>
      </c>
      <c r="D8" s="16">
        <v>1</v>
      </c>
      <c r="E8" s="18" t="s">
        <v>54</v>
      </c>
      <c r="F8" s="7">
        <v>6.2383561643835597</v>
      </c>
      <c r="G8" s="17">
        <v>99</v>
      </c>
      <c r="H8" s="87">
        <v>102</v>
      </c>
      <c r="I8" s="88">
        <v>19</v>
      </c>
      <c r="J8" s="88">
        <v>17</v>
      </c>
      <c r="K8" s="88">
        <v>19</v>
      </c>
      <c r="L8" s="88">
        <v>23</v>
      </c>
      <c r="M8" s="88">
        <v>24</v>
      </c>
      <c r="N8" s="87">
        <v>103</v>
      </c>
      <c r="O8" s="88">
        <v>14</v>
      </c>
      <c r="P8" s="88">
        <v>19</v>
      </c>
      <c r="Q8" s="88">
        <v>35</v>
      </c>
      <c r="R8" s="88">
        <v>16</v>
      </c>
      <c r="S8" s="88">
        <v>19</v>
      </c>
      <c r="T8" s="91">
        <f>VLOOKUP(C8,'ASD touch'!A:C,2,0)</f>
        <v>2</v>
      </c>
      <c r="U8" s="91">
        <f>VLOOKUP(C8,'ASD touch'!A:C,3,0)</f>
        <v>2</v>
      </c>
      <c r="V8" s="91">
        <v>53</v>
      </c>
      <c r="W8" s="91">
        <v>55</v>
      </c>
      <c r="X8" s="91">
        <v>75</v>
      </c>
      <c r="Y8" s="91">
        <v>48</v>
      </c>
      <c r="Z8" s="91">
        <v>73</v>
      </c>
      <c r="AA8" s="91">
        <v>49</v>
      </c>
      <c r="AB8" s="91">
        <v>353</v>
      </c>
      <c r="AC8" s="91">
        <v>124</v>
      </c>
      <c r="AD8" s="91">
        <v>103</v>
      </c>
      <c r="AE8" s="91">
        <v>106</v>
      </c>
      <c r="AF8" s="91">
        <v>20</v>
      </c>
      <c r="AG8" s="91">
        <v>-2.265625</v>
      </c>
      <c r="AH8" s="91">
        <v>-0.81132075471698062</v>
      </c>
      <c r="AI8" s="91">
        <v>-1.3580246913580247</v>
      </c>
      <c r="AJ8" s="91">
        <v>-2.0545454545454542</v>
      </c>
      <c r="AK8" s="91">
        <v>-0.45555555555555494</v>
      </c>
      <c r="AL8" s="91">
        <v>-1.4523809523809526</v>
      </c>
      <c r="AM8" s="91">
        <v>-1.6490250696378828</v>
      </c>
      <c r="AN8" s="91">
        <v>-1.3579545454545456</v>
      </c>
      <c r="AO8" s="91">
        <v>-0.77922077922077926</v>
      </c>
      <c r="AP8" s="91">
        <v>-1.8473282442748082</v>
      </c>
      <c r="AQ8" s="91">
        <v>-0.74999999999999967</v>
      </c>
      <c r="AR8" s="91">
        <v>29</v>
      </c>
      <c r="AS8" s="91">
        <v>24</v>
      </c>
      <c r="AT8" s="91">
        <v>19</v>
      </c>
      <c r="AU8" s="94">
        <f>VLOOKUP(C8,Sheet3!A:E,3,0)</f>
        <v>-25</v>
      </c>
      <c r="AV8" s="94">
        <f>VLOOKUP(C8,Sheet3!A:E,4,0)</f>
        <v>-10</v>
      </c>
      <c r="AW8" s="98">
        <f>VLOOKUP(C8,Sheet3!A:E,5,0)</f>
        <v>2</v>
      </c>
      <c r="AX8" s="99">
        <f>VLOOKUP(C9,Sheet3!A:E,2,0)</f>
        <v>4</v>
      </c>
      <c r="AY8" s="91" t="e">
        <v>#N/A</v>
      </c>
      <c r="AZ8" s="91" t="e">
        <v>#N/A</v>
      </c>
      <c r="BA8" s="109">
        <f>VLOOKUP(C8,RBS!A:J,4,0)</f>
        <v>11</v>
      </c>
      <c r="BB8" s="109">
        <f>VLOOKUP(C8,RBS!A:J,5,0)</f>
        <v>1</v>
      </c>
      <c r="BC8" s="109">
        <f>VLOOKUP(C8,RBS!A:J,6,0)</f>
        <v>0</v>
      </c>
      <c r="BD8" s="109">
        <f>VLOOKUP(C8,RBS!A:J,7,0)</f>
        <v>1</v>
      </c>
      <c r="BE8" s="109">
        <f>VLOOKUP(C8,RBS!A:J,8,0)</f>
        <v>6</v>
      </c>
      <c r="BF8" s="109">
        <f>VLOOKUP(C8,RBS!A:J,9,0)</f>
        <v>2</v>
      </c>
      <c r="BG8" s="109">
        <f>VLOOKUP(C8,RBS!A:J,10,0)</f>
        <v>1</v>
      </c>
      <c r="BH8" s="112">
        <f>VLOOKUP(C8,anxiety!A:C,3,0)</f>
        <v>-0.71240875912408796</v>
      </c>
    </row>
    <row r="9" spans="1:60">
      <c r="A9" s="1">
        <v>1</v>
      </c>
      <c r="B9" s="29">
        <v>108</v>
      </c>
      <c r="C9" s="29">
        <v>108</v>
      </c>
      <c r="D9" s="16">
        <v>1</v>
      </c>
      <c r="E9" s="18" t="s">
        <v>58</v>
      </c>
      <c r="F9" s="7">
        <v>6.2082191780821896</v>
      </c>
      <c r="G9" s="17">
        <v>93</v>
      </c>
      <c r="H9" s="87">
        <v>74</v>
      </c>
      <c r="I9" s="88">
        <v>11</v>
      </c>
      <c r="J9" s="88">
        <v>14</v>
      </c>
      <c r="K9" s="88">
        <v>18</v>
      </c>
      <c r="L9" s="88">
        <v>15</v>
      </c>
      <c r="M9" s="88">
        <v>16</v>
      </c>
      <c r="N9" s="87">
        <v>66</v>
      </c>
      <c r="O9" s="88">
        <v>7</v>
      </c>
      <c r="P9" s="88">
        <v>16</v>
      </c>
      <c r="Q9" s="88">
        <v>19</v>
      </c>
      <c r="R9" s="88">
        <v>14</v>
      </c>
      <c r="S9" s="88">
        <v>10</v>
      </c>
      <c r="T9" s="91">
        <f>VLOOKUP(C9,'ASD touch'!A:C,2,0)</f>
        <v>1</v>
      </c>
      <c r="U9" s="91">
        <f>VLOOKUP(C9,'ASD touch'!A:C,3,0)</f>
        <v>1</v>
      </c>
      <c r="V9" s="91">
        <v>65</v>
      </c>
      <c r="W9" s="91">
        <v>63</v>
      </c>
      <c r="X9" s="91">
        <v>91</v>
      </c>
      <c r="Y9" s="91">
        <v>65</v>
      </c>
      <c r="Z9" s="91">
        <v>83</v>
      </c>
      <c r="AA9" s="91">
        <v>65</v>
      </c>
      <c r="AB9" s="91">
        <v>432</v>
      </c>
      <c r="AC9" s="91">
        <v>164</v>
      </c>
      <c r="AD9" s="91">
        <v>114</v>
      </c>
      <c r="AE9" s="91">
        <v>125</v>
      </c>
      <c r="AF9" s="91">
        <v>29</v>
      </c>
      <c r="AG9" s="91">
        <v>-0.390625</v>
      </c>
      <c r="AH9" s="91">
        <v>0.69811320754717032</v>
      </c>
      <c r="AI9" s="91">
        <v>0.61728395061728403</v>
      </c>
      <c r="AJ9" s="91">
        <v>1.0363636363636368</v>
      </c>
      <c r="AK9" s="91">
        <v>0.65555555555555622</v>
      </c>
      <c r="AL9" s="91">
        <v>0.45238095238095205</v>
      </c>
      <c r="AM9" s="91">
        <v>0.55153203342618418</v>
      </c>
      <c r="AN9" s="91">
        <v>0.91477272727272685</v>
      </c>
      <c r="AO9" s="91">
        <v>0.64935064935064934</v>
      </c>
      <c r="AP9" s="91">
        <v>-0.39694656488549535</v>
      </c>
      <c r="AQ9" s="91">
        <v>0.98076923076923106</v>
      </c>
      <c r="AR9" s="91">
        <v>29</v>
      </c>
      <c r="AS9" s="91">
        <v>37</v>
      </c>
      <c r="AT9" s="91">
        <v>20</v>
      </c>
      <c r="AU9" s="94">
        <f>VLOOKUP(C9,Sheet3!A:E,3,0)</f>
        <v>-17</v>
      </c>
      <c r="AV9" s="94">
        <f>VLOOKUP(C9,Sheet3!A:E,4,0)</f>
        <v>-12</v>
      </c>
      <c r="AW9" s="98">
        <f>VLOOKUP(C9,Sheet3!A:E,5,0)</f>
        <v>0</v>
      </c>
      <c r="AX9" s="99" t="str">
        <f>VLOOKUP(C10,Sheet3!A:E,2,0)</f>
        <v>4</v>
      </c>
      <c r="AY9" s="91" t="e">
        <v>#N/A</v>
      </c>
      <c r="AZ9" s="91" t="e">
        <v>#N/A</v>
      </c>
      <c r="BA9" s="109">
        <f>VLOOKUP(C9,RBS!A:J,4,0)</f>
        <v>12</v>
      </c>
      <c r="BB9" s="109">
        <f>VLOOKUP(C9,RBS!A:J,5,0)</f>
        <v>1</v>
      </c>
      <c r="BC9" s="109">
        <f>VLOOKUP(C9,RBS!A:J,6,0)</f>
        <v>0</v>
      </c>
      <c r="BD9" s="109">
        <f>VLOOKUP(C9,RBS!A:J,7,0)</f>
        <v>3</v>
      </c>
      <c r="BE9" s="109">
        <f>VLOOKUP(C9,RBS!A:J,8,0)</f>
        <v>1</v>
      </c>
      <c r="BF9" s="109">
        <f>VLOOKUP(C9,RBS!A:J,9,0)</f>
        <v>7</v>
      </c>
      <c r="BG9" s="109">
        <f>VLOOKUP(C9,RBS!A:J,10,0)</f>
        <v>0</v>
      </c>
      <c r="BH9" s="112">
        <f>VLOOKUP(C9,anxiety!A:C,3,0)</f>
        <v>0.89343065693430601</v>
      </c>
    </row>
    <row r="10" spans="1:60">
      <c r="A10" s="1">
        <v>1</v>
      </c>
      <c r="B10" s="29">
        <v>109</v>
      </c>
      <c r="C10" s="29">
        <v>109</v>
      </c>
      <c r="D10" s="16">
        <v>1</v>
      </c>
      <c r="E10" s="18" t="s">
        <v>60</v>
      </c>
      <c r="F10" s="7">
        <v>6.2</v>
      </c>
      <c r="G10" s="82">
        <v>90</v>
      </c>
      <c r="H10" s="87">
        <v>75</v>
      </c>
      <c r="I10" s="88">
        <v>11</v>
      </c>
      <c r="J10" s="88">
        <v>17</v>
      </c>
      <c r="K10" s="88">
        <v>15</v>
      </c>
      <c r="L10" s="88">
        <v>15</v>
      </c>
      <c r="M10" s="88">
        <v>17</v>
      </c>
      <c r="N10" s="87">
        <v>64</v>
      </c>
      <c r="O10" s="88">
        <v>11</v>
      </c>
      <c r="P10" s="88">
        <v>15</v>
      </c>
      <c r="Q10" s="88">
        <v>24</v>
      </c>
      <c r="R10" s="88">
        <v>5</v>
      </c>
      <c r="S10" s="88">
        <v>9</v>
      </c>
      <c r="T10" s="91">
        <f>VLOOKUP(C10,'ASD touch'!A:C,2,0)</f>
        <v>1</v>
      </c>
      <c r="U10" s="91">
        <f>VLOOKUP(C10,'ASD touch'!A:C,3,0)</f>
        <v>1</v>
      </c>
      <c r="V10" s="91">
        <v>60</v>
      </c>
      <c r="W10" s="91">
        <v>56</v>
      </c>
      <c r="X10" s="91">
        <v>85</v>
      </c>
      <c r="Y10" s="91">
        <v>46</v>
      </c>
      <c r="Z10" s="91">
        <v>73</v>
      </c>
      <c r="AA10" s="91">
        <v>43</v>
      </c>
      <c r="AB10" s="91">
        <v>363</v>
      </c>
      <c r="AC10" s="91">
        <v>113</v>
      </c>
      <c r="AD10" s="91">
        <v>112</v>
      </c>
      <c r="AE10" s="91">
        <v>118</v>
      </c>
      <c r="AF10" s="91">
        <v>20</v>
      </c>
      <c r="AG10" s="91">
        <v>-1.171875</v>
      </c>
      <c r="AH10" s="91">
        <v>-0.62264150943396179</v>
      </c>
      <c r="AI10" s="91">
        <v>-0.1234567901234568</v>
      </c>
      <c r="AJ10" s="91">
        <v>-2.4181818181818175</v>
      </c>
      <c r="AK10" s="91">
        <v>-0.45555555555555494</v>
      </c>
      <c r="AL10" s="91">
        <v>-2.166666666666667</v>
      </c>
      <c r="AM10" s="91">
        <v>-1.3704735376044566</v>
      </c>
      <c r="AN10" s="91">
        <v>-1.9829545454545456</v>
      </c>
      <c r="AO10" s="91">
        <v>0.38961038961038963</v>
      </c>
      <c r="AP10" s="91">
        <v>-0.93129770992366323</v>
      </c>
      <c r="AQ10" s="91">
        <v>-0.74999999999999967</v>
      </c>
      <c r="AR10" s="91">
        <v>30</v>
      </c>
      <c r="AS10" s="91">
        <v>33</v>
      </c>
      <c r="AT10" s="91">
        <v>17</v>
      </c>
      <c r="AU10" s="94">
        <f>VLOOKUP(C10,Sheet3!A:E,3,0)</f>
        <v>16</v>
      </c>
      <c r="AV10" s="94">
        <f>VLOOKUP(C10,Sheet3!A:E,4,0)</f>
        <v>5</v>
      </c>
      <c r="AW10" s="98">
        <f>VLOOKUP(C10,Sheet3!A:E,5,0)</f>
        <v>9</v>
      </c>
      <c r="AX10" s="99" t="str">
        <f>VLOOKUP(C11,Sheet3!A:E,2,0)</f>
        <v>1</v>
      </c>
      <c r="AY10" s="91" t="e">
        <v>#N/A</v>
      </c>
      <c r="AZ10" s="91" t="e">
        <v>#N/A</v>
      </c>
      <c r="BA10" s="109">
        <f>VLOOKUP(C10,RBS!A:J,4,0)</f>
        <v>5</v>
      </c>
      <c r="BB10" s="109">
        <f>VLOOKUP(C10,RBS!A:J,5,0)</f>
        <v>3</v>
      </c>
      <c r="BC10" s="109">
        <f>VLOOKUP(C10,RBS!A:J,6,0)</f>
        <v>0</v>
      </c>
      <c r="BD10" s="109">
        <f>VLOOKUP(C10,RBS!A:J,7,0)</f>
        <v>1</v>
      </c>
      <c r="BE10" s="109">
        <f>VLOOKUP(C10,RBS!A:J,8,0)</f>
        <v>1</v>
      </c>
      <c r="BF10" s="109">
        <f>VLOOKUP(C10,RBS!A:J,9,0)</f>
        <v>0</v>
      </c>
      <c r="BG10" s="109">
        <f>VLOOKUP(C10,RBS!A:J,10,0)</f>
        <v>0</v>
      </c>
      <c r="BH10" s="112">
        <f>VLOOKUP(C10,anxiety!A:C,3,0)</f>
        <v>-0.42043795620438001</v>
      </c>
    </row>
    <row r="11" spans="1:60">
      <c r="A11" s="1">
        <v>1</v>
      </c>
      <c r="B11" s="29">
        <v>110</v>
      </c>
      <c r="C11" s="29">
        <v>110</v>
      </c>
      <c r="D11" s="71">
        <v>2</v>
      </c>
      <c r="E11" s="18" t="s">
        <v>61</v>
      </c>
      <c r="F11" s="7">
        <v>6.1205479452054803</v>
      </c>
      <c r="G11" s="83">
        <v>90</v>
      </c>
      <c r="H11" s="87">
        <v>69</v>
      </c>
      <c r="I11" s="88">
        <v>13</v>
      </c>
      <c r="J11" s="88">
        <v>11</v>
      </c>
      <c r="K11" s="88">
        <v>7</v>
      </c>
      <c r="L11" s="88">
        <v>22</v>
      </c>
      <c r="M11" s="88">
        <v>16</v>
      </c>
      <c r="N11" s="87">
        <v>88</v>
      </c>
      <c r="O11" s="88">
        <v>12</v>
      </c>
      <c r="P11" s="88">
        <v>15</v>
      </c>
      <c r="Q11" s="88">
        <v>33</v>
      </c>
      <c r="R11" s="88">
        <v>16</v>
      </c>
      <c r="S11" s="88">
        <v>12</v>
      </c>
      <c r="T11" s="91" t="e">
        <f>VLOOKUP(C11,'ASD touch'!A:C,2,0)</f>
        <v>#N/A</v>
      </c>
      <c r="U11" s="91" t="e">
        <f>VLOOKUP(C11,'ASD touch'!A:C,3,0)</f>
        <v>#N/A</v>
      </c>
      <c r="V11" s="91">
        <v>59</v>
      </c>
      <c r="W11" s="91">
        <v>52</v>
      </c>
      <c r="X11" s="91">
        <v>83</v>
      </c>
      <c r="Y11" s="91">
        <v>56</v>
      </c>
      <c r="Z11" s="91">
        <v>75</v>
      </c>
      <c r="AA11" s="91">
        <v>45</v>
      </c>
      <c r="AB11" s="91">
        <v>370</v>
      </c>
      <c r="AC11" s="91">
        <v>120</v>
      </c>
      <c r="AD11" s="91">
        <v>109</v>
      </c>
      <c r="AE11" s="91">
        <v>134</v>
      </c>
      <c r="AF11" s="91">
        <v>7</v>
      </c>
      <c r="AG11" s="91">
        <v>-1.328125</v>
      </c>
      <c r="AH11" s="91">
        <v>-1.3773584905660372</v>
      </c>
      <c r="AI11" s="91">
        <v>-0.37037037037037041</v>
      </c>
      <c r="AJ11" s="91">
        <v>-0.59999999999999953</v>
      </c>
      <c r="AK11" s="91">
        <v>-0.2333333333333327</v>
      </c>
      <c r="AL11" s="91">
        <v>-1.9285714285714288</v>
      </c>
      <c r="AM11" s="91">
        <v>-1.1754874651810583</v>
      </c>
      <c r="AN11" s="91">
        <v>-1.5852272727272729</v>
      </c>
      <c r="AO11" s="91">
        <v>0</v>
      </c>
      <c r="AP11" s="91">
        <v>0.29007633587786347</v>
      </c>
      <c r="AQ11" s="91">
        <v>-3.2499999999999996</v>
      </c>
      <c r="AR11" s="91">
        <v>30</v>
      </c>
      <c r="AS11" s="91">
        <v>36</v>
      </c>
      <c r="AT11" s="91">
        <v>16</v>
      </c>
      <c r="AU11" s="94">
        <f>VLOOKUP(C11,Sheet3!A:E,3,0)</f>
        <v>-37</v>
      </c>
      <c r="AV11" s="94">
        <f>VLOOKUP(C11,Sheet3!A:E,4,0)</f>
        <v>-14</v>
      </c>
      <c r="AW11" s="98">
        <f>VLOOKUP(C11,Sheet3!A:E,5,0)</f>
        <v>-7</v>
      </c>
      <c r="AX11" s="99" t="str">
        <f>VLOOKUP(C12,Sheet3!A:E,2,0)</f>
        <v>4</v>
      </c>
      <c r="AY11" s="91" t="e">
        <v>#N/A</v>
      </c>
      <c r="AZ11" s="91" t="e">
        <v>#N/A</v>
      </c>
      <c r="BA11" s="109">
        <f>VLOOKUP(C11,RBS!A:J,4,0)</f>
        <v>10</v>
      </c>
      <c r="BB11" s="109">
        <f>VLOOKUP(C11,RBS!A:J,5,0)</f>
        <v>3</v>
      </c>
      <c r="BC11" s="109">
        <f>VLOOKUP(C11,RBS!A:J,6,0)</f>
        <v>0</v>
      </c>
      <c r="BD11" s="109">
        <f>VLOOKUP(C11,RBS!A:J,7,0)</f>
        <v>0</v>
      </c>
      <c r="BE11" s="109">
        <f>VLOOKUP(C11,RBS!A:J,8,0)</f>
        <v>1</v>
      </c>
      <c r="BF11" s="109">
        <f>VLOOKUP(C11,RBS!A:J,9,0)</f>
        <v>4</v>
      </c>
      <c r="BG11" s="109">
        <f>VLOOKUP(C11,RBS!A:J,10,0)</f>
        <v>2</v>
      </c>
      <c r="BH11" s="112">
        <f>VLOOKUP(C11,anxiety!A:C,3,0)</f>
        <v>0.236496350364963</v>
      </c>
    </row>
    <row r="12" spans="1:60">
      <c r="A12" s="1">
        <v>1</v>
      </c>
      <c r="B12" s="29">
        <v>111</v>
      </c>
      <c r="C12" s="29">
        <v>111</v>
      </c>
      <c r="D12" s="16">
        <v>1</v>
      </c>
      <c r="E12" s="12" t="s">
        <v>45</v>
      </c>
      <c r="F12" s="7">
        <v>6.0821917808219199</v>
      </c>
      <c r="G12" s="83">
        <v>104</v>
      </c>
      <c r="H12" s="87">
        <v>90</v>
      </c>
      <c r="I12" s="88">
        <v>18</v>
      </c>
      <c r="J12" s="88">
        <v>14</v>
      </c>
      <c r="K12" s="88">
        <v>19</v>
      </c>
      <c r="L12" s="88">
        <v>17</v>
      </c>
      <c r="M12" s="88">
        <v>22</v>
      </c>
      <c r="N12" s="87">
        <v>91</v>
      </c>
      <c r="O12" s="88">
        <v>12</v>
      </c>
      <c r="P12" s="88">
        <v>19</v>
      </c>
      <c r="Q12" s="88">
        <v>27</v>
      </c>
      <c r="R12" s="88">
        <v>16</v>
      </c>
      <c r="S12" s="88">
        <v>17</v>
      </c>
      <c r="T12" s="91">
        <f>VLOOKUP(C12,'ASD touch'!A:C,2,0)</f>
        <v>1</v>
      </c>
      <c r="U12" s="91">
        <f>VLOOKUP(C12,'ASD touch'!A:C,3,0)</f>
        <v>2</v>
      </c>
      <c r="V12" s="91">
        <v>61</v>
      </c>
      <c r="W12" s="91">
        <v>47</v>
      </c>
      <c r="X12" s="91">
        <v>75</v>
      </c>
      <c r="Y12" s="91">
        <v>53</v>
      </c>
      <c r="Z12" s="91">
        <v>65</v>
      </c>
      <c r="AA12" s="91">
        <v>30</v>
      </c>
      <c r="AB12" s="91">
        <v>331</v>
      </c>
      <c r="AC12" s="91">
        <v>102</v>
      </c>
      <c r="AD12" s="91">
        <v>86</v>
      </c>
      <c r="AE12" s="91">
        <v>119</v>
      </c>
      <c r="AF12" s="91">
        <v>24</v>
      </c>
      <c r="AG12" s="91">
        <v>-1.015625</v>
      </c>
      <c r="AH12" s="91">
        <v>-2.3207547169811318</v>
      </c>
      <c r="AI12" s="91">
        <v>-1.3580246913580247</v>
      </c>
      <c r="AJ12" s="91">
        <v>-1.1454545454545448</v>
      </c>
      <c r="AK12" s="91">
        <v>-1.3444444444444439</v>
      </c>
      <c r="AL12" s="91">
        <v>-3.7142857142857144</v>
      </c>
      <c r="AM12" s="91">
        <v>-2.2618384401114202</v>
      </c>
      <c r="AN12" s="91">
        <v>-2.6079545454545454</v>
      </c>
      <c r="AO12" s="91">
        <v>-2.9870129870129869</v>
      </c>
      <c r="AP12" s="91">
        <v>-0.85496183206106791</v>
      </c>
      <c r="AQ12" s="91">
        <v>1.9230769230769502E-2</v>
      </c>
      <c r="AR12" s="91">
        <v>23</v>
      </c>
      <c r="AS12" s="91">
        <v>32</v>
      </c>
      <c r="AT12" s="91">
        <v>15</v>
      </c>
      <c r="AU12" s="94">
        <f>VLOOKUP(C12,Sheet3!A:E,3,0)</f>
        <v>-17</v>
      </c>
      <c r="AV12" s="94">
        <f>VLOOKUP(C12,Sheet3!A:E,4,0)</f>
        <v>-10</v>
      </c>
      <c r="AW12" s="98">
        <f>VLOOKUP(C12,Sheet3!A:E,5,0)</f>
        <v>-3</v>
      </c>
      <c r="AX12" s="99" t="str">
        <f>VLOOKUP(C13,Sheet3!A:E,2,0)</f>
        <v>5</v>
      </c>
      <c r="AY12" s="91" t="e">
        <v>#N/A</v>
      </c>
      <c r="AZ12" s="91" t="e">
        <v>#N/A</v>
      </c>
      <c r="BA12" s="109">
        <f>VLOOKUP(C12,RBS!A:J,4,0)</f>
        <v>20</v>
      </c>
      <c r="BB12" s="109">
        <f>VLOOKUP(C12,RBS!A:J,5,0)</f>
        <v>3</v>
      </c>
      <c r="BC12" s="109">
        <f>VLOOKUP(C12,RBS!A:J,6,0)</f>
        <v>1</v>
      </c>
      <c r="BD12" s="109">
        <f>VLOOKUP(C12,RBS!A:J,7,0)</f>
        <v>2</v>
      </c>
      <c r="BE12" s="109">
        <f>VLOOKUP(C12,RBS!A:J,8,0)</f>
        <v>4</v>
      </c>
      <c r="BF12" s="109">
        <f>VLOOKUP(C12,RBS!A:J,9,0)</f>
        <v>5</v>
      </c>
      <c r="BG12" s="109">
        <f>VLOOKUP(C12,RBS!A:J,10,0)</f>
        <v>5</v>
      </c>
      <c r="BH12" s="112">
        <f>VLOOKUP(C12,anxiety!A:C,3,0)</f>
        <v>2.1343065693430701</v>
      </c>
    </row>
    <row r="13" spans="1:60">
      <c r="A13" s="1">
        <v>1</v>
      </c>
      <c r="B13" s="29">
        <v>112</v>
      </c>
      <c r="C13" s="29">
        <v>112</v>
      </c>
      <c r="D13" s="16">
        <v>1</v>
      </c>
      <c r="E13" s="18" t="s">
        <v>57</v>
      </c>
      <c r="F13" s="7">
        <v>6.0109589041095903</v>
      </c>
      <c r="G13" s="82">
        <v>94</v>
      </c>
      <c r="H13" s="87">
        <v>87</v>
      </c>
      <c r="I13" s="88">
        <v>20</v>
      </c>
      <c r="J13" s="88">
        <v>15</v>
      </c>
      <c r="K13" s="88">
        <v>13</v>
      </c>
      <c r="L13" s="88">
        <v>22</v>
      </c>
      <c r="M13" s="88">
        <v>17</v>
      </c>
      <c r="N13" s="87">
        <v>89</v>
      </c>
      <c r="O13" s="88">
        <v>10</v>
      </c>
      <c r="P13" s="88">
        <v>18</v>
      </c>
      <c r="Q13" s="88">
        <v>34</v>
      </c>
      <c r="R13" s="88">
        <v>17</v>
      </c>
      <c r="S13" s="88">
        <v>10</v>
      </c>
      <c r="T13" s="91">
        <f>VLOOKUP(C13,'ASD touch'!A:C,2,0)</f>
        <v>1</v>
      </c>
      <c r="U13" s="91">
        <f>VLOOKUP(C13,'ASD touch'!A:C,3,0)</f>
        <v>1</v>
      </c>
      <c r="V13" s="91">
        <v>65</v>
      </c>
      <c r="W13" s="91">
        <v>60</v>
      </c>
      <c r="X13" s="91">
        <v>84</v>
      </c>
      <c r="Y13" s="91">
        <v>57</v>
      </c>
      <c r="Z13" s="91">
        <v>73</v>
      </c>
      <c r="AA13" s="91">
        <v>60</v>
      </c>
      <c r="AB13" s="91">
        <v>399</v>
      </c>
      <c r="AC13" s="91">
        <v>128</v>
      </c>
      <c r="AD13" s="91">
        <v>115</v>
      </c>
      <c r="AE13" s="91">
        <v>130</v>
      </c>
      <c r="AF13" s="91">
        <v>26</v>
      </c>
      <c r="AG13" s="91">
        <v>-0.390625</v>
      </c>
      <c r="AH13" s="91">
        <v>0.13207547169811376</v>
      </c>
      <c r="AI13" s="91">
        <v>-0.24691358024691359</v>
      </c>
      <c r="AJ13" s="91">
        <v>-0.41818181818181765</v>
      </c>
      <c r="AK13" s="91">
        <v>-0.45555555555555494</v>
      </c>
      <c r="AL13" s="91">
        <v>-0.14285714285714318</v>
      </c>
      <c r="AM13" s="91">
        <v>-0.36768802228412228</v>
      </c>
      <c r="AN13" s="91">
        <v>-1.1306818181818183</v>
      </c>
      <c r="AO13" s="91">
        <v>0.77922077922077926</v>
      </c>
      <c r="AP13" s="91">
        <v>-1.5267175572518216E-2</v>
      </c>
      <c r="AQ13" s="91">
        <v>0.40384615384615413</v>
      </c>
      <c r="AR13" s="91">
        <v>30</v>
      </c>
      <c r="AS13" s="91">
        <v>36</v>
      </c>
      <c r="AT13" s="91">
        <v>14</v>
      </c>
      <c r="AU13" s="94">
        <f>VLOOKUP(C13,Sheet3!A:E,3,0)</f>
        <v>41</v>
      </c>
      <c r="AV13" s="94">
        <f>VLOOKUP(C13,Sheet3!A:E,4,0)</f>
        <v>16</v>
      </c>
      <c r="AW13" s="98">
        <f>VLOOKUP(C13,Sheet3!A:E,5,0)</f>
        <v>9</v>
      </c>
      <c r="AX13" s="99" t="str">
        <f>VLOOKUP(C14,Sheet3!A:E,2,0)</f>
        <v>4</v>
      </c>
      <c r="AY13" s="91" t="e">
        <v>#N/A</v>
      </c>
      <c r="AZ13" s="91" t="e">
        <v>#N/A</v>
      </c>
      <c r="BA13" s="109">
        <f>VLOOKUP(C13,RBS!A:J,4,0)</f>
        <v>9</v>
      </c>
      <c r="BB13" s="109">
        <f>VLOOKUP(C13,RBS!A:J,5,0)</f>
        <v>1</v>
      </c>
      <c r="BC13" s="109">
        <f>VLOOKUP(C13,RBS!A:J,6,0)</f>
        <v>0</v>
      </c>
      <c r="BD13" s="109">
        <f>VLOOKUP(C13,RBS!A:J,7,0)</f>
        <v>0</v>
      </c>
      <c r="BE13" s="109">
        <f>VLOOKUP(C13,RBS!A:J,8,0)</f>
        <v>0</v>
      </c>
      <c r="BF13" s="109">
        <f>VLOOKUP(C13,RBS!A:J,9,0)</f>
        <v>6</v>
      </c>
      <c r="BG13" s="109">
        <f>VLOOKUP(C13,RBS!A:J,10,0)</f>
        <v>2</v>
      </c>
      <c r="BH13" s="112">
        <f>VLOOKUP(C13,anxiety!A:C,3,0)</f>
        <v>2.8642335766423401</v>
      </c>
    </row>
    <row r="14" spans="1:60">
      <c r="A14" s="1">
        <v>1</v>
      </c>
      <c r="B14" s="26">
        <v>114</v>
      </c>
      <c r="C14" s="26">
        <v>114</v>
      </c>
      <c r="D14" s="8">
        <v>1</v>
      </c>
      <c r="E14" s="12" t="s">
        <v>46</v>
      </c>
      <c r="F14" s="7">
        <v>5.8849315068493198</v>
      </c>
      <c r="G14" s="84">
        <v>104</v>
      </c>
      <c r="H14" s="87">
        <v>53</v>
      </c>
      <c r="I14" s="88">
        <v>12</v>
      </c>
      <c r="J14" s="88">
        <v>9</v>
      </c>
      <c r="K14" s="88">
        <v>11</v>
      </c>
      <c r="L14" s="88">
        <v>12</v>
      </c>
      <c r="M14" s="88">
        <v>9</v>
      </c>
      <c r="N14" s="87">
        <v>46</v>
      </c>
      <c r="O14" s="88">
        <v>4</v>
      </c>
      <c r="P14" s="88">
        <v>11</v>
      </c>
      <c r="Q14" s="88">
        <v>14</v>
      </c>
      <c r="R14" s="88">
        <v>11</v>
      </c>
      <c r="S14" s="88">
        <v>6</v>
      </c>
      <c r="T14" s="91">
        <f>VLOOKUP(C14,'ASD touch'!A:C,2,0)</f>
        <v>1</v>
      </c>
      <c r="U14" s="91">
        <f>VLOOKUP(C14,'ASD touch'!A:C,3,0)</f>
        <v>1</v>
      </c>
      <c r="V14" s="91">
        <v>60</v>
      </c>
      <c r="W14" s="91">
        <v>62</v>
      </c>
      <c r="X14" s="91">
        <v>86</v>
      </c>
      <c r="Y14" s="91">
        <v>49</v>
      </c>
      <c r="Z14" s="91">
        <v>82</v>
      </c>
      <c r="AA14" s="91">
        <v>56</v>
      </c>
      <c r="AB14" s="91">
        <v>395</v>
      </c>
      <c r="AC14" s="91">
        <v>147</v>
      </c>
      <c r="AD14" s="91">
        <v>92</v>
      </c>
      <c r="AE14" s="91">
        <v>137</v>
      </c>
      <c r="AF14" s="91">
        <v>19</v>
      </c>
      <c r="AG14" s="91">
        <v>-1.171875</v>
      </c>
      <c r="AH14" s="91">
        <v>0.5094339622641515</v>
      </c>
      <c r="AI14" s="91">
        <v>0</v>
      </c>
      <c r="AJ14" s="91">
        <v>-1.8727272727272721</v>
      </c>
      <c r="AK14" s="91">
        <v>0.54444444444444506</v>
      </c>
      <c r="AL14" s="91">
        <v>-0.6190476190476194</v>
      </c>
      <c r="AM14" s="91">
        <v>-0.47910863509749274</v>
      </c>
      <c r="AN14" s="91">
        <v>-5.1136363636363952E-2</v>
      </c>
      <c r="AO14" s="91">
        <v>-2.2077922077922079</v>
      </c>
      <c r="AP14" s="91">
        <v>0.51908396946564972</v>
      </c>
      <c r="AQ14" s="91">
        <v>-0.94230769230769196</v>
      </c>
      <c r="AR14" s="91">
        <v>27</v>
      </c>
      <c r="AS14" s="91">
        <v>37</v>
      </c>
      <c r="AT14" s="91">
        <v>19</v>
      </c>
      <c r="AU14" s="94">
        <f>VLOOKUP(C14,Sheet3!A:E,3,0)</f>
        <v>20</v>
      </c>
      <c r="AV14" s="94">
        <f>VLOOKUP(C14,Sheet3!A:E,4,0)</f>
        <v>7</v>
      </c>
      <c r="AW14" s="98">
        <f>VLOOKUP(C14,Sheet3!A:E,5,0)</f>
        <v>5</v>
      </c>
      <c r="AX14" s="99" t="str">
        <f>VLOOKUP(C15,Sheet3!A:E,2,0)</f>
        <v>3</v>
      </c>
      <c r="AY14" s="91" t="e">
        <v>#N/A</v>
      </c>
      <c r="AZ14" s="91" t="e">
        <v>#N/A</v>
      </c>
      <c r="BA14" s="109">
        <f>VLOOKUP(C14,RBS!A:J,4,0)</f>
        <v>15</v>
      </c>
      <c r="BB14" s="109">
        <f>VLOOKUP(C14,RBS!A:J,5,0)</f>
        <v>4</v>
      </c>
      <c r="BC14" s="109">
        <f>VLOOKUP(C14,RBS!A:J,6,0)</f>
        <v>0</v>
      </c>
      <c r="BD14" s="109">
        <f>VLOOKUP(C14,RBS!A:J,7,0)</f>
        <v>3</v>
      </c>
      <c r="BE14" s="109">
        <f>VLOOKUP(C14,RBS!A:J,8,0)</f>
        <v>2</v>
      </c>
      <c r="BF14" s="109">
        <f>VLOOKUP(C14,RBS!A:J,9,0)</f>
        <v>3</v>
      </c>
      <c r="BG14" s="109">
        <f>VLOOKUP(C14,RBS!A:J,10,0)</f>
        <v>3</v>
      </c>
      <c r="BH14" s="112">
        <f>VLOOKUP(C14,anxiety!A:C,3,0)</f>
        <v>0.67445255474452503</v>
      </c>
    </row>
    <row r="15" spans="1:60">
      <c r="A15" s="1">
        <v>1</v>
      </c>
      <c r="B15" s="26">
        <v>115</v>
      </c>
      <c r="C15" s="26">
        <v>115</v>
      </c>
      <c r="D15" s="8">
        <v>1</v>
      </c>
      <c r="E15" s="12" t="s">
        <v>41</v>
      </c>
      <c r="F15" s="7">
        <v>5.8246575342465796</v>
      </c>
      <c r="G15" s="84">
        <v>108</v>
      </c>
      <c r="H15" s="87">
        <v>95</v>
      </c>
      <c r="I15" s="88">
        <v>17</v>
      </c>
      <c r="J15" s="88">
        <v>20</v>
      </c>
      <c r="K15" s="88">
        <v>19</v>
      </c>
      <c r="L15" s="88">
        <v>23</v>
      </c>
      <c r="M15" s="88">
        <v>16</v>
      </c>
      <c r="N15" s="87">
        <v>53</v>
      </c>
      <c r="O15" s="88">
        <v>10</v>
      </c>
      <c r="P15" s="88">
        <v>13</v>
      </c>
      <c r="Q15" s="88">
        <v>13</v>
      </c>
      <c r="R15" s="88">
        <v>9</v>
      </c>
      <c r="S15" s="88">
        <v>8</v>
      </c>
      <c r="T15" s="91">
        <f>VLOOKUP(C15,'ASD touch'!A:C,2,0)</f>
        <v>1</v>
      </c>
      <c r="U15" s="91">
        <f>VLOOKUP(C15,'ASD touch'!A:C,3,0)</f>
        <v>1</v>
      </c>
      <c r="V15" s="91">
        <v>75</v>
      </c>
      <c r="W15" s="91">
        <v>62</v>
      </c>
      <c r="X15" s="91">
        <v>91</v>
      </c>
      <c r="Y15" s="91">
        <v>65</v>
      </c>
      <c r="Z15" s="91">
        <v>82</v>
      </c>
      <c r="AA15" s="91">
        <v>70</v>
      </c>
      <c r="AB15" s="91">
        <v>445</v>
      </c>
      <c r="AC15" s="91">
        <v>159</v>
      </c>
      <c r="AD15" s="91">
        <v>112</v>
      </c>
      <c r="AE15" s="91">
        <v>144</v>
      </c>
      <c r="AF15" s="91">
        <v>30</v>
      </c>
      <c r="AG15" s="91">
        <v>1.171875</v>
      </c>
      <c r="AH15" s="91">
        <v>0.5094339622641515</v>
      </c>
      <c r="AI15" s="91">
        <v>0.61728395061728403</v>
      </c>
      <c r="AJ15" s="91">
        <v>1.0363636363636368</v>
      </c>
      <c r="AK15" s="91">
        <v>0.54444444444444506</v>
      </c>
      <c r="AL15" s="91">
        <v>1.0476190476190472</v>
      </c>
      <c r="AM15" s="91">
        <v>0.91364902506963819</v>
      </c>
      <c r="AN15" s="91">
        <v>0.63068181818181779</v>
      </c>
      <c r="AO15" s="91">
        <v>0.38961038961038963</v>
      </c>
      <c r="AP15" s="91">
        <v>1.0534351145038177</v>
      </c>
      <c r="AQ15" s="91">
        <v>1.1730769230769234</v>
      </c>
      <c r="AR15" s="91">
        <v>28</v>
      </c>
      <c r="AS15" s="91">
        <v>40</v>
      </c>
      <c r="AT15" s="91">
        <v>18</v>
      </c>
      <c r="AU15" s="94">
        <f>VLOOKUP(C15,Sheet3!A:E,3,0)</f>
        <v>2</v>
      </c>
      <c r="AV15" s="94">
        <f>VLOOKUP(C15,Sheet3!A:E,4,0)</f>
        <v>-19</v>
      </c>
      <c r="AW15" s="98">
        <f>VLOOKUP(C15,Sheet3!A:E,5,0)</f>
        <v>13</v>
      </c>
      <c r="AX15" s="99" t="str">
        <f>VLOOKUP(C16,Sheet3!A:E,2,0)</f>
        <v>2</v>
      </c>
      <c r="AY15" s="91" t="e">
        <v>#N/A</v>
      </c>
      <c r="AZ15" s="91" t="e">
        <v>#N/A</v>
      </c>
      <c r="BA15" s="109">
        <f>VLOOKUP(C15,RBS!A:J,4,0)</f>
        <v>15</v>
      </c>
      <c r="BB15" s="109">
        <f>VLOOKUP(C15,RBS!A:J,5,0)</f>
        <v>0</v>
      </c>
      <c r="BC15" s="109">
        <f>VLOOKUP(C15,RBS!A:J,6,0)</f>
        <v>0</v>
      </c>
      <c r="BD15" s="109">
        <f>VLOOKUP(C15,RBS!A:J,7,0)</f>
        <v>0</v>
      </c>
      <c r="BE15" s="109">
        <f>VLOOKUP(C15,RBS!A:J,8,0)</f>
        <v>6</v>
      </c>
      <c r="BF15" s="109">
        <f>VLOOKUP(C15,RBS!A:J,9,0)</f>
        <v>5</v>
      </c>
      <c r="BG15" s="109">
        <f>VLOOKUP(C15,RBS!A:J,10,0)</f>
        <v>4</v>
      </c>
      <c r="BH15" s="112">
        <f>VLOOKUP(C15,anxiety!A:C,3,0)</f>
        <v>-0.56642335766423402</v>
      </c>
    </row>
    <row r="16" spans="1:60">
      <c r="A16" s="1">
        <v>1</v>
      </c>
      <c r="B16" s="26">
        <v>116</v>
      </c>
      <c r="C16" s="26">
        <v>116</v>
      </c>
      <c r="D16" s="8">
        <v>1</v>
      </c>
      <c r="E16" s="20" t="s">
        <v>49</v>
      </c>
      <c r="F16" s="7">
        <v>5.7643835616438404</v>
      </c>
      <c r="G16" s="84">
        <v>103</v>
      </c>
      <c r="H16" s="87">
        <v>78</v>
      </c>
      <c r="I16" s="88">
        <v>18</v>
      </c>
      <c r="J16" s="88">
        <v>12</v>
      </c>
      <c r="K16" s="88">
        <v>13</v>
      </c>
      <c r="L16" s="88">
        <v>20</v>
      </c>
      <c r="M16" s="88">
        <v>15</v>
      </c>
      <c r="N16" s="87">
        <v>85</v>
      </c>
      <c r="O16" s="88">
        <v>9</v>
      </c>
      <c r="P16" s="88">
        <v>19</v>
      </c>
      <c r="Q16" s="88">
        <v>27</v>
      </c>
      <c r="R16" s="88">
        <v>15</v>
      </c>
      <c r="S16" s="88">
        <v>15</v>
      </c>
      <c r="T16" s="91">
        <f>VLOOKUP(C16,'ASD touch'!A:C,2,0)</f>
        <v>1</v>
      </c>
      <c r="U16" s="91">
        <f>VLOOKUP(C16,'ASD touch'!A:C,3,0)</f>
        <v>1</v>
      </c>
      <c r="V16" s="91">
        <v>57</v>
      </c>
      <c r="W16" s="91">
        <v>46</v>
      </c>
      <c r="X16" s="91">
        <v>66</v>
      </c>
      <c r="Y16" s="91">
        <v>44</v>
      </c>
      <c r="Z16" s="91">
        <v>54</v>
      </c>
      <c r="AA16" s="91">
        <v>29</v>
      </c>
      <c r="AB16" s="91">
        <v>296</v>
      </c>
      <c r="AC16" s="91">
        <v>93</v>
      </c>
      <c r="AD16" s="91">
        <v>80</v>
      </c>
      <c r="AE16" s="91">
        <v>117</v>
      </c>
      <c r="AF16" s="91">
        <v>6</v>
      </c>
      <c r="AG16" s="91">
        <v>-1.640625</v>
      </c>
      <c r="AH16" s="91">
        <v>-2.5094339622641506</v>
      </c>
      <c r="AI16" s="91">
        <v>-2.4691358024691361</v>
      </c>
      <c r="AJ16" s="91">
        <v>-2.7818181818181813</v>
      </c>
      <c r="AK16" s="91">
        <v>-2.566666666666666</v>
      </c>
      <c r="AL16" s="91">
        <v>-3.8333333333333335</v>
      </c>
      <c r="AM16" s="91">
        <v>-3.2367688022284122</v>
      </c>
      <c r="AN16" s="91">
        <v>-3.1193181818181821</v>
      </c>
      <c r="AO16" s="91">
        <v>-3.7662337662337659</v>
      </c>
      <c r="AP16" s="91">
        <v>-1.0076335877862588</v>
      </c>
      <c r="AQ16" s="91">
        <v>-3.4423076923076921</v>
      </c>
      <c r="AR16" s="91">
        <v>21</v>
      </c>
      <c r="AS16" s="91">
        <v>31</v>
      </c>
      <c r="AT16" s="91">
        <v>13</v>
      </c>
      <c r="AU16" s="94">
        <f>VLOOKUP(C16,Sheet3!A:E,3,0)</f>
        <v>2</v>
      </c>
      <c r="AV16" s="94">
        <f>VLOOKUP(C16,Sheet3!A:E,4,0)</f>
        <v>1</v>
      </c>
      <c r="AW16" s="98">
        <f>VLOOKUP(C16,Sheet3!A:E,5,0)</f>
        <v>3</v>
      </c>
      <c r="AX16" s="99" t="str">
        <f>VLOOKUP(C17,Sheet3!A:E,2,0)</f>
        <v>4</v>
      </c>
      <c r="AY16" s="91" t="e">
        <v>#N/A</v>
      </c>
      <c r="AZ16" s="91" t="e">
        <v>#N/A</v>
      </c>
      <c r="BA16" s="109">
        <f>VLOOKUP(C16,RBS!A:J,4,0)</f>
        <v>18</v>
      </c>
      <c r="BB16" s="109">
        <f>VLOOKUP(C16,RBS!A:J,5,0)</f>
        <v>3</v>
      </c>
      <c r="BC16" s="109">
        <f>VLOOKUP(C16,RBS!A:J,6,0)</f>
        <v>0</v>
      </c>
      <c r="BD16" s="109">
        <f>VLOOKUP(C16,RBS!A:J,7,0)</f>
        <v>3</v>
      </c>
      <c r="BE16" s="109">
        <f>VLOOKUP(C16,RBS!A:J,8,0)</f>
        <v>0</v>
      </c>
      <c r="BF16" s="109">
        <f>VLOOKUP(C16,RBS!A:J,9,0)</f>
        <v>6</v>
      </c>
      <c r="BG16" s="109">
        <f>VLOOKUP(C16,RBS!A:J,10,0)</f>
        <v>6</v>
      </c>
      <c r="BH16" s="112">
        <f>VLOOKUP(C16,anxiety!A:C,3,0)</f>
        <v>0.82043795620437998</v>
      </c>
    </row>
    <row r="17" spans="1:60">
      <c r="A17" s="1">
        <v>1</v>
      </c>
      <c r="B17" s="27">
        <v>117</v>
      </c>
      <c r="C17" s="27">
        <v>117</v>
      </c>
      <c r="D17" s="8">
        <v>1</v>
      </c>
      <c r="E17" s="9" t="s">
        <v>21</v>
      </c>
      <c r="F17" s="7">
        <v>5.75342465753425</v>
      </c>
      <c r="G17" s="84">
        <v>128</v>
      </c>
      <c r="H17" s="87">
        <v>101</v>
      </c>
      <c r="I17" s="88">
        <v>23</v>
      </c>
      <c r="J17" s="88">
        <v>20</v>
      </c>
      <c r="K17" s="88">
        <v>15</v>
      </c>
      <c r="L17" s="88">
        <v>21</v>
      </c>
      <c r="M17" s="88">
        <v>22</v>
      </c>
      <c r="N17" s="87">
        <v>78</v>
      </c>
      <c r="O17" s="88">
        <v>11</v>
      </c>
      <c r="P17" s="88">
        <v>16</v>
      </c>
      <c r="Q17" s="88">
        <v>29</v>
      </c>
      <c r="R17" s="88">
        <v>14</v>
      </c>
      <c r="S17" s="88">
        <v>8</v>
      </c>
      <c r="T17" s="91" t="e">
        <f>VLOOKUP(C17,'ASD touch'!A:C,2,0)</f>
        <v>#N/A</v>
      </c>
      <c r="U17" s="91" t="e">
        <f>VLOOKUP(C17,'ASD touch'!A:C,3,0)</f>
        <v>#N/A</v>
      </c>
      <c r="V17" s="91">
        <v>69</v>
      </c>
      <c r="W17" s="91">
        <v>62</v>
      </c>
      <c r="X17" s="91">
        <v>88</v>
      </c>
      <c r="Y17" s="91">
        <v>60</v>
      </c>
      <c r="Z17" s="91">
        <v>75</v>
      </c>
      <c r="AA17" s="91">
        <v>47</v>
      </c>
      <c r="AB17" s="91">
        <v>401</v>
      </c>
      <c r="AC17" s="91">
        <v>138</v>
      </c>
      <c r="AD17" s="91">
        <v>111</v>
      </c>
      <c r="AE17" s="91">
        <v>122</v>
      </c>
      <c r="AF17" s="91">
        <v>30</v>
      </c>
      <c r="AG17" s="91">
        <v>0.234375</v>
      </c>
      <c r="AH17" s="91">
        <v>0.5094339622641515</v>
      </c>
      <c r="AI17" s="91">
        <v>0.24691358024691359</v>
      </c>
      <c r="AJ17" s="91">
        <v>0.12727272727272779</v>
      </c>
      <c r="AK17" s="91">
        <v>-0.2333333333333327</v>
      </c>
      <c r="AL17" s="91">
        <v>-1.6904761904761907</v>
      </c>
      <c r="AM17" s="91">
        <v>-0.311977715877437</v>
      </c>
      <c r="AN17" s="91">
        <v>-0.56250000000000022</v>
      </c>
      <c r="AO17" s="91">
        <v>0.25974025974025972</v>
      </c>
      <c r="AP17" s="91">
        <v>-0.6259541984732816</v>
      </c>
      <c r="AQ17" s="91">
        <v>1.1730769230769234</v>
      </c>
      <c r="AR17" s="91">
        <v>30</v>
      </c>
      <c r="AS17" s="91">
        <v>33</v>
      </c>
      <c r="AT17" s="91">
        <v>20</v>
      </c>
      <c r="AU17" s="94">
        <f>VLOOKUP(C17,Sheet3!A:E,3,0)</f>
        <v>8</v>
      </c>
      <c r="AV17" s="94">
        <f>VLOOKUP(C17,Sheet3!A:E,4,0)</f>
        <v>6</v>
      </c>
      <c r="AW17" s="98">
        <f>VLOOKUP(C17,Sheet3!A:E,5,0)</f>
        <v>-2</v>
      </c>
      <c r="AX17" s="99" t="str">
        <f>VLOOKUP(C18,Sheet3!A:E,2,0)</f>
        <v>4</v>
      </c>
      <c r="AY17" s="91" t="e">
        <v>#N/A</v>
      </c>
      <c r="AZ17" s="91" t="e">
        <v>#N/A</v>
      </c>
      <c r="BA17" s="109">
        <f>VLOOKUP(C17,RBS!A:J,4,0)</f>
        <v>22</v>
      </c>
      <c r="BB17" s="109">
        <f>VLOOKUP(C17,RBS!A:J,5,0)</f>
        <v>3</v>
      </c>
      <c r="BC17" s="109">
        <f>VLOOKUP(C17,RBS!A:J,6,0)</f>
        <v>0</v>
      </c>
      <c r="BD17" s="109">
        <f>VLOOKUP(C17,RBS!A:J,7,0)</f>
        <v>3</v>
      </c>
      <c r="BE17" s="109">
        <f>VLOOKUP(C17,RBS!A:J,8,0)</f>
        <v>5</v>
      </c>
      <c r="BF17" s="109">
        <f>VLOOKUP(C17,RBS!A:J,9,0)</f>
        <v>6</v>
      </c>
      <c r="BG17" s="109">
        <f>VLOOKUP(C17,RBS!A:J,10,0)</f>
        <v>5</v>
      </c>
      <c r="BH17" s="112">
        <f>VLOOKUP(C17,anxiety!A:C,3,0)</f>
        <v>1.4043795620438</v>
      </c>
    </row>
    <row r="18" spans="1:60">
      <c r="A18" s="1">
        <v>1</v>
      </c>
      <c r="B18" s="26">
        <v>118</v>
      </c>
      <c r="C18" s="26">
        <v>118</v>
      </c>
      <c r="D18" s="8">
        <v>1</v>
      </c>
      <c r="E18" s="12" t="s">
        <v>27</v>
      </c>
      <c r="F18" s="7">
        <v>5.74520547945205</v>
      </c>
      <c r="G18" s="84">
        <v>123</v>
      </c>
      <c r="H18" s="87">
        <v>95</v>
      </c>
      <c r="I18" s="88">
        <v>15</v>
      </c>
      <c r="J18" s="88">
        <v>17</v>
      </c>
      <c r="K18" s="88">
        <v>22</v>
      </c>
      <c r="L18" s="88">
        <v>21</v>
      </c>
      <c r="M18" s="88">
        <v>20</v>
      </c>
      <c r="N18" s="87">
        <v>77</v>
      </c>
      <c r="O18" s="88">
        <v>7</v>
      </c>
      <c r="P18" s="88">
        <v>17</v>
      </c>
      <c r="Q18" s="88">
        <v>33</v>
      </c>
      <c r="R18" s="88">
        <v>11</v>
      </c>
      <c r="S18" s="88">
        <v>9</v>
      </c>
      <c r="T18" s="91">
        <f>VLOOKUP(C18,'ASD touch'!A:C,2,0)</f>
        <v>1</v>
      </c>
      <c r="U18" s="91">
        <f>VLOOKUP(C18,'ASD touch'!A:C,3,0)</f>
        <v>1</v>
      </c>
      <c r="V18" s="91">
        <v>59</v>
      </c>
      <c r="W18" s="91">
        <v>54</v>
      </c>
      <c r="X18" s="91">
        <v>86</v>
      </c>
      <c r="Y18" s="91">
        <v>50</v>
      </c>
      <c r="Z18" s="91">
        <v>73</v>
      </c>
      <c r="AA18" s="91">
        <v>60</v>
      </c>
      <c r="AB18" s="91">
        <v>382</v>
      </c>
      <c r="AC18" s="91">
        <v>140</v>
      </c>
      <c r="AD18" s="91">
        <v>102</v>
      </c>
      <c r="AE18" s="91">
        <v>118</v>
      </c>
      <c r="AF18" s="91">
        <v>22</v>
      </c>
      <c r="AG18" s="91">
        <v>-1.328125</v>
      </c>
      <c r="AH18" s="91">
        <v>-0.99999999999999944</v>
      </c>
      <c r="AI18" s="91">
        <v>0</v>
      </c>
      <c r="AJ18" s="91">
        <v>-1.6909090909090905</v>
      </c>
      <c r="AK18" s="91">
        <v>-0.45555555555555494</v>
      </c>
      <c r="AL18" s="91">
        <v>-0.14285714285714318</v>
      </c>
      <c r="AM18" s="91">
        <v>-0.84122562674094681</v>
      </c>
      <c r="AN18" s="91">
        <v>-0.44886363636363663</v>
      </c>
      <c r="AO18" s="91">
        <v>-0.90909090909090906</v>
      </c>
      <c r="AP18" s="91">
        <v>-0.93129770992366323</v>
      </c>
      <c r="AQ18" s="91">
        <v>-0.36538461538461509</v>
      </c>
      <c r="AR18" s="91">
        <v>29</v>
      </c>
      <c r="AS18" s="91">
        <v>33</v>
      </c>
      <c r="AT18" s="91">
        <v>20</v>
      </c>
      <c r="AU18" s="94">
        <f>VLOOKUP(C18,Sheet3!A:E,3,0)</f>
        <v>-17</v>
      </c>
      <c r="AV18" s="94">
        <f>VLOOKUP(C18,Sheet3!A:E,4,0)</f>
        <v>-12</v>
      </c>
      <c r="AW18" s="98">
        <f>VLOOKUP(C18,Sheet3!A:E,5,0)</f>
        <v>1</v>
      </c>
      <c r="AX18" s="99" t="str">
        <f>VLOOKUP(C19,Sheet3!A:E,2,0)</f>
        <v>2</v>
      </c>
      <c r="AY18" s="91" t="e">
        <v>#N/A</v>
      </c>
      <c r="AZ18" s="91" t="e">
        <v>#N/A</v>
      </c>
      <c r="BA18" s="109">
        <f>VLOOKUP(C18,RBS!A:J,4,0)</f>
        <v>16</v>
      </c>
      <c r="BB18" s="109">
        <f>VLOOKUP(C18,RBS!A:J,5,0)</f>
        <v>5</v>
      </c>
      <c r="BC18" s="109">
        <f>VLOOKUP(C18,RBS!A:J,6,0)</f>
        <v>0</v>
      </c>
      <c r="BD18" s="109">
        <f>VLOOKUP(C18,RBS!A:J,7,0)</f>
        <v>2</v>
      </c>
      <c r="BE18" s="109">
        <f>VLOOKUP(C18,RBS!A:J,8,0)</f>
        <v>2</v>
      </c>
      <c r="BF18" s="109">
        <f>VLOOKUP(C18,RBS!A:J,9,0)</f>
        <v>5</v>
      </c>
      <c r="BG18" s="109">
        <f>VLOOKUP(C18,RBS!A:J,10,0)</f>
        <v>2</v>
      </c>
      <c r="BH18" s="112">
        <f>VLOOKUP(C18,anxiety!A:C,3,0)</f>
        <v>0.38248175182481697</v>
      </c>
    </row>
    <row r="19" spans="1:60">
      <c r="A19" s="1">
        <v>1</v>
      </c>
      <c r="B19" s="26">
        <v>119</v>
      </c>
      <c r="C19" s="26">
        <v>119</v>
      </c>
      <c r="D19" s="8">
        <v>1</v>
      </c>
      <c r="E19" s="20" t="s">
        <v>59</v>
      </c>
      <c r="F19" s="7">
        <v>5.6986301369863002</v>
      </c>
      <c r="G19" s="84">
        <v>91</v>
      </c>
      <c r="H19" s="87">
        <v>74</v>
      </c>
      <c r="I19" s="88">
        <v>17</v>
      </c>
      <c r="J19" s="88">
        <v>16</v>
      </c>
      <c r="K19" s="88">
        <v>12</v>
      </c>
      <c r="L19" s="88">
        <v>14</v>
      </c>
      <c r="M19" s="88">
        <v>15</v>
      </c>
      <c r="N19" s="87">
        <v>76</v>
      </c>
      <c r="O19" s="88">
        <v>8</v>
      </c>
      <c r="P19" s="88">
        <v>15</v>
      </c>
      <c r="Q19" s="88">
        <v>25</v>
      </c>
      <c r="R19" s="88">
        <v>16</v>
      </c>
      <c r="S19" s="88">
        <v>12</v>
      </c>
      <c r="T19" s="91">
        <f>VLOOKUP(C19,'ASD touch'!A:C,2,0)</f>
        <v>1</v>
      </c>
      <c r="U19" s="91">
        <f>VLOOKUP(C19,'ASD touch'!A:C,3,0)</f>
        <v>2</v>
      </c>
      <c r="V19" s="91">
        <v>69</v>
      </c>
      <c r="W19" s="91">
        <v>60</v>
      </c>
      <c r="X19" s="91">
        <v>88</v>
      </c>
      <c r="Y19" s="91">
        <v>60</v>
      </c>
      <c r="Z19" s="91">
        <v>69</v>
      </c>
      <c r="AA19" s="91">
        <v>59</v>
      </c>
      <c r="AB19" s="91">
        <v>405</v>
      </c>
      <c r="AC19" s="91">
        <v>152</v>
      </c>
      <c r="AD19" s="91">
        <v>105</v>
      </c>
      <c r="AE19" s="91">
        <v>124</v>
      </c>
      <c r="AF19" s="91">
        <v>24</v>
      </c>
      <c r="AG19" s="91">
        <v>0.234375</v>
      </c>
      <c r="AH19" s="91">
        <v>0.13207547169811376</v>
      </c>
      <c r="AI19" s="91">
        <v>0.24691358024691359</v>
      </c>
      <c r="AJ19" s="91">
        <v>0.12727272727272779</v>
      </c>
      <c r="AK19" s="91">
        <v>-0.89999999999999936</v>
      </c>
      <c r="AL19" s="91">
        <v>-0.26190476190476225</v>
      </c>
      <c r="AM19" s="91">
        <v>-0.20055710306406654</v>
      </c>
      <c r="AN19" s="91">
        <v>0.23295454545454511</v>
      </c>
      <c r="AO19" s="91">
        <v>-0.51948051948051943</v>
      </c>
      <c r="AP19" s="91">
        <v>-0.47328244274809073</v>
      </c>
      <c r="AQ19" s="91">
        <v>1.9230769230769502E-2</v>
      </c>
      <c r="AR19" s="91">
        <v>27</v>
      </c>
      <c r="AS19" s="91">
        <v>37</v>
      </c>
      <c r="AT19" s="91">
        <v>20</v>
      </c>
      <c r="AU19" s="94">
        <f>VLOOKUP(C19,Sheet3!A:E,3,0)</f>
        <v>14</v>
      </c>
      <c r="AV19" s="94">
        <f>VLOOKUP(C19,Sheet3!A:E,4,0)</f>
        <v>9</v>
      </c>
      <c r="AW19" s="98">
        <f>VLOOKUP(C19,Sheet3!A:E,5,0)</f>
        <v>1</v>
      </c>
      <c r="AX19" s="99" t="str">
        <f>VLOOKUP(C20,Sheet3!A:E,2,0)</f>
        <v>6</v>
      </c>
      <c r="AY19" s="91" t="e">
        <v>#N/A</v>
      </c>
      <c r="AZ19" s="91" t="e">
        <v>#N/A</v>
      </c>
      <c r="BA19" s="109">
        <f>VLOOKUP(C19,RBS!A:J,4,0)</f>
        <v>6</v>
      </c>
      <c r="BB19" s="109">
        <f>VLOOKUP(C19,RBS!A:J,5,0)</f>
        <v>0</v>
      </c>
      <c r="BC19" s="109">
        <f>VLOOKUP(C19,RBS!A:J,6,0)</f>
        <v>0</v>
      </c>
      <c r="BD19" s="109">
        <f>VLOOKUP(C19,RBS!A:J,7,0)</f>
        <v>0</v>
      </c>
      <c r="BE19" s="109">
        <f>VLOOKUP(C19,RBS!A:J,8,0)</f>
        <v>4</v>
      </c>
      <c r="BF19" s="109">
        <f>VLOOKUP(C19,RBS!A:J,9,0)</f>
        <v>1</v>
      </c>
      <c r="BG19" s="109">
        <f>VLOOKUP(C19,RBS!A:J,10,0)</f>
        <v>1</v>
      </c>
      <c r="BH19" s="112">
        <f>VLOOKUP(C19,anxiety!A:C,3,0)</f>
        <v>1.6963503649634999</v>
      </c>
    </row>
    <row r="20" spans="1:60">
      <c r="A20" s="1">
        <v>1</v>
      </c>
      <c r="B20" s="26">
        <v>120</v>
      </c>
      <c r="C20" s="26">
        <v>120</v>
      </c>
      <c r="D20" s="8">
        <v>1</v>
      </c>
      <c r="E20" s="9" t="s">
        <v>18</v>
      </c>
      <c r="F20" s="7">
        <v>5.6958904109589001</v>
      </c>
      <c r="G20" s="84">
        <v>133</v>
      </c>
      <c r="H20" s="87">
        <v>107</v>
      </c>
      <c r="I20" s="88">
        <v>18</v>
      </c>
      <c r="J20" s="88">
        <v>26</v>
      </c>
      <c r="K20" s="88">
        <v>21</v>
      </c>
      <c r="L20" s="88">
        <v>25</v>
      </c>
      <c r="M20" s="88">
        <v>17</v>
      </c>
      <c r="N20" s="87">
        <v>78</v>
      </c>
      <c r="O20" s="88">
        <v>13</v>
      </c>
      <c r="P20" s="88">
        <v>16</v>
      </c>
      <c r="Q20" s="88">
        <v>26</v>
      </c>
      <c r="R20" s="88">
        <v>9</v>
      </c>
      <c r="S20" s="88">
        <v>14</v>
      </c>
      <c r="T20" s="91">
        <f>VLOOKUP(C20,'ASD touch'!A:C,2,0)</f>
        <v>1</v>
      </c>
      <c r="U20" s="91">
        <f>VLOOKUP(C20,'ASD touch'!A:C,3,0)</f>
        <v>1</v>
      </c>
      <c r="V20" s="91">
        <v>65</v>
      </c>
      <c r="W20" s="91">
        <v>60</v>
      </c>
      <c r="X20" s="91">
        <v>85</v>
      </c>
      <c r="Y20" s="91">
        <v>54</v>
      </c>
      <c r="Z20" s="91">
        <v>72</v>
      </c>
      <c r="AA20" s="91">
        <v>52</v>
      </c>
      <c r="AB20" s="91">
        <v>388</v>
      </c>
      <c r="AC20" s="91">
        <v>126</v>
      </c>
      <c r="AD20" s="91">
        <v>107</v>
      </c>
      <c r="AE20" s="91">
        <v>135</v>
      </c>
      <c r="AF20" s="91">
        <v>20</v>
      </c>
      <c r="AG20" s="91">
        <v>-0.390625</v>
      </c>
      <c r="AH20" s="91">
        <v>0.13207547169811376</v>
      </c>
      <c r="AI20" s="91">
        <v>-0.1234567901234568</v>
      </c>
      <c r="AJ20" s="91">
        <v>-0.96363636363636307</v>
      </c>
      <c r="AK20" s="91">
        <v>-0.56666666666666599</v>
      </c>
      <c r="AL20" s="91">
        <v>-1.0952380952380956</v>
      </c>
      <c r="AM20" s="91">
        <v>-0.67409470752089107</v>
      </c>
      <c r="AN20" s="91">
        <v>-1.2443181818181821</v>
      </c>
      <c r="AO20" s="91">
        <v>-0.25974025974025972</v>
      </c>
      <c r="AP20" s="91">
        <v>0.3664122137404589</v>
      </c>
      <c r="AQ20" s="91">
        <v>-0.74999999999999967</v>
      </c>
      <c r="AR20" s="91">
        <v>27</v>
      </c>
      <c r="AS20" s="91">
        <v>39</v>
      </c>
      <c r="AT20" s="91">
        <v>16</v>
      </c>
      <c r="AU20" s="94">
        <f>VLOOKUP(C20,Sheet3!A:E,3,0)</f>
        <v>-4</v>
      </c>
      <c r="AV20" s="94">
        <f>VLOOKUP(C20,Sheet3!A:E,4,0)</f>
        <v>-6</v>
      </c>
      <c r="AW20" s="98">
        <f>VLOOKUP(C20,Sheet3!A:E,5,0)</f>
        <v>3</v>
      </c>
      <c r="AX20" s="99" t="str">
        <f>VLOOKUP(C21,Sheet3!A:E,2,0)</f>
        <v>5</v>
      </c>
      <c r="AY20" s="91" t="e">
        <v>#N/A</v>
      </c>
      <c r="AZ20" s="91" t="e">
        <v>#N/A</v>
      </c>
      <c r="BA20" s="109">
        <f>VLOOKUP(C20,RBS!A:J,4,0)</f>
        <v>9</v>
      </c>
      <c r="BB20" s="109">
        <f>VLOOKUP(C20,RBS!A:J,5,0)</f>
        <v>3</v>
      </c>
      <c r="BC20" s="109">
        <f>VLOOKUP(C20,RBS!A:J,6,0)</f>
        <v>0</v>
      </c>
      <c r="BD20" s="109">
        <f>VLOOKUP(C20,RBS!A:J,7,0)</f>
        <v>4</v>
      </c>
      <c r="BE20" s="109">
        <f>VLOOKUP(C20,RBS!A:J,8,0)</f>
        <v>0</v>
      </c>
      <c r="BF20" s="109">
        <f>VLOOKUP(C20,RBS!A:J,9,0)</f>
        <v>1</v>
      </c>
      <c r="BG20" s="109">
        <f>VLOOKUP(C20,RBS!A:J,10,0)</f>
        <v>1</v>
      </c>
      <c r="BH20" s="112">
        <f>VLOOKUP(C20,anxiety!A:C,3,0)</f>
        <v>0.60145985401459801</v>
      </c>
    </row>
    <row r="21" spans="1:60">
      <c r="A21" s="1">
        <v>1</v>
      </c>
      <c r="B21" s="26">
        <v>121</v>
      </c>
      <c r="C21" s="26">
        <v>121</v>
      </c>
      <c r="D21" s="8">
        <v>1</v>
      </c>
      <c r="E21" s="12" t="s">
        <v>30</v>
      </c>
      <c r="F21" s="7">
        <v>5.6465753424657503</v>
      </c>
      <c r="G21" s="85">
        <v>120</v>
      </c>
      <c r="H21" s="87">
        <v>92</v>
      </c>
      <c r="I21" s="88">
        <v>21</v>
      </c>
      <c r="J21" s="88">
        <v>12</v>
      </c>
      <c r="K21" s="88">
        <v>21</v>
      </c>
      <c r="L21" s="88">
        <v>19</v>
      </c>
      <c r="M21" s="88">
        <v>19</v>
      </c>
      <c r="N21" s="87">
        <v>76</v>
      </c>
      <c r="O21" s="88">
        <v>11</v>
      </c>
      <c r="P21" s="88">
        <v>15</v>
      </c>
      <c r="Q21" s="88">
        <v>27</v>
      </c>
      <c r="R21" s="88">
        <v>12</v>
      </c>
      <c r="S21" s="88">
        <v>11</v>
      </c>
      <c r="T21" s="91">
        <f>VLOOKUP(C21,'ASD touch'!A:C,2,0)</f>
        <v>1</v>
      </c>
      <c r="U21" s="91">
        <f>VLOOKUP(C21,'ASD touch'!A:C,3,0)</f>
        <v>2</v>
      </c>
      <c r="V21" s="91">
        <v>61</v>
      </c>
      <c r="W21" s="91">
        <v>55</v>
      </c>
      <c r="X21" s="91">
        <v>88</v>
      </c>
      <c r="Y21" s="91">
        <v>59</v>
      </c>
      <c r="Z21" s="91">
        <v>74</v>
      </c>
      <c r="AA21" s="91">
        <v>63</v>
      </c>
      <c r="AB21" s="91">
        <v>400</v>
      </c>
      <c r="AC21" s="91">
        <v>133</v>
      </c>
      <c r="AD21" s="91">
        <v>113</v>
      </c>
      <c r="AE21" s="91">
        <v>133</v>
      </c>
      <c r="AF21" s="91">
        <v>21</v>
      </c>
      <c r="AG21" s="91">
        <v>-1.015625</v>
      </c>
      <c r="AH21" s="91">
        <v>-0.81132075471698062</v>
      </c>
      <c r="AI21" s="91">
        <v>0.24691358024691359</v>
      </c>
      <c r="AJ21" s="91">
        <v>-5.4545454545454029E-2</v>
      </c>
      <c r="AK21" s="91">
        <v>-0.34444444444444383</v>
      </c>
      <c r="AL21" s="91">
        <v>0.21428571428571394</v>
      </c>
      <c r="AM21" s="91">
        <v>-0.33983286908077964</v>
      </c>
      <c r="AN21" s="91">
        <v>-0.84659090909090939</v>
      </c>
      <c r="AO21" s="91">
        <v>0.51948051948051943</v>
      </c>
      <c r="AP21" s="91">
        <v>0.21374045801526806</v>
      </c>
      <c r="AQ21" s="91">
        <v>-0.55769230769230738</v>
      </c>
      <c r="AR21" s="91">
        <v>27</v>
      </c>
      <c r="AS21" s="91">
        <v>39</v>
      </c>
      <c r="AT21" s="91">
        <v>16</v>
      </c>
      <c r="AU21" s="94">
        <f>VLOOKUP(C21,Sheet3!A:E,3,0)</f>
        <v>-10</v>
      </c>
      <c r="AV21" s="94">
        <f>VLOOKUP(C21,Sheet3!A:E,4,0)</f>
        <v>-6</v>
      </c>
      <c r="AW21" s="98">
        <f>VLOOKUP(C21,Sheet3!A:E,5,0)</f>
        <v>-2</v>
      </c>
      <c r="AX21" s="99" t="str">
        <f>VLOOKUP(C22,Sheet3!A:E,2,0)</f>
        <v>1</v>
      </c>
      <c r="AY21" s="91" t="e">
        <v>#N/A</v>
      </c>
      <c r="AZ21" s="91" t="e">
        <v>#N/A</v>
      </c>
      <c r="BA21" s="109">
        <f>VLOOKUP(C21,RBS!A:J,4,0)</f>
        <v>23</v>
      </c>
      <c r="BB21" s="109">
        <f>VLOOKUP(C21,RBS!A:J,5,0)</f>
        <v>7</v>
      </c>
      <c r="BC21" s="109">
        <f>VLOOKUP(C21,RBS!A:J,6,0)</f>
        <v>2</v>
      </c>
      <c r="BD21" s="109">
        <f>VLOOKUP(C21,RBS!A:J,7,0)</f>
        <v>4</v>
      </c>
      <c r="BE21" s="109">
        <f>VLOOKUP(C21,RBS!A:J,8,0)</f>
        <v>0</v>
      </c>
      <c r="BF21" s="109">
        <f>VLOOKUP(C21,RBS!A:J,9,0)</f>
        <v>3</v>
      </c>
      <c r="BG21" s="109">
        <f>VLOOKUP(C21,RBS!A:J,10,0)</f>
        <v>7</v>
      </c>
      <c r="BH21" s="112">
        <f>VLOOKUP(C21,anxiety!A:C,3,0)</f>
        <v>0.38248175182481697</v>
      </c>
    </row>
    <row r="22" spans="1:60">
      <c r="A22" s="1">
        <v>1</v>
      </c>
      <c r="B22" s="26">
        <v>122</v>
      </c>
      <c r="C22" s="26">
        <v>122</v>
      </c>
      <c r="D22" s="8">
        <v>1</v>
      </c>
      <c r="E22" s="12" t="s">
        <v>35</v>
      </c>
      <c r="F22" s="7">
        <v>5.61369863013699</v>
      </c>
      <c r="G22" s="84">
        <v>112</v>
      </c>
      <c r="H22" s="87">
        <v>69</v>
      </c>
      <c r="I22" s="88">
        <v>17</v>
      </c>
      <c r="J22" s="88">
        <v>10</v>
      </c>
      <c r="K22" s="88">
        <v>7</v>
      </c>
      <c r="L22" s="88">
        <v>18</v>
      </c>
      <c r="M22" s="88">
        <v>17</v>
      </c>
      <c r="N22" s="87">
        <v>60</v>
      </c>
      <c r="O22" s="88">
        <v>9</v>
      </c>
      <c r="P22" s="88">
        <v>9</v>
      </c>
      <c r="Q22" s="88">
        <v>19</v>
      </c>
      <c r="R22" s="88">
        <v>14</v>
      </c>
      <c r="S22" s="88">
        <v>9</v>
      </c>
      <c r="T22" s="91">
        <f>VLOOKUP(C22,'ASD touch'!A:C,2,0)</f>
        <v>1</v>
      </c>
      <c r="U22" s="91">
        <f>VLOOKUP(C22,'ASD touch'!A:C,3,0)</f>
        <v>1</v>
      </c>
      <c r="V22" s="91">
        <v>54</v>
      </c>
      <c r="W22" s="91">
        <v>48</v>
      </c>
      <c r="X22" s="91">
        <v>72</v>
      </c>
      <c r="Y22" s="91">
        <v>52</v>
      </c>
      <c r="Z22" s="91">
        <v>62</v>
      </c>
      <c r="AA22" s="91">
        <v>56</v>
      </c>
      <c r="AB22" s="91">
        <v>344</v>
      </c>
      <c r="AC22" s="91">
        <v>130</v>
      </c>
      <c r="AD22" s="91">
        <v>87</v>
      </c>
      <c r="AE22" s="91">
        <v>104</v>
      </c>
      <c r="AF22" s="91">
        <v>23</v>
      </c>
      <c r="AG22" s="91">
        <v>-2.109375</v>
      </c>
      <c r="AH22" s="91">
        <v>-2.132075471698113</v>
      </c>
      <c r="AI22" s="91">
        <v>-1.7283950617283952</v>
      </c>
      <c r="AJ22" s="91">
        <v>-1.3272727272727267</v>
      </c>
      <c r="AK22" s="91">
        <v>-1.6777777777777771</v>
      </c>
      <c r="AL22" s="91">
        <v>-0.6190476190476194</v>
      </c>
      <c r="AM22" s="91">
        <v>-1.8997214484679663</v>
      </c>
      <c r="AN22" s="91">
        <v>-1.0170454545454548</v>
      </c>
      <c r="AO22" s="91">
        <v>-2.8571428571428572</v>
      </c>
      <c r="AP22" s="91">
        <v>-1.9999999999999991</v>
      </c>
      <c r="AQ22" s="91">
        <v>-0.1730769230769228</v>
      </c>
      <c r="AR22" s="91">
        <v>22</v>
      </c>
      <c r="AS22" s="91">
        <v>31</v>
      </c>
      <c r="AT22" s="91">
        <v>16</v>
      </c>
      <c r="AU22" s="94">
        <f>VLOOKUP(C22,Sheet3!A:E,3,0)</f>
        <v>-18</v>
      </c>
      <c r="AV22" s="94">
        <f>VLOOKUP(C22,Sheet3!A:E,4,0)</f>
        <v>-12</v>
      </c>
      <c r="AW22" s="98">
        <f>VLOOKUP(C22,Sheet3!A:E,5,0)</f>
        <v>2</v>
      </c>
      <c r="AX22" s="99" t="str">
        <f>VLOOKUP(C23,Sheet3!A:E,2,0)</f>
        <v>5</v>
      </c>
      <c r="AY22" s="91" t="e">
        <v>#N/A</v>
      </c>
      <c r="AZ22" s="91" t="e">
        <v>#N/A</v>
      </c>
      <c r="BA22" s="109">
        <f>VLOOKUP(C22,RBS!A:J,4,0)</f>
        <v>6</v>
      </c>
      <c r="BB22" s="109">
        <f>VLOOKUP(C22,RBS!A:J,5,0)</f>
        <v>4</v>
      </c>
      <c r="BC22" s="109">
        <f>VLOOKUP(C22,RBS!A:J,6,0)</f>
        <v>0</v>
      </c>
      <c r="BD22" s="109">
        <f>VLOOKUP(C22,RBS!A:J,7,0)</f>
        <v>0</v>
      </c>
      <c r="BE22" s="109">
        <f>VLOOKUP(C22,RBS!A:J,8,0)</f>
        <v>1</v>
      </c>
      <c r="BF22" s="109">
        <f>VLOOKUP(C22,RBS!A:J,9,0)</f>
        <v>0</v>
      </c>
      <c r="BG22" s="109">
        <f>VLOOKUP(C22,RBS!A:J,10,0)</f>
        <v>1</v>
      </c>
      <c r="BH22" s="112">
        <f>VLOOKUP(C22,anxiety!A:C,3,0)</f>
        <v>-0.34744525547445299</v>
      </c>
    </row>
    <row r="23" spans="1:60">
      <c r="A23" s="1">
        <v>1</v>
      </c>
      <c r="B23" s="26">
        <v>123</v>
      </c>
      <c r="C23" s="26">
        <v>123</v>
      </c>
      <c r="D23" s="8">
        <v>1</v>
      </c>
      <c r="E23" s="9" t="s">
        <v>23</v>
      </c>
      <c r="F23" s="7">
        <v>5.5972602739725996</v>
      </c>
      <c r="G23" s="84">
        <v>126</v>
      </c>
      <c r="H23" s="87">
        <v>50</v>
      </c>
      <c r="I23" s="88">
        <v>5</v>
      </c>
      <c r="J23" s="88">
        <v>11</v>
      </c>
      <c r="K23" s="88">
        <v>6</v>
      </c>
      <c r="L23" s="88">
        <v>14</v>
      </c>
      <c r="M23" s="88">
        <v>14</v>
      </c>
      <c r="N23" s="87">
        <v>43</v>
      </c>
      <c r="O23" s="88">
        <v>7</v>
      </c>
      <c r="P23" s="88">
        <v>12</v>
      </c>
      <c r="Q23" s="88">
        <v>16</v>
      </c>
      <c r="R23" s="88">
        <v>6</v>
      </c>
      <c r="S23" s="88">
        <v>2</v>
      </c>
      <c r="T23" s="91">
        <f>VLOOKUP(C23,'ASD touch'!A:C,2,0)</f>
        <v>1</v>
      </c>
      <c r="U23" s="91">
        <f>VLOOKUP(C23,'ASD touch'!A:C,3,0)</f>
        <v>1</v>
      </c>
      <c r="V23" s="91">
        <v>53</v>
      </c>
      <c r="W23" s="91">
        <v>51</v>
      </c>
      <c r="X23" s="91">
        <v>84</v>
      </c>
      <c r="Y23" s="91">
        <v>57</v>
      </c>
      <c r="Z23" s="91">
        <v>69</v>
      </c>
      <c r="AA23" s="91">
        <v>62</v>
      </c>
      <c r="AB23" s="91">
        <v>376</v>
      </c>
      <c r="AC23" s="91">
        <v>143</v>
      </c>
      <c r="AD23" s="91">
        <v>81</v>
      </c>
      <c r="AE23" s="91">
        <v>130</v>
      </c>
      <c r="AF23" s="91">
        <v>22</v>
      </c>
      <c r="AG23" s="91">
        <v>-2.265625</v>
      </c>
      <c r="AH23" s="91">
        <v>-1.566037735849056</v>
      </c>
      <c r="AI23" s="91">
        <v>-0.24691358024691359</v>
      </c>
      <c r="AJ23" s="91">
        <v>-0.41818181818181765</v>
      </c>
      <c r="AK23" s="91">
        <v>-0.89999999999999936</v>
      </c>
      <c r="AL23" s="91">
        <v>9.52380952380949E-2</v>
      </c>
      <c r="AM23" s="91">
        <v>-1.0083565459610024</v>
      </c>
      <c r="AN23" s="91">
        <v>-0.27840909090909122</v>
      </c>
      <c r="AO23" s="91">
        <v>-3.6363636363636362</v>
      </c>
      <c r="AP23" s="91">
        <v>-1.5267175572518216E-2</v>
      </c>
      <c r="AQ23" s="91">
        <v>-0.36538461538461509</v>
      </c>
      <c r="AR23" s="91">
        <v>26</v>
      </c>
      <c r="AS23" s="91">
        <v>36</v>
      </c>
      <c r="AT23" s="91">
        <v>18</v>
      </c>
      <c r="AU23" s="94">
        <f>VLOOKUP(C23,Sheet3!A:E,3,0)</f>
        <v>11</v>
      </c>
      <c r="AV23" s="94">
        <f>VLOOKUP(C23,Sheet3!A:E,4,0)</f>
        <v>-3</v>
      </c>
      <c r="AW23" s="98">
        <f>VLOOKUP(C23,Sheet3!A:E,5,0)</f>
        <v>6</v>
      </c>
      <c r="AX23" s="99" t="str">
        <f>VLOOKUP(C24,Sheet3!A:E,2,0)</f>
        <v>4</v>
      </c>
      <c r="AY23" s="91" t="e">
        <v>#N/A</v>
      </c>
      <c r="AZ23" s="91" t="e">
        <v>#N/A</v>
      </c>
      <c r="BA23" s="109">
        <f>VLOOKUP(C23,RBS!A:J,4,0)</f>
        <v>12</v>
      </c>
      <c r="BB23" s="109">
        <f>VLOOKUP(C23,RBS!A:J,5,0)</f>
        <v>3</v>
      </c>
      <c r="BC23" s="109">
        <f>VLOOKUP(C23,RBS!A:J,6,0)</f>
        <v>1</v>
      </c>
      <c r="BD23" s="109">
        <f>VLOOKUP(C23,RBS!A:J,7,0)</f>
        <v>2</v>
      </c>
      <c r="BE23" s="109">
        <f>VLOOKUP(C23,RBS!A:J,8,0)</f>
        <v>2</v>
      </c>
      <c r="BF23" s="109">
        <f>VLOOKUP(C23,RBS!A:J,9,0)</f>
        <v>2</v>
      </c>
      <c r="BG23" s="109">
        <f>VLOOKUP(C23,RBS!A:J,10,0)</f>
        <v>2</v>
      </c>
      <c r="BH23" s="112">
        <f>VLOOKUP(C23,anxiety!A:C,3,0)</f>
        <v>-0.20145985401459901</v>
      </c>
    </row>
    <row r="24" spans="1:60">
      <c r="A24" s="1">
        <v>1</v>
      </c>
      <c r="B24" s="29">
        <v>124</v>
      </c>
      <c r="C24" s="29">
        <v>124</v>
      </c>
      <c r="D24" s="8">
        <v>1</v>
      </c>
      <c r="E24" s="20" t="s">
        <v>52</v>
      </c>
      <c r="F24" s="7">
        <v>5.5589041095890401</v>
      </c>
      <c r="G24" s="84">
        <v>101</v>
      </c>
      <c r="H24" s="87">
        <v>93</v>
      </c>
      <c r="I24" s="88">
        <v>23</v>
      </c>
      <c r="J24" s="88">
        <v>18</v>
      </c>
      <c r="K24" s="88">
        <v>8</v>
      </c>
      <c r="L24" s="88">
        <v>22</v>
      </c>
      <c r="M24" s="88">
        <v>22</v>
      </c>
      <c r="N24" s="87">
        <v>75</v>
      </c>
      <c r="O24" s="88">
        <v>12</v>
      </c>
      <c r="P24" s="88">
        <v>19</v>
      </c>
      <c r="Q24" s="88">
        <v>27</v>
      </c>
      <c r="R24" s="88">
        <v>11</v>
      </c>
      <c r="S24" s="88">
        <v>6</v>
      </c>
      <c r="T24" s="91">
        <f>VLOOKUP(C24,'ASD touch'!A:C,2,0)</f>
        <v>1</v>
      </c>
      <c r="U24" s="91">
        <f>VLOOKUP(C24,'ASD touch'!A:C,3,0)</f>
        <v>1</v>
      </c>
      <c r="V24" s="91">
        <v>66</v>
      </c>
      <c r="W24" s="91">
        <v>60</v>
      </c>
      <c r="X24" s="91">
        <v>83</v>
      </c>
      <c r="Y24" s="91">
        <v>61</v>
      </c>
      <c r="Z24" s="91">
        <v>80</v>
      </c>
      <c r="AA24" s="91">
        <v>71</v>
      </c>
      <c r="AB24" s="91">
        <v>421</v>
      </c>
      <c r="AC24" s="91">
        <v>168</v>
      </c>
      <c r="AD24" s="91">
        <v>102</v>
      </c>
      <c r="AE24" s="91">
        <v>123</v>
      </c>
      <c r="AF24" s="91">
        <v>28</v>
      </c>
      <c r="AG24" s="91">
        <v>-0.234375</v>
      </c>
      <c r="AH24" s="91">
        <v>0.13207547169811376</v>
      </c>
      <c r="AI24" s="91">
        <v>-0.37037037037037041</v>
      </c>
      <c r="AJ24" s="91">
        <v>0.30909090909090958</v>
      </c>
      <c r="AK24" s="91">
        <v>0.32222222222222285</v>
      </c>
      <c r="AL24" s="91">
        <v>1.1666666666666663</v>
      </c>
      <c r="AM24" s="91">
        <v>0.24512534818941537</v>
      </c>
      <c r="AN24" s="91">
        <v>1.1420454545454541</v>
      </c>
      <c r="AO24" s="91">
        <v>-0.90909090909090906</v>
      </c>
      <c r="AP24" s="91">
        <v>-0.54961832061068616</v>
      </c>
      <c r="AQ24" s="91">
        <v>0.78846153846153866</v>
      </c>
      <c r="AR24" s="91">
        <v>30</v>
      </c>
      <c r="AS24" s="91">
        <v>28</v>
      </c>
      <c r="AT24" s="91">
        <v>20</v>
      </c>
      <c r="AU24" s="94">
        <f>VLOOKUP(C24,Sheet3!A:E,3,0)</f>
        <v>-25</v>
      </c>
      <c r="AV24" s="94">
        <f>VLOOKUP(C24,Sheet3!A:E,4,0)</f>
        <v>-20</v>
      </c>
      <c r="AW24" s="98">
        <f>VLOOKUP(C24,Sheet3!A:E,5,0)</f>
        <v>-4</v>
      </c>
      <c r="AX24" s="99" t="str">
        <f>VLOOKUP(C25,Sheet3!A:E,2,0)</f>
        <v>2</v>
      </c>
      <c r="AY24" s="91" t="e">
        <v>#N/A</v>
      </c>
      <c r="AZ24" s="91" t="e">
        <v>#N/A</v>
      </c>
      <c r="BA24" s="109">
        <f>VLOOKUP(C24,RBS!A:J,4,0)</f>
        <v>2</v>
      </c>
      <c r="BB24" s="109">
        <f>VLOOKUP(C24,RBS!A:J,5,0)</f>
        <v>0</v>
      </c>
      <c r="BC24" s="109">
        <f>VLOOKUP(C24,RBS!A:J,6,0)</f>
        <v>0</v>
      </c>
      <c r="BD24" s="109">
        <f>VLOOKUP(C24,RBS!A:J,7,0)</f>
        <v>0</v>
      </c>
      <c r="BE24" s="109">
        <f>VLOOKUP(C24,RBS!A:J,8,0)</f>
        <v>0</v>
      </c>
      <c r="BF24" s="109">
        <f>VLOOKUP(C24,RBS!A:J,9,0)</f>
        <v>2</v>
      </c>
      <c r="BG24" s="109">
        <f>VLOOKUP(C24,RBS!A:J,10,0)</f>
        <v>0</v>
      </c>
      <c r="BH24" s="112">
        <f>VLOOKUP(C24,anxiety!A:C,3,0)</f>
        <v>-0.56642335766423402</v>
      </c>
    </row>
    <row r="25" spans="1:60">
      <c r="A25" s="1">
        <v>1</v>
      </c>
      <c r="B25" s="4">
        <v>125</v>
      </c>
      <c r="C25" s="4">
        <v>125</v>
      </c>
      <c r="D25" s="5">
        <v>1</v>
      </c>
      <c r="E25" s="19" t="s">
        <v>50</v>
      </c>
      <c r="F25" s="30">
        <v>6.36</v>
      </c>
      <c r="G25" s="84">
        <v>102</v>
      </c>
      <c r="H25" s="87">
        <v>120</v>
      </c>
      <c r="I25" s="88">
        <v>22</v>
      </c>
      <c r="J25" s="88">
        <v>22</v>
      </c>
      <c r="K25" s="88">
        <v>25</v>
      </c>
      <c r="L25" s="88">
        <v>29</v>
      </c>
      <c r="M25" s="88">
        <v>22</v>
      </c>
      <c r="N25" s="87">
        <v>126</v>
      </c>
      <c r="O25" s="88">
        <v>16</v>
      </c>
      <c r="P25" s="88">
        <v>26</v>
      </c>
      <c r="Q25" s="88">
        <v>40</v>
      </c>
      <c r="R25" s="88">
        <v>20</v>
      </c>
      <c r="S25" s="88">
        <v>24</v>
      </c>
      <c r="T25" s="91">
        <f>VLOOKUP(C25,'ASD touch'!A:C,2,0)</f>
        <v>1</v>
      </c>
      <c r="U25" s="91">
        <f>VLOOKUP(C25,'ASD touch'!A:C,3,0)</f>
        <v>1</v>
      </c>
      <c r="V25" s="91">
        <v>66</v>
      </c>
      <c r="W25" s="91">
        <v>60</v>
      </c>
      <c r="X25" s="91">
        <v>87</v>
      </c>
      <c r="Y25" s="91">
        <v>58</v>
      </c>
      <c r="Z25" s="91">
        <v>77</v>
      </c>
      <c r="AA25" s="91">
        <v>52</v>
      </c>
      <c r="AB25" s="91">
        <v>400</v>
      </c>
      <c r="AC25" s="91">
        <v>134</v>
      </c>
      <c r="AD25" s="91">
        <v>111</v>
      </c>
      <c r="AE25" s="91">
        <v>138</v>
      </c>
      <c r="AF25" s="91">
        <v>17</v>
      </c>
      <c r="AG25" s="91">
        <v>-0.234375</v>
      </c>
      <c r="AH25" s="91">
        <v>0.13207547169811376</v>
      </c>
      <c r="AI25" s="91">
        <v>0.1234567901234568</v>
      </c>
      <c r="AJ25" s="91">
        <v>-0.23636363636363586</v>
      </c>
      <c r="AK25" s="91">
        <v>-1.111111111111048E-2</v>
      </c>
      <c r="AL25" s="91">
        <v>-1.0952380952380956</v>
      </c>
      <c r="AM25" s="91">
        <v>-0.33983286908077964</v>
      </c>
      <c r="AN25" s="91">
        <v>-0.78977272727272751</v>
      </c>
      <c r="AO25" s="91">
        <v>0.25974025974025972</v>
      </c>
      <c r="AP25" s="91">
        <v>0.59541984732824516</v>
      </c>
      <c r="AQ25" s="91">
        <v>-1.3269230769230766</v>
      </c>
      <c r="AR25" s="91">
        <v>27</v>
      </c>
      <c r="AS25" s="91">
        <v>39</v>
      </c>
      <c r="AT25" s="91">
        <v>18</v>
      </c>
      <c r="AU25" s="94">
        <f>VLOOKUP(C25,Sheet3!A:E,3,0)</f>
        <v>-12</v>
      </c>
      <c r="AV25" s="94">
        <f>VLOOKUP(C25,Sheet3!A:E,4,0)</f>
        <v>-1</v>
      </c>
      <c r="AW25" s="98">
        <f>VLOOKUP(C25,Sheet3!A:E,5,0)</f>
        <v>4</v>
      </c>
      <c r="AX25" s="99" t="str">
        <f>VLOOKUP(C26,Sheet3!A:E,2,0)</f>
        <v>3</v>
      </c>
      <c r="AY25" s="91">
        <v>2.36</v>
      </c>
      <c r="AZ25" s="91">
        <v>6.65</v>
      </c>
      <c r="BA25" s="109">
        <f>VLOOKUP(C25,RBS!A:J,4,0)</f>
        <v>42</v>
      </c>
      <c r="BB25" s="109">
        <f>VLOOKUP(C25,RBS!A:J,5,0)</f>
        <v>4</v>
      </c>
      <c r="BC25" s="109">
        <f>VLOOKUP(C25,RBS!A:J,6,0)</f>
        <v>1</v>
      </c>
      <c r="BD25" s="109">
        <f>VLOOKUP(C25,RBS!A:J,7,0)</f>
        <v>8</v>
      </c>
      <c r="BE25" s="109">
        <f>VLOOKUP(C25,RBS!A:J,8,0)</f>
        <v>8</v>
      </c>
      <c r="BF25" s="109">
        <f>VLOOKUP(C25,RBS!A:J,9,0)</f>
        <v>11</v>
      </c>
      <c r="BG25" s="109">
        <f>VLOOKUP(C25,RBS!A:J,10,0)</f>
        <v>10</v>
      </c>
      <c r="BH25" s="112">
        <f>VLOOKUP(C25,anxiety!A:C,3,0)</f>
        <v>1.6963503649634999</v>
      </c>
    </row>
    <row r="26" spans="1:60">
      <c r="A26" s="1">
        <v>1</v>
      </c>
      <c r="B26" s="4">
        <v>126</v>
      </c>
      <c r="C26" s="4">
        <v>126</v>
      </c>
      <c r="D26" s="5">
        <v>1</v>
      </c>
      <c r="E26" s="11" t="s">
        <v>38</v>
      </c>
      <c r="F26" s="7">
        <v>6.25</v>
      </c>
      <c r="G26" s="84">
        <v>110</v>
      </c>
      <c r="H26" s="87">
        <v>116</v>
      </c>
      <c r="I26" s="88">
        <v>28</v>
      </c>
      <c r="J26" s="88">
        <v>23</v>
      </c>
      <c r="K26" s="88">
        <v>18</v>
      </c>
      <c r="L26" s="88">
        <v>23</v>
      </c>
      <c r="M26" s="88">
        <v>24</v>
      </c>
      <c r="N26" s="87">
        <v>102</v>
      </c>
      <c r="O26" s="88">
        <v>13</v>
      </c>
      <c r="P26" s="88">
        <v>20</v>
      </c>
      <c r="Q26" s="88">
        <v>38</v>
      </c>
      <c r="R26" s="88">
        <v>19</v>
      </c>
      <c r="S26" s="88">
        <v>12</v>
      </c>
      <c r="T26" s="91">
        <f>VLOOKUP(C26,'ASD touch'!A:C,2,0)</f>
        <v>1</v>
      </c>
      <c r="U26" s="91">
        <f>VLOOKUP(C26,'ASD touch'!A:C,3,0)</f>
        <v>1</v>
      </c>
      <c r="V26" s="91">
        <v>59</v>
      </c>
      <c r="W26" s="91">
        <v>51</v>
      </c>
      <c r="X26" s="91">
        <v>82</v>
      </c>
      <c r="Y26" s="91">
        <v>54</v>
      </c>
      <c r="Z26" s="91">
        <v>68</v>
      </c>
      <c r="AA26" s="91">
        <v>40</v>
      </c>
      <c r="AB26" s="91">
        <v>354</v>
      </c>
      <c r="AC26" s="91">
        <v>114</v>
      </c>
      <c r="AD26" s="91">
        <v>98</v>
      </c>
      <c r="AE26" s="91">
        <v>119</v>
      </c>
      <c r="AF26" s="91">
        <v>23</v>
      </c>
      <c r="AG26" s="91">
        <v>-1.328125</v>
      </c>
      <c r="AH26" s="91">
        <v>-1.566037735849056</v>
      </c>
      <c r="AI26" s="91">
        <v>-0.49382716049382719</v>
      </c>
      <c r="AJ26" s="91">
        <v>-0.96363636363636307</v>
      </c>
      <c r="AK26" s="91">
        <v>-1.0111111111111104</v>
      </c>
      <c r="AL26" s="91">
        <v>-2.5238095238095242</v>
      </c>
      <c r="AM26" s="91">
        <v>-1.6211699164345401</v>
      </c>
      <c r="AN26" s="91">
        <v>-1.9261363636363638</v>
      </c>
      <c r="AO26" s="91">
        <v>-1.4285714285714286</v>
      </c>
      <c r="AP26" s="91">
        <v>-0.85496183206106791</v>
      </c>
      <c r="AQ26" s="91">
        <v>-0.1730769230769228</v>
      </c>
      <c r="AR26" s="91">
        <v>27</v>
      </c>
      <c r="AS26" s="91">
        <v>33</v>
      </c>
      <c r="AT26" s="91">
        <v>17</v>
      </c>
      <c r="AU26" s="94">
        <f>VLOOKUP(C26,Sheet3!A:E,3,0)</f>
        <v>15</v>
      </c>
      <c r="AV26" s="94">
        <f>VLOOKUP(C26,Sheet3!A:E,4,0)</f>
        <v>19</v>
      </c>
      <c r="AW26" s="98">
        <f>VLOOKUP(C26,Sheet3!A:E,5,0)</f>
        <v>0</v>
      </c>
      <c r="AX26" s="99" t="str">
        <f>VLOOKUP(C27,Sheet3!A:E,2,0)</f>
        <v>4</v>
      </c>
      <c r="AY26" s="91" t="e">
        <v>#N/A</v>
      </c>
      <c r="AZ26" s="91" t="e">
        <v>#N/A</v>
      </c>
      <c r="BA26" s="109">
        <f>VLOOKUP(C26,RBS!A:J,4,0)</f>
        <v>5</v>
      </c>
      <c r="BB26" s="109">
        <f>VLOOKUP(C26,RBS!A:J,5,0)</f>
        <v>0</v>
      </c>
      <c r="BC26" s="109">
        <f>VLOOKUP(C26,RBS!A:J,6,0)</f>
        <v>0</v>
      </c>
      <c r="BD26" s="109">
        <f>VLOOKUP(C26,RBS!A:J,7,0)</f>
        <v>0</v>
      </c>
      <c r="BE26" s="109">
        <f>VLOOKUP(C26,RBS!A:J,8,0)</f>
        <v>0</v>
      </c>
      <c r="BF26" s="109">
        <f>VLOOKUP(C26,RBS!A:J,9,0)</f>
        <v>2</v>
      </c>
      <c r="BG26" s="109">
        <f>VLOOKUP(C26,RBS!A:J,10,0)</f>
        <v>3</v>
      </c>
      <c r="BH26" s="112">
        <f>VLOOKUP(C26,anxiety!A:C,3,0)</f>
        <v>1.6233576642335801</v>
      </c>
    </row>
    <row r="27" spans="1:60">
      <c r="A27" s="1">
        <v>1</v>
      </c>
      <c r="B27" s="4">
        <v>127</v>
      </c>
      <c r="C27" s="4">
        <v>127</v>
      </c>
      <c r="D27" s="14">
        <v>2</v>
      </c>
      <c r="E27" s="19" t="s">
        <v>51</v>
      </c>
      <c r="F27" s="7">
        <v>6.15</v>
      </c>
      <c r="G27" s="84">
        <v>102</v>
      </c>
      <c r="H27" s="87">
        <v>53</v>
      </c>
      <c r="I27" s="88">
        <v>9</v>
      </c>
      <c r="J27" s="88">
        <v>13</v>
      </c>
      <c r="K27" s="88">
        <v>8</v>
      </c>
      <c r="L27" s="88">
        <v>11</v>
      </c>
      <c r="M27" s="88">
        <v>12</v>
      </c>
      <c r="N27" s="87">
        <v>73</v>
      </c>
      <c r="O27" s="88">
        <v>11</v>
      </c>
      <c r="P27" s="88">
        <v>18</v>
      </c>
      <c r="Q27" s="88">
        <v>25</v>
      </c>
      <c r="R27" s="88">
        <v>11</v>
      </c>
      <c r="S27" s="88">
        <v>8</v>
      </c>
      <c r="T27" s="91">
        <f>VLOOKUP(C27,'ASD touch'!A:C,2,0)</f>
        <v>1</v>
      </c>
      <c r="U27" s="91">
        <f>VLOOKUP(C27,'ASD touch'!A:C,3,0)</f>
        <v>1</v>
      </c>
      <c r="V27" s="91">
        <v>65</v>
      </c>
      <c r="W27" s="91">
        <v>53</v>
      </c>
      <c r="X27" s="91">
        <v>70</v>
      </c>
      <c r="Y27" s="91">
        <v>54</v>
      </c>
      <c r="Z27" s="91">
        <v>78</v>
      </c>
      <c r="AA27" s="91">
        <v>58</v>
      </c>
      <c r="AB27" s="91">
        <v>378</v>
      </c>
      <c r="AC27" s="91">
        <v>136</v>
      </c>
      <c r="AD27" s="91">
        <v>85</v>
      </c>
      <c r="AE27" s="91">
        <v>129</v>
      </c>
      <c r="AF27" s="91">
        <v>28</v>
      </c>
      <c r="AG27" s="91">
        <v>-0.390625</v>
      </c>
      <c r="AH27" s="91">
        <v>-1.1886792452830184</v>
      </c>
      <c r="AI27" s="91">
        <v>-1.9753086419753088</v>
      </c>
      <c r="AJ27" s="91">
        <v>-0.96363636363636307</v>
      </c>
      <c r="AK27" s="91">
        <v>0.10000000000000063</v>
      </c>
      <c r="AL27" s="91">
        <v>-0.38095238095238126</v>
      </c>
      <c r="AM27" s="91">
        <v>-0.95264623955431726</v>
      </c>
      <c r="AN27" s="91">
        <v>-0.67613636363636387</v>
      </c>
      <c r="AO27" s="91">
        <v>-3.116883116883117</v>
      </c>
      <c r="AP27" s="91">
        <v>-9.1603053435113643E-2</v>
      </c>
      <c r="AQ27" s="91">
        <v>0.78846153846153866</v>
      </c>
      <c r="AR27" s="91">
        <v>17</v>
      </c>
      <c r="AS27" s="91">
        <v>32</v>
      </c>
      <c r="AT27" s="91">
        <v>16</v>
      </c>
      <c r="AU27" s="94">
        <f>VLOOKUP(C27,Sheet3!A:E,3,0)</f>
        <v>-5</v>
      </c>
      <c r="AV27" s="94">
        <f>VLOOKUP(C27,Sheet3!A:E,4,0)</f>
        <v>-6</v>
      </c>
      <c r="AW27" s="98">
        <f>VLOOKUP(C27,Sheet3!A:E,5,0)</f>
        <v>-1</v>
      </c>
      <c r="AX27" s="99" t="str">
        <f>VLOOKUP(C28,Sheet3!A:E,2,0)</f>
        <v>5</v>
      </c>
      <c r="AY27" s="91">
        <v>2.36</v>
      </c>
      <c r="AZ27" s="91">
        <v>4.5599999999999996</v>
      </c>
      <c r="BA27" s="109">
        <f>VLOOKUP(C27,RBS!A:J,4,0)</f>
        <v>4</v>
      </c>
      <c r="BB27" s="109">
        <f>VLOOKUP(C27,RBS!A:J,5,0)</f>
        <v>1</v>
      </c>
      <c r="BC27" s="109">
        <f>VLOOKUP(C27,RBS!A:J,6,0)</f>
        <v>0</v>
      </c>
      <c r="BD27" s="109">
        <f>VLOOKUP(C27,RBS!A:J,7,0)</f>
        <v>2</v>
      </c>
      <c r="BE27" s="109">
        <f>VLOOKUP(C27,RBS!A:J,8,0)</f>
        <v>0</v>
      </c>
      <c r="BF27" s="109">
        <f>VLOOKUP(C27,RBS!A:J,9,0)</f>
        <v>1</v>
      </c>
      <c r="BG27" s="109">
        <f>VLOOKUP(C27,RBS!A:J,10,0)</f>
        <v>0</v>
      </c>
      <c r="BH27" s="112">
        <f>VLOOKUP(C27,anxiety!A:C,3,0)</f>
        <v>1.8423357664233599</v>
      </c>
    </row>
    <row r="28" spans="1:60">
      <c r="A28" s="1">
        <v>1</v>
      </c>
      <c r="B28" s="4">
        <v>128</v>
      </c>
      <c r="C28" s="4">
        <v>128</v>
      </c>
      <c r="D28" s="5">
        <v>1</v>
      </c>
      <c r="E28" s="6" t="s">
        <v>39</v>
      </c>
      <c r="F28" s="7">
        <v>6.58</v>
      </c>
      <c r="G28" s="84">
        <v>110</v>
      </c>
      <c r="H28" s="87">
        <v>95</v>
      </c>
      <c r="I28" s="88">
        <v>22</v>
      </c>
      <c r="J28" s="88">
        <v>22</v>
      </c>
      <c r="K28" s="88">
        <v>12</v>
      </c>
      <c r="L28" s="88">
        <v>21</v>
      </c>
      <c r="M28" s="88">
        <v>18</v>
      </c>
      <c r="N28" s="87">
        <v>121</v>
      </c>
      <c r="O28" s="88">
        <v>10</v>
      </c>
      <c r="P28" s="88">
        <v>25</v>
      </c>
      <c r="Q28" s="88">
        <v>40</v>
      </c>
      <c r="R28" s="88">
        <v>25</v>
      </c>
      <c r="S28" s="88">
        <v>21</v>
      </c>
      <c r="T28" s="91">
        <f>VLOOKUP(C28,'ASD touch'!A:C,2,0)</f>
        <v>2</v>
      </c>
      <c r="U28" s="91">
        <f>VLOOKUP(C28,'ASD touch'!A:C,3,0)</f>
        <v>1</v>
      </c>
      <c r="V28" s="91">
        <v>61</v>
      </c>
      <c r="W28" s="91">
        <v>56</v>
      </c>
      <c r="X28" s="91">
        <v>84</v>
      </c>
      <c r="Y28" s="91">
        <v>63</v>
      </c>
      <c r="Z28" s="91">
        <v>82</v>
      </c>
      <c r="AA28" s="91">
        <v>65</v>
      </c>
      <c r="AB28" s="91">
        <v>411</v>
      </c>
      <c r="AC28" s="91">
        <v>157</v>
      </c>
      <c r="AD28" s="91">
        <v>96</v>
      </c>
      <c r="AE28" s="91">
        <v>128</v>
      </c>
      <c r="AF28" s="91">
        <v>30</v>
      </c>
      <c r="AG28" s="91">
        <v>-1.015625</v>
      </c>
      <c r="AH28" s="91">
        <v>-0.62264150943396179</v>
      </c>
      <c r="AI28" s="91">
        <v>-0.24691358024691359</v>
      </c>
      <c r="AJ28" s="91">
        <v>0.67272727272727328</v>
      </c>
      <c r="AK28" s="91">
        <v>0.54444444444444506</v>
      </c>
      <c r="AL28" s="91">
        <v>0.45238095238095205</v>
      </c>
      <c r="AM28" s="91">
        <v>-3.3426183844010825E-2</v>
      </c>
      <c r="AN28" s="91">
        <v>0.51704545454545414</v>
      </c>
      <c r="AO28" s="91">
        <v>-1.6883116883116882</v>
      </c>
      <c r="AP28" s="91">
        <v>-0.16793893129770907</v>
      </c>
      <c r="AQ28" s="91">
        <v>1.1730769230769234</v>
      </c>
      <c r="AR28" s="91">
        <v>24</v>
      </c>
      <c r="AS28" s="91">
        <v>35</v>
      </c>
      <c r="AT28" s="91">
        <v>20</v>
      </c>
      <c r="AU28" s="94">
        <f>VLOOKUP(C28,Sheet3!A:E,3,0)</f>
        <v>16</v>
      </c>
      <c r="AV28" s="94">
        <f>VLOOKUP(C28,Sheet3!A:E,4,0)</f>
        <v>4</v>
      </c>
      <c r="AW28" s="98">
        <f>VLOOKUP(C28,Sheet3!A:E,5,0)</f>
        <v>2</v>
      </c>
      <c r="AX28" s="99" t="str">
        <f>VLOOKUP(C29,Sheet3!A:E,2,0)</f>
        <v>5</v>
      </c>
      <c r="AY28" s="91">
        <v>2.36</v>
      </c>
      <c r="AZ28" s="91">
        <v>4.08</v>
      </c>
      <c r="BA28" s="109">
        <f>VLOOKUP(C28,RBS!A:J,4,0)</f>
        <v>13</v>
      </c>
      <c r="BB28" s="109">
        <f>VLOOKUP(C28,RBS!A:J,5,0)</f>
        <v>4</v>
      </c>
      <c r="BC28" s="109">
        <f>VLOOKUP(C28,RBS!A:J,6,0)</f>
        <v>0</v>
      </c>
      <c r="BD28" s="109">
        <f>VLOOKUP(C28,RBS!A:J,7,0)</f>
        <v>3</v>
      </c>
      <c r="BE28" s="109">
        <f>VLOOKUP(C28,RBS!A:J,8,0)</f>
        <v>1</v>
      </c>
      <c r="BF28" s="109">
        <f>VLOOKUP(C28,RBS!A:J,9,0)</f>
        <v>2</v>
      </c>
      <c r="BG28" s="109">
        <f>VLOOKUP(C28,RBS!A:J,10,0)</f>
        <v>3</v>
      </c>
      <c r="BH28" s="112">
        <f>VLOOKUP(C28,anxiety!A:C,3,0)</f>
        <v>2.35600335852225</v>
      </c>
    </row>
    <row r="29" spans="1:60">
      <c r="A29" s="1">
        <v>1</v>
      </c>
      <c r="B29" s="28">
        <v>129</v>
      </c>
      <c r="C29" s="28">
        <v>129</v>
      </c>
      <c r="D29" s="8">
        <v>1</v>
      </c>
      <c r="E29" s="13" t="s">
        <v>31</v>
      </c>
      <c r="F29" s="7">
        <v>6.62</v>
      </c>
      <c r="G29" s="84">
        <v>115</v>
      </c>
      <c r="H29" s="87">
        <v>58</v>
      </c>
      <c r="I29" s="88">
        <v>9</v>
      </c>
      <c r="J29" s="88">
        <v>14</v>
      </c>
      <c r="K29" s="88">
        <v>8</v>
      </c>
      <c r="L29" s="88">
        <v>13</v>
      </c>
      <c r="M29" s="88">
        <v>14</v>
      </c>
      <c r="N29" s="87">
        <v>38</v>
      </c>
      <c r="O29" s="88">
        <v>7</v>
      </c>
      <c r="P29" s="88">
        <v>8</v>
      </c>
      <c r="Q29" s="88">
        <v>14</v>
      </c>
      <c r="R29" s="88">
        <v>7</v>
      </c>
      <c r="S29" s="88">
        <v>2</v>
      </c>
      <c r="T29" s="91">
        <f>VLOOKUP(C29,'ASD touch'!A:C,2,0)</f>
        <v>1</v>
      </c>
      <c r="U29" s="91">
        <f>VLOOKUP(C29,'ASD touch'!A:C,3,0)</f>
        <v>1</v>
      </c>
      <c r="V29" s="91">
        <v>56</v>
      </c>
      <c r="W29" s="91">
        <v>51</v>
      </c>
      <c r="X29" s="91">
        <v>68</v>
      </c>
      <c r="Y29" s="91">
        <v>51</v>
      </c>
      <c r="Z29" s="91">
        <v>68</v>
      </c>
      <c r="AA29" s="91">
        <v>53</v>
      </c>
      <c r="AB29" s="91">
        <v>347</v>
      </c>
      <c r="AC29" s="91">
        <v>128</v>
      </c>
      <c r="AD29" s="91">
        <v>84</v>
      </c>
      <c r="AE29" s="91">
        <v>111</v>
      </c>
      <c r="AF29" s="91">
        <v>24</v>
      </c>
      <c r="AG29" s="91">
        <v>-1.796875</v>
      </c>
      <c r="AH29" s="91">
        <v>-1.566037735849056</v>
      </c>
      <c r="AI29" s="91">
        <v>-2.2222222222222223</v>
      </c>
      <c r="AJ29" s="91">
        <v>-1.5090909090909086</v>
      </c>
      <c r="AK29" s="91">
        <v>-1.0111111111111104</v>
      </c>
      <c r="AL29" s="91">
        <v>-0.9761904761904765</v>
      </c>
      <c r="AM29" s="91">
        <v>-1.8161559888579384</v>
      </c>
      <c r="AN29" s="91">
        <v>-1.1306818181818183</v>
      </c>
      <c r="AO29" s="91">
        <v>-3.2467532467532467</v>
      </c>
      <c r="AP29" s="91">
        <v>-1.4656488549618312</v>
      </c>
      <c r="AQ29" s="91">
        <v>1.9230769230769502E-2</v>
      </c>
      <c r="AR29" s="91">
        <v>21</v>
      </c>
      <c r="AS29" s="91">
        <v>29</v>
      </c>
      <c r="AT29" s="91">
        <v>14</v>
      </c>
      <c r="AU29" s="94">
        <f>VLOOKUP(C29,Sheet3!A:E,3,0)</f>
        <v>23</v>
      </c>
      <c r="AV29" s="94">
        <f>VLOOKUP(C29,Sheet3!A:E,4,0)</f>
        <v>11</v>
      </c>
      <c r="AW29" s="98">
        <f>VLOOKUP(C29,Sheet3!A:E,5,0)</f>
        <v>7</v>
      </c>
      <c r="AX29" s="99" t="str">
        <f>VLOOKUP(C30,Sheet3!A:E,2,0)</f>
        <v>2</v>
      </c>
      <c r="AY29" s="91" t="e">
        <v>#N/A</v>
      </c>
      <c r="AZ29" s="91" t="e">
        <v>#N/A</v>
      </c>
      <c r="BA29" s="109">
        <f>VLOOKUP(C29,RBS!A:J,4,0)</f>
        <v>0</v>
      </c>
      <c r="BB29" s="109">
        <f>VLOOKUP(C29,RBS!A:J,5,0)</f>
        <v>0</v>
      </c>
      <c r="BC29" s="109">
        <f>VLOOKUP(C29,RBS!A:J,6,0)</f>
        <v>0</v>
      </c>
      <c r="BD29" s="109">
        <f>VLOOKUP(C29,RBS!A:J,7,0)</f>
        <v>0</v>
      </c>
      <c r="BE29" s="109">
        <f>VLOOKUP(C29,RBS!A:J,8,0)</f>
        <v>0</v>
      </c>
      <c r="BF29" s="109">
        <f>VLOOKUP(C29,RBS!A:J,9,0)</f>
        <v>0</v>
      </c>
      <c r="BG29" s="109">
        <f>VLOOKUP(C29,RBS!A:J,10,0)</f>
        <v>0</v>
      </c>
      <c r="BH29" s="112">
        <f>VLOOKUP(C29,anxiety!A:C,3,0)</f>
        <v>-1.17044500419815</v>
      </c>
    </row>
    <row r="30" spans="1:60">
      <c r="A30" s="1">
        <v>1</v>
      </c>
      <c r="B30" s="4">
        <v>201</v>
      </c>
      <c r="C30" s="4">
        <v>201</v>
      </c>
      <c r="D30" s="5">
        <v>1</v>
      </c>
      <c r="E30" s="21" t="s">
        <v>62</v>
      </c>
      <c r="F30" s="7">
        <v>5.47</v>
      </c>
      <c r="G30" s="86">
        <v>80</v>
      </c>
      <c r="H30" s="87">
        <v>100</v>
      </c>
      <c r="I30" s="88">
        <v>24</v>
      </c>
      <c r="J30" s="88">
        <v>16</v>
      </c>
      <c r="K30" s="88">
        <v>15</v>
      </c>
      <c r="L30" s="88">
        <v>22</v>
      </c>
      <c r="M30" s="88">
        <v>23</v>
      </c>
      <c r="N30" s="87">
        <v>84</v>
      </c>
      <c r="O30" s="88">
        <v>10</v>
      </c>
      <c r="P30" s="88">
        <v>22</v>
      </c>
      <c r="Q30" s="88">
        <v>29</v>
      </c>
      <c r="R30" s="88">
        <v>12</v>
      </c>
      <c r="S30" s="88">
        <v>11</v>
      </c>
      <c r="T30" s="91">
        <f>VLOOKUP(C30,'ASD touch'!A:C,2,0)</f>
        <v>1</v>
      </c>
      <c r="U30" s="91">
        <f>VLOOKUP(C30,'ASD touch'!A:C,3,0)</f>
        <v>1</v>
      </c>
      <c r="V30" s="91">
        <v>55</v>
      </c>
      <c r="W30" s="91">
        <v>49</v>
      </c>
      <c r="X30" s="91">
        <v>67</v>
      </c>
      <c r="Y30" s="91">
        <v>46</v>
      </c>
      <c r="Z30" s="91">
        <v>69</v>
      </c>
      <c r="AA30" s="91">
        <v>47</v>
      </c>
      <c r="AB30" s="91">
        <v>333</v>
      </c>
      <c r="AC30" s="91">
        <v>119</v>
      </c>
      <c r="AD30" s="91">
        <v>89</v>
      </c>
      <c r="AE30" s="91">
        <v>107</v>
      </c>
      <c r="AF30" s="91">
        <v>18</v>
      </c>
      <c r="AG30" s="91">
        <v>-1.953125</v>
      </c>
      <c r="AH30" s="91">
        <v>-1.9433962264150939</v>
      </c>
      <c r="AI30" s="91">
        <v>-2.3456790123456792</v>
      </c>
      <c r="AJ30" s="91">
        <v>-2.4181818181818175</v>
      </c>
      <c r="AK30" s="91">
        <v>-0.89999999999999936</v>
      </c>
      <c r="AL30" s="91">
        <v>-1.6904761904761907</v>
      </c>
      <c r="AM30" s="91">
        <v>-2.2061281337047349</v>
      </c>
      <c r="AN30" s="91">
        <v>-1.6420454545454548</v>
      </c>
      <c r="AO30" s="91">
        <v>-2.5974025974025974</v>
      </c>
      <c r="AP30" s="91">
        <v>-1.7709923664122129</v>
      </c>
      <c r="AQ30" s="91">
        <v>-1.1346153846153844</v>
      </c>
      <c r="AR30" s="91">
        <v>18</v>
      </c>
      <c r="AS30" s="91">
        <v>33</v>
      </c>
      <c r="AT30" s="91">
        <v>14</v>
      </c>
      <c r="AU30" s="94">
        <f>VLOOKUP(C30,Sheet3!A:E,3,0)</f>
        <v>-31</v>
      </c>
      <c r="AV30" s="94">
        <f>VLOOKUP(C30,Sheet3!A:E,4,0)</f>
        <v>-13</v>
      </c>
      <c r="AW30" s="98">
        <f>VLOOKUP(C30,Sheet3!A:E,5,0)</f>
        <v>-5</v>
      </c>
      <c r="AX30" s="99" t="str">
        <f>VLOOKUP(C31,Sheet3!A:E,2,0)</f>
        <v>5</v>
      </c>
      <c r="AY30" s="91">
        <v>3.22</v>
      </c>
      <c r="AZ30" s="91">
        <v>6.65</v>
      </c>
      <c r="BA30" s="109">
        <f>VLOOKUP(C30,RBS!A:J,4,0)</f>
        <v>21</v>
      </c>
      <c r="BB30" s="109">
        <f>VLOOKUP(C30,RBS!A:J,5,0)</f>
        <v>5</v>
      </c>
      <c r="BC30" s="109">
        <f>VLOOKUP(C30,RBS!A:J,6,0)</f>
        <v>0</v>
      </c>
      <c r="BD30" s="109">
        <f>VLOOKUP(C30,RBS!A:J,7,0)</f>
        <v>5</v>
      </c>
      <c r="BE30" s="109">
        <f>VLOOKUP(C30,RBS!A:J,8,0)</f>
        <v>2</v>
      </c>
      <c r="BF30" s="109">
        <f>VLOOKUP(C30,RBS!A:J,9,0)</f>
        <v>2</v>
      </c>
      <c r="BG30" s="109">
        <f>VLOOKUP(C30,RBS!A:J,10,0)</f>
        <v>7</v>
      </c>
      <c r="BH30" s="112">
        <f>VLOOKUP(C30,anxiety!A:C,3,0)</f>
        <v>1.4043795620438</v>
      </c>
    </row>
    <row r="31" spans="1:60">
      <c r="A31" s="1">
        <v>1</v>
      </c>
      <c r="B31" s="4">
        <v>202</v>
      </c>
      <c r="C31" s="4">
        <v>202</v>
      </c>
      <c r="D31" s="5">
        <v>1</v>
      </c>
      <c r="E31" s="11" t="s">
        <v>24</v>
      </c>
      <c r="F31" s="7">
        <v>5.42</v>
      </c>
      <c r="G31" s="85">
        <v>125</v>
      </c>
      <c r="H31" s="87">
        <v>89</v>
      </c>
      <c r="I31" s="88">
        <v>10</v>
      </c>
      <c r="J31" s="88">
        <v>13</v>
      </c>
      <c r="K31" s="88">
        <v>25</v>
      </c>
      <c r="L31" s="88">
        <v>23</v>
      </c>
      <c r="M31" s="88">
        <v>18</v>
      </c>
      <c r="N31" s="87">
        <v>91</v>
      </c>
      <c r="O31" s="88">
        <v>11</v>
      </c>
      <c r="P31" s="88">
        <v>18</v>
      </c>
      <c r="Q31" s="88">
        <v>34</v>
      </c>
      <c r="R31" s="88">
        <v>11</v>
      </c>
      <c r="S31" s="88">
        <v>17</v>
      </c>
      <c r="T31" s="91">
        <f>VLOOKUP(C31,'ASD touch'!A:C,2,0)</f>
        <v>1</v>
      </c>
      <c r="U31" s="91">
        <f>VLOOKUP(C31,'ASD touch'!A:C,3,0)</f>
        <v>1</v>
      </c>
      <c r="V31" s="91">
        <v>54</v>
      </c>
      <c r="W31" s="91">
        <v>50</v>
      </c>
      <c r="X31" s="91">
        <v>75</v>
      </c>
      <c r="Y31" s="91">
        <v>54</v>
      </c>
      <c r="Z31" s="91">
        <v>75</v>
      </c>
      <c r="AA31" s="91">
        <v>67</v>
      </c>
      <c r="AB31" s="91">
        <v>375</v>
      </c>
      <c r="AC31" s="91">
        <v>143</v>
      </c>
      <c r="AD31" s="91">
        <v>85</v>
      </c>
      <c r="AE31" s="91">
        <v>127</v>
      </c>
      <c r="AF31" s="91">
        <v>20</v>
      </c>
      <c r="AG31" s="91">
        <v>-2.109375</v>
      </c>
      <c r="AH31" s="91">
        <v>-1.7547169811320751</v>
      </c>
      <c r="AI31" s="91">
        <v>-1.3580246913580247</v>
      </c>
      <c r="AJ31" s="91">
        <v>-0.96363636363636307</v>
      </c>
      <c r="AK31" s="91">
        <v>-0.2333333333333327</v>
      </c>
      <c r="AL31" s="91">
        <v>0.69047619047619013</v>
      </c>
      <c r="AM31" s="91">
        <v>-1.0362116991643451</v>
      </c>
      <c r="AN31" s="91">
        <v>-0.27840909090909122</v>
      </c>
      <c r="AO31" s="91">
        <v>-3.116883116883117</v>
      </c>
      <c r="AP31" s="91">
        <v>-0.24427480916030447</v>
      </c>
      <c r="AQ31" s="91">
        <v>-0.74999999999999967</v>
      </c>
      <c r="AR31" s="91">
        <v>21</v>
      </c>
      <c r="AS31" s="91">
        <v>34</v>
      </c>
      <c r="AT31" s="91">
        <v>17</v>
      </c>
      <c r="AU31" s="94">
        <f>VLOOKUP(C31,Sheet3!A:E,3,0)</f>
        <v>0</v>
      </c>
      <c r="AV31" s="94">
        <f>VLOOKUP(C31,Sheet3!A:E,4,0)</f>
        <v>1</v>
      </c>
      <c r="AW31" s="98">
        <f>VLOOKUP(C31,Sheet3!A:E,5,0)</f>
        <v>4</v>
      </c>
      <c r="AX31" s="99" t="str">
        <f>VLOOKUP(C32,Sheet3!A:E,2,0)</f>
        <v>5</v>
      </c>
      <c r="AY31" s="91">
        <v>2.44</v>
      </c>
      <c r="AZ31" s="91">
        <v>4.3099999999999996</v>
      </c>
      <c r="BA31" s="109">
        <f>VLOOKUP(C31,RBS!A:J,4,0)</f>
        <v>35</v>
      </c>
      <c r="BB31" s="109">
        <f>VLOOKUP(C31,RBS!A:J,5,0)</f>
        <v>12</v>
      </c>
      <c r="BC31" s="109">
        <f>VLOOKUP(C31,RBS!A:J,6,0)</f>
        <v>8</v>
      </c>
      <c r="BD31" s="109">
        <f>VLOOKUP(C31,RBS!A:J,7,0)</f>
        <v>3</v>
      </c>
      <c r="BE31" s="109">
        <f>VLOOKUP(C31,RBS!A:J,8,0)</f>
        <v>6</v>
      </c>
      <c r="BF31" s="109">
        <f>VLOOKUP(C31,RBS!A:J,9,0)</f>
        <v>2</v>
      </c>
      <c r="BG31" s="109">
        <f>VLOOKUP(C31,RBS!A:J,10,0)</f>
        <v>4</v>
      </c>
      <c r="BH31" s="112">
        <f>VLOOKUP(C31,anxiety!A:C,3,0)</f>
        <v>0.60145985401459801</v>
      </c>
    </row>
    <row r="32" spans="1:60">
      <c r="A32" s="1">
        <v>1</v>
      </c>
      <c r="B32" s="4">
        <v>203</v>
      </c>
      <c r="C32" s="4">
        <v>203</v>
      </c>
      <c r="D32" s="5">
        <v>1</v>
      </c>
      <c r="E32" s="11" t="s">
        <v>32</v>
      </c>
      <c r="F32" s="7">
        <v>5.39</v>
      </c>
      <c r="G32" s="84">
        <v>114</v>
      </c>
      <c r="H32" s="87">
        <v>60</v>
      </c>
      <c r="I32" s="88">
        <v>15</v>
      </c>
      <c r="J32" s="88">
        <v>16</v>
      </c>
      <c r="K32" s="88">
        <v>8</v>
      </c>
      <c r="L32" s="88">
        <v>11</v>
      </c>
      <c r="M32" s="88">
        <v>10</v>
      </c>
      <c r="N32" s="87">
        <v>61</v>
      </c>
      <c r="O32" s="88">
        <v>10</v>
      </c>
      <c r="P32" s="88">
        <v>11</v>
      </c>
      <c r="Q32" s="88">
        <v>11</v>
      </c>
      <c r="R32" s="88">
        <v>12</v>
      </c>
      <c r="S32" s="88">
        <v>17</v>
      </c>
      <c r="T32" s="91">
        <f>VLOOKUP(C32,'ASD touch'!A:C,2,0)</f>
        <v>1</v>
      </c>
      <c r="U32" s="91">
        <f>VLOOKUP(C32,'ASD touch'!A:C,3,0)</f>
        <v>1</v>
      </c>
      <c r="V32" s="91">
        <v>62</v>
      </c>
      <c r="W32" s="91">
        <v>58</v>
      </c>
      <c r="X32" s="91">
        <v>88</v>
      </c>
      <c r="Y32" s="91">
        <v>62</v>
      </c>
      <c r="Z32" s="91">
        <v>88</v>
      </c>
      <c r="AA32" s="91">
        <v>73</v>
      </c>
      <c r="AB32" s="91">
        <v>431</v>
      </c>
      <c r="AC32" s="91">
        <v>171</v>
      </c>
      <c r="AD32" s="91">
        <v>94</v>
      </c>
      <c r="AE32" s="91">
        <v>138</v>
      </c>
      <c r="AF32" s="91">
        <v>28</v>
      </c>
      <c r="AG32" s="91">
        <v>-0.859375</v>
      </c>
      <c r="AH32" s="91">
        <v>-0.245283018867924</v>
      </c>
      <c r="AI32" s="91">
        <v>0.24691358024691359</v>
      </c>
      <c r="AJ32" s="91">
        <v>0.49090909090909141</v>
      </c>
      <c r="AK32" s="91">
        <v>1.2111111111111117</v>
      </c>
      <c r="AL32" s="91">
        <v>1.4047619047619044</v>
      </c>
      <c r="AM32" s="91">
        <v>0.52367688022284153</v>
      </c>
      <c r="AN32" s="91">
        <v>1.3124999999999996</v>
      </c>
      <c r="AO32" s="91">
        <v>-1.948051948051948</v>
      </c>
      <c r="AP32" s="91">
        <v>0.59541984732824516</v>
      </c>
      <c r="AQ32" s="91">
        <v>0.78846153846153866</v>
      </c>
      <c r="AR32" s="91">
        <v>29</v>
      </c>
      <c r="AS32" s="91">
        <v>35</v>
      </c>
      <c r="AT32" s="91">
        <v>20</v>
      </c>
      <c r="AU32" s="94">
        <f>VLOOKUP(C32,Sheet3!A:E,3,0)</f>
        <v>46</v>
      </c>
      <c r="AV32" s="94">
        <f>VLOOKUP(C32,Sheet3!A:E,4,0)</f>
        <v>13</v>
      </c>
      <c r="AW32" s="98">
        <f>VLOOKUP(C32,Sheet3!A:E,5,0)</f>
        <v>18</v>
      </c>
      <c r="AX32" s="99" t="str">
        <f>VLOOKUP(C33,Sheet3!A:E,2,0)</f>
        <v>2</v>
      </c>
      <c r="AY32" s="91">
        <v>2.44</v>
      </c>
      <c r="AZ32" s="91">
        <v>6.65</v>
      </c>
      <c r="BA32" s="109">
        <f>VLOOKUP(C32,RBS!A:J,4,0)</f>
        <v>3</v>
      </c>
      <c r="BB32" s="109">
        <f>VLOOKUP(C32,RBS!A:J,5,0)</f>
        <v>1</v>
      </c>
      <c r="BC32" s="109">
        <f>VLOOKUP(C32,RBS!A:J,6,0)</f>
        <v>0</v>
      </c>
      <c r="BD32" s="109">
        <f>VLOOKUP(C32,RBS!A:J,7,0)</f>
        <v>0</v>
      </c>
      <c r="BE32" s="109">
        <f>VLOOKUP(C32,RBS!A:J,8,0)</f>
        <v>1</v>
      </c>
      <c r="BF32" s="109">
        <f>VLOOKUP(C32,RBS!A:J,9,0)</f>
        <v>1</v>
      </c>
      <c r="BG32" s="109">
        <f>VLOOKUP(C32,RBS!A:J,10,0)</f>
        <v>0</v>
      </c>
      <c r="BH32" s="112">
        <f>VLOOKUP(C32,anxiety!A:C,3,0)</f>
        <v>-1.44233576642336</v>
      </c>
    </row>
    <row r="33" spans="1:60">
      <c r="A33" s="1">
        <v>1</v>
      </c>
      <c r="B33" s="4">
        <v>204</v>
      </c>
      <c r="C33" s="4">
        <v>204</v>
      </c>
      <c r="D33" s="5">
        <v>1</v>
      </c>
      <c r="E33" s="21" t="s">
        <v>55</v>
      </c>
      <c r="F33" s="7">
        <v>5.36</v>
      </c>
      <c r="G33" s="84">
        <v>99</v>
      </c>
      <c r="H33" s="87">
        <v>103</v>
      </c>
      <c r="I33" s="88">
        <v>18</v>
      </c>
      <c r="J33" s="88">
        <v>22</v>
      </c>
      <c r="K33" s="88">
        <v>17</v>
      </c>
      <c r="L33" s="88">
        <v>25</v>
      </c>
      <c r="M33" s="88">
        <v>21</v>
      </c>
      <c r="N33" s="87">
        <v>105</v>
      </c>
      <c r="O33" s="88">
        <v>13</v>
      </c>
      <c r="P33" s="88">
        <v>26</v>
      </c>
      <c r="Q33" s="88">
        <v>34</v>
      </c>
      <c r="R33" s="88">
        <v>16</v>
      </c>
      <c r="S33" s="88">
        <v>16</v>
      </c>
      <c r="T33" s="91">
        <f>VLOOKUP(C33,'ASD touch'!A:C,2,0)</f>
        <v>1</v>
      </c>
      <c r="U33" s="91">
        <f>VLOOKUP(C33,'ASD touch'!A:C,3,0)</f>
        <v>1</v>
      </c>
      <c r="V33" s="91">
        <v>62</v>
      </c>
      <c r="W33" s="91">
        <v>61</v>
      </c>
      <c r="X33" s="91">
        <v>95</v>
      </c>
      <c r="Y33" s="91">
        <v>64</v>
      </c>
      <c r="Z33" s="91">
        <v>86</v>
      </c>
      <c r="AA33" s="91">
        <v>64</v>
      </c>
      <c r="AB33" s="91">
        <v>432</v>
      </c>
      <c r="AC33" s="91">
        <v>160</v>
      </c>
      <c r="AD33" s="91">
        <v>97</v>
      </c>
      <c r="AE33" s="91">
        <v>145</v>
      </c>
      <c r="AF33" s="91">
        <v>30</v>
      </c>
      <c r="AG33" s="91">
        <v>-0.859375</v>
      </c>
      <c r="AH33" s="91">
        <v>0.32075471698113261</v>
      </c>
      <c r="AI33" s="91">
        <v>1.1111111111111112</v>
      </c>
      <c r="AJ33" s="91">
        <v>0.85454545454545505</v>
      </c>
      <c r="AK33" s="91">
        <v>0.98888888888888948</v>
      </c>
      <c r="AL33" s="91">
        <v>0.33333333333333298</v>
      </c>
      <c r="AM33" s="91">
        <v>0.55153203342618418</v>
      </c>
      <c r="AN33" s="91">
        <v>0.68749999999999967</v>
      </c>
      <c r="AO33" s="91">
        <v>-1.5584415584415585</v>
      </c>
      <c r="AP33" s="91">
        <v>1.1297709923664132</v>
      </c>
      <c r="AQ33" s="91">
        <v>1.1730769230769234</v>
      </c>
      <c r="AR33" s="91">
        <v>30</v>
      </c>
      <c r="AS33" s="91">
        <v>40</v>
      </c>
      <c r="AT33" s="91">
        <v>20</v>
      </c>
      <c r="AU33" s="94">
        <f>VLOOKUP(C33,Sheet3!A:E,3,0)</f>
        <v>-17</v>
      </c>
      <c r="AV33" s="94">
        <f>VLOOKUP(C33,Sheet3!A:E,4,0)</f>
        <v>-13</v>
      </c>
      <c r="AW33" s="98">
        <f>VLOOKUP(C33,Sheet3!A:E,5,0)</f>
        <v>0</v>
      </c>
      <c r="AX33" s="99" t="str">
        <f>VLOOKUP(C34,Sheet3!A:E,2,0)</f>
        <v>4</v>
      </c>
      <c r="AY33" s="91">
        <v>2.36</v>
      </c>
      <c r="AZ33" s="91">
        <v>5.07</v>
      </c>
      <c r="BA33" s="109">
        <f>VLOOKUP(C33,RBS!A:J,4,0)</f>
        <v>27</v>
      </c>
      <c r="BB33" s="109">
        <f>VLOOKUP(C33,RBS!A:J,5,0)</f>
        <v>5</v>
      </c>
      <c r="BC33" s="109">
        <f>VLOOKUP(C33,RBS!A:J,6,0)</f>
        <v>0</v>
      </c>
      <c r="BD33" s="109">
        <f>VLOOKUP(C33,RBS!A:J,7,0)</f>
        <v>4</v>
      </c>
      <c r="BE33" s="109">
        <f>VLOOKUP(C33,RBS!A:J,8,0)</f>
        <v>2</v>
      </c>
      <c r="BF33" s="109">
        <f>VLOOKUP(C33,RBS!A:J,9,0)</f>
        <v>9</v>
      </c>
      <c r="BG33" s="109">
        <f>VLOOKUP(C33,RBS!A:J,10,0)</f>
        <v>7</v>
      </c>
      <c r="BH33" s="112">
        <f>VLOOKUP(C33,anxiety!A:C,3,0)</f>
        <v>0.38248175182481697</v>
      </c>
    </row>
    <row r="34" spans="1:60">
      <c r="A34" s="1">
        <v>1</v>
      </c>
      <c r="B34" s="4">
        <v>205</v>
      </c>
      <c r="C34" s="4">
        <v>205</v>
      </c>
      <c r="D34" s="5">
        <v>1</v>
      </c>
      <c r="E34" s="11" t="s">
        <v>25</v>
      </c>
      <c r="F34" s="7">
        <v>5.35</v>
      </c>
      <c r="G34" s="84">
        <v>125</v>
      </c>
      <c r="H34" s="87">
        <v>74</v>
      </c>
      <c r="I34" s="88">
        <v>10</v>
      </c>
      <c r="J34" s="88">
        <v>15</v>
      </c>
      <c r="K34" s="88">
        <v>18</v>
      </c>
      <c r="L34" s="88">
        <v>18</v>
      </c>
      <c r="M34" s="88">
        <v>13</v>
      </c>
      <c r="N34" s="87">
        <v>62</v>
      </c>
      <c r="O34" s="88">
        <v>7</v>
      </c>
      <c r="P34" s="88">
        <v>9</v>
      </c>
      <c r="Q34" s="88">
        <v>23</v>
      </c>
      <c r="R34" s="88">
        <v>12</v>
      </c>
      <c r="S34" s="88">
        <v>11</v>
      </c>
      <c r="T34" s="91">
        <f>VLOOKUP(C34,'ASD touch'!A:C,2,0)</f>
        <v>1</v>
      </c>
      <c r="U34" s="91">
        <f>VLOOKUP(C34,'ASD touch'!A:C,3,0)</f>
        <v>1</v>
      </c>
      <c r="V34" s="92">
        <v>73</v>
      </c>
      <c r="W34" s="92">
        <v>61</v>
      </c>
      <c r="X34" s="92">
        <v>95</v>
      </c>
      <c r="Y34" s="92">
        <v>65</v>
      </c>
      <c r="Z34" s="92">
        <v>85</v>
      </c>
      <c r="AA34" s="92">
        <v>63</v>
      </c>
      <c r="AB34" s="92">
        <v>442</v>
      </c>
      <c r="AC34" s="92">
        <v>157</v>
      </c>
      <c r="AD34" s="92">
        <v>113</v>
      </c>
      <c r="AE34" s="92">
        <v>145</v>
      </c>
      <c r="AF34" s="92">
        <v>27</v>
      </c>
      <c r="AG34" s="92">
        <v>0.859375</v>
      </c>
      <c r="AH34" s="92">
        <v>0.32075471698113261</v>
      </c>
      <c r="AI34" s="92">
        <v>1.1111111111111112</v>
      </c>
      <c r="AJ34" s="92">
        <v>1.0363636363636368</v>
      </c>
      <c r="AK34" s="92">
        <v>0.87777777777777843</v>
      </c>
      <c r="AL34" s="92">
        <v>0.21428571428571394</v>
      </c>
      <c r="AM34" s="92">
        <v>0.83008356545961037</v>
      </c>
      <c r="AN34" s="92">
        <v>0.51704545454545414</v>
      </c>
      <c r="AO34" s="92">
        <v>0.51948051948051943</v>
      </c>
      <c r="AP34" s="92">
        <v>1.1297709923664132</v>
      </c>
      <c r="AQ34" s="92">
        <v>0.59615384615384637</v>
      </c>
      <c r="AR34" s="91">
        <v>25</v>
      </c>
      <c r="AS34" s="91">
        <v>39</v>
      </c>
      <c r="AT34" s="91">
        <v>18</v>
      </c>
      <c r="AU34" s="94">
        <f>VLOOKUP(C34,Sheet3!A:E,3,0)</f>
        <v>-24</v>
      </c>
      <c r="AV34" s="94">
        <f>VLOOKUP(C34,Sheet3!A:E,4,0)</f>
        <v>-13</v>
      </c>
      <c r="AW34" s="98">
        <f>VLOOKUP(C34,Sheet3!A:E,5,0)</f>
        <v>4</v>
      </c>
      <c r="AX34" s="99" t="str">
        <f>VLOOKUP(C35,Sheet3!A:E,2,0)</f>
        <v>6</v>
      </c>
      <c r="AY34" s="91">
        <v>2.36</v>
      </c>
      <c r="AZ34" s="91">
        <v>6.65</v>
      </c>
      <c r="BA34" s="109">
        <f>VLOOKUP(C34,RBS!A:J,4,0)</f>
        <v>26</v>
      </c>
      <c r="BB34" s="109">
        <f>VLOOKUP(C34,RBS!A:J,5,0)</f>
        <v>6</v>
      </c>
      <c r="BC34" s="109">
        <f>VLOOKUP(C34,RBS!A:J,6,0)</f>
        <v>0</v>
      </c>
      <c r="BD34" s="109">
        <f>VLOOKUP(C34,RBS!A:J,7,0)</f>
        <v>2</v>
      </c>
      <c r="BE34" s="109">
        <f>VLOOKUP(C34,RBS!A:J,8,0)</f>
        <v>7</v>
      </c>
      <c r="BF34" s="109">
        <f>VLOOKUP(C34,RBS!A:J,9,0)</f>
        <v>7</v>
      </c>
      <c r="BG34" s="109">
        <f>VLOOKUP(C34,RBS!A:J,10,0)</f>
        <v>4</v>
      </c>
      <c r="BH34" s="112">
        <f>VLOOKUP(C34,anxiety!A:C,3,0)</f>
        <v>-0.20145985401459901</v>
      </c>
    </row>
    <row r="35" spans="1:60">
      <c r="A35" s="1">
        <v>1</v>
      </c>
      <c r="B35" s="4">
        <v>206</v>
      </c>
      <c r="C35" s="4">
        <v>206</v>
      </c>
      <c r="D35" s="5">
        <v>1</v>
      </c>
      <c r="E35" s="10" t="s">
        <v>20</v>
      </c>
      <c r="F35" s="7">
        <v>5.35</v>
      </c>
      <c r="G35" s="84">
        <v>129</v>
      </c>
      <c r="H35" s="87">
        <v>53</v>
      </c>
      <c r="I35" s="88">
        <v>17</v>
      </c>
      <c r="J35" s="88">
        <v>8</v>
      </c>
      <c r="K35" s="88">
        <v>4</v>
      </c>
      <c r="L35" s="88">
        <v>16</v>
      </c>
      <c r="M35" s="88">
        <v>8</v>
      </c>
      <c r="N35" s="87">
        <v>54</v>
      </c>
      <c r="O35" s="88">
        <v>8</v>
      </c>
      <c r="P35" s="88">
        <v>7</v>
      </c>
      <c r="Q35" s="88">
        <v>24</v>
      </c>
      <c r="R35" s="88">
        <v>10</v>
      </c>
      <c r="S35" s="88">
        <v>5</v>
      </c>
      <c r="T35" s="91">
        <f>VLOOKUP(C35,'ASD touch'!A:C,2,0)</f>
        <v>2</v>
      </c>
      <c r="U35" s="91">
        <f>VLOOKUP(C35,'ASD touch'!A:C,3,0)</f>
        <v>1</v>
      </c>
      <c r="V35" s="91">
        <v>69</v>
      </c>
      <c r="W35" s="91">
        <v>63</v>
      </c>
      <c r="X35" s="91">
        <v>91</v>
      </c>
      <c r="Y35" s="91">
        <v>65</v>
      </c>
      <c r="Z35" s="91">
        <v>90</v>
      </c>
      <c r="AA35" s="91">
        <v>69</v>
      </c>
      <c r="AB35" s="91">
        <v>447</v>
      </c>
      <c r="AC35" s="91">
        <v>169</v>
      </c>
      <c r="AD35" s="91">
        <v>113</v>
      </c>
      <c r="AE35" s="91">
        <v>135</v>
      </c>
      <c r="AF35" s="91">
        <v>30</v>
      </c>
      <c r="AG35" s="91">
        <v>0.234375</v>
      </c>
      <c r="AH35" s="91">
        <v>0.69811320754717032</v>
      </c>
      <c r="AI35" s="91">
        <v>0.61728395061728403</v>
      </c>
      <c r="AJ35" s="91">
        <v>1.0363636363636368</v>
      </c>
      <c r="AK35" s="91">
        <v>1.433333333333334</v>
      </c>
      <c r="AL35" s="91">
        <v>0.92857142857142816</v>
      </c>
      <c r="AM35" s="91">
        <v>0.96935933147632347</v>
      </c>
      <c r="AN35" s="91">
        <v>1.198863636363636</v>
      </c>
      <c r="AO35" s="91">
        <v>0.51948051948051943</v>
      </c>
      <c r="AP35" s="91">
        <v>0.3664122137404589</v>
      </c>
      <c r="AQ35" s="91">
        <v>1.1730769230769234</v>
      </c>
      <c r="AR35" s="91">
        <v>30</v>
      </c>
      <c r="AS35" s="91">
        <v>36</v>
      </c>
      <c r="AT35" s="91">
        <v>20</v>
      </c>
      <c r="AU35" s="94">
        <f>VLOOKUP(C35,Sheet3!A:E,3,0)</f>
        <v>-14</v>
      </c>
      <c r="AV35" s="94">
        <f>VLOOKUP(C35,Sheet3!A:E,4,0)</f>
        <v>-11</v>
      </c>
      <c r="AW35" s="98">
        <f>VLOOKUP(C35,Sheet3!A:E,5,0)</f>
        <v>7</v>
      </c>
      <c r="AX35" s="99" t="str">
        <f>VLOOKUP(C36,Sheet3!A:E,2,0)</f>
        <v>3</v>
      </c>
      <c r="AY35" s="91">
        <v>2.36</v>
      </c>
      <c r="AZ35" s="91">
        <v>4.93</v>
      </c>
      <c r="BA35" s="109">
        <f>VLOOKUP(C35,RBS!A:J,4,0)</f>
        <v>8</v>
      </c>
      <c r="BB35" s="109">
        <f>VLOOKUP(C35,RBS!A:J,5,0)</f>
        <v>7</v>
      </c>
      <c r="BC35" s="109">
        <f>VLOOKUP(C35,RBS!A:J,6,0)</f>
        <v>0</v>
      </c>
      <c r="BD35" s="109">
        <f>VLOOKUP(C35,RBS!A:J,7,0)</f>
        <v>1</v>
      </c>
      <c r="BE35" s="109">
        <f>VLOOKUP(C35,RBS!A:J,8,0)</f>
        <v>0</v>
      </c>
      <c r="BF35" s="109">
        <f>VLOOKUP(C35,RBS!A:J,9,0)</f>
        <v>0</v>
      </c>
      <c r="BG35" s="109">
        <f>VLOOKUP(C35,RBS!A:J,10,0)</f>
        <v>0</v>
      </c>
      <c r="BH35" s="112">
        <f>VLOOKUP(C35,anxiety!A:C,3,0)</f>
        <v>-0.42043795620438001</v>
      </c>
    </row>
    <row r="36" spans="1:60">
      <c r="A36" s="1">
        <v>1</v>
      </c>
      <c r="B36" s="4">
        <v>207</v>
      </c>
      <c r="C36" s="4">
        <v>207</v>
      </c>
      <c r="D36" s="5">
        <v>1</v>
      </c>
      <c r="E36" s="10" t="s">
        <v>22</v>
      </c>
      <c r="F36" s="7">
        <v>5.34</v>
      </c>
      <c r="G36" s="84">
        <v>128</v>
      </c>
      <c r="H36" s="87">
        <v>57</v>
      </c>
      <c r="I36" s="88">
        <v>5</v>
      </c>
      <c r="J36" s="88">
        <v>11</v>
      </c>
      <c r="K36" s="88">
        <v>10</v>
      </c>
      <c r="L36" s="88">
        <v>14</v>
      </c>
      <c r="M36" s="88">
        <v>17</v>
      </c>
      <c r="N36" s="87">
        <v>75</v>
      </c>
      <c r="O36" s="88">
        <v>7</v>
      </c>
      <c r="P36" s="88">
        <v>18</v>
      </c>
      <c r="Q36" s="88">
        <v>29</v>
      </c>
      <c r="R36" s="88">
        <v>7</v>
      </c>
      <c r="S36" s="88">
        <v>14</v>
      </c>
      <c r="T36" s="91">
        <f>VLOOKUP(C36,'ASD touch'!A:C,2,0)</f>
        <v>1</v>
      </c>
      <c r="U36" s="91">
        <f>VLOOKUP(C36,'ASD touch'!A:C,3,0)</f>
        <v>5</v>
      </c>
      <c r="V36" s="91">
        <v>68</v>
      </c>
      <c r="W36" s="91">
        <v>61</v>
      </c>
      <c r="X36" s="91">
        <v>77</v>
      </c>
      <c r="Y36" s="91">
        <v>64</v>
      </c>
      <c r="Z36" s="91">
        <v>84</v>
      </c>
      <c r="AA36" s="91">
        <v>64</v>
      </c>
      <c r="AB36" s="91">
        <v>418</v>
      </c>
      <c r="AC36" s="91">
        <v>155</v>
      </c>
      <c r="AD36" s="91">
        <v>104</v>
      </c>
      <c r="AE36" s="91">
        <v>134</v>
      </c>
      <c r="AF36" s="91">
        <v>25</v>
      </c>
      <c r="AG36" s="91">
        <v>7.8125E-2</v>
      </c>
      <c r="AH36" s="91">
        <v>0.32075471698113261</v>
      </c>
      <c r="AI36" s="91">
        <v>-1.1111111111111112</v>
      </c>
      <c r="AJ36" s="91">
        <v>0.85454545454545505</v>
      </c>
      <c r="AK36" s="91">
        <v>0.76666666666666727</v>
      </c>
      <c r="AL36" s="91">
        <v>0.33333333333333298</v>
      </c>
      <c r="AM36" s="91">
        <v>0.16155988857938752</v>
      </c>
      <c r="AN36" s="91">
        <v>0.40340909090909055</v>
      </c>
      <c r="AO36" s="91">
        <v>-0.64935064935064934</v>
      </c>
      <c r="AP36" s="91">
        <v>0.29007633587786347</v>
      </c>
      <c r="AQ36" s="91">
        <v>0.21153846153846181</v>
      </c>
      <c r="AR36" s="91">
        <v>24</v>
      </c>
      <c r="AS36" s="91">
        <v>34</v>
      </c>
      <c r="AT36" s="91">
        <v>15</v>
      </c>
      <c r="AU36" s="94">
        <f>VLOOKUP(C36,Sheet3!A:E,3,0)</f>
        <v>-3</v>
      </c>
      <c r="AV36" s="94">
        <f>VLOOKUP(C36,Sheet3!A:E,4,0)</f>
        <v>3</v>
      </c>
      <c r="AW36" s="98">
        <f>VLOOKUP(C36,Sheet3!A:E,5,0)</f>
        <v>-5</v>
      </c>
      <c r="AX36" s="99" t="str">
        <f>VLOOKUP(C37,Sheet3!A:E,2,0)</f>
        <v>1</v>
      </c>
      <c r="AY36" s="91">
        <v>2.44</v>
      </c>
      <c r="AZ36" s="91">
        <v>4.08</v>
      </c>
      <c r="BA36" s="109">
        <f>VLOOKUP(C36,RBS!A:J,4,0)</f>
        <v>36</v>
      </c>
      <c r="BB36" s="109">
        <f>VLOOKUP(C36,RBS!A:J,5,0)</f>
        <v>9</v>
      </c>
      <c r="BC36" s="109">
        <f>VLOOKUP(C36,RBS!A:J,6,0)</f>
        <v>0</v>
      </c>
      <c r="BD36" s="109">
        <f>VLOOKUP(C36,RBS!A:J,7,0)</f>
        <v>7</v>
      </c>
      <c r="BE36" s="109">
        <f>VLOOKUP(C36,RBS!A:J,8,0)</f>
        <v>4</v>
      </c>
      <c r="BF36" s="109">
        <f>VLOOKUP(C36,RBS!A:J,9,0)</f>
        <v>9</v>
      </c>
      <c r="BG36" s="109">
        <f>VLOOKUP(C36,RBS!A:J,10,0)</f>
        <v>7</v>
      </c>
      <c r="BH36" s="112">
        <f>VLOOKUP(C36,anxiety!A:C,3,0)</f>
        <v>1.6963503649634999</v>
      </c>
    </row>
    <row r="37" spans="1:60">
      <c r="A37" s="1">
        <v>1</v>
      </c>
      <c r="B37" s="4">
        <v>208</v>
      </c>
      <c r="C37" s="4">
        <v>208</v>
      </c>
      <c r="D37" s="5">
        <v>1</v>
      </c>
      <c r="E37" s="10" t="s">
        <v>19</v>
      </c>
      <c r="F37" s="7">
        <v>5.22</v>
      </c>
      <c r="G37" s="85">
        <v>132</v>
      </c>
      <c r="H37" s="87">
        <v>110</v>
      </c>
      <c r="I37" s="88">
        <v>24</v>
      </c>
      <c r="J37" s="88">
        <v>13</v>
      </c>
      <c r="K37" s="88">
        <v>22</v>
      </c>
      <c r="L37" s="88">
        <v>27</v>
      </c>
      <c r="M37" s="88">
        <v>24</v>
      </c>
      <c r="N37" s="87">
        <v>82</v>
      </c>
      <c r="O37" s="88">
        <v>9</v>
      </c>
      <c r="P37" s="88">
        <v>15</v>
      </c>
      <c r="Q37" s="88">
        <v>32</v>
      </c>
      <c r="R37" s="88">
        <v>16</v>
      </c>
      <c r="S37" s="88">
        <v>10</v>
      </c>
      <c r="T37" s="91">
        <f>VLOOKUP(C37,'ASD touch'!A:C,2,0)</f>
        <v>1</v>
      </c>
      <c r="U37" s="91">
        <f>VLOOKUP(C37,'ASD touch'!A:C,3,0)</f>
        <v>1</v>
      </c>
      <c r="V37" s="91">
        <v>65</v>
      </c>
      <c r="W37" s="91">
        <v>53</v>
      </c>
      <c r="X37" s="91">
        <v>75</v>
      </c>
      <c r="Y37" s="91">
        <v>52</v>
      </c>
      <c r="Z37" s="91">
        <v>69</v>
      </c>
      <c r="AA37" s="91">
        <v>46</v>
      </c>
      <c r="AB37" s="91">
        <v>360</v>
      </c>
      <c r="AC37" s="91">
        <v>121</v>
      </c>
      <c r="AD37" s="91">
        <v>102</v>
      </c>
      <c r="AE37" s="91">
        <v>118</v>
      </c>
      <c r="AF37" s="91">
        <v>19</v>
      </c>
      <c r="AG37" s="91">
        <v>-0.390625</v>
      </c>
      <c r="AH37" s="91">
        <v>-1.1886792452830184</v>
      </c>
      <c r="AI37" s="91">
        <v>-1.3580246913580247</v>
      </c>
      <c r="AJ37" s="91">
        <v>-1.3272727272727267</v>
      </c>
      <c r="AK37" s="91">
        <v>-0.89999999999999936</v>
      </c>
      <c r="AL37" s="91">
        <v>-1.8095238095238098</v>
      </c>
      <c r="AM37" s="91">
        <v>-1.4540389972144845</v>
      </c>
      <c r="AN37" s="91">
        <v>-1.5284090909090911</v>
      </c>
      <c r="AO37" s="91">
        <v>-0.90909090909090906</v>
      </c>
      <c r="AP37" s="91">
        <v>-0.93129770992366323</v>
      </c>
      <c r="AQ37" s="91">
        <v>-0.94230769230769196</v>
      </c>
      <c r="AR37" s="91">
        <v>27</v>
      </c>
      <c r="AS37" s="91">
        <v>29</v>
      </c>
      <c r="AT37" s="91">
        <v>16</v>
      </c>
      <c r="AU37" s="94">
        <f>VLOOKUP(C37,Sheet3!A:E,3,0)</f>
        <v>-28</v>
      </c>
      <c r="AV37" s="94">
        <f>VLOOKUP(C37,Sheet3!A:E,4,0)</f>
        <v>-8</v>
      </c>
      <c r="AW37" s="98">
        <f>VLOOKUP(C37,Sheet3!A:E,5,0)</f>
        <v>-3</v>
      </c>
      <c r="AX37" s="99" t="str">
        <f>VLOOKUP(C38,Sheet3!A:E,2,0)</f>
        <v>4</v>
      </c>
      <c r="AY37" s="91">
        <v>1.65</v>
      </c>
      <c r="AZ37" s="91">
        <v>3.22</v>
      </c>
      <c r="BA37" s="109">
        <f>VLOOKUP(C37,RBS!A:J,4,0)</f>
        <v>7</v>
      </c>
      <c r="BB37" s="109">
        <f>VLOOKUP(C37,RBS!A:J,5,0)</f>
        <v>2</v>
      </c>
      <c r="BC37" s="109">
        <f>VLOOKUP(C37,RBS!A:J,6,0)</f>
        <v>0</v>
      </c>
      <c r="BD37" s="109">
        <f>VLOOKUP(C37,RBS!A:J,7,0)</f>
        <v>0</v>
      </c>
      <c r="BE37" s="109">
        <f>VLOOKUP(C37,RBS!A:J,8,0)</f>
        <v>1</v>
      </c>
      <c r="BF37" s="109">
        <f>VLOOKUP(C37,RBS!A:J,9,0)</f>
        <v>1</v>
      </c>
      <c r="BG37" s="109">
        <f>VLOOKUP(C37,RBS!A:J,10,0)</f>
        <v>3</v>
      </c>
      <c r="BH37" s="112">
        <f>VLOOKUP(C37,anxiety!A:C,3,0)</f>
        <v>0.163503649635036</v>
      </c>
    </row>
    <row r="38" spans="1:60">
      <c r="A38" s="1">
        <v>1</v>
      </c>
      <c r="B38" s="4">
        <v>209</v>
      </c>
      <c r="C38" s="4">
        <v>209</v>
      </c>
      <c r="D38" s="5">
        <v>1</v>
      </c>
      <c r="E38" s="11" t="s">
        <v>28</v>
      </c>
      <c r="F38" s="7">
        <v>5.2</v>
      </c>
      <c r="G38" s="84">
        <v>122</v>
      </c>
      <c r="H38" s="87">
        <v>99</v>
      </c>
      <c r="I38" s="88">
        <v>19</v>
      </c>
      <c r="J38" s="88">
        <v>22</v>
      </c>
      <c r="K38" s="88">
        <v>15</v>
      </c>
      <c r="L38" s="88">
        <v>23</v>
      </c>
      <c r="M38" s="88">
        <v>20</v>
      </c>
      <c r="N38" s="87">
        <v>70</v>
      </c>
      <c r="O38" s="88">
        <v>9</v>
      </c>
      <c r="P38" s="88">
        <v>16</v>
      </c>
      <c r="Q38" s="88">
        <v>23</v>
      </c>
      <c r="R38" s="88">
        <v>7</v>
      </c>
      <c r="S38" s="88">
        <v>15</v>
      </c>
      <c r="T38" s="91">
        <f>VLOOKUP(C38,'ASD touch'!A:C,2,0)</f>
        <v>1</v>
      </c>
      <c r="U38" s="91">
        <f>VLOOKUP(C38,'ASD touch'!A:C,3,0)</f>
        <v>1</v>
      </c>
      <c r="V38" s="91">
        <v>65</v>
      </c>
      <c r="W38" s="91">
        <v>59</v>
      </c>
      <c r="X38" s="91">
        <v>85</v>
      </c>
      <c r="Y38" s="91">
        <v>58</v>
      </c>
      <c r="Z38" s="91">
        <v>77</v>
      </c>
      <c r="AA38" s="91">
        <v>52</v>
      </c>
      <c r="AB38" s="91">
        <v>396</v>
      </c>
      <c r="AC38" s="91">
        <v>143</v>
      </c>
      <c r="AD38" s="91">
        <v>99</v>
      </c>
      <c r="AE38" s="91">
        <v>131</v>
      </c>
      <c r="AF38" s="91">
        <v>23</v>
      </c>
      <c r="AG38" s="91">
        <v>-0.390625</v>
      </c>
      <c r="AH38" s="91">
        <v>-5.6603773584905127E-2</v>
      </c>
      <c r="AI38" s="91">
        <v>-0.1234567901234568</v>
      </c>
      <c r="AJ38" s="91">
        <v>-0.23636363636363586</v>
      </c>
      <c r="AK38" s="91">
        <v>-1.111111111111048E-2</v>
      </c>
      <c r="AL38" s="91">
        <v>-1.0952380952380956</v>
      </c>
      <c r="AM38" s="91">
        <v>-0.4512534818941501</v>
      </c>
      <c r="AN38" s="91">
        <v>-0.27840909090909122</v>
      </c>
      <c r="AO38" s="91">
        <v>-1.2987012987012987</v>
      </c>
      <c r="AP38" s="91">
        <v>6.1068702290077208E-2</v>
      </c>
      <c r="AQ38" s="91">
        <v>-0.1730769230769228</v>
      </c>
      <c r="AR38" s="91">
        <v>29</v>
      </c>
      <c r="AS38" s="91">
        <v>32</v>
      </c>
      <c r="AT38" s="91">
        <v>20</v>
      </c>
      <c r="AU38" s="94">
        <f>VLOOKUP(C38,Sheet3!A:E,3,0)</f>
        <v>-24</v>
      </c>
      <c r="AV38" s="94">
        <f>VLOOKUP(C38,Sheet3!A:E,4,0)</f>
        <v>-15</v>
      </c>
      <c r="AW38" s="98">
        <f>VLOOKUP(C38,Sheet3!A:E,5,0)</f>
        <v>-4</v>
      </c>
      <c r="AX38" s="99" t="str">
        <f>VLOOKUP(C39,Sheet3!A:E,2,0)</f>
        <v>4</v>
      </c>
      <c r="AY38" s="91">
        <v>2.44</v>
      </c>
      <c r="AZ38" s="91">
        <v>4.5599999999999996</v>
      </c>
      <c r="BA38" s="109">
        <f>VLOOKUP(C38,RBS!A:J,4,0)</f>
        <v>26</v>
      </c>
      <c r="BB38" s="109">
        <f>VLOOKUP(C38,RBS!A:J,5,0)</f>
        <v>5</v>
      </c>
      <c r="BC38" s="109">
        <f>VLOOKUP(C38,RBS!A:J,6,0)</f>
        <v>2</v>
      </c>
      <c r="BD38" s="109">
        <f>VLOOKUP(C38,RBS!A:J,7,0)</f>
        <v>3</v>
      </c>
      <c r="BE38" s="109">
        <f>VLOOKUP(C38,RBS!A:J,8,0)</f>
        <v>4</v>
      </c>
      <c r="BF38" s="109">
        <f>VLOOKUP(C38,RBS!A:J,9,0)</f>
        <v>8</v>
      </c>
      <c r="BG38" s="109">
        <f>VLOOKUP(C38,RBS!A:J,10,0)</f>
        <v>4</v>
      </c>
      <c r="BH38" s="112">
        <f>VLOOKUP(C38,anxiety!A:C,3,0)</f>
        <v>-0.20145985401459901</v>
      </c>
    </row>
    <row r="39" spans="1:60">
      <c r="A39" s="1">
        <v>1</v>
      </c>
      <c r="B39" s="4">
        <v>210</v>
      </c>
      <c r="C39" s="4">
        <v>210</v>
      </c>
      <c r="D39" s="5">
        <v>1</v>
      </c>
      <c r="E39" s="11" t="s">
        <v>26</v>
      </c>
      <c r="F39" s="7">
        <v>5.05</v>
      </c>
      <c r="G39" s="84">
        <v>125</v>
      </c>
      <c r="H39" s="87">
        <v>83</v>
      </c>
      <c r="I39" s="88">
        <v>19</v>
      </c>
      <c r="J39" s="88">
        <v>19</v>
      </c>
      <c r="K39" s="88">
        <v>16</v>
      </c>
      <c r="L39" s="88">
        <v>14</v>
      </c>
      <c r="M39" s="88">
        <v>15</v>
      </c>
      <c r="N39" s="87">
        <v>79</v>
      </c>
      <c r="O39" s="88">
        <v>10</v>
      </c>
      <c r="P39" s="88">
        <v>17</v>
      </c>
      <c r="Q39" s="88">
        <v>28</v>
      </c>
      <c r="R39" s="88">
        <v>12</v>
      </c>
      <c r="S39" s="88">
        <v>12</v>
      </c>
      <c r="T39" s="91">
        <f>VLOOKUP(C39,'ASD touch'!A:C,2,0)</f>
        <v>1</v>
      </c>
      <c r="U39" s="91">
        <f>VLOOKUP(C39,'ASD touch'!A:C,3,0)</f>
        <v>2</v>
      </c>
      <c r="V39" s="91">
        <v>62</v>
      </c>
      <c r="W39" s="91">
        <v>59</v>
      </c>
      <c r="X39" s="91">
        <v>87</v>
      </c>
      <c r="Y39" s="91">
        <v>60</v>
      </c>
      <c r="Z39" s="91">
        <v>83</v>
      </c>
      <c r="AA39" s="91">
        <v>63</v>
      </c>
      <c r="AB39" s="91">
        <v>414</v>
      </c>
      <c r="AC39" s="91">
        <v>153</v>
      </c>
      <c r="AD39" s="91">
        <v>101</v>
      </c>
      <c r="AE39" s="91">
        <v>135</v>
      </c>
      <c r="AF39" s="91">
        <v>25</v>
      </c>
      <c r="AG39" s="91">
        <v>-0.859375</v>
      </c>
      <c r="AH39" s="91">
        <v>-5.6603773584905127E-2</v>
      </c>
      <c r="AI39" s="91">
        <v>0.1234567901234568</v>
      </c>
      <c r="AJ39" s="91">
        <v>0.12727272727272779</v>
      </c>
      <c r="AK39" s="91">
        <v>0.65555555555555622</v>
      </c>
      <c r="AL39" s="91">
        <v>0.21428571428571394</v>
      </c>
      <c r="AM39" s="91">
        <v>5.0139275766017032E-2</v>
      </c>
      <c r="AN39" s="91">
        <v>0.2897727272727269</v>
      </c>
      <c r="AO39" s="91">
        <v>-1.0389610389610389</v>
      </c>
      <c r="AP39" s="91">
        <v>0.3664122137404589</v>
      </c>
      <c r="AQ39" s="91">
        <v>0.21153846153846181</v>
      </c>
      <c r="AR39" s="91">
        <v>29</v>
      </c>
      <c r="AS39" s="91">
        <v>35</v>
      </c>
      <c r="AT39" s="91">
        <v>19</v>
      </c>
      <c r="AU39" s="94">
        <f>VLOOKUP(C39,Sheet3!A:E,3,0)</f>
        <v>19</v>
      </c>
      <c r="AV39" s="94">
        <f>VLOOKUP(C39,Sheet3!A:E,4,0)</f>
        <v>4</v>
      </c>
      <c r="AW39" s="98">
        <f>VLOOKUP(C39,Sheet3!A:E,5,0)</f>
        <v>11</v>
      </c>
      <c r="AX39" s="99" t="str">
        <f>VLOOKUP(C40,Sheet3!A:E,2,0)</f>
        <v>1</v>
      </c>
      <c r="AY39" s="91">
        <v>1.65</v>
      </c>
      <c r="AZ39" s="91">
        <v>4.3099999999999996</v>
      </c>
      <c r="BA39" s="109">
        <f>VLOOKUP(C39,RBS!A:J,4,0)</f>
        <v>3</v>
      </c>
      <c r="BB39" s="109">
        <f>VLOOKUP(C39,RBS!A:J,5,0)</f>
        <v>1</v>
      </c>
      <c r="BC39" s="109">
        <f>VLOOKUP(C39,RBS!A:J,6,0)</f>
        <v>0</v>
      </c>
      <c r="BD39" s="109">
        <f>VLOOKUP(C39,RBS!A:J,7,0)</f>
        <v>0</v>
      </c>
      <c r="BE39" s="109">
        <f>VLOOKUP(C39,RBS!A:J,8,0)</f>
        <v>1</v>
      </c>
      <c r="BF39" s="109">
        <f>VLOOKUP(C39,RBS!A:J,9,0)</f>
        <v>1</v>
      </c>
      <c r="BG39" s="109">
        <f>VLOOKUP(C39,RBS!A:J,10,0)</f>
        <v>0</v>
      </c>
      <c r="BH39" s="112">
        <f>VLOOKUP(C39,anxiety!A:C,3,0)</f>
        <v>-0.12846715328467201</v>
      </c>
    </row>
    <row r="40" spans="1:60">
      <c r="A40" s="1">
        <v>1</v>
      </c>
      <c r="B40" s="4">
        <v>211</v>
      </c>
      <c r="C40" s="4">
        <v>211</v>
      </c>
      <c r="D40" s="5">
        <v>1</v>
      </c>
      <c r="E40" s="15" t="s">
        <v>42</v>
      </c>
      <c r="F40" s="7">
        <v>5.01</v>
      </c>
      <c r="G40" s="84">
        <v>107</v>
      </c>
      <c r="H40" s="87">
        <v>65</v>
      </c>
      <c r="I40" s="88">
        <v>12</v>
      </c>
      <c r="J40" s="88">
        <v>13</v>
      </c>
      <c r="K40" s="88">
        <v>5</v>
      </c>
      <c r="L40" s="88">
        <v>22</v>
      </c>
      <c r="M40" s="88">
        <v>13</v>
      </c>
      <c r="N40" s="87">
        <v>63</v>
      </c>
      <c r="O40" s="88">
        <v>10</v>
      </c>
      <c r="P40" s="88">
        <v>15</v>
      </c>
      <c r="Q40" s="88">
        <v>27</v>
      </c>
      <c r="R40" s="88">
        <v>3</v>
      </c>
      <c r="S40" s="88">
        <v>8</v>
      </c>
      <c r="T40" s="91">
        <f>VLOOKUP(C40,'ASD touch'!A:C,2,0)</f>
        <v>1</v>
      </c>
      <c r="U40" s="91">
        <f>VLOOKUP(C40,'ASD touch'!A:C,3,0)</f>
        <v>1</v>
      </c>
      <c r="V40" s="91">
        <v>74</v>
      </c>
      <c r="W40" s="91">
        <v>64</v>
      </c>
      <c r="X40" s="91">
        <v>91</v>
      </c>
      <c r="Y40" s="91">
        <v>65</v>
      </c>
      <c r="Z40" s="91">
        <v>89</v>
      </c>
      <c r="AA40" s="91">
        <v>67</v>
      </c>
      <c r="AB40" s="91">
        <v>450</v>
      </c>
      <c r="AC40" s="91">
        <v>166</v>
      </c>
      <c r="AD40" s="91">
        <v>114</v>
      </c>
      <c r="AE40" s="91">
        <v>140</v>
      </c>
      <c r="AF40" s="91">
        <v>30</v>
      </c>
      <c r="AG40" s="91">
        <v>1.015625</v>
      </c>
      <c r="AH40" s="91">
        <v>0.88679245283018926</v>
      </c>
      <c r="AI40" s="91">
        <v>0.61728395061728403</v>
      </c>
      <c r="AJ40" s="91">
        <v>1.0363636363636368</v>
      </c>
      <c r="AK40" s="91">
        <v>1.3222222222222229</v>
      </c>
      <c r="AL40" s="91">
        <v>0.69047619047619013</v>
      </c>
      <c r="AM40" s="91">
        <v>1.0529247910863513</v>
      </c>
      <c r="AN40" s="91">
        <v>1.0284090909090906</v>
      </c>
      <c r="AO40" s="91">
        <v>0.64935064935064934</v>
      </c>
      <c r="AP40" s="91">
        <v>0.74809160305343603</v>
      </c>
      <c r="AQ40" s="91">
        <v>1.1730769230769234</v>
      </c>
      <c r="AR40" s="91">
        <v>30</v>
      </c>
      <c r="AS40" s="91">
        <v>36</v>
      </c>
      <c r="AT40" s="91">
        <v>20</v>
      </c>
      <c r="AU40" s="94">
        <f>VLOOKUP(C40,Sheet3!A:E,3,0)</f>
        <v>15</v>
      </c>
      <c r="AV40" s="94">
        <f>VLOOKUP(C40,Sheet3!A:E,4,0)</f>
        <v>7</v>
      </c>
      <c r="AW40" s="98">
        <f>VLOOKUP(C40,Sheet3!A:E,5,0)</f>
        <v>3</v>
      </c>
      <c r="AX40" s="99" t="str">
        <f>VLOOKUP(C41,Sheet3!A:E,2,0)</f>
        <v>3</v>
      </c>
      <c r="AY40" s="91" t="e">
        <v>#N/A</v>
      </c>
      <c r="AZ40" s="91" t="e">
        <v>#N/A</v>
      </c>
      <c r="BA40" s="109">
        <f>VLOOKUP(C40,RBS!A:J,4,0)</f>
        <v>2</v>
      </c>
      <c r="BB40" s="109">
        <f>VLOOKUP(C40,RBS!A:J,5,0)</f>
        <v>2</v>
      </c>
      <c r="BC40" s="109">
        <f>VLOOKUP(C40,RBS!A:J,6,0)</f>
        <v>0</v>
      </c>
      <c r="BD40" s="109">
        <f>VLOOKUP(C40,RBS!A:J,7,0)</f>
        <v>0</v>
      </c>
      <c r="BE40" s="109">
        <f>VLOOKUP(C40,RBS!A:J,8,0)</f>
        <v>0</v>
      </c>
      <c r="BF40" s="109">
        <f>VLOOKUP(C40,RBS!A:J,9,0)</f>
        <v>0</v>
      </c>
      <c r="BG40" s="109">
        <f>VLOOKUP(C40,RBS!A:J,10,0)</f>
        <v>0</v>
      </c>
      <c r="BH40" s="112">
        <f>VLOOKUP(C40,anxiety!A:C,3,0)</f>
        <v>-0.49343065693430699</v>
      </c>
    </row>
    <row r="41" spans="1:60">
      <c r="A41" s="1">
        <v>1</v>
      </c>
      <c r="B41" s="4">
        <v>212</v>
      </c>
      <c r="C41" s="4">
        <v>212</v>
      </c>
      <c r="D41" s="5">
        <v>1</v>
      </c>
      <c r="E41" s="11" t="s">
        <v>36</v>
      </c>
      <c r="F41" s="7">
        <v>5</v>
      </c>
      <c r="G41" s="84">
        <v>112</v>
      </c>
      <c r="H41" s="87">
        <v>95</v>
      </c>
      <c r="I41" s="88">
        <v>22</v>
      </c>
      <c r="J41" s="88">
        <v>17</v>
      </c>
      <c r="K41" s="88">
        <v>7</v>
      </c>
      <c r="L41" s="88">
        <v>23</v>
      </c>
      <c r="M41" s="88">
        <v>26</v>
      </c>
      <c r="N41" s="87">
        <v>96</v>
      </c>
      <c r="O41" s="88">
        <v>13</v>
      </c>
      <c r="P41" s="88">
        <v>21</v>
      </c>
      <c r="Q41" s="88">
        <v>33</v>
      </c>
      <c r="R41" s="88">
        <v>17</v>
      </c>
      <c r="S41" s="88">
        <v>12</v>
      </c>
      <c r="T41" s="91">
        <f>VLOOKUP(C41,'ASD touch'!A:C,2,0)</f>
        <v>2</v>
      </c>
      <c r="U41" s="91">
        <f>VLOOKUP(C41,'ASD touch'!A:C,3,0)</f>
        <v>1</v>
      </c>
      <c r="V41" s="91">
        <v>57</v>
      </c>
      <c r="W41" s="91">
        <v>54</v>
      </c>
      <c r="X41" s="91">
        <v>88</v>
      </c>
      <c r="Y41" s="91">
        <v>57</v>
      </c>
      <c r="Z41" s="91">
        <v>80</v>
      </c>
      <c r="AA41" s="91">
        <v>72</v>
      </c>
      <c r="AB41" s="91">
        <v>408</v>
      </c>
      <c r="AC41" s="91">
        <v>162</v>
      </c>
      <c r="AD41" s="91">
        <v>92</v>
      </c>
      <c r="AE41" s="91">
        <v>126</v>
      </c>
      <c r="AF41" s="91">
        <v>28</v>
      </c>
      <c r="AG41" s="91">
        <v>-1.640625</v>
      </c>
      <c r="AH41" s="91">
        <v>-0.99999999999999944</v>
      </c>
      <c r="AI41" s="91">
        <v>0.24691358024691359</v>
      </c>
      <c r="AJ41" s="91">
        <v>-0.41818181818181765</v>
      </c>
      <c r="AK41" s="91">
        <v>0.32222222222222285</v>
      </c>
      <c r="AL41" s="91">
        <v>1.2857142857142854</v>
      </c>
      <c r="AM41" s="91">
        <v>-0.11699164345403869</v>
      </c>
      <c r="AN41" s="91">
        <v>0.8011363636363632</v>
      </c>
      <c r="AO41" s="91">
        <v>-2.2077922077922079</v>
      </c>
      <c r="AP41" s="91">
        <v>-0.32061068702289991</v>
      </c>
      <c r="AQ41" s="91">
        <v>0.78846153846153866</v>
      </c>
      <c r="AR41" s="91">
        <v>30</v>
      </c>
      <c r="AS41" s="91">
        <v>38</v>
      </c>
      <c r="AT41" s="91">
        <v>16</v>
      </c>
      <c r="AU41" s="94">
        <f>VLOOKUP(C41,Sheet3!A:E,3,0)</f>
        <v>-36</v>
      </c>
      <c r="AV41" s="94">
        <f>VLOOKUP(C41,Sheet3!A:E,4,0)</f>
        <v>-15</v>
      </c>
      <c r="AW41" s="98">
        <f>VLOOKUP(C41,Sheet3!A:E,5,0)</f>
        <v>-14</v>
      </c>
      <c r="AX41" s="99" t="str">
        <f>VLOOKUP(C42,Sheet3!A:E,2,0)</f>
        <v>4</v>
      </c>
      <c r="AY41" s="91">
        <v>2.36</v>
      </c>
      <c r="AZ41" s="91">
        <v>6.65</v>
      </c>
      <c r="BA41" s="109">
        <f>VLOOKUP(C41,RBS!A:J,4,0)</f>
        <v>4</v>
      </c>
      <c r="BB41" s="109">
        <f>VLOOKUP(C41,RBS!A:J,5,0)</f>
        <v>1</v>
      </c>
      <c r="BC41" s="109">
        <f>VLOOKUP(C41,RBS!A:J,6,0)</f>
        <v>0</v>
      </c>
      <c r="BD41" s="109">
        <f>VLOOKUP(C41,RBS!A:J,7,0)</f>
        <v>3</v>
      </c>
      <c r="BE41" s="109">
        <f>VLOOKUP(C41,RBS!A:J,8,0)</f>
        <v>0</v>
      </c>
      <c r="BF41" s="109">
        <f>VLOOKUP(C41,RBS!A:J,9,0)</f>
        <v>0</v>
      </c>
      <c r="BG41" s="109">
        <f>VLOOKUP(C41,RBS!A:J,10,0)</f>
        <v>0</v>
      </c>
      <c r="BH41" s="112">
        <f>VLOOKUP(C41,anxiety!A:C,3,0)</f>
        <v>0.89343065693430601</v>
      </c>
    </row>
    <row r="42" spans="1:60">
      <c r="A42" s="1">
        <v>1</v>
      </c>
      <c r="B42" s="4">
        <v>213</v>
      </c>
      <c r="C42" s="4">
        <v>213</v>
      </c>
      <c r="D42" s="5">
        <v>1</v>
      </c>
      <c r="E42" s="21" t="s">
        <v>56</v>
      </c>
      <c r="F42" s="7">
        <v>5</v>
      </c>
      <c r="G42" s="84">
        <v>96</v>
      </c>
      <c r="H42" s="87">
        <v>75</v>
      </c>
      <c r="I42" s="88">
        <v>12</v>
      </c>
      <c r="J42" s="88">
        <v>15</v>
      </c>
      <c r="K42" s="88">
        <v>15</v>
      </c>
      <c r="L42" s="88">
        <v>17</v>
      </c>
      <c r="M42" s="88">
        <v>16</v>
      </c>
      <c r="N42" s="87">
        <v>80</v>
      </c>
      <c r="O42" s="88">
        <v>11</v>
      </c>
      <c r="P42" s="88">
        <v>17</v>
      </c>
      <c r="Q42" s="88">
        <v>29</v>
      </c>
      <c r="R42" s="88">
        <v>13</v>
      </c>
      <c r="S42" s="88">
        <v>10</v>
      </c>
      <c r="T42" s="91">
        <f>VLOOKUP(C42,'ASD touch'!A:C,2,0)</f>
        <v>1</v>
      </c>
      <c r="U42" s="91">
        <f>VLOOKUP(C42,'ASD touch'!A:C,3,0)</f>
        <v>1</v>
      </c>
      <c r="V42" s="91">
        <v>62</v>
      </c>
      <c r="W42" s="91">
        <v>52</v>
      </c>
      <c r="X42" s="91">
        <v>81</v>
      </c>
      <c r="Y42" s="91">
        <v>64</v>
      </c>
      <c r="Z42" s="91">
        <v>75</v>
      </c>
      <c r="AA42" s="91">
        <v>54</v>
      </c>
      <c r="AB42" s="91">
        <v>388</v>
      </c>
      <c r="AC42" s="91">
        <v>141</v>
      </c>
      <c r="AD42" s="91">
        <v>100</v>
      </c>
      <c r="AE42" s="91">
        <v>120</v>
      </c>
      <c r="AF42" s="91">
        <v>27</v>
      </c>
      <c r="AG42" s="91">
        <v>-0.859375</v>
      </c>
      <c r="AH42" s="91">
        <v>-1.3773584905660372</v>
      </c>
      <c r="AI42" s="91">
        <v>-0.61728395061728403</v>
      </c>
      <c r="AJ42" s="91">
        <v>0.85454545454545505</v>
      </c>
      <c r="AK42" s="91">
        <v>-0.2333333333333327</v>
      </c>
      <c r="AL42" s="91">
        <v>-0.85714285714285743</v>
      </c>
      <c r="AM42" s="91">
        <v>-0.67409470752089107</v>
      </c>
      <c r="AN42" s="91">
        <v>-0.39204545454545486</v>
      </c>
      <c r="AO42" s="91">
        <v>-1.1688311688311688</v>
      </c>
      <c r="AP42" s="91">
        <v>-0.77862595419847247</v>
      </c>
      <c r="AQ42" s="91">
        <v>0.59615384615384637</v>
      </c>
      <c r="AR42" s="91">
        <v>24</v>
      </c>
      <c r="AS42" s="91">
        <v>32</v>
      </c>
      <c r="AT42" s="91">
        <v>20</v>
      </c>
      <c r="AU42" s="94">
        <f>VLOOKUP(C42,Sheet3!A:E,3,0)</f>
        <v>-40</v>
      </c>
      <c r="AV42" s="94">
        <f>VLOOKUP(C42,Sheet3!A:E,4,0)</f>
        <v>-26</v>
      </c>
      <c r="AW42" s="98">
        <f>VLOOKUP(C42,Sheet3!A:E,5,0)</f>
        <v>-2</v>
      </c>
      <c r="AX42" s="99" t="str">
        <f>VLOOKUP(C43,Sheet3!A:E,2,0)</f>
        <v>5</v>
      </c>
      <c r="AY42" s="91">
        <v>2.44</v>
      </c>
      <c r="AZ42" s="91">
        <v>5.46</v>
      </c>
      <c r="BA42" s="109">
        <f>VLOOKUP(C42,RBS!A:J,4,0)</f>
        <v>18</v>
      </c>
      <c r="BB42" s="109">
        <f>VLOOKUP(C42,RBS!A:J,5,0)</f>
        <v>5</v>
      </c>
      <c r="BC42" s="109">
        <f>VLOOKUP(C42,RBS!A:J,6,0)</f>
        <v>0</v>
      </c>
      <c r="BD42" s="109">
        <f>VLOOKUP(C42,RBS!A:J,7,0)</f>
        <v>0</v>
      </c>
      <c r="BE42" s="109">
        <f>VLOOKUP(C42,RBS!A:J,8,0)</f>
        <v>0</v>
      </c>
      <c r="BF42" s="109">
        <f>VLOOKUP(C42,RBS!A:J,9,0)</f>
        <v>6</v>
      </c>
      <c r="BG42" s="109">
        <f>VLOOKUP(C42,RBS!A:J,10,0)</f>
        <v>7</v>
      </c>
      <c r="BH42" s="112">
        <f>VLOOKUP(C42,anxiety!A:C,3,0)</f>
        <v>1.47737226277372</v>
      </c>
    </row>
    <row r="43" spans="1:60">
      <c r="A43" s="1">
        <v>1</v>
      </c>
      <c r="B43" s="4">
        <v>214</v>
      </c>
      <c r="C43" s="4">
        <v>214</v>
      </c>
      <c r="D43" s="5">
        <v>1</v>
      </c>
      <c r="E43" s="6" t="s">
        <v>15</v>
      </c>
      <c r="F43" s="7">
        <v>5</v>
      </c>
      <c r="G43" s="84">
        <v>143</v>
      </c>
      <c r="H43" s="87">
        <v>105</v>
      </c>
      <c r="I43" s="88">
        <v>28</v>
      </c>
      <c r="J43" s="88">
        <v>18</v>
      </c>
      <c r="K43" s="88">
        <v>11</v>
      </c>
      <c r="L43" s="88">
        <v>24</v>
      </c>
      <c r="M43" s="88">
        <v>24</v>
      </c>
      <c r="N43" s="87">
        <v>112</v>
      </c>
      <c r="O43" s="88">
        <v>18</v>
      </c>
      <c r="P43" s="88">
        <v>19</v>
      </c>
      <c r="Q43" s="88">
        <v>39</v>
      </c>
      <c r="R43" s="88">
        <v>20</v>
      </c>
      <c r="S43" s="88">
        <v>16</v>
      </c>
      <c r="T43" s="91">
        <f>VLOOKUP(C43,'ASD touch'!A:C,2,0)</f>
        <v>1</v>
      </c>
      <c r="U43" s="91">
        <f>VLOOKUP(C43,'ASD touch'!A:C,3,0)</f>
        <v>1</v>
      </c>
      <c r="V43" s="91">
        <v>61</v>
      </c>
      <c r="W43" s="91">
        <v>52</v>
      </c>
      <c r="X43" s="91">
        <v>79</v>
      </c>
      <c r="Y43" s="91">
        <v>54</v>
      </c>
      <c r="Z43" s="91">
        <v>73</v>
      </c>
      <c r="AA43" s="91">
        <v>58</v>
      </c>
      <c r="AB43" s="91">
        <v>377</v>
      </c>
      <c r="AC43" s="91">
        <v>148</v>
      </c>
      <c r="AD43" s="91">
        <v>94</v>
      </c>
      <c r="AE43" s="91">
        <v>114</v>
      </c>
      <c r="AF43" s="91">
        <v>21</v>
      </c>
      <c r="AG43" s="91">
        <v>-1.015625</v>
      </c>
      <c r="AH43" s="91">
        <v>-1.3773584905660372</v>
      </c>
      <c r="AI43" s="91">
        <v>-0.86419753086419759</v>
      </c>
      <c r="AJ43" s="91">
        <v>-0.96363636363636307</v>
      </c>
      <c r="AK43" s="91">
        <v>-0.45555555555555494</v>
      </c>
      <c r="AL43" s="91">
        <v>-0.38095238095238126</v>
      </c>
      <c r="AM43" s="91">
        <v>-0.98050139275765991</v>
      </c>
      <c r="AN43" s="91">
        <v>5.6818181818178584E-3</v>
      </c>
      <c r="AO43" s="91">
        <v>-1.948051948051948</v>
      </c>
      <c r="AP43" s="91">
        <v>-1.236641221374045</v>
      </c>
      <c r="AQ43" s="91">
        <v>-0.55769230769230738</v>
      </c>
      <c r="AR43" s="91">
        <v>24</v>
      </c>
      <c r="AS43" s="91">
        <v>32</v>
      </c>
      <c r="AT43" s="91">
        <v>20</v>
      </c>
      <c r="AU43" s="94">
        <f>VLOOKUP(C43,Sheet3!A:E,3,0)</f>
        <v>4</v>
      </c>
      <c r="AV43" s="94">
        <f>VLOOKUP(C43,Sheet3!A:E,4,0)</f>
        <v>6</v>
      </c>
      <c r="AW43" s="98">
        <f>VLOOKUP(C43,Sheet3!A:E,5,0)</f>
        <v>2</v>
      </c>
      <c r="AX43" s="99" t="str">
        <f>VLOOKUP(C44,Sheet3!A:E,2,0)</f>
        <v>3</v>
      </c>
      <c r="AY43" s="91">
        <v>2.36</v>
      </c>
      <c r="AZ43" s="91">
        <v>5.88</v>
      </c>
      <c r="BA43" s="109">
        <f>VLOOKUP(C43,RBS!A:J,4,0)</f>
        <v>0</v>
      </c>
      <c r="BB43" s="109">
        <f>VLOOKUP(C43,RBS!A:J,5,0)</f>
        <v>0</v>
      </c>
      <c r="BC43" s="109">
        <f>VLOOKUP(C43,RBS!A:J,6,0)</f>
        <v>0</v>
      </c>
      <c r="BD43" s="109">
        <f>VLOOKUP(C43,RBS!A:J,7,0)</f>
        <v>0</v>
      </c>
      <c r="BE43" s="109">
        <f>VLOOKUP(C43,RBS!A:J,8,0)</f>
        <v>0</v>
      </c>
      <c r="BF43" s="109">
        <f>VLOOKUP(C43,RBS!A:J,9,0)</f>
        <v>0</v>
      </c>
      <c r="BG43" s="109">
        <f>VLOOKUP(C43,RBS!A:J,10,0)</f>
        <v>0</v>
      </c>
      <c r="BH43" s="112">
        <f>VLOOKUP(C43,anxiety!A:C,3,0)</f>
        <v>-1.0043795620438001</v>
      </c>
    </row>
    <row r="44" spans="1:60">
      <c r="A44" s="1">
        <v>1</v>
      </c>
      <c r="B44" s="4">
        <v>215</v>
      </c>
      <c r="C44" s="4">
        <v>215</v>
      </c>
      <c r="D44" s="14">
        <v>2</v>
      </c>
      <c r="E44" s="11" t="s">
        <v>34</v>
      </c>
      <c r="F44" s="7">
        <v>4.95</v>
      </c>
      <c r="G44" s="84">
        <v>113</v>
      </c>
      <c r="H44" s="87">
        <v>72</v>
      </c>
      <c r="I44" s="88">
        <v>13</v>
      </c>
      <c r="J44" s="88">
        <v>13</v>
      </c>
      <c r="K44" s="88">
        <v>17</v>
      </c>
      <c r="L44" s="88">
        <v>16</v>
      </c>
      <c r="M44" s="88">
        <v>13</v>
      </c>
      <c r="N44" s="87">
        <v>81</v>
      </c>
      <c r="O44" s="88">
        <v>11</v>
      </c>
      <c r="P44" s="88">
        <v>16</v>
      </c>
      <c r="Q44" s="88">
        <v>28</v>
      </c>
      <c r="R44" s="88">
        <v>14</v>
      </c>
      <c r="S44" s="88">
        <v>12</v>
      </c>
      <c r="T44" s="91">
        <f>VLOOKUP(C44,'ASD touch'!A:C,2,0)</f>
        <v>1</v>
      </c>
      <c r="U44" s="91">
        <f>VLOOKUP(C44,'ASD touch'!A:C,3,0)</f>
        <v>3</v>
      </c>
      <c r="V44" s="91">
        <v>58</v>
      </c>
      <c r="W44" s="91">
        <v>55</v>
      </c>
      <c r="X44" s="91">
        <v>75</v>
      </c>
      <c r="Y44" s="91">
        <v>57</v>
      </c>
      <c r="Z44" s="91">
        <v>76</v>
      </c>
      <c r="AA44" s="91">
        <v>53</v>
      </c>
      <c r="AB44" s="91">
        <v>374</v>
      </c>
      <c r="AC44" s="91">
        <v>133</v>
      </c>
      <c r="AD44" s="91">
        <v>106</v>
      </c>
      <c r="AE44" s="91">
        <v>114</v>
      </c>
      <c r="AF44" s="91">
        <v>21</v>
      </c>
      <c r="AG44" s="91">
        <v>-1.484375</v>
      </c>
      <c r="AH44" s="91">
        <v>-0.81132075471698062</v>
      </c>
      <c r="AI44" s="91">
        <v>-1.3580246913580247</v>
      </c>
      <c r="AJ44" s="91">
        <v>-0.41818181818181765</v>
      </c>
      <c r="AK44" s="91">
        <v>-0.12222222222222159</v>
      </c>
      <c r="AL44" s="91">
        <v>-0.9761904761904765</v>
      </c>
      <c r="AM44" s="91">
        <v>-1.0640668523676877</v>
      </c>
      <c r="AN44" s="91">
        <v>-0.84659090909090939</v>
      </c>
      <c r="AO44" s="91">
        <v>-0.38961038961038963</v>
      </c>
      <c r="AP44" s="91">
        <v>-1.236641221374045</v>
      </c>
      <c r="AQ44" s="91">
        <v>-0.55769230769230738</v>
      </c>
      <c r="AR44" s="91">
        <v>27</v>
      </c>
      <c r="AS44" s="91">
        <v>30</v>
      </c>
      <c r="AT44" s="91">
        <v>15</v>
      </c>
      <c r="AU44" s="94">
        <f>VLOOKUP(C44,Sheet3!A:E,3,0)</f>
        <v>-12</v>
      </c>
      <c r="AV44" s="94">
        <f>VLOOKUP(C44,Sheet3!A:E,4,0)</f>
        <v>-11</v>
      </c>
      <c r="AW44" s="98">
        <f>VLOOKUP(C44,Sheet3!A:E,5,0)</f>
        <v>2</v>
      </c>
      <c r="AX44" s="99" t="str">
        <f>VLOOKUP(C45,Sheet3!A:E,2,0)</f>
        <v>4</v>
      </c>
      <c r="AY44" s="91">
        <v>1.65</v>
      </c>
      <c r="AZ44" s="91">
        <v>6.65</v>
      </c>
      <c r="BA44" s="109">
        <f>VLOOKUP(C44,RBS!A:J,4,0)</f>
        <v>13</v>
      </c>
      <c r="BB44" s="109">
        <f>VLOOKUP(C44,RBS!A:J,5,0)</f>
        <v>4</v>
      </c>
      <c r="BC44" s="109">
        <f>VLOOKUP(C44,RBS!A:J,6,0)</f>
        <v>0</v>
      </c>
      <c r="BD44" s="109">
        <f>VLOOKUP(C44,RBS!A:J,7,0)</f>
        <v>2</v>
      </c>
      <c r="BE44" s="109">
        <f>VLOOKUP(C44,RBS!A:J,8,0)</f>
        <v>1</v>
      </c>
      <c r="BF44" s="109">
        <f>VLOOKUP(C44,RBS!A:J,9,0)</f>
        <v>2</v>
      </c>
      <c r="BG44" s="109">
        <f>VLOOKUP(C44,RBS!A:J,10,0)</f>
        <v>4</v>
      </c>
      <c r="BH44" s="112">
        <f>VLOOKUP(C44,anxiety!A:C,3,0)</f>
        <v>-1.2233576642335799</v>
      </c>
    </row>
    <row r="45" spans="1:60">
      <c r="A45" s="1">
        <v>1</v>
      </c>
      <c r="B45" s="4">
        <v>216</v>
      </c>
      <c r="C45" s="4">
        <v>216</v>
      </c>
      <c r="D45" s="5">
        <v>1</v>
      </c>
      <c r="E45" s="19" t="s">
        <v>53</v>
      </c>
      <c r="F45" s="7">
        <v>4.95</v>
      </c>
      <c r="G45" s="84">
        <v>101</v>
      </c>
      <c r="H45" s="87">
        <v>68</v>
      </c>
      <c r="I45" s="88">
        <v>7</v>
      </c>
      <c r="J45" s="88">
        <v>14</v>
      </c>
      <c r="K45" s="88">
        <v>11</v>
      </c>
      <c r="L45" s="88">
        <v>26</v>
      </c>
      <c r="M45" s="88">
        <v>10</v>
      </c>
      <c r="N45" s="87">
        <v>74</v>
      </c>
      <c r="O45" s="88">
        <v>6</v>
      </c>
      <c r="P45" s="88">
        <v>21</v>
      </c>
      <c r="Q45" s="88">
        <v>24</v>
      </c>
      <c r="R45" s="88">
        <v>10</v>
      </c>
      <c r="S45" s="88">
        <v>13</v>
      </c>
      <c r="T45" s="91">
        <f>VLOOKUP(C45,'ASD touch'!A:C,2,0)</f>
        <v>1</v>
      </c>
      <c r="U45" s="91">
        <f>VLOOKUP(C45,'ASD touch'!A:C,3,0)</f>
        <v>1</v>
      </c>
      <c r="V45" s="91">
        <v>70</v>
      </c>
      <c r="W45" s="91">
        <v>60</v>
      </c>
      <c r="X45" s="91">
        <v>92</v>
      </c>
      <c r="Y45" s="91">
        <v>65</v>
      </c>
      <c r="Z45" s="91">
        <v>88</v>
      </c>
      <c r="AA45" s="91">
        <v>61</v>
      </c>
      <c r="AB45" s="91">
        <v>436</v>
      </c>
      <c r="AC45" s="91">
        <v>158</v>
      </c>
      <c r="AD45" s="91">
        <v>108</v>
      </c>
      <c r="AE45" s="91">
        <v>140</v>
      </c>
      <c r="AF45" s="91">
        <v>30</v>
      </c>
      <c r="AG45" s="91">
        <v>0.390625</v>
      </c>
      <c r="AH45" s="91">
        <v>0.13207547169811376</v>
      </c>
      <c r="AI45" s="91">
        <v>0.74074074074074081</v>
      </c>
      <c r="AJ45" s="91">
        <v>1.0363636363636368</v>
      </c>
      <c r="AK45" s="91">
        <v>1.2111111111111117</v>
      </c>
      <c r="AL45" s="91">
        <v>-2.3809523809524148E-2</v>
      </c>
      <c r="AM45" s="91">
        <v>0.66295264623955463</v>
      </c>
      <c r="AN45" s="91">
        <v>0.57386363636363602</v>
      </c>
      <c r="AO45" s="91">
        <v>-0.12987012987012986</v>
      </c>
      <c r="AP45" s="91">
        <v>0.74809160305343603</v>
      </c>
      <c r="AQ45" s="91">
        <v>1.1730769230769234</v>
      </c>
      <c r="AR45" s="91">
        <v>30</v>
      </c>
      <c r="AS45" s="91">
        <v>38</v>
      </c>
      <c r="AT45" s="91">
        <v>19</v>
      </c>
      <c r="AU45" s="94">
        <f>VLOOKUP(C45,Sheet3!A:E,3,0)</f>
        <v>62</v>
      </c>
      <c r="AV45" s="94">
        <f>VLOOKUP(C45,Sheet3!A:E,4,0)</f>
        <v>20</v>
      </c>
      <c r="AW45" s="98">
        <f>VLOOKUP(C45,Sheet3!A:E,5,0)</f>
        <v>15</v>
      </c>
      <c r="AX45" s="99" t="str">
        <f>VLOOKUP(C46,Sheet3!A:E,2,0)</f>
        <v>6</v>
      </c>
      <c r="AY45" s="91">
        <v>2.36</v>
      </c>
      <c r="AZ45" s="91">
        <v>3.84</v>
      </c>
      <c r="BA45" s="109">
        <f>VLOOKUP(C45,RBS!A:J,4,0)</f>
        <v>12</v>
      </c>
      <c r="BB45" s="109">
        <f>VLOOKUP(C45,RBS!A:J,5,0)</f>
        <v>2</v>
      </c>
      <c r="BC45" s="109">
        <f>VLOOKUP(C45,RBS!A:J,6,0)</f>
        <v>1</v>
      </c>
      <c r="BD45" s="109">
        <f>VLOOKUP(C45,RBS!A:J,7,0)</f>
        <v>1</v>
      </c>
      <c r="BE45" s="109">
        <f>VLOOKUP(C45,RBS!A:J,8,0)</f>
        <v>2</v>
      </c>
      <c r="BF45" s="109">
        <f>VLOOKUP(C45,RBS!A:J,9,0)</f>
        <v>3</v>
      </c>
      <c r="BG45" s="109">
        <f>VLOOKUP(C45,RBS!A:J,10,0)</f>
        <v>3</v>
      </c>
      <c r="BH45" s="112">
        <f>VLOOKUP(C45,anxiety!A:C,3,0)</f>
        <v>1.75182481751824E-2</v>
      </c>
    </row>
    <row r="46" spans="1:60">
      <c r="A46" s="1">
        <v>1</v>
      </c>
      <c r="B46" s="4">
        <v>217</v>
      </c>
      <c r="C46" s="4">
        <v>217</v>
      </c>
      <c r="D46" s="5">
        <v>1</v>
      </c>
      <c r="E46" s="19" t="s">
        <v>16</v>
      </c>
      <c r="F46" s="7">
        <v>5.47</v>
      </c>
      <c r="G46" s="84">
        <v>138</v>
      </c>
      <c r="H46" s="87">
        <v>77</v>
      </c>
      <c r="I46" s="88">
        <v>17</v>
      </c>
      <c r="J46" s="88">
        <v>14</v>
      </c>
      <c r="K46" s="88">
        <v>19</v>
      </c>
      <c r="L46" s="88">
        <v>15</v>
      </c>
      <c r="M46" s="88">
        <v>12</v>
      </c>
      <c r="N46" s="87">
        <v>59</v>
      </c>
      <c r="O46" s="88">
        <v>8</v>
      </c>
      <c r="P46" s="88">
        <v>10</v>
      </c>
      <c r="Q46" s="88">
        <v>23</v>
      </c>
      <c r="R46" s="88">
        <v>12</v>
      </c>
      <c r="S46" s="88">
        <v>6</v>
      </c>
      <c r="T46" s="91">
        <f>VLOOKUP(C46,'ASD touch'!A:C,2,0)</f>
        <v>3</v>
      </c>
      <c r="U46" s="91">
        <f>VLOOKUP(C46,'ASD touch'!A:C,3,0)</f>
        <v>2</v>
      </c>
      <c r="V46" s="91">
        <v>67</v>
      </c>
      <c r="W46" s="91">
        <v>56</v>
      </c>
      <c r="X46" s="91">
        <v>88</v>
      </c>
      <c r="Y46" s="91">
        <v>60</v>
      </c>
      <c r="Z46" s="91">
        <v>79</v>
      </c>
      <c r="AA46" s="91">
        <v>58</v>
      </c>
      <c r="AB46" s="91">
        <v>408</v>
      </c>
      <c r="AC46" s="91">
        <v>145</v>
      </c>
      <c r="AD46" s="91">
        <v>104</v>
      </c>
      <c r="AE46" s="91">
        <v>135</v>
      </c>
      <c r="AF46" s="91">
        <v>24</v>
      </c>
      <c r="AG46" s="91">
        <v>-7.8125E-2</v>
      </c>
      <c r="AH46" s="91">
        <v>-0.62264150943396179</v>
      </c>
      <c r="AI46" s="91">
        <v>0.24691358024691359</v>
      </c>
      <c r="AJ46" s="91">
        <v>0.12727272727272779</v>
      </c>
      <c r="AK46" s="91">
        <v>0.21111111111111175</v>
      </c>
      <c r="AL46" s="91">
        <v>-0.38095238095238126</v>
      </c>
      <c r="AM46" s="91">
        <v>-0.11699164345403869</v>
      </c>
      <c r="AN46" s="91">
        <v>-0.16477272727272757</v>
      </c>
      <c r="AO46" s="91">
        <v>-0.64935064935064934</v>
      </c>
      <c r="AP46" s="91">
        <v>0.3664122137404589</v>
      </c>
      <c r="AQ46" s="91">
        <v>1.9230769230769502E-2</v>
      </c>
      <c r="AR46" s="91">
        <v>26</v>
      </c>
      <c r="AS46" s="91">
        <v>39</v>
      </c>
      <c r="AT46" s="91">
        <v>19</v>
      </c>
      <c r="AU46" s="94">
        <f>VLOOKUP(C46,Sheet3!A:E,3,0)</f>
        <v>-38</v>
      </c>
      <c r="AV46" s="94">
        <f>VLOOKUP(C46,Sheet3!A:E,4,0)</f>
        <v>-19</v>
      </c>
      <c r="AW46" s="98">
        <f>VLOOKUP(C46,Sheet3!A:E,5,0)</f>
        <v>-3</v>
      </c>
      <c r="AX46" s="99" t="str">
        <f>VLOOKUP(C47,Sheet3!A:E,2,0)</f>
        <v>4</v>
      </c>
      <c r="AY46" s="91">
        <v>2.44</v>
      </c>
      <c r="AZ46" s="91">
        <v>3.61</v>
      </c>
      <c r="BA46" s="109">
        <f>VLOOKUP(C46,RBS!A:J,4,0)</f>
        <v>12</v>
      </c>
      <c r="BB46" s="109">
        <f>VLOOKUP(C46,RBS!A:J,5,0)</f>
        <v>3</v>
      </c>
      <c r="BC46" s="109">
        <f>VLOOKUP(C46,RBS!A:J,6,0)</f>
        <v>0</v>
      </c>
      <c r="BD46" s="109">
        <f>VLOOKUP(C46,RBS!A:J,7,0)</f>
        <v>2</v>
      </c>
      <c r="BE46" s="109">
        <f>VLOOKUP(C46,RBS!A:J,8,0)</f>
        <v>2</v>
      </c>
      <c r="BF46" s="109">
        <f>VLOOKUP(C46,RBS!A:J,9,0)</f>
        <v>2</v>
      </c>
      <c r="BG46" s="109">
        <f>VLOOKUP(C46,RBS!A:J,10,0)</f>
        <v>3</v>
      </c>
      <c r="BH46" s="112">
        <f>VLOOKUP(C46,anxiety!A:C,3,0)</f>
        <v>-0.34744525547445299</v>
      </c>
    </row>
    <row r="47" spans="1:60">
      <c r="A47" s="1">
        <v>1</v>
      </c>
      <c r="B47" s="4">
        <v>218</v>
      </c>
      <c r="C47" s="4">
        <v>218</v>
      </c>
      <c r="D47" s="5">
        <v>1</v>
      </c>
      <c r="E47" s="15" t="s">
        <v>40</v>
      </c>
      <c r="F47" s="7">
        <v>5.47</v>
      </c>
      <c r="G47" s="84">
        <v>110</v>
      </c>
      <c r="H47" s="87">
        <v>92</v>
      </c>
      <c r="I47" s="88">
        <v>19</v>
      </c>
      <c r="J47" s="88">
        <v>15</v>
      </c>
      <c r="K47" s="88">
        <v>17</v>
      </c>
      <c r="L47" s="88">
        <v>24</v>
      </c>
      <c r="M47" s="88">
        <v>17</v>
      </c>
      <c r="N47" s="87">
        <v>113</v>
      </c>
      <c r="O47" s="88">
        <v>10</v>
      </c>
      <c r="P47" s="88">
        <v>20</v>
      </c>
      <c r="Q47" s="88">
        <v>43</v>
      </c>
      <c r="R47" s="88">
        <v>17</v>
      </c>
      <c r="S47" s="88">
        <v>23</v>
      </c>
      <c r="T47" s="91">
        <f>VLOOKUP(C47,'ASD touch'!A:C,2,0)</f>
        <v>1</v>
      </c>
      <c r="U47" s="91">
        <f>VLOOKUP(C47,'ASD touch'!A:C,3,0)</f>
        <v>1</v>
      </c>
      <c r="V47" s="91">
        <v>66</v>
      </c>
      <c r="W47" s="91">
        <v>61</v>
      </c>
      <c r="X47" s="91">
        <v>91</v>
      </c>
      <c r="Y47" s="91">
        <v>57</v>
      </c>
      <c r="Z47" s="91">
        <v>84</v>
      </c>
      <c r="AA47" s="91">
        <v>65</v>
      </c>
      <c r="AB47" s="91">
        <v>424</v>
      </c>
      <c r="AC47" s="91">
        <v>158</v>
      </c>
      <c r="AD47" s="91">
        <v>98</v>
      </c>
      <c r="AE47" s="91">
        <v>138</v>
      </c>
      <c r="AF47" s="91">
        <v>30</v>
      </c>
      <c r="AG47" s="91">
        <v>-0.234375</v>
      </c>
      <c r="AH47" s="91">
        <v>0.32075471698113261</v>
      </c>
      <c r="AI47" s="91">
        <v>0.61728395061728403</v>
      </c>
      <c r="AJ47" s="91">
        <v>-0.41818181818181765</v>
      </c>
      <c r="AK47" s="91">
        <v>0.76666666666666727</v>
      </c>
      <c r="AL47" s="91">
        <v>0.45238095238095205</v>
      </c>
      <c r="AM47" s="91">
        <v>0.32869080779944321</v>
      </c>
      <c r="AN47" s="91">
        <v>0.57386363636363602</v>
      </c>
      <c r="AO47" s="91">
        <v>-1.4285714285714286</v>
      </c>
      <c r="AP47" s="91">
        <v>0.59541984732824516</v>
      </c>
      <c r="AQ47" s="91">
        <v>1.1730769230769234</v>
      </c>
      <c r="AR47" s="91">
        <v>26</v>
      </c>
      <c r="AS47" s="91">
        <v>40</v>
      </c>
      <c r="AT47" s="91">
        <v>20</v>
      </c>
      <c r="AU47" s="94">
        <f>VLOOKUP(C47,Sheet3!A:E,3,0)</f>
        <v>-4</v>
      </c>
      <c r="AV47" s="94">
        <f>VLOOKUP(C47,Sheet3!A:E,4,0)</f>
        <v>-3</v>
      </c>
      <c r="AW47" s="98">
        <f>VLOOKUP(C47,Sheet3!A:E,5,0)</f>
        <v>1</v>
      </c>
      <c r="AX47" s="99" t="str">
        <f>VLOOKUP(C48,Sheet3!A:E,2,0)</f>
        <v>2</v>
      </c>
      <c r="AY47" s="91">
        <v>1.65</v>
      </c>
      <c r="AZ47" s="91">
        <v>5.07</v>
      </c>
      <c r="BA47" s="109">
        <f>VLOOKUP(C47,RBS!A:J,4,0)</f>
        <v>29</v>
      </c>
      <c r="BB47" s="109">
        <f>VLOOKUP(C47,RBS!A:J,5,0)</f>
        <v>7</v>
      </c>
      <c r="BC47" s="109">
        <f>VLOOKUP(C47,RBS!A:J,6,0)</f>
        <v>0</v>
      </c>
      <c r="BD47" s="109">
        <f>VLOOKUP(C47,RBS!A:J,7,0)</f>
        <v>5</v>
      </c>
      <c r="BE47" s="109">
        <f>VLOOKUP(C47,RBS!A:J,8,0)</f>
        <v>8</v>
      </c>
      <c r="BF47" s="109">
        <f>VLOOKUP(C47,RBS!A:J,9,0)</f>
        <v>4</v>
      </c>
      <c r="BG47" s="109">
        <f>VLOOKUP(C47,RBS!A:J,10,0)</f>
        <v>5</v>
      </c>
      <c r="BH47" s="112">
        <f>VLOOKUP(C47,anxiety!A:C,3,0)</f>
        <v>1.4043795620438</v>
      </c>
    </row>
    <row r="48" spans="1:60">
      <c r="A48" s="1">
        <v>1</v>
      </c>
      <c r="B48" s="4">
        <v>219</v>
      </c>
      <c r="C48" s="4">
        <v>219</v>
      </c>
      <c r="D48" s="5">
        <v>1</v>
      </c>
      <c r="E48" s="11" t="s">
        <v>29</v>
      </c>
      <c r="F48" s="7">
        <v>5.3</v>
      </c>
      <c r="G48" s="84">
        <v>122</v>
      </c>
      <c r="H48" s="87">
        <v>30</v>
      </c>
      <c r="I48" s="88">
        <v>4</v>
      </c>
      <c r="J48" s="88">
        <v>9</v>
      </c>
      <c r="K48" s="88">
        <v>4</v>
      </c>
      <c r="L48" s="88">
        <v>10</v>
      </c>
      <c r="M48" s="88">
        <v>3</v>
      </c>
      <c r="N48" s="87">
        <v>47</v>
      </c>
      <c r="O48" s="88">
        <v>6</v>
      </c>
      <c r="P48" s="88">
        <v>8</v>
      </c>
      <c r="Q48" s="88">
        <v>19</v>
      </c>
      <c r="R48" s="88">
        <v>4</v>
      </c>
      <c r="S48" s="88">
        <v>10</v>
      </c>
      <c r="T48" s="91">
        <f>VLOOKUP(C48,'ASD touch'!A:C,2,0)</f>
        <v>1</v>
      </c>
      <c r="U48" s="91">
        <f>VLOOKUP(C48,'ASD touch'!A:C,3,0)</f>
        <v>2</v>
      </c>
      <c r="V48" s="91">
        <v>65</v>
      </c>
      <c r="W48" s="91">
        <v>58</v>
      </c>
      <c r="X48" s="91">
        <v>82</v>
      </c>
      <c r="Y48" s="91">
        <v>55</v>
      </c>
      <c r="Z48" s="91">
        <v>73</v>
      </c>
      <c r="AA48" s="91">
        <v>64</v>
      </c>
      <c r="AB48" s="91">
        <v>397</v>
      </c>
      <c r="AC48" s="91">
        <v>134</v>
      </c>
      <c r="AD48" s="91">
        <v>106</v>
      </c>
      <c r="AE48" s="91">
        <v>134</v>
      </c>
      <c r="AF48" s="91">
        <v>23</v>
      </c>
      <c r="AG48" s="91">
        <v>-0.390625</v>
      </c>
      <c r="AH48" s="91">
        <v>-0.245283018867924</v>
      </c>
      <c r="AI48" s="91">
        <v>-0.49382716049382719</v>
      </c>
      <c r="AJ48" s="91">
        <v>-0.7818181818181813</v>
      </c>
      <c r="AK48" s="91">
        <v>-0.45555555555555494</v>
      </c>
      <c r="AL48" s="91">
        <v>0.33333333333333298</v>
      </c>
      <c r="AM48" s="91">
        <v>-0.42339832869080751</v>
      </c>
      <c r="AN48" s="91">
        <v>-0.78977272727272751</v>
      </c>
      <c r="AO48" s="91">
        <v>-0.38961038961038963</v>
      </c>
      <c r="AP48" s="91">
        <v>0.29007633587786347</v>
      </c>
      <c r="AQ48" s="91">
        <v>-0.1730769230769228</v>
      </c>
      <c r="AR48" s="91">
        <v>30</v>
      </c>
      <c r="AS48" s="91">
        <v>34</v>
      </c>
      <c r="AT48" s="91">
        <v>15</v>
      </c>
      <c r="AU48" s="94">
        <f>VLOOKUP(C48,Sheet3!A:E,3,0)</f>
        <v>23</v>
      </c>
      <c r="AV48" s="94">
        <f>VLOOKUP(C48,Sheet3!A:E,4,0)</f>
        <v>2</v>
      </c>
      <c r="AW48" s="98">
        <f>VLOOKUP(C48,Sheet3!A:E,5,0)</f>
        <v>12</v>
      </c>
      <c r="AX48" s="99" t="str">
        <f>VLOOKUP(C49,Sheet3!A:E,2,0)</f>
        <v>3</v>
      </c>
      <c r="AY48" s="91">
        <v>2.36</v>
      </c>
      <c r="AZ48" s="91">
        <v>4.3099999999999996</v>
      </c>
      <c r="BA48" s="109">
        <f>VLOOKUP(C48,RBS!A:J,4,0)</f>
        <v>6</v>
      </c>
      <c r="BB48" s="109">
        <f>VLOOKUP(C48,RBS!A:J,5,0)</f>
        <v>4</v>
      </c>
      <c r="BC48" s="109">
        <f>VLOOKUP(C48,RBS!A:J,6,0)</f>
        <v>0</v>
      </c>
      <c r="BD48" s="109">
        <f>VLOOKUP(C48,RBS!A:J,7,0)</f>
        <v>1</v>
      </c>
      <c r="BE48" s="109">
        <f>VLOOKUP(C48,RBS!A:J,8,0)</f>
        <v>0</v>
      </c>
      <c r="BF48" s="109">
        <f>VLOOKUP(C48,RBS!A:J,9,0)</f>
        <v>1</v>
      </c>
      <c r="BG48" s="109">
        <f>VLOOKUP(C48,RBS!A:J,10,0)</f>
        <v>0</v>
      </c>
      <c r="BH48" s="112">
        <f>VLOOKUP(C48,anxiety!A:C,3,0)</f>
        <v>-5.5474452554744598E-2</v>
      </c>
    </row>
    <row r="49" spans="1:60">
      <c r="A49" s="1">
        <v>1</v>
      </c>
      <c r="B49" s="4">
        <v>220</v>
      </c>
      <c r="C49" s="4">
        <v>220</v>
      </c>
      <c r="D49" s="5">
        <v>1</v>
      </c>
      <c r="E49" s="10" t="s">
        <v>17</v>
      </c>
      <c r="F49" s="7">
        <v>5.4</v>
      </c>
      <c r="G49" s="84">
        <v>136</v>
      </c>
      <c r="H49" s="87">
        <v>65</v>
      </c>
      <c r="I49" s="88">
        <v>10</v>
      </c>
      <c r="J49" s="88">
        <v>15</v>
      </c>
      <c r="K49" s="88">
        <v>10</v>
      </c>
      <c r="L49" s="88">
        <v>14</v>
      </c>
      <c r="M49" s="88">
        <v>16</v>
      </c>
      <c r="N49" s="87">
        <v>71</v>
      </c>
      <c r="O49" s="88">
        <v>9</v>
      </c>
      <c r="P49" s="88">
        <v>17</v>
      </c>
      <c r="Q49" s="88">
        <v>24</v>
      </c>
      <c r="R49" s="88">
        <v>10</v>
      </c>
      <c r="S49" s="88">
        <v>11</v>
      </c>
      <c r="T49" s="91">
        <f>VLOOKUP(C49,'ASD touch'!A:C,2,0)</f>
        <v>1</v>
      </c>
      <c r="U49" s="91">
        <f>VLOOKUP(C49,'ASD touch'!A:C,3,0)</f>
        <v>1</v>
      </c>
      <c r="V49" s="91">
        <v>60</v>
      </c>
      <c r="W49" s="91">
        <v>58</v>
      </c>
      <c r="X49" s="91">
        <v>85</v>
      </c>
      <c r="Y49" s="91">
        <v>65</v>
      </c>
      <c r="Z49" s="91">
        <v>78</v>
      </c>
      <c r="AA49" s="91">
        <v>60</v>
      </c>
      <c r="AB49" s="91">
        <v>406</v>
      </c>
      <c r="AC49" s="91">
        <v>142</v>
      </c>
      <c r="AD49" s="91">
        <v>106</v>
      </c>
      <c r="AE49" s="91">
        <v>129</v>
      </c>
      <c r="AF49" s="91">
        <v>29</v>
      </c>
      <c r="AG49" s="91">
        <v>-1.171875</v>
      </c>
      <c r="AH49" s="91">
        <v>-0.245283018867924</v>
      </c>
      <c r="AI49" s="91">
        <v>-0.1234567901234568</v>
      </c>
      <c r="AJ49" s="91">
        <v>1.0363636363636368</v>
      </c>
      <c r="AK49" s="91">
        <v>0.10000000000000063</v>
      </c>
      <c r="AL49" s="91">
        <v>-0.14285714285714318</v>
      </c>
      <c r="AM49" s="91">
        <v>-0.17270194986072393</v>
      </c>
      <c r="AN49" s="91">
        <v>-0.33522727272727304</v>
      </c>
      <c r="AO49" s="91">
        <v>-0.38961038961038963</v>
      </c>
      <c r="AP49" s="91">
        <v>-9.1603053435113643E-2</v>
      </c>
      <c r="AQ49" s="91">
        <v>0.98076923076923106</v>
      </c>
      <c r="AR49" s="91">
        <v>30</v>
      </c>
      <c r="AS49" s="91">
        <v>34</v>
      </c>
      <c r="AT49" s="91">
        <v>16</v>
      </c>
      <c r="AU49" s="94">
        <f>VLOOKUP(C49,Sheet3!A:E,3,0)</f>
        <v>20</v>
      </c>
      <c r="AV49" s="94">
        <f>VLOOKUP(C49,Sheet3!A:E,4,0)</f>
        <v>14</v>
      </c>
      <c r="AW49" s="98">
        <f>VLOOKUP(C49,Sheet3!A:E,5,0)</f>
        <v>1</v>
      </c>
      <c r="AX49" s="105"/>
      <c r="AY49" s="91">
        <v>2.36</v>
      </c>
      <c r="AZ49" s="91">
        <v>6.1</v>
      </c>
      <c r="BA49" s="109">
        <f>VLOOKUP(C49,RBS!A:J,4,0)</f>
        <v>6</v>
      </c>
      <c r="BB49" s="109">
        <f>VLOOKUP(C49,RBS!A:J,5,0)</f>
        <v>5</v>
      </c>
      <c r="BC49" s="109">
        <f>VLOOKUP(C49,RBS!A:J,6,0)</f>
        <v>0</v>
      </c>
      <c r="BD49" s="109">
        <f>VLOOKUP(C49,RBS!A:J,7,0)</f>
        <v>0</v>
      </c>
      <c r="BE49" s="109">
        <f>VLOOKUP(C49,RBS!A:J,8,0)</f>
        <v>0</v>
      </c>
      <c r="BF49" s="109">
        <f>VLOOKUP(C49,RBS!A:J,9,0)</f>
        <v>0</v>
      </c>
      <c r="BG49" s="109">
        <f>VLOOKUP(C49,RBS!A:J,10,0)</f>
        <v>1</v>
      </c>
      <c r="BH49" s="112">
        <f>VLOOKUP(C49,anxiety!A:C,3,0)</f>
        <v>0.52846715328467098</v>
      </c>
    </row>
    <row r="50" spans="1:60">
      <c r="A50" s="72">
        <v>2</v>
      </c>
      <c r="B50" s="73">
        <v>1</v>
      </c>
      <c r="C50" s="73">
        <v>1</v>
      </c>
      <c r="D50" s="73">
        <v>1</v>
      </c>
      <c r="E50" s="74" t="s">
        <v>94</v>
      </c>
      <c r="F50" s="7">
        <v>7.44</v>
      </c>
      <c r="G50" s="84">
        <v>107</v>
      </c>
      <c r="H50" s="87">
        <v>50</v>
      </c>
      <c r="I50" s="88">
        <v>1</v>
      </c>
      <c r="J50" s="88">
        <v>17</v>
      </c>
      <c r="K50" s="88">
        <v>13</v>
      </c>
      <c r="L50" s="88">
        <v>9</v>
      </c>
      <c r="M50" s="88">
        <v>10</v>
      </c>
      <c r="N50" s="87">
        <v>42</v>
      </c>
      <c r="O50" s="88">
        <v>7</v>
      </c>
      <c r="P50" s="88">
        <v>11</v>
      </c>
      <c r="Q50" s="88">
        <v>13</v>
      </c>
      <c r="R50" s="88">
        <v>5</v>
      </c>
      <c r="S50" s="88">
        <v>6</v>
      </c>
      <c r="T50" s="91">
        <f>VLOOKUP(C50,'TD touch'!A:C,2,0)</f>
        <v>3</v>
      </c>
      <c r="U50" s="91">
        <f>VLOOKUP(C50,'TD touch'!A:C,3,0)</f>
        <v>1</v>
      </c>
      <c r="V50" s="91">
        <v>65</v>
      </c>
      <c r="W50" s="91">
        <v>57</v>
      </c>
      <c r="X50" s="91">
        <v>87</v>
      </c>
      <c r="Y50" s="91">
        <v>46</v>
      </c>
      <c r="Z50" s="91">
        <v>72</v>
      </c>
      <c r="AA50" s="91">
        <v>55</v>
      </c>
      <c r="AB50" s="91">
        <v>382</v>
      </c>
      <c r="AC50" s="91">
        <v>124</v>
      </c>
      <c r="AD50" s="91">
        <v>109</v>
      </c>
      <c r="AE50" s="91">
        <v>125</v>
      </c>
      <c r="AF50" s="91">
        <v>24</v>
      </c>
      <c r="AG50" s="91">
        <v>-0.390625</v>
      </c>
      <c r="AH50" s="91">
        <v>-0.43396226415094286</v>
      </c>
      <c r="AI50" s="91">
        <v>0.1234567901234568</v>
      </c>
      <c r="AJ50" s="91">
        <v>-2.4181818181818175</v>
      </c>
      <c r="AK50" s="91">
        <v>-0.56666666666666599</v>
      </c>
      <c r="AL50" s="91">
        <v>-0.73809523809523836</v>
      </c>
      <c r="AM50" s="91">
        <v>-0.84122562674094681</v>
      </c>
      <c r="AN50" s="91">
        <v>-1.3579545454545456</v>
      </c>
      <c r="AO50" s="91">
        <v>0</v>
      </c>
      <c r="AP50" s="91">
        <v>-0.39694656488549535</v>
      </c>
      <c r="AQ50" s="91">
        <v>1.9230769230769502E-2</v>
      </c>
      <c r="AR50" s="91">
        <v>29</v>
      </c>
      <c r="AS50" s="91">
        <v>37</v>
      </c>
      <c r="AT50" s="91">
        <v>17</v>
      </c>
      <c r="AU50" s="94">
        <f>VLOOKUP(C50,Sheet3!A:E,3,0)</f>
        <v>-2</v>
      </c>
      <c r="AV50" s="94">
        <f>VLOOKUP(C50,Sheet3!A:E,4,0)</f>
        <v>-7</v>
      </c>
      <c r="AW50" s="98">
        <f>VLOOKUP(C50,Sheet3!A:E,5,0)</f>
        <v>4</v>
      </c>
      <c r="AX50" s="105"/>
      <c r="AY50" s="91" t="e">
        <v>#N/A</v>
      </c>
      <c r="AZ50" s="91" t="e">
        <v>#N/A</v>
      </c>
      <c r="BA50" s="109">
        <f>VLOOKUP(C50,RBS!A:J,4,0)</f>
        <v>4</v>
      </c>
      <c r="BB50" s="109">
        <f>VLOOKUP(C50,RBS!A:J,5,0)</f>
        <v>0</v>
      </c>
      <c r="BC50" s="109">
        <f>VLOOKUP(C50,RBS!A:J,6,0)</f>
        <v>2</v>
      </c>
      <c r="BD50" s="109">
        <f>VLOOKUP(C50,RBS!A:J,7,0)</f>
        <v>0</v>
      </c>
      <c r="BE50" s="109">
        <f>VLOOKUP(C50,RBS!A:J,8,0)</f>
        <v>0</v>
      </c>
      <c r="BF50" s="109">
        <f>VLOOKUP(C50,RBS!A:J,9,0)</f>
        <v>2</v>
      </c>
      <c r="BG50" s="109">
        <f>VLOOKUP(C50,RBS!A:J,10,0)</f>
        <v>0</v>
      </c>
      <c r="BH50" s="112">
        <f>VLOOKUP(C50,anxiety!A:C,3,0)</f>
        <v>-7.8925272879932895E-2</v>
      </c>
    </row>
    <row r="51" spans="1:60">
      <c r="A51" s="72">
        <v>2</v>
      </c>
      <c r="B51" s="73">
        <v>2</v>
      </c>
      <c r="C51" s="73">
        <v>2</v>
      </c>
      <c r="D51" s="73">
        <v>1</v>
      </c>
      <c r="E51" s="74" t="s">
        <v>270</v>
      </c>
      <c r="F51" s="7">
        <v>7.47</v>
      </c>
      <c r="G51" s="84">
        <v>120</v>
      </c>
      <c r="H51" s="87">
        <v>68</v>
      </c>
      <c r="I51" s="88">
        <v>13</v>
      </c>
      <c r="J51" s="88">
        <v>17</v>
      </c>
      <c r="K51" s="88">
        <v>15</v>
      </c>
      <c r="L51" s="88">
        <v>13</v>
      </c>
      <c r="M51" s="88">
        <v>10</v>
      </c>
      <c r="N51" s="87">
        <v>59</v>
      </c>
      <c r="O51" s="88">
        <v>7</v>
      </c>
      <c r="P51" s="88">
        <v>15</v>
      </c>
      <c r="Q51" s="88">
        <v>14</v>
      </c>
      <c r="R51" s="88">
        <v>12</v>
      </c>
      <c r="S51" s="88">
        <v>11</v>
      </c>
      <c r="T51" s="91">
        <f>VLOOKUP(C51,'TD touch'!A:C,2,0)</f>
        <v>2</v>
      </c>
      <c r="U51" s="91">
        <f>VLOOKUP(C51,'TD touch'!A:C,3,0)</f>
        <v>3</v>
      </c>
      <c r="V51" s="91">
        <v>75</v>
      </c>
      <c r="W51" s="91">
        <v>65</v>
      </c>
      <c r="X51" s="91">
        <v>95</v>
      </c>
      <c r="Y51" s="91">
        <v>65</v>
      </c>
      <c r="Z51" s="91">
        <v>79</v>
      </c>
      <c r="AA51" s="91">
        <v>60</v>
      </c>
      <c r="AB51" s="91">
        <v>439</v>
      </c>
      <c r="AC51" s="91">
        <v>149</v>
      </c>
      <c r="AD51" s="91">
        <v>115</v>
      </c>
      <c r="AE51" s="91">
        <v>145</v>
      </c>
      <c r="AF51" s="91">
        <v>30</v>
      </c>
      <c r="AG51" s="91">
        <v>1.171875</v>
      </c>
      <c r="AH51" s="91">
        <v>1.0754716981132082</v>
      </c>
      <c r="AI51" s="91">
        <v>1.1111111111111112</v>
      </c>
      <c r="AJ51" s="91">
        <v>1.0363636363636368</v>
      </c>
      <c r="AK51" s="91">
        <v>0.21111111111111175</v>
      </c>
      <c r="AL51" s="91">
        <v>-0.14285714285714318</v>
      </c>
      <c r="AM51" s="91">
        <v>0.74651810584958256</v>
      </c>
      <c r="AN51" s="91">
        <v>6.2499999999999674E-2</v>
      </c>
      <c r="AO51" s="91">
        <v>0.77922077922077926</v>
      </c>
      <c r="AP51" s="91">
        <v>1.1297709923664132</v>
      </c>
      <c r="AQ51" s="91">
        <v>1.1730769230769234</v>
      </c>
      <c r="AR51" s="91">
        <v>30</v>
      </c>
      <c r="AS51" s="91">
        <v>40</v>
      </c>
      <c r="AT51" s="91">
        <v>20</v>
      </c>
      <c r="AU51" s="94">
        <f>VLOOKUP(C51,Sheet3!A:E,3,0)</f>
        <v>51</v>
      </c>
      <c r="AV51" s="94">
        <f>VLOOKUP(C51,Sheet3!A:E,4,0)</f>
        <v>18</v>
      </c>
      <c r="AW51" s="98">
        <f>VLOOKUP(C51,Sheet3!A:E,5,0)</f>
        <v>14</v>
      </c>
      <c r="AX51" s="105"/>
      <c r="AY51" s="91" t="e">
        <v>#N/A</v>
      </c>
      <c r="AZ51" s="91" t="e">
        <v>#N/A</v>
      </c>
      <c r="BA51" s="109">
        <f>VLOOKUP(C51,RBS!A:J,4,0)</f>
        <v>8</v>
      </c>
      <c r="BB51" s="109">
        <f>VLOOKUP(C51,RBS!A:J,5,0)</f>
        <v>1</v>
      </c>
      <c r="BC51" s="109">
        <f>VLOOKUP(C51,RBS!A:J,6,0)</f>
        <v>0</v>
      </c>
      <c r="BD51" s="109">
        <f>VLOOKUP(C51,RBS!A:J,7,0)</f>
        <v>1</v>
      </c>
      <c r="BE51" s="109">
        <f>VLOOKUP(C51,RBS!A:J,8,0)</f>
        <v>0</v>
      </c>
      <c r="BF51" s="109">
        <f>VLOOKUP(C51,RBS!A:J,9,0)</f>
        <v>2</v>
      </c>
      <c r="BG51" s="109">
        <f>VLOOKUP(C51,RBS!A:J,10,0)</f>
        <v>4</v>
      </c>
      <c r="BH51" s="112">
        <f>VLOOKUP(C51,anxiety!A:C,3,0)</f>
        <v>0.17296389588580999</v>
      </c>
    </row>
    <row r="52" spans="1:60">
      <c r="A52" s="72">
        <v>2</v>
      </c>
      <c r="B52" s="73">
        <v>3</v>
      </c>
      <c r="C52" s="73">
        <v>3</v>
      </c>
      <c r="D52" s="73">
        <v>1</v>
      </c>
      <c r="E52" s="74" t="s">
        <v>95</v>
      </c>
      <c r="F52" s="7">
        <v>6.81</v>
      </c>
      <c r="G52" s="84">
        <v>130</v>
      </c>
      <c r="H52" s="87">
        <v>81</v>
      </c>
      <c r="I52" s="88">
        <v>13</v>
      </c>
      <c r="J52" s="88">
        <v>22</v>
      </c>
      <c r="K52" s="88">
        <v>22</v>
      </c>
      <c r="L52" s="88">
        <v>15</v>
      </c>
      <c r="M52" s="88">
        <v>9</v>
      </c>
      <c r="N52" s="87">
        <v>84</v>
      </c>
      <c r="O52" s="88">
        <v>17</v>
      </c>
      <c r="P52" s="88">
        <v>17</v>
      </c>
      <c r="Q52" s="88">
        <v>20</v>
      </c>
      <c r="R52" s="88">
        <v>15</v>
      </c>
      <c r="S52" s="88">
        <v>15</v>
      </c>
      <c r="T52" s="91">
        <f>VLOOKUP(C52,'TD touch'!A:C,2,0)</f>
        <v>2</v>
      </c>
      <c r="U52" s="91">
        <f>VLOOKUP(C52,'TD touch'!A:C,3,0)</f>
        <v>3</v>
      </c>
      <c r="V52" s="91">
        <v>72</v>
      </c>
      <c r="W52" s="91">
        <v>58</v>
      </c>
      <c r="X52" s="91">
        <v>92</v>
      </c>
      <c r="Y52" s="91">
        <v>62</v>
      </c>
      <c r="Z52" s="91">
        <v>74</v>
      </c>
      <c r="AA52" s="91">
        <v>56</v>
      </c>
      <c r="AB52" s="91">
        <v>414</v>
      </c>
      <c r="AC52" s="91">
        <v>142</v>
      </c>
      <c r="AD52" s="91">
        <v>115</v>
      </c>
      <c r="AE52" s="91">
        <v>145</v>
      </c>
      <c r="AF52" s="91">
        <v>12</v>
      </c>
      <c r="AG52" s="91">
        <v>0.703125</v>
      </c>
      <c r="AH52" s="91">
        <v>-0.245283018867924</v>
      </c>
      <c r="AI52" s="91">
        <v>0.74074074074074081</v>
      </c>
      <c r="AJ52" s="91">
        <v>0.49090909090909141</v>
      </c>
      <c r="AK52" s="91">
        <v>-0.34444444444444383</v>
      </c>
      <c r="AL52" s="91">
        <v>-0.6190476190476194</v>
      </c>
      <c r="AM52" s="91">
        <v>5.0139275766017032E-2</v>
      </c>
      <c r="AN52" s="91">
        <v>-0.33522727272727304</v>
      </c>
      <c r="AO52" s="91">
        <v>0.77922077922077926</v>
      </c>
      <c r="AP52" s="91">
        <v>1.1297709923664132</v>
      </c>
      <c r="AQ52" s="91">
        <v>-2.2884615384615383</v>
      </c>
      <c r="AR52" s="91">
        <v>30</v>
      </c>
      <c r="AS52" s="91">
        <v>40</v>
      </c>
      <c r="AT52" s="91">
        <v>20</v>
      </c>
      <c r="AU52" s="94">
        <f>VLOOKUP(C52,Sheet3!A:E,3,0)</f>
        <v>29</v>
      </c>
      <c r="AV52" s="94">
        <f>VLOOKUP(C52,Sheet3!A:E,4,0)</f>
        <v>13</v>
      </c>
      <c r="AW52" s="98">
        <f>VLOOKUP(C52,Sheet3!A:E,5,0)</f>
        <v>4</v>
      </c>
      <c r="AX52" s="105"/>
      <c r="AY52" s="91" t="e">
        <v>#N/A</v>
      </c>
      <c r="AZ52" s="91" t="e">
        <v>#N/A</v>
      </c>
      <c r="BA52" s="109">
        <f>VLOOKUP(C52,RBS!A:J,4,0)</f>
        <v>25</v>
      </c>
      <c r="BB52" s="109">
        <f>VLOOKUP(C52,RBS!A:J,5,0)</f>
        <v>11</v>
      </c>
      <c r="BC52" s="109">
        <f>VLOOKUP(C52,RBS!A:J,6,0)</f>
        <v>0</v>
      </c>
      <c r="BD52" s="109">
        <f>VLOOKUP(C52,RBS!A:J,7,0)</f>
        <v>4</v>
      </c>
      <c r="BE52" s="109">
        <f>VLOOKUP(C52,RBS!A:J,8,0)</f>
        <v>5</v>
      </c>
      <c r="BF52" s="109">
        <f>VLOOKUP(C52,RBS!A:J,9,0)</f>
        <v>0</v>
      </c>
      <c r="BG52" s="109">
        <f>VLOOKUP(C52,RBS!A:J,10,0)</f>
        <v>5</v>
      </c>
      <c r="BH52" s="112">
        <f>VLOOKUP(C52,anxiety!A:C,3,0)</f>
        <v>-0.49874055415617102</v>
      </c>
    </row>
    <row r="53" spans="1:60">
      <c r="A53" s="72">
        <v>2</v>
      </c>
      <c r="B53" s="73">
        <v>4</v>
      </c>
      <c r="C53" s="73">
        <v>4</v>
      </c>
      <c r="D53" s="73">
        <v>1</v>
      </c>
      <c r="E53" s="74" t="s">
        <v>96</v>
      </c>
      <c r="F53" s="7">
        <v>4.8499999999999996</v>
      </c>
      <c r="G53" s="84">
        <v>100</v>
      </c>
      <c r="H53" s="87">
        <v>52</v>
      </c>
      <c r="I53" s="88">
        <v>2</v>
      </c>
      <c r="J53" s="88">
        <v>16</v>
      </c>
      <c r="K53" s="88">
        <v>18</v>
      </c>
      <c r="L53" s="88">
        <v>7</v>
      </c>
      <c r="M53" s="88">
        <v>9</v>
      </c>
      <c r="N53" s="87">
        <v>28</v>
      </c>
      <c r="O53" s="88">
        <v>4</v>
      </c>
      <c r="P53" s="88">
        <v>6</v>
      </c>
      <c r="Q53" s="88">
        <v>6</v>
      </c>
      <c r="R53" s="88">
        <v>6</v>
      </c>
      <c r="S53" s="88">
        <v>6</v>
      </c>
      <c r="T53" s="91">
        <f>VLOOKUP(C53,'TD touch'!A:C,2,0)</f>
        <v>2</v>
      </c>
      <c r="U53" s="91">
        <f>VLOOKUP(C53,'TD touch'!A:C,3,0)</f>
        <v>1</v>
      </c>
      <c r="V53" s="91">
        <v>72</v>
      </c>
      <c r="W53" s="91">
        <v>62</v>
      </c>
      <c r="X53" s="91">
        <v>93</v>
      </c>
      <c r="Y53" s="91">
        <v>62</v>
      </c>
      <c r="Z53" s="91">
        <v>77</v>
      </c>
      <c r="AA53" s="91">
        <v>59</v>
      </c>
      <c r="AB53" s="91">
        <v>425</v>
      </c>
      <c r="AC53" s="91">
        <v>150</v>
      </c>
      <c r="AD53" s="91">
        <v>115</v>
      </c>
      <c r="AE53" s="91">
        <v>145</v>
      </c>
      <c r="AF53" s="91">
        <v>15</v>
      </c>
      <c r="AG53" s="91">
        <v>0.703125</v>
      </c>
      <c r="AH53" s="91">
        <v>0.5094339622641515</v>
      </c>
      <c r="AI53" s="91">
        <v>0.86419753086419759</v>
      </c>
      <c r="AJ53" s="91">
        <v>0.49090909090909141</v>
      </c>
      <c r="AK53" s="91">
        <v>-1.111111111111048E-2</v>
      </c>
      <c r="AL53" s="91">
        <v>-0.26190476190476225</v>
      </c>
      <c r="AM53" s="91">
        <v>0.35654596100278585</v>
      </c>
      <c r="AN53" s="91">
        <v>0.11931818181818149</v>
      </c>
      <c r="AO53" s="91">
        <v>0.77922077922077926</v>
      </c>
      <c r="AP53" s="91">
        <v>1.1297709923664132</v>
      </c>
      <c r="AQ53" s="91">
        <v>-1.7115384615384612</v>
      </c>
      <c r="AR53" s="91">
        <v>30</v>
      </c>
      <c r="AS53" s="91">
        <v>40</v>
      </c>
      <c r="AT53" s="91">
        <v>20</v>
      </c>
      <c r="AU53" s="94">
        <f>VLOOKUP(C53,Sheet3!A:E,3,0)</f>
        <v>79</v>
      </c>
      <c r="AV53" s="94">
        <f>VLOOKUP(C53,Sheet3!A:E,4,0)</f>
        <v>33</v>
      </c>
      <c r="AW53" s="98">
        <f>VLOOKUP(C53,Sheet3!A:E,5,0)</f>
        <v>16</v>
      </c>
      <c r="AX53" s="105"/>
      <c r="AY53" s="91" t="e">
        <v>#N/A</v>
      </c>
      <c r="AZ53" s="91" t="e">
        <v>#N/A</v>
      </c>
      <c r="BA53" s="109">
        <f>VLOOKUP(C53,RBS!A:J,4,0)</f>
        <v>6</v>
      </c>
      <c r="BB53" s="109">
        <f>VLOOKUP(C53,RBS!A:J,5,0)</f>
        <v>1</v>
      </c>
      <c r="BC53" s="109">
        <f>VLOOKUP(C53,RBS!A:J,6,0)</f>
        <v>0</v>
      </c>
      <c r="BD53" s="109">
        <f>VLOOKUP(C53,RBS!A:J,7,0)</f>
        <v>0</v>
      </c>
      <c r="BE53" s="109">
        <f>VLOOKUP(C53,RBS!A:J,8,0)</f>
        <v>0</v>
      </c>
      <c r="BF53" s="109">
        <f>VLOOKUP(C53,RBS!A:J,9,0)</f>
        <v>2</v>
      </c>
      <c r="BG53" s="109">
        <f>VLOOKUP(C53,RBS!A:J,10,0)</f>
        <v>3</v>
      </c>
      <c r="BH53" s="112">
        <f>VLOOKUP(C53,anxiety!A:C,3,0)</f>
        <v>1.75182481751824E-2</v>
      </c>
    </row>
    <row r="54" spans="1:60">
      <c r="A54" s="72">
        <v>2</v>
      </c>
      <c r="B54" s="73">
        <v>5</v>
      </c>
      <c r="C54" s="73">
        <v>5</v>
      </c>
      <c r="D54" s="73">
        <v>1</v>
      </c>
      <c r="E54" s="74" t="s">
        <v>97</v>
      </c>
      <c r="F54" s="7">
        <v>6.84</v>
      </c>
      <c r="G54" s="84">
        <v>114</v>
      </c>
      <c r="H54" s="87">
        <v>79</v>
      </c>
      <c r="I54" s="88">
        <v>17</v>
      </c>
      <c r="J54" s="88">
        <v>17</v>
      </c>
      <c r="K54" s="88">
        <v>19</v>
      </c>
      <c r="L54" s="88">
        <v>14</v>
      </c>
      <c r="M54" s="88">
        <v>12</v>
      </c>
      <c r="N54" s="87">
        <v>73</v>
      </c>
      <c r="O54" s="88">
        <v>8</v>
      </c>
      <c r="P54" s="88">
        <v>15</v>
      </c>
      <c r="Q54" s="88">
        <v>25</v>
      </c>
      <c r="R54" s="88">
        <v>15</v>
      </c>
      <c r="S54" s="88">
        <v>10</v>
      </c>
      <c r="T54" s="91">
        <f>VLOOKUP(C54,'TD touch'!A:C,2,0)</f>
        <v>2</v>
      </c>
      <c r="U54" s="91">
        <f>VLOOKUP(C54,'TD touch'!A:C,3,0)</f>
        <v>1</v>
      </c>
      <c r="V54" s="91">
        <v>58</v>
      </c>
      <c r="W54" s="91">
        <v>52</v>
      </c>
      <c r="X54" s="91">
        <v>79</v>
      </c>
      <c r="Y54" s="91">
        <v>54</v>
      </c>
      <c r="Z54" s="91">
        <v>65</v>
      </c>
      <c r="AA54" s="91">
        <v>53</v>
      </c>
      <c r="AB54" s="91">
        <v>361</v>
      </c>
      <c r="AC54" s="91">
        <v>127</v>
      </c>
      <c r="AD54" s="91">
        <v>99</v>
      </c>
      <c r="AE54" s="91">
        <v>114</v>
      </c>
      <c r="AF54" s="91">
        <v>21</v>
      </c>
      <c r="AG54" s="91">
        <v>-1.484375</v>
      </c>
      <c r="AH54" s="91">
        <v>-1.3773584905660372</v>
      </c>
      <c r="AI54" s="91">
        <v>-0.86419753086419759</v>
      </c>
      <c r="AJ54" s="91">
        <v>-0.96363636363636307</v>
      </c>
      <c r="AK54" s="91">
        <v>-1.3444444444444439</v>
      </c>
      <c r="AL54" s="91">
        <v>-0.9761904761904765</v>
      </c>
      <c r="AM54" s="91">
        <v>-1.4261838440111418</v>
      </c>
      <c r="AN54" s="91">
        <v>-1.1875000000000002</v>
      </c>
      <c r="AO54" s="91">
        <v>-1.2987012987012987</v>
      </c>
      <c r="AP54" s="91">
        <v>-1.236641221374045</v>
      </c>
      <c r="AQ54" s="91">
        <v>-0.55769230769230738</v>
      </c>
      <c r="AR54" s="91">
        <v>26</v>
      </c>
      <c r="AS54" s="91">
        <v>34</v>
      </c>
      <c r="AT54" s="91">
        <v>16</v>
      </c>
      <c r="AU54" s="94">
        <f>VLOOKUP(C54,Sheet3!A:E,3,0)</f>
        <v>14</v>
      </c>
      <c r="AV54" s="94">
        <f>VLOOKUP(C54,Sheet3!A:E,4,0)</f>
        <v>4</v>
      </c>
      <c r="AW54" s="98">
        <f>VLOOKUP(C54,Sheet3!A:E,5,0)</f>
        <v>2</v>
      </c>
      <c r="AX54" s="105"/>
      <c r="AY54" s="91" t="e">
        <v>#N/A</v>
      </c>
      <c r="AZ54" s="91" t="e">
        <v>#N/A</v>
      </c>
      <c r="BA54" s="109">
        <f>VLOOKUP(C54,RBS!A:J,4,0)</f>
        <v>16</v>
      </c>
      <c r="BB54" s="109">
        <f>VLOOKUP(C54,RBS!A:J,5,0)</f>
        <v>4</v>
      </c>
      <c r="BC54" s="109">
        <f>VLOOKUP(C54,RBS!A:J,6,0)</f>
        <v>2</v>
      </c>
      <c r="BD54" s="109">
        <f>VLOOKUP(C54,RBS!A:J,7,0)</f>
        <v>1</v>
      </c>
      <c r="BE54" s="109">
        <f>VLOOKUP(C54,RBS!A:J,8,0)</f>
        <v>2</v>
      </c>
      <c r="BF54" s="109">
        <f>VLOOKUP(C54,RBS!A:J,9,0)</f>
        <v>4</v>
      </c>
      <c r="BG54" s="109">
        <f>VLOOKUP(C54,RBS!A:J,10,0)</f>
        <v>3</v>
      </c>
      <c r="BH54" s="112">
        <f>VLOOKUP(C54,anxiety!A:C,3,0)</f>
        <v>0.50881612090680095</v>
      </c>
    </row>
    <row r="55" spans="1:60">
      <c r="A55" s="72">
        <v>2</v>
      </c>
      <c r="B55" s="73">
        <v>7</v>
      </c>
      <c r="C55" s="73">
        <v>7</v>
      </c>
      <c r="D55" s="73">
        <v>1</v>
      </c>
      <c r="E55" s="74" t="s">
        <v>98</v>
      </c>
      <c r="F55" s="7">
        <v>6.66</v>
      </c>
      <c r="G55" s="84">
        <v>115</v>
      </c>
      <c r="H55" s="87">
        <v>64</v>
      </c>
      <c r="I55" s="88">
        <v>10</v>
      </c>
      <c r="J55" s="88">
        <v>16</v>
      </c>
      <c r="K55" s="88">
        <v>20</v>
      </c>
      <c r="L55" s="88">
        <v>9</v>
      </c>
      <c r="M55" s="88">
        <v>9</v>
      </c>
      <c r="N55" s="87">
        <v>33</v>
      </c>
      <c r="O55" s="88">
        <v>5</v>
      </c>
      <c r="P55" s="88">
        <v>16</v>
      </c>
      <c r="Q55" s="88">
        <v>5</v>
      </c>
      <c r="R55" s="88">
        <v>1</v>
      </c>
      <c r="S55" s="88">
        <v>6</v>
      </c>
      <c r="T55" s="91">
        <f>VLOOKUP(C55,'TD touch'!A:C,2,0)</f>
        <v>1</v>
      </c>
      <c r="U55" s="91">
        <f>VLOOKUP(C55,'TD touch'!A:C,3,0)</f>
        <v>1</v>
      </c>
      <c r="V55" s="91">
        <v>66</v>
      </c>
      <c r="W55" s="91">
        <v>53</v>
      </c>
      <c r="X55" s="91">
        <v>90</v>
      </c>
      <c r="Y55" s="91">
        <v>61</v>
      </c>
      <c r="Z55" s="91">
        <v>73</v>
      </c>
      <c r="AA55" s="91">
        <v>60</v>
      </c>
      <c r="AB55" s="91">
        <v>403</v>
      </c>
      <c r="AC55" s="91">
        <v>152</v>
      </c>
      <c r="AD55" s="91">
        <v>98</v>
      </c>
      <c r="AE55" s="91">
        <v>144</v>
      </c>
      <c r="AF55" s="91">
        <v>9</v>
      </c>
      <c r="AG55" s="91">
        <v>-0.234375</v>
      </c>
      <c r="AH55" s="91">
        <v>-1.1886792452830184</v>
      </c>
      <c r="AI55" s="91">
        <v>0.49382716049382719</v>
      </c>
      <c r="AJ55" s="91">
        <v>0.30909090909090958</v>
      </c>
      <c r="AK55" s="91">
        <v>-0.45555555555555494</v>
      </c>
      <c r="AL55" s="91">
        <v>-0.14285714285714318</v>
      </c>
      <c r="AM55" s="91">
        <v>-0.25626740947075177</v>
      </c>
      <c r="AN55" s="91">
        <v>0.23295454545454511</v>
      </c>
      <c r="AO55" s="91">
        <v>-1.4285714285714286</v>
      </c>
      <c r="AP55" s="91">
        <v>1.0534351145038177</v>
      </c>
      <c r="AQ55" s="91">
        <v>-2.865384615384615</v>
      </c>
      <c r="AR55" s="91">
        <v>30</v>
      </c>
      <c r="AS55" s="91">
        <v>40</v>
      </c>
      <c r="AT55" s="91">
        <v>19</v>
      </c>
      <c r="AU55" s="94">
        <f>VLOOKUP(C55,Sheet3!A:E,3,0)</f>
        <v>72</v>
      </c>
      <c r="AV55" s="94">
        <f>VLOOKUP(C55,Sheet3!A:E,4,0)</f>
        <v>30</v>
      </c>
      <c r="AW55" s="98">
        <f>VLOOKUP(C55,Sheet3!A:E,5,0)</f>
        <v>18</v>
      </c>
      <c r="AX55" s="105"/>
      <c r="AY55" s="91" t="e">
        <v>#N/A</v>
      </c>
      <c r="AZ55" s="91" t="e">
        <v>#N/A</v>
      </c>
      <c r="BA55" s="109">
        <f>VLOOKUP(C55,RBS!A:J,4,0)</f>
        <v>42</v>
      </c>
      <c r="BB55" s="109">
        <f>VLOOKUP(C55,RBS!A:J,5,0)</f>
        <v>17</v>
      </c>
      <c r="BC55" s="109">
        <f>VLOOKUP(C55,RBS!A:J,6,0)</f>
        <v>3</v>
      </c>
      <c r="BD55" s="109">
        <f>VLOOKUP(C55,RBS!A:J,7,0)</f>
        <v>6</v>
      </c>
      <c r="BE55" s="109">
        <f>VLOOKUP(C55,RBS!A:J,8,0)</f>
        <v>0</v>
      </c>
      <c r="BF55" s="109">
        <f>VLOOKUP(C55,RBS!A:J,9,0)</f>
        <v>9</v>
      </c>
      <c r="BG55" s="109">
        <f>VLOOKUP(C55,RBS!A:J,10,0)</f>
        <v>7</v>
      </c>
      <c r="BH55" s="112">
        <f>VLOOKUP(C55,anxiety!A:C,3,0)</f>
        <v>-0.75062972292191399</v>
      </c>
    </row>
    <row r="56" spans="1:60">
      <c r="A56" s="72">
        <v>2</v>
      </c>
      <c r="B56" s="73">
        <v>8</v>
      </c>
      <c r="C56" s="73">
        <v>8</v>
      </c>
      <c r="D56" s="73">
        <v>1</v>
      </c>
      <c r="E56" s="74" t="s">
        <v>99</v>
      </c>
      <c r="F56" s="7">
        <v>6.66</v>
      </c>
      <c r="G56" s="84">
        <v>134</v>
      </c>
      <c r="H56" s="87">
        <v>50</v>
      </c>
      <c r="I56" s="88">
        <v>3</v>
      </c>
      <c r="J56" s="88">
        <v>15</v>
      </c>
      <c r="K56" s="88">
        <v>25</v>
      </c>
      <c r="L56" s="88">
        <v>4</v>
      </c>
      <c r="M56" s="88">
        <v>3</v>
      </c>
      <c r="N56" s="87">
        <v>14</v>
      </c>
      <c r="O56" s="88">
        <v>6</v>
      </c>
      <c r="P56" s="88">
        <v>1</v>
      </c>
      <c r="Q56" s="88">
        <v>1</v>
      </c>
      <c r="R56" s="88">
        <v>3</v>
      </c>
      <c r="S56" s="88">
        <v>3</v>
      </c>
      <c r="T56" s="91">
        <f>VLOOKUP(C56,'TD touch'!A:C,2,0)</f>
        <v>1</v>
      </c>
      <c r="U56" s="91">
        <f>VLOOKUP(C56,'TD touch'!A:C,3,0)</f>
        <v>1</v>
      </c>
      <c r="V56" s="91">
        <v>72</v>
      </c>
      <c r="W56" s="91">
        <v>61</v>
      </c>
      <c r="X56" s="91">
        <v>91</v>
      </c>
      <c r="Y56" s="91">
        <v>64</v>
      </c>
      <c r="Z56" s="91">
        <v>78</v>
      </c>
      <c r="AA56" s="91">
        <v>66</v>
      </c>
      <c r="AB56" s="91">
        <v>432</v>
      </c>
      <c r="AC56" s="91">
        <v>154</v>
      </c>
      <c r="AD56" s="91">
        <v>113</v>
      </c>
      <c r="AE56" s="91">
        <v>140</v>
      </c>
      <c r="AF56" s="91">
        <v>25</v>
      </c>
      <c r="AG56" s="91">
        <v>0.703125</v>
      </c>
      <c r="AH56" s="91">
        <v>0.32075471698113261</v>
      </c>
      <c r="AI56" s="91">
        <v>0.61728395061728403</v>
      </c>
      <c r="AJ56" s="91">
        <v>0.85454545454545505</v>
      </c>
      <c r="AK56" s="91">
        <v>0.10000000000000063</v>
      </c>
      <c r="AL56" s="91">
        <v>0.57142857142857106</v>
      </c>
      <c r="AM56" s="91">
        <v>0.55153203342618418</v>
      </c>
      <c r="AN56" s="91">
        <v>0.34659090909090873</v>
      </c>
      <c r="AO56" s="91">
        <v>0.51948051948051943</v>
      </c>
      <c r="AP56" s="91">
        <v>0.74809160305343603</v>
      </c>
      <c r="AQ56" s="91">
        <v>0.21153846153846181</v>
      </c>
      <c r="AR56" s="91">
        <v>29</v>
      </c>
      <c r="AS56" s="91">
        <v>40</v>
      </c>
      <c r="AT56" s="91">
        <v>18</v>
      </c>
      <c r="AU56" s="94">
        <f>VLOOKUP(C56,Sheet3!A:E,3,0)</f>
        <v>82</v>
      </c>
      <c r="AV56" s="94">
        <f>VLOOKUP(C56,Sheet3!A:E,4,0)</f>
        <v>36</v>
      </c>
      <c r="AW56" s="98">
        <f>VLOOKUP(C56,Sheet3!A:E,5,0)</f>
        <v>14</v>
      </c>
      <c r="AX56" s="105"/>
      <c r="AY56" s="91" t="e">
        <v>#N/A</v>
      </c>
      <c r="AZ56" s="91" t="e">
        <v>#N/A</v>
      </c>
      <c r="BA56" s="109">
        <f>VLOOKUP(C56,RBS!A:J,4,0)</f>
        <v>10</v>
      </c>
      <c r="BB56" s="109">
        <f>VLOOKUP(C56,RBS!A:J,5,0)</f>
        <v>9</v>
      </c>
      <c r="BC56" s="109">
        <f>VLOOKUP(C56,RBS!A:J,6,0)</f>
        <v>0</v>
      </c>
      <c r="BD56" s="109">
        <f>VLOOKUP(C56,RBS!A:J,7,0)</f>
        <v>0</v>
      </c>
      <c r="BE56" s="109">
        <f>VLOOKUP(C56,RBS!A:J,8,0)</f>
        <v>0</v>
      </c>
      <c r="BF56" s="109">
        <f>VLOOKUP(C56,RBS!A:J,9,0)</f>
        <v>0</v>
      </c>
      <c r="BG56" s="109">
        <f>VLOOKUP(C56,RBS!A:J,10,0)</f>
        <v>1</v>
      </c>
      <c r="BH56" s="112">
        <f>VLOOKUP(C56,anxiety!A:C,3,0)</f>
        <v>-1.00251889168766</v>
      </c>
    </row>
    <row r="57" spans="1:60">
      <c r="A57" s="72">
        <v>2</v>
      </c>
      <c r="B57" s="73">
        <v>9</v>
      </c>
      <c r="C57" s="73">
        <v>9</v>
      </c>
      <c r="D57" s="73">
        <v>1</v>
      </c>
      <c r="E57" s="74" t="s">
        <v>271</v>
      </c>
      <c r="F57" s="7">
        <v>6.47</v>
      </c>
      <c r="G57" s="84">
        <v>145</v>
      </c>
      <c r="H57" s="87">
        <v>63</v>
      </c>
      <c r="I57" s="88">
        <v>9</v>
      </c>
      <c r="J57" s="88">
        <v>14</v>
      </c>
      <c r="K57" s="88">
        <v>11</v>
      </c>
      <c r="L57" s="88">
        <v>13</v>
      </c>
      <c r="M57" s="88">
        <v>16</v>
      </c>
      <c r="N57" s="87">
        <v>52</v>
      </c>
      <c r="O57" s="88">
        <v>14</v>
      </c>
      <c r="P57" s="88">
        <v>14</v>
      </c>
      <c r="Q57" s="88">
        <v>16</v>
      </c>
      <c r="R57" s="88">
        <v>5</v>
      </c>
      <c r="S57" s="88">
        <v>3</v>
      </c>
      <c r="T57" s="91">
        <f>VLOOKUP(C57,'TD touch'!A:C,2,0)</f>
        <v>2</v>
      </c>
      <c r="U57" s="91">
        <f>VLOOKUP(C57,'TD touch'!A:C,3,0)</f>
        <v>2</v>
      </c>
      <c r="V57" s="91">
        <v>68</v>
      </c>
      <c r="W57" s="91">
        <v>59</v>
      </c>
      <c r="X57" s="91">
        <v>88</v>
      </c>
      <c r="Y57" s="91">
        <v>59</v>
      </c>
      <c r="Z57" s="91">
        <v>85</v>
      </c>
      <c r="AA57" s="91">
        <v>67</v>
      </c>
      <c r="AB57" s="91">
        <v>426</v>
      </c>
      <c r="AC57" s="91">
        <v>158</v>
      </c>
      <c r="AD57" s="91">
        <v>115</v>
      </c>
      <c r="AE57" s="91">
        <v>123</v>
      </c>
      <c r="AF57" s="91">
        <v>30</v>
      </c>
      <c r="AG57" s="91">
        <v>7.8125E-2</v>
      </c>
      <c r="AH57" s="91">
        <v>-5.6603773584905127E-2</v>
      </c>
      <c r="AI57" s="91">
        <v>0.24691358024691359</v>
      </c>
      <c r="AJ57" s="91">
        <v>-5.4545454545454029E-2</v>
      </c>
      <c r="AK57" s="91">
        <v>0.87777777777777843</v>
      </c>
      <c r="AL57" s="91">
        <v>0.69047619047619013</v>
      </c>
      <c r="AM57" s="91">
        <v>0.38440111420612849</v>
      </c>
      <c r="AN57" s="91">
        <v>0.57386363636363602</v>
      </c>
      <c r="AO57" s="91">
        <v>0.77922077922077926</v>
      </c>
      <c r="AP57" s="91">
        <v>-0.54961832061068616</v>
      </c>
      <c r="AQ57" s="91">
        <v>1.1730769230769234</v>
      </c>
      <c r="AR57" s="91">
        <v>30</v>
      </c>
      <c r="AS57" s="91">
        <v>33</v>
      </c>
      <c r="AT57" s="91">
        <v>20</v>
      </c>
      <c r="AU57" s="94">
        <f>VLOOKUP(C57,Sheet3!A:E,3,0)</f>
        <v>-8</v>
      </c>
      <c r="AV57" s="94">
        <f>VLOOKUP(C57,Sheet3!A:E,4,0)</f>
        <v>-8</v>
      </c>
      <c r="AW57" s="98">
        <f>VLOOKUP(C57,Sheet3!A:E,5,0)</f>
        <v>-2</v>
      </c>
      <c r="AX57" s="105"/>
      <c r="AY57" s="91" t="e">
        <v>#N/A</v>
      </c>
      <c r="AZ57" s="91" t="e">
        <v>#N/A</v>
      </c>
      <c r="BA57" s="109">
        <f>VLOOKUP(C57,RBS!A:J,4,0)</f>
        <v>0</v>
      </c>
      <c r="BB57" s="109">
        <f>VLOOKUP(C57,RBS!A:J,5,0)</f>
        <v>0</v>
      </c>
      <c r="BC57" s="109">
        <f>VLOOKUP(C57,RBS!A:J,6,0)</f>
        <v>0</v>
      </c>
      <c r="BD57" s="109">
        <f>VLOOKUP(C57,RBS!A:J,7,0)</f>
        <v>0</v>
      </c>
      <c r="BE57" s="109">
        <f>VLOOKUP(C57,RBS!A:J,8,0)</f>
        <v>0</v>
      </c>
      <c r="BF57" s="109">
        <f>VLOOKUP(C57,RBS!A:J,9,0)</f>
        <v>0</v>
      </c>
      <c r="BG57" s="109">
        <f>VLOOKUP(C57,RBS!A:J,10,0)</f>
        <v>0</v>
      </c>
      <c r="BH57" s="112">
        <f>VLOOKUP(C57,anxiety!A:C,3,0)</f>
        <v>-0.78540145985401499</v>
      </c>
    </row>
    <row r="58" spans="1:60">
      <c r="A58" s="72">
        <v>2</v>
      </c>
      <c r="B58" s="73">
        <v>10</v>
      </c>
      <c r="C58" s="73">
        <v>10</v>
      </c>
      <c r="D58" s="73">
        <v>1</v>
      </c>
      <c r="E58" s="75" t="s">
        <v>102</v>
      </c>
      <c r="F58" s="7">
        <v>8.44</v>
      </c>
      <c r="G58" s="84">
        <v>137</v>
      </c>
      <c r="H58" s="87">
        <v>65</v>
      </c>
      <c r="I58" s="88">
        <v>11</v>
      </c>
      <c r="J58" s="88">
        <v>17</v>
      </c>
      <c r="K58" s="88">
        <v>20</v>
      </c>
      <c r="L58" s="88">
        <v>10</v>
      </c>
      <c r="M58" s="88">
        <v>7</v>
      </c>
      <c r="N58" s="87">
        <v>42</v>
      </c>
      <c r="O58" s="88">
        <v>10</v>
      </c>
      <c r="P58" s="88">
        <v>10</v>
      </c>
      <c r="Q58" s="88">
        <v>11</v>
      </c>
      <c r="R58" s="88">
        <v>9</v>
      </c>
      <c r="S58" s="88">
        <v>2</v>
      </c>
      <c r="T58" s="91">
        <f>VLOOKUP(C58,'TD touch'!A:C,2,0)</f>
        <v>2</v>
      </c>
      <c r="U58" s="91">
        <f>VLOOKUP(C58,'TD touch'!A:C,3,0)</f>
        <v>4</v>
      </c>
      <c r="V58" s="91">
        <v>70</v>
      </c>
      <c r="W58" s="91">
        <v>65</v>
      </c>
      <c r="X58" s="91">
        <v>95</v>
      </c>
      <c r="Y58" s="91">
        <v>65</v>
      </c>
      <c r="Z58" s="91">
        <v>84</v>
      </c>
      <c r="AA58" s="91">
        <v>66</v>
      </c>
      <c r="AB58" s="91">
        <v>445</v>
      </c>
      <c r="AC58" s="91">
        <v>156</v>
      </c>
      <c r="AD58" s="91">
        <v>115</v>
      </c>
      <c r="AE58" s="91">
        <v>145</v>
      </c>
      <c r="AF58" s="91">
        <v>29</v>
      </c>
      <c r="AG58" s="91">
        <v>0.390625</v>
      </c>
      <c r="AH58" s="91">
        <v>1.0754716981132082</v>
      </c>
      <c r="AI58" s="91">
        <v>1.1111111111111112</v>
      </c>
      <c r="AJ58" s="91">
        <v>1.0363636363636368</v>
      </c>
      <c r="AK58" s="91">
        <v>0.76666666666666727</v>
      </c>
      <c r="AL58" s="91">
        <v>0.57142857142857106</v>
      </c>
      <c r="AM58" s="91">
        <v>0.91364902506963819</v>
      </c>
      <c r="AN58" s="91">
        <v>0.46022727272727237</v>
      </c>
      <c r="AO58" s="91">
        <v>0.77922077922077926</v>
      </c>
      <c r="AP58" s="91">
        <v>1.1297709923664132</v>
      </c>
      <c r="AQ58" s="91">
        <v>0.98076923076923106</v>
      </c>
      <c r="AR58" s="91">
        <v>30</v>
      </c>
      <c r="AS58" s="91">
        <v>40</v>
      </c>
      <c r="AT58" s="91">
        <v>20</v>
      </c>
      <c r="AU58" s="94">
        <f>VLOOKUP(C58,Sheet3!A:E,3,0)</f>
        <v>16</v>
      </c>
      <c r="AV58" s="94">
        <f>VLOOKUP(C58,Sheet3!A:E,4,0)</f>
        <v>1</v>
      </c>
      <c r="AW58" s="98">
        <f>VLOOKUP(C58,Sheet3!A:E,5,0)</f>
        <v>8</v>
      </c>
      <c r="AX58" s="105"/>
      <c r="AY58" s="91" t="e">
        <v>#N/A</v>
      </c>
      <c r="AZ58" s="91" t="e">
        <v>#N/A</v>
      </c>
      <c r="BA58" s="109">
        <f>VLOOKUP(C58,RBS!A:J,4,0)</f>
        <v>0</v>
      </c>
      <c r="BB58" s="109">
        <f>VLOOKUP(C58,RBS!A:J,5,0)</f>
        <v>0</v>
      </c>
      <c r="BC58" s="109">
        <f>VLOOKUP(C58,RBS!A:J,6,0)</f>
        <v>0</v>
      </c>
      <c r="BD58" s="109">
        <f>VLOOKUP(C58,RBS!A:J,7,0)</f>
        <v>0</v>
      </c>
      <c r="BE58" s="109">
        <f>VLOOKUP(C58,RBS!A:J,8,0)</f>
        <v>0</v>
      </c>
      <c r="BF58" s="109">
        <f>VLOOKUP(C58,RBS!A:J,9,0)</f>
        <v>0</v>
      </c>
      <c r="BG58" s="109">
        <f>VLOOKUP(C58,RBS!A:J,10,0)</f>
        <v>0</v>
      </c>
      <c r="BH58" s="112">
        <f>VLOOKUP(C58,anxiety!A:C,3,0)</f>
        <v>-0.49874055415617102</v>
      </c>
    </row>
    <row r="59" spans="1:60">
      <c r="A59" s="72">
        <v>2</v>
      </c>
      <c r="B59" s="73">
        <v>13</v>
      </c>
      <c r="C59" s="73">
        <v>13</v>
      </c>
      <c r="D59" s="73">
        <v>1</v>
      </c>
      <c r="E59" s="74" t="s">
        <v>104</v>
      </c>
      <c r="F59" s="7">
        <v>6.84</v>
      </c>
      <c r="G59" s="84">
        <v>150</v>
      </c>
      <c r="H59" s="87">
        <v>34</v>
      </c>
      <c r="I59" s="88">
        <v>0</v>
      </c>
      <c r="J59" s="88">
        <v>11</v>
      </c>
      <c r="K59" s="88">
        <v>14</v>
      </c>
      <c r="L59" s="88">
        <v>8</v>
      </c>
      <c r="M59" s="88">
        <v>1</v>
      </c>
      <c r="N59" s="87">
        <v>23</v>
      </c>
      <c r="O59" s="88">
        <v>8</v>
      </c>
      <c r="P59" s="88">
        <v>3</v>
      </c>
      <c r="Q59" s="88">
        <v>4</v>
      </c>
      <c r="R59" s="88">
        <v>5</v>
      </c>
      <c r="S59" s="88">
        <v>3</v>
      </c>
      <c r="T59" s="91">
        <f>VLOOKUP(C59,'TD touch'!A:C,2,0)</f>
        <v>3</v>
      </c>
      <c r="U59" s="91">
        <f>VLOOKUP(C59,'TD touch'!A:C,3,0)</f>
        <v>3</v>
      </c>
      <c r="V59" s="91">
        <v>61</v>
      </c>
      <c r="W59" s="91">
        <v>60</v>
      </c>
      <c r="X59" s="91">
        <v>94</v>
      </c>
      <c r="Y59" s="91">
        <v>53</v>
      </c>
      <c r="Z59" s="91">
        <v>72</v>
      </c>
      <c r="AA59" s="91">
        <v>57</v>
      </c>
      <c r="AB59" s="91">
        <v>397</v>
      </c>
      <c r="AC59" s="91">
        <v>140</v>
      </c>
      <c r="AD59" s="91">
        <v>115</v>
      </c>
      <c r="AE59" s="91">
        <v>113</v>
      </c>
      <c r="AF59" s="91">
        <v>29</v>
      </c>
      <c r="AG59" s="91">
        <v>-1.015625</v>
      </c>
      <c r="AH59" s="91">
        <v>0.13207547169811376</v>
      </c>
      <c r="AI59" s="91">
        <v>0.98765432098765438</v>
      </c>
      <c r="AJ59" s="91">
        <v>-1.1454545454545448</v>
      </c>
      <c r="AK59" s="91">
        <v>-0.56666666666666599</v>
      </c>
      <c r="AL59" s="91">
        <v>-0.50000000000000033</v>
      </c>
      <c r="AM59" s="91">
        <v>-0.42339832869080751</v>
      </c>
      <c r="AN59" s="91">
        <v>-0.44886363636363663</v>
      </c>
      <c r="AO59" s="91">
        <v>0.77922077922077926</v>
      </c>
      <c r="AP59" s="91">
        <v>-1.3129770992366403</v>
      </c>
      <c r="AQ59" s="91">
        <v>0.98076923076923106</v>
      </c>
      <c r="AR59" s="91">
        <v>30</v>
      </c>
      <c r="AS59" s="91">
        <v>39</v>
      </c>
      <c r="AT59" s="91">
        <v>20</v>
      </c>
      <c r="AU59" s="94">
        <f>VLOOKUP(C59,Sheet3!A:E,3,0)</f>
        <v>51</v>
      </c>
      <c r="AV59" s="94">
        <f>VLOOKUP(C59,Sheet3!A:E,4,0)</f>
        <v>13</v>
      </c>
      <c r="AW59" s="98">
        <f>VLOOKUP(C59,Sheet3!A:E,5,0)</f>
        <v>21</v>
      </c>
      <c r="AX59" s="105"/>
      <c r="AY59" s="91" t="e">
        <v>#N/A</v>
      </c>
      <c r="AZ59" s="91" t="e">
        <v>#N/A</v>
      </c>
      <c r="BA59" s="109">
        <f>VLOOKUP(C59,RBS!A:J,4,0)</f>
        <v>2</v>
      </c>
      <c r="BB59" s="109">
        <f>VLOOKUP(C59,RBS!A:J,5,0)</f>
        <v>1</v>
      </c>
      <c r="BC59" s="109">
        <f>VLOOKUP(C59,RBS!A:J,6,0)</f>
        <v>0</v>
      </c>
      <c r="BD59" s="109">
        <f>VLOOKUP(C59,RBS!A:J,7,0)</f>
        <v>0</v>
      </c>
      <c r="BE59" s="109">
        <f>VLOOKUP(C59,RBS!A:J,8,0)</f>
        <v>0</v>
      </c>
      <c r="BF59" s="109">
        <f>VLOOKUP(C59,RBS!A:J,9,0)</f>
        <v>1</v>
      </c>
      <c r="BG59" s="109">
        <f>VLOOKUP(C59,RBS!A:J,10,0)</f>
        <v>0</v>
      </c>
      <c r="BH59" s="112">
        <f>VLOOKUP(C59,anxiety!A:C,3,0)</f>
        <v>0.76070528967254403</v>
      </c>
    </row>
    <row r="60" spans="1:60">
      <c r="A60" s="72">
        <v>2</v>
      </c>
      <c r="B60" s="73">
        <v>14</v>
      </c>
      <c r="C60" s="73">
        <v>14</v>
      </c>
      <c r="D60" s="73">
        <v>1</v>
      </c>
      <c r="E60" s="74" t="s">
        <v>105</v>
      </c>
      <c r="F60" s="7">
        <v>6.36</v>
      </c>
      <c r="G60" s="84">
        <v>118</v>
      </c>
      <c r="H60" s="87">
        <v>74</v>
      </c>
      <c r="I60" s="88">
        <v>13</v>
      </c>
      <c r="J60" s="88">
        <v>14</v>
      </c>
      <c r="K60" s="88">
        <v>23</v>
      </c>
      <c r="L60" s="88">
        <v>8</v>
      </c>
      <c r="M60" s="88">
        <v>16</v>
      </c>
      <c r="N60" s="87">
        <v>30</v>
      </c>
      <c r="O60" s="88">
        <v>5</v>
      </c>
      <c r="P60" s="88">
        <v>6</v>
      </c>
      <c r="Q60" s="88">
        <v>9</v>
      </c>
      <c r="R60" s="88">
        <v>6</v>
      </c>
      <c r="S60" s="88">
        <v>4</v>
      </c>
      <c r="T60" s="91">
        <f>VLOOKUP(C60,'TD touch'!A:C,2,0)</f>
        <v>0</v>
      </c>
      <c r="U60" s="91">
        <f>VLOOKUP(C60,'TD touch'!A:C,3,0)</f>
        <v>0</v>
      </c>
      <c r="V60" s="91">
        <v>67</v>
      </c>
      <c r="W60" s="91">
        <v>56</v>
      </c>
      <c r="X60" s="91">
        <v>88</v>
      </c>
      <c r="Y60" s="91">
        <v>57</v>
      </c>
      <c r="Z60" s="91">
        <v>68</v>
      </c>
      <c r="AA60" s="91">
        <v>63</v>
      </c>
      <c r="AB60" s="91">
        <v>399</v>
      </c>
      <c r="AC60" s="91">
        <v>139</v>
      </c>
      <c r="AD60" s="91">
        <v>103</v>
      </c>
      <c r="AE60" s="91">
        <v>131</v>
      </c>
      <c r="AF60" s="91">
        <v>26</v>
      </c>
      <c r="AG60" s="91">
        <v>-7.8125E-2</v>
      </c>
      <c r="AH60" s="91">
        <v>-0.62264150943396179</v>
      </c>
      <c r="AI60" s="91">
        <v>0.24691358024691359</v>
      </c>
      <c r="AJ60" s="91">
        <v>-0.41818181818181765</v>
      </c>
      <c r="AK60" s="91">
        <v>-1.0111111111111104</v>
      </c>
      <c r="AL60" s="91">
        <v>0.21428571428571394</v>
      </c>
      <c r="AM60" s="91">
        <v>-0.36768802228412228</v>
      </c>
      <c r="AN60" s="91">
        <v>-0.50568181818181845</v>
      </c>
      <c r="AO60" s="91">
        <v>-0.77922077922077926</v>
      </c>
      <c r="AP60" s="91">
        <v>6.1068702290077208E-2</v>
      </c>
      <c r="AQ60" s="91">
        <v>0.40384615384615413</v>
      </c>
      <c r="AR60" s="91">
        <v>30</v>
      </c>
      <c r="AS60" s="91">
        <v>38</v>
      </c>
      <c r="AT60" s="91">
        <v>15</v>
      </c>
      <c r="AU60" s="94">
        <f>VLOOKUP(C60,Sheet3!A:E,3,0)</f>
        <v>41</v>
      </c>
      <c r="AV60" s="94">
        <f>VLOOKUP(C60,Sheet3!A:E,4,0)</f>
        <v>16</v>
      </c>
      <c r="AW60" s="98">
        <f>VLOOKUP(C60,Sheet3!A:E,5,0)</f>
        <v>10</v>
      </c>
      <c r="AX60" s="105"/>
      <c r="AY60" s="91" t="e">
        <v>#N/A</v>
      </c>
      <c r="AZ60" s="91" t="e">
        <v>#N/A</v>
      </c>
      <c r="BA60" s="109">
        <f>VLOOKUP(C60,RBS!A:J,4,0)</f>
        <v>6</v>
      </c>
      <c r="BB60" s="109">
        <f>VLOOKUP(C60,RBS!A:J,5,0)</f>
        <v>4</v>
      </c>
      <c r="BC60" s="109">
        <f>VLOOKUP(C60,RBS!A:J,6,0)</f>
        <v>0</v>
      </c>
      <c r="BD60" s="109">
        <f>VLOOKUP(C60,RBS!A:J,7,0)</f>
        <v>1</v>
      </c>
      <c r="BE60" s="109">
        <f>VLOOKUP(C60,RBS!A:J,8,0)</f>
        <v>0</v>
      </c>
      <c r="BF60" s="109">
        <f>VLOOKUP(C60,RBS!A:J,9,0)</f>
        <v>1</v>
      </c>
      <c r="BG60" s="109">
        <f>VLOOKUP(C60,RBS!A:J,10,0)</f>
        <v>0</v>
      </c>
      <c r="BH60" s="112">
        <f>VLOOKUP(C60,anxiety!A:C,3,0)</f>
        <v>-0.58270361041141905</v>
      </c>
    </row>
    <row r="61" spans="1:60">
      <c r="A61" s="72">
        <v>2</v>
      </c>
      <c r="B61" s="73">
        <v>15</v>
      </c>
      <c r="C61" s="73">
        <v>15</v>
      </c>
      <c r="D61" s="73">
        <v>1</v>
      </c>
      <c r="E61" s="74" t="s">
        <v>274</v>
      </c>
      <c r="F61" s="7">
        <v>6.31</v>
      </c>
      <c r="G61" s="84">
        <v>144</v>
      </c>
      <c r="H61" s="87" t="s">
        <v>275</v>
      </c>
      <c r="I61" s="88" t="s">
        <v>275</v>
      </c>
      <c r="J61" s="88" t="s">
        <v>275</v>
      </c>
      <c r="K61" s="88" t="s">
        <v>275</v>
      </c>
      <c r="L61" s="88" t="s">
        <v>275</v>
      </c>
      <c r="M61" s="88" t="s">
        <v>275</v>
      </c>
      <c r="N61" s="87">
        <v>16</v>
      </c>
      <c r="O61" s="88">
        <v>5</v>
      </c>
      <c r="P61" s="88">
        <v>3</v>
      </c>
      <c r="Q61" s="88">
        <v>4</v>
      </c>
      <c r="R61" s="88">
        <v>2</v>
      </c>
      <c r="S61" s="88">
        <v>2</v>
      </c>
      <c r="T61" s="91">
        <f>VLOOKUP(C61,'TD touch'!A:C,2,0)</f>
        <v>1</v>
      </c>
      <c r="U61" s="91">
        <f>VLOOKUP(C61,'TD touch'!A:C,3,0)</f>
        <v>3</v>
      </c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4">
        <f>VLOOKUP(C61,Sheet3!A:E,3,0)</f>
        <v>69</v>
      </c>
      <c r="AV61" s="94">
        <f>VLOOKUP(C61,Sheet3!A:E,4,0)</f>
        <v>26</v>
      </c>
      <c r="AW61" s="98">
        <f>VLOOKUP(C61,Sheet3!A:E,5,0)</f>
        <v>19</v>
      </c>
      <c r="AX61" s="105"/>
      <c r="AY61" s="91" t="e">
        <v>#N/A</v>
      </c>
      <c r="AZ61" s="91" t="e">
        <v>#N/A</v>
      </c>
      <c r="BA61" s="109" t="e">
        <f>VLOOKUP(C61,RBS!A:J,4,0)</f>
        <v>#N/A</v>
      </c>
      <c r="BB61" s="109" t="e">
        <f>VLOOKUP(C61,RBS!A:J,5,0)</f>
        <v>#N/A</v>
      </c>
      <c r="BC61" s="109" t="e">
        <f>VLOOKUP(C61,RBS!A:J,6,0)</f>
        <v>#N/A</v>
      </c>
      <c r="BD61" s="109" t="e">
        <f>VLOOKUP(C61,RBS!A:J,7,0)</f>
        <v>#N/A</v>
      </c>
      <c r="BE61" s="109" t="e">
        <f>VLOOKUP(C61,RBS!A:J,8,0)</f>
        <v>#N/A</v>
      </c>
      <c r="BF61" s="109" t="e">
        <f>VLOOKUP(C61,RBS!A:J,9,0)</f>
        <v>#N/A</v>
      </c>
      <c r="BG61" s="109" t="e">
        <f>VLOOKUP(C61,RBS!A:J,10,0)</f>
        <v>#N/A</v>
      </c>
      <c r="BH61" s="112" t="e">
        <f>VLOOKUP(C61,anxiety!A:C,3,0)</f>
        <v>#N/A</v>
      </c>
    </row>
    <row r="62" spans="1:60">
      <c r="A62" s="72">
        <v>2</v>
      </c>
      <c r="B62" s="73">
        <v>16</v>
      </c>
      <c r="C62" s="73">
        <v>16</v>
      </c>
      <c r="D62" s="73">
        <v>1</v>
      </c>
      <c r="E62" s="74" t="s">
        <v>276</v>
      </c>
      <c r="F62" s="7">
        <v>6.11</v>
      </c>
      <c r="G62" s="84">
        <v>129</v>
      </c>
      <c r="H62" s="87">
        <v>60</v>
      </c>
      <c r="I62" s="88">
        <v>10</v>
      </c>
      <c r="J62" s="88">
        <v>15</v>
      </c>
      <c r="K62" s="88">
        <v>17</v>
      </c>
      <c r="L62" s="88">
        <v>8</v>
      </c>
      <c r="M62" s="88">
        <v>10</v>
      </c>
      <c r="N62" s="87" t="s">
        <v>275</v>
      </c>
      <c r="O62" s="88" t="s">
        <v>275</v>
      </c>
      <c r="P62" s="88" t="s">
        <v>275</v>
      </c>
      <c r="Q62" s="88" t="s">
        <v>275</v>
      </c>
      <c r="R62" s="88" t="s">
        <v>275</v>
      </c>
      <c r="S62" s="88" t="s">
        <v>275</v>
      </c>
      <c r="T62" s="91">
        <f>VLOOKUP(C62,'TD touch'!A:C,2,0)</f>
        <v>0</v>
      </c>
      <c r="U62" s="91">
        <f>VLOOKUP(C62,'TD touch'!A:C,3,0)</f>
        <v>0</v>
      </c>
      <c r="V62" s="91">
        <v>67</v>
      </c>
      <c r="W62" s="91">
        <v>62</v>
      </c>
      <c r="X62" s="91">
        <v>94</v>
      </c>
      <c r="Y62" s="91">
        <v>64</v>
      </c>
      <c r="Z62" s="91">
        <v>89</v>
      </c>
      <c r="AA62" s="91">
        <v>68</v>
      </c>
      <c r="AB62" s="91">
        <v>444</v>
      </c>
      <c r="AC62" s="91">
        <v>165</v>
      </c>
      <c r="AD62" s="91">
        <v>115</v>
      </c>
      <c r="AE62" s="91">
        <v>145</v>
      </c>
      <c r="AF62" s="91">
        <v>19</v>
      </c>
      <c r="AG62" s="91">
        <v>-7.8125E-2</v>
      </c>
      <c r="AH62" s="91">
        <v>0.5094339622641515</v>
      </c>
      <c r="AI62" s="91">
        <v>0.98765432098765438</v>
      </c>
      <c r="AJ62" s="91">
        <v>0.85454545454545505</v>
      </c>
      <c r="AK62" s="91">
        <v>1.3222222222222229</v>
      </c>
      <c r="AL62" s="91">
        <v>0.8095238095238092</v>
      </c>
      <c r="AM62" s="91">
        <v>0.88579387186629566</v>
      </c>
      <c r="AN62" s="91">
        <v>0.97159090909090873</v>
      </c>
      <c r="AO62" s="91">
        <v>0.77922077922077926</v>
      </c>
      <c r="AP62" s="91">
        <v>1.1297709923664132</v>
      </c>
      <c r="AQ62" s="91">
        <v>-0.94230769230769196</v>
      </c>
      <c r="AR62" s="91">
        <v>30</v>
      </c>
      <c r="AS62" s="91">
        <v>40</v>
      </c>
      <c r="AT62" s="91">
        <v>20</v>
      </c>
      <c r="AU62" s="94">
        <f>VLOOKUP(C62,Sheet3!A:E,3,0)</f>
        <v>35</v>
      </c>
      <c r="AV62" s="94">
        <f>VLOOKUP(C62,Sheet3!A:E,4,0)</f>
        <v>18</v>
      </c>
      <c r="AW62" s="98">
        <f>VLOOKUP(C62,Sheet3!A:E,5,0)</f>
        <v>5</v>
      </c>
      <c r="AX62" s="105"/>
      <c r="AY62" s="91" t="e">
        <v>#N/A</v>
      </c>
      <c r="AZ62" s="91" t="e">
        <v>#N/A</v>
      </c>
      <c r="BA62" s="109">
        <f>VLOOKUP(C62,RBS!A:J,4,0)</f>
        <v>1</v>
      </c>
      <c r="BB62" s="109">
        <f>VLOOKUP(C62,RBS!A:J,5,0)</f>
        <v>1</v>
      </c>
      <c r="BC62" s="109">
        <f>VLOOKUP(C62,RBS!A:J,6,0)</f>
        <v>0</v>
      </c>
      <c r="BD62" s="109">
        <f>VLOOKUP(C62,RBS!A:J,7,0)</f>
        <v>0</v>
      </c>
      <c r="BE62" s="109">
        <f>VLOOKUP(C62,RBS!A:J,8,0)</f>
        <v>0</v>
      </c>
      <c r="BF62" s="109">
        <f>VLOOKUP(C62,RBS!A:J,9,0)</f>
        <v>0</v>
      </c>
      <c r="BG62" s="109">
        <f>VLOOKUP(C62,RBS!A:J,10,0)</f>
        <v>0</v>
      </c>
      <c r="BH62" s="112">
        <f>VLOOKUP(C62,anxiety!A:C,3,0)</f>
        <v>-0.34744525547445299</v>
      </c>
    </row>
    <row r="63" spans="1:60">
      <c r="A63" s="72">
        <v>2</v>
      </c>
      <c r="B63" s="73">
        <v>17</v>
      </c>
      <c r="C63" s="73">
        <v>17</v>
      </c>
      <c r="D63" s="73">
        <v>1</v>
      </c>
      <c r="E63" s="74" t="s">
        <v>107</v>
      </c>
      <c r="F63" s="7">
        <v>7.39</v>
      </c>
      <c r="G63" s="84">
        <v>140</v>
      </c>
      <c r="H63" s="87">
        <v>45</v>
      </c>
      <c r="I63" s="88">
        <v>3</v>
      </c>
      <c r="J63" s="88">
        <v>10</v>
      </c>
      <c r="K63" s="88">
        <v>14</v>
      </c>
      <c r="L63" s="88">
        <v>6</v>
      </c>
      <c r="M63" s="88">
        <v>12</v>
      </c>
      <c r="N63" s="87">
        <v>24</v>
      </c>
      <c r="O63" s="88">
        <v>8</v>
      </c>
      <c r="P63" s="88">
        <v>6</v>
      </c>
      <c r="Q63" s="88">
        <v>6</v>
      </c>
      <c r="R63" s="88">
        <v>2</v>
      </c>
      <c r="S63" s="88">
        <v>2</v>
      </c>
      <c r="T63" s="91">
        <f>VLOOKUP(C63,'TD touch'!A:C,2,0)</f>
        <v>1</v>
      </c>
      <c r="U63" s="91">
        <f>VLOOKUP(C63,'TD touch'!A:C,3,0)</f>
        <v>2</v>
      </c>
      <c r="V63" s="91">
        <v>62</v>
      </c>
      <c r="W63" s="91">
        <v>52</v>
      </c>
      <c r="X63" s="91">
        <v>85</v>
      </c>
      <c r="Y63" s="91">
        <v>63</v>
      </c>
      <c r="Z63" s="91">
        <v>76</v>
      </c>
      <c r="AA63" s="91">
        <v>59</v>
      </c>
      <c r="AB63" s="91">
        <v>397</v>
      </c>
      <c r="AC63" s="91">
        <v>137</v>
      </c>
      <c r="AD63" s="91">
        <v>103</v>
      </c>
      <c r="AE63" s="91">
        <v>137</v>
      </c>
      <c r="AF63" s="91">
        <v>20</v>
      </c>
      <c r="AG63" s="91">
        <v>-0.859375</v>
      </c>
      <c r="AH63" s="91">
        <v>-1.3773584905660372</v>
      </c>
      <c r="AI63" s="91">
        <v>-0.1234567901234568</v>
      </c>
      <c r="AJ63" s="91">
        <v>0.67272727272727328</v>
      </c>
      <c r="AK63" s="91">
        <v>-0.12222222222222159</v>
      </c>
      <c r="AL63" s="91">
        <v>-0.26190476190476225</v>
      </c>
      <c r="AM63" s="91">
        <v>-0.42339832869080751</v>
      </c>
      <c r="AN63" s="91">
        <v>-0.6193181818181821</v>
      </c>
      <c r="AO63" s="91">
        <v>-0.77922077922077926</v>
      </c>
      <c r="AP63" s="91">
        <v>0.51908396946564972</v>
      </c>
      <c r="AQ63" s="91">
        <v>-0.74999999999999967</v>
      </c>
      <c r="AR63" s="91">
        <v>26</v>
      </c>
      <c r="AS63" s="91">
        <v>38</v>
      </c>
      <c r="AT63" s="91">
        <v>18</v>
      </c>
      <c r="AU63" s="94">
        <f>VLOOKUP(C63,Sheet3!A:E,3,0)</f>
        <v>40</v>
      </c>
      <c r="AV63" s="94">
        <f>VLOOKUP(C63,Sheet3!A:E,4,0)</f>
        <v>13</v>
      </c>
      <c r="AW63" s="98">
        <f>VLOOKUP(C63,Sheet3!A:E,5,0)</f>
        <v>8</v>
      </c>
      <c r="AX63" s="105"/>
      <c r="AY63" s="91" t="e">
        <v>#N/A</v>
      </c>
      <c r="AZ63" s="91" t="e">
        <v>#N/A</v>
      </c>
      <c r="BA63" s="109">
        <f>VLOOKUP(C63,RBS!A:J,4,0)</f>
        <v>10</v>
      </c>
      <c r="BB63" s="109">
        <f>VLOOKUP(C63,RBS!A:J,5,0)</f>
        <v>1</v>
      </c>
      <c r="BC63" s="109">
        <f>VLOOKUP(C63,RBS!A:J,6,0)</f>
        <v>0</v>
      </c>
      <c r="BD63" s="109">
        <f>VLOOKUP(C63,RBS!A:J,7,0)</f>
        <v>6</v>
      </c>
      <c r="BE63" s="109">
        <f>VLOOKUP(C63,RBS!A:J,8,0)</f>
        <v>1</v>
      </c>
      <c r="BF63" s="109">
        <f>VLOOKUP(C63,RBS!A:J,9,0)</f>
        <v>0</v>
      </c>
      <c r="BG63" s="109">
        <f>VLOOKUP(C63,RBS!A:J,10,0)</f>
        <v>2</v>
      </c>
      <c r="BH63" s="112">
        <f>VLOOKUP(C63,anxiety!A:C,3,0)</f>
        <v>0.34089000839630601</v>
      </c>
    </row>
    <row r="64" spans="1:60">
      <c r="A64" s="72">
        <v>2</v>
      </c>
      <c r="B64" s="73">
        <v>18</v>
      </c>
      <c r="C64" s="73">
        <v>18</v>
      </c>
      <c r="D64" s="73">
        <v>1</v>
      </c>
      <c r="E64" s="74" t="s">
        <v>108</v>
      </c>
      <c r="F64" s="7">
        <v>6.22</v>
      </c>
      <c r="G64" s="84">
        <v>105</v>
      </c>
      <c r="H64" s="87">
        <v>50</v>
      </c>
      <c r="I64" s="88">
        <v>3</v>
      </c>
      <c r="J64" s="88">
        <v>12</v>
      </c>
      <c r="K64" s="88">
        <v>24</v>
      </c>
      <c r="L64" s="88">
        <v>5</v>
      </c>
      <c r="M64" s="88">
        <v>6</v>
      </c>
      <c r="N64" s="87">
        <v>26</v>
      </c>
      <c r="O64" s="88">
        <v>7</v>
      </c>
      <c r="P64" s="88">
        <v>5</v>
      </c>
      <c r="Q64" s="88">
        <v>5</v>
      </c>
      <c r="R64" s="88">
        <v>6</v>
      </c>
      <c r="S64" s="88">
        <v>3</v>
      </c>
      <c r="T64" s="91">
        <f>VLOOKUP(C64,'TD touch'!A:C,2,0)</f>
        <v>1</v>
      </c>
      <c r="U64" s="91">
        <f>VLOOKUP(C64,'TD touch'!A:C,3,0)</f>
        <v>1</v>
      </c>
      <c r="V64" s="91">
        <v>69</v>
      </c>
      <c r="W64" s="91">
        <v>58</v>
      </c>
      <c r="X64" s="91">
        <v>83</v>
      </c>
      <c r="Y64" s="91">
        <v>58</v>
      </c>
      <c r="Z64" s="91">
        <v>57</v>
      </c>
      <c r="AA64" s="91">
        <v>54</v>
      </c>
      <c r="AB64" s="91">
        <v>379</v>
      </c>
      <c r="AC64" s="91">
        <v>135</v>
      </c>
      <c r="AD64" s="91">
        <v>115</v>
      </c>
      <c r="AE64" s="91">
        <v>102</v>
      </c>
      <c r="AF64" s="91">
        <v>27</v>
      </c>
      <c r="AG64" s="91">
        <v>0.234375</v>
      </c>
      <c r="AH64" s="91">
        <v>-0.245283018867924</v>
      </c>
      <c r="AI64" s="91">
        <v>-0.37037037037037041</v>
      </c>
      <c r="AJ64" s="91">
        <v>-0.23636363636363586</v>
      </c>
      <c r="AK64" s="91">
        <v>-2.2333333333333325</v>
      </c>
      <c r="AL64" s="91">
        <v>-0.85714285714285743</v>
      </c>
      <c r="AM64" s="91">
        <v>-0.92479108635097462</v>
      </c>
      <c r="AN64" s="91">
        <v>-0.73295454545454575</v>
      </c>
      <c r="AO64" s="91">
        <v>0.77922077922077926</v>
      </c>
      <c r="AP64" s="91">
        <v>-2.1526717557251902</v>
      </c>
      <c r="AQ64" s="91">
        <v>0.59615384615384637</v>
      </c>
      <c r="AR64" s="91">
        <v>30</v>
      </c>
      <c r="AS64" s="91">
        <v>30</v>
      </c>
      <c r="AT64" s="91">
        <v>19</v>
      </c>
      <c r="AU64" s="94">
        <f>VLOOKUP(C64,Sheet3!A:E,3,0)</f>
        <v>21</v>
      </c>
      <c r="AV64" s="94">
        <f>VLOOKUP(C64,Sheet3!A:E,4,0)</f>
        <v>8</v>
      </c>
      <c r="AW64" s="98">
        <f>VLOOKUP(C64,Sheet3!A:E,5,0)</f>
        <v>3</v>
      </c>
      <c r="AX64" s="105"/>
      <c r="AY64" s="91" t="e">
        <v>#N/A</v>
      </c>
      <c r="AZ64" s="91" t="e">
        <v>#N/A</v>
      </c>
      <c r="BA64" s="109">
        <f>VLOOKUP(C64,RBS!A:J,4,0)</f>
        <v>18</v>
      </c>
      <c r="BB64" s="109">
        <f>VLOOKUP(C64,RBS!A:J,5,0)</f>
        <v>4</v>
      </c>
      <c r="BC64" s="109">
        <f>VLOOKUP(C64,RBS!A:J,6,0)</f>
        <v>1</v>
      </c>
      <c r="BD64" s="109">
        <f>VLOOKUP(C64,RBS!A:J,7,0)</f>
        <v>2</v>
      </c>
      <c r="BE64" s="109">
        <f>VLOOKUP(C64,RBS!A:J,8,0)</f>
        <v>2</v>
      </c>
      <c r="BF64" s="109">
        <f>VLOOKUP(C64,RBS!A:J,9,0)</f>
        <v>5</v>
      </c>
      <c r="BG64" s="109">
        <f>VLOOKUP(C64,RBS!A:J,10,0)</f>
        <v>4</v>
      </c>
      <c r="BH64" s="112">
        <f>VLOOKUP(C64,anxiety!A:C,3,0)</f>
        <v>-0.27445255474452601</v>
      </c>
    </row>
    <row r="65" spans="1:60">
      <c r="A65" s="72">
        <v>2</v>
      </c>
      <c r="B65" s="73">
        <v>19</v>
      </c>
      <c r="C65" s="73">
        <v>19</v>
      </c>
      <c r="D65" s="73">
        <v>1</v>
      </c>
      <c r="E65" s="74" t="s">
        <v>277</v>
      </c>
      <c r="F65" s="7">
        <v>6.67</v>
      </c>
      <c r="G65" s="84">
        <v>139</v>
      </c>
      <c r="H65" s="87">
        <v>60</v>
      </c>
      <c r="I65" s="88">
        <v>5</v>
      </c>
      <c r="J65" s="88">
        <v>13</v>
      </c>
      <c r="K65" s="88">
        <v>27</v>
      </c>
      <c r="L65" s="88">
        <v>7</v>
      </c>
      <c r="M65" s="88">
        <v>8</v>
      </c>
      <c r="N65" s="87">
        <v>44</v>
      </c>
      <c r="O65" s="88">
        <v>5</v>
      </c>
      <c r="P65" s="88">
        <v>9</v>
      </c>
      <c r="Q65" s="88">
        <v>13</v>
      </c>
      <c r="R65" s="88">
        <v>7</v>
      </c>
      <c r="S65" s="88">
        <v>10</v>
      </c>
      <c r="T65" s="91">
        <f>VLOOKUP(C65,'TD touch'!A:C,2,0)</f>
        <v>3</v>
      </c>
      <c r="U65" s="91">
        <f>VLOOKUP(C65,'TD touch'!A:C,3,0)</f>
        <v>1</v>
      </c>
      <c r="V65" s="91">
        <v>59</v>
      </c>
      <c r="W65" s="91">
        <v>52</v>
      </c>
      <c r="X65" s="91">
        <v>77</v>
      </c>
      <c r="Y65" s="91">
        <v>58</v>
      </c>
      <c r="Z65" s="91">
        <v>67</v>
      </c>
      <c r="AA65" s="91">
        <v>49</v>
      </c>
      <c r="AB65" s="91">
        <v>362</v>
      </c>
      <c r="AC65" s="91">
        <v>112</v>
      </c>
      <c r="AD65" s="91">
        <v>111</v>
      </c>
      <c r="AE65" s="91">
        <v>128</v>
      </c>
      <c r="AF65" s="91">
        <v>11</v>
      </c>
      <c r="AG65" s="91">
        <v>-1.328125</v>
      </c>
      <c r="AH65" s="91">
        <v>-1.3773584905660372</v>
      </c>
      <c r="AI65" s="91">
        <v>-1.1111111111111112</v>
      </c>
      <c r="AJ65" s="91">
        <v>-0.23636363636363586</v>
      </c>
      <c r="AK65" s="91">
        <v>-1.1222222222222216</v>
      </c>
      <c r="AL65" s="91">
        <v>-1.4523809523809526</v>
      </c>
      <c r="AM65" s="91">
        <v>-1.3983286908077992</v>
      </c>
      <c r="AN65" s="91">
        <v>-2.0397727272727275</v>
      </c>
      <c r="AO65" s="91">
        <v>0.25974025974025972</v>
      </c>
      <c r="AP65" s="91">
        <v>-0.16793893129770907</v>
      </c>
      <c r="AQ65" s="91">
        <v>-2.4807692307692304</v>
      </c>
      <c r="AR65" s="91">
        <v>28</v>
      </c>
      <c r="AS65" s="91">
        <v>36</v>
      </c>
      <c r="AT65" s="91">
        <v>11</v>
      </c>
      <c r="AU65" s="94">
        <f>VLOOKUP(C65,Sheet3!A:E,3,0)</f>
        <v>16</v>
      </c>
      <c r="AV65" s="94">
        <f>VLOOKUP(C65,Sheet3!A:E,4,0)</f>
        <v>0</v>
      </c>
      <c r="AW65" s="98">
        <f>VLOOKUP(C65,Sheet3!A:E,5,0)</f>
        <v>14</v>
      </c>
      <c r="AX65" s="105"/>
      <c r="AY65" s="91" t="e">
        <v>#N/A</v>
      </c>
      <c r="AZ65" s="91" t="e">
        <v>#N/A</v>
      </c>
      <c r="BA65" s="109">
        <f>VLOOKUP(C65,RBS!A:J,4,0)</f>
        <v>7</v>
      </c>
      <c r="BB65" s="109">
        <f>VLOOKUP(C65,RBS!A:J,5,0)</f>
        <v>0</v>
      </c>
      <c r="BC65" s="109">
        <f>VLOOKUP(C65,RBS!A:J,6,0)</f>
        <v>0</v>
      </c>
      <c r="BD65" s="109">
        <f>VLOOKUP(C65,RBS!A:J,7,0)</f>
        <v>0</v>
      </c>
      <c r="BE65" s="109">
        <f>VLOOKUP(C65,RBS!A:J,8,0)</f>
        <v>0</v>
      </c>
      <c r="BF65" s="109">
        <f>VLOOKUP(C65,RBS!A:J,9,0)</f>
        <v>1</v>
      </c>
      <c r="BG65" s="109">
        <f>VLOOKUP(C65,RBS!A:J,10,0)</f>
        <v>6</v>
      </c>
      <c r="BH65" s="112">
        <f>VLOOKUP(C65,anxiety!A:C,3,0)</f>
        <v>-0.58270361041141905</v>
      </c>
    </row>
    <row r="66" spans="1:60">
      <c r="A66" s="72">
        <v>2</v>
      </c>
      <c r="B66" s="73">
        <v>20</v>
      </c>
      <c r="C66" s="73">
        <v>20</v>
      </c>
      <c r="D66" s="73">
        <v>1</v>
      </c>
      <c r="E66" s="74" t="s">
        <v>110</v>
      </c>
      <c r="F66" s="7">
        <v>6.05</v>
      </c>
      <c r="G66" s="84">
        <v>123</v>
      </c>
      <c r="H66" s="87">
        <v>58</v>
      </c>
      <c r="I66" s="88">
        <v>12</v>
      </c>
      <c r="J66" s="88">
        <v>12</v>
      </c>
      <c r="K66" s="88">
        <v>25</v>
      </c>
      <c r="L66" s="88">
        <v>3</v>
      </c>
      <c r="M66" s="88">
        <v>6</v>
      </c>
      <c r="N66" s="87">
        <v>49</v>
      </c>
      <c r="O66" s="88">
        <v>9</v>
      </c>
      <c r="P66" s="88">
        <v>12</v>
      </c>
      <c r="Q66" s="88">
        <v>14</v>
      </c>
      <c r="R66" s="88">
        <v>6</v>
      </c>
      <c r="S66" s="88">
        <v>8</v>
      </c>
      <c r="T66" s="91">
        <f>VLOOKUP(C66,'TD touch'!A:C,2,0)</f>
        <v>1</v>
      </c>
      <c r="U66" s="91">
        <f>VLOOKUP(C66,'TD touch'!A:C,3,0)</f>
        <v>2</v>
      </c>
      <c r="V66" s="91">
        <v>72</v>
      </c>
      <c r="W66" s="91">
        <v>63</v>
      </c>
      <c r="X66" s="91">
        <v>94</v>
      </c>
      <c r="Y66" s="91">
        <v>65</v>
      </c>
      <c r="Z66" s="91">
        <v>81</v>
      </c>
      <c r="AA66" s="91">
        <v>67</v>
      </c>
      <c r="AB66" s="91">
        <v>442</v>
      </c>
      <c r="AC66" s="91">
        <v>153</v>
      </c>
      <c r="AD66" s="91">
        <v>115</v>
      </c>
      <c r="AE66" s="91">
        <v>144</v>
      </c>
      <c r="AF66" s="91">
        <v>30</v>
      </c>
      <c r="AG66" s="91">
        <v>0.703125</v>
      </c>
      <c r="AH66" s="91">
        <v>0.69811320754717032</v>
      </c>
      <c r="AI66" s="91">
        <v>0.98765432098765438</v>
      </c>
      <c r="AJ66" s="91">
        <v>1.0363636363636368</v>
      </c>
      <c r="AK66" s="91">
        <v>0.43333333333333396</v>
      </c>
      <c r="AL66" s="91">
        <v>0.69047619047619013</v>
      </c>
      <c r="AM66" s="91">
        <v>0.83008356545961037</v>
      </c>
      <c r="AN66" s="91">
        <v>0.2897727272727269</v>
      </c>
      <c r="AO66" s="91">
        <v>0.77922077922077926</v>
      </c>
      <c r="AP66" s="91">
        <v>1.0534351145038177</v>
      </c>
      <c r="AQ66" s="91">
        <v>1.1730769230769234</v>
      </c>
      <c r="AR66" s="91">
        <v>30</v>
      </c>
      <c r="AS66" s="91">
        <v>40</v>
      </c>
      <c r="AT66" s="91">
        <v>19</v>
      </c>
      <c r="AU66" s="94">
        <f>VLOOKUP(C66,Sheet3!A:E,3,0)</f>
        <v>42</v>
      </c>
      <c r="AV66" s="94">
        <f>VLOOKUP(C66,Sheet3!A:E,4,0)</f>
        <v>13</v>
      </c>
      <c r="AW66" s="98">
        <f>VLOOKUP(C66,Sheet3!A:E,5,0)</f>
        <v>6</v>
      </c>
      <c r="AX66" s="105"/>
      <c r="AY66" s="91" t="e">
        <v>#N/A</v>
      </c>
      <c r="AZ66" s="91" t="e">
        <v>#N/A</v>
      </c>
      <c r="BA66" s="109">
        <f>VLOOKUP(C66,RBS!A:J,4,0)</f>
        <v>36</v>
      </c>
      <c r="BB66" s="109">
        <f>VLOOKUP(C66,RBS!A:J,5,0)</f>
        <v>9</v>
      </c>
      <c r="BC66" s="109">
        <f>VLOOKUP(C66,RBS!A:J,6,0)</f>
        <v>2</v>
      </c>
      <c r="BD66" s="109">
        <f>VLOOKUP(C66,RBS!A:J,7,0)</f>
        <v>4</v>
      </c>
      <c r="BE66" s="109">
        <f>VLOOKUP(C66,RBS!A:J,8,0)</f>
        <v>5</v>
      </c>
      <c r="BF66" s="109">
        <f>VLOOKUP(C66,RBS!A:J,9,0)</f>
        <v>6</v>
      </c>
      <c r="BG66" s="109">
        <f>VLOOKUP(C66,RBS!A:J,10,0)</f>
        <v>10</v>
      </c>
      <c r="BH66" s="112">
        <f>VLOOKUP(C66,anxiety!A:C,3,0)</f>
        <v>-0.12846715328467201</v>
      </c>
    </row>
    <row r="67" spans="1:60">
      <c r="A67" s="72">
        <v>2</v>
      </c>
      <c r="B67" s="73">
        <v>21</v>
      </c>
      <c r="C67" s="73">
        <v>21</v>
      </c>
      <c r="D67" s="73">
        <v>1</v>
      </c>
      <c r="E67" s="74" t="s">
        <v>278</v>
      </c>
      <c r="F67" s="7">
        <v>5.85</v>
      </c>
      <c r="G67" s="84">
        <v>133</v>
      </c>
      <c r="H67" s="87">
        <v>73</v>
      </c>
      <c r="I67" s="88">
        <v>14</v>
      </c>
      <c r="J67" s="88">
        <v>16</v>
      </c>
      <c r="K67" s="88">
        <v>23</v>
      </c>
      <c r="L67" s="88">
        <v>9</v>
      </c>
      <c r="M67" s="88">
        <v>11</v>
      </c>
      <c r="N67" s="87">
        <v>29</v>
      </c>
      <c r="O67" s="88">
        <v>6</v>
      </c>
      <c r="P67" s="88">
        <v>7</v>
      </c>
      <c r="Q67" s="88">
        <v>5</v>
      </c>
      <c r="R67" s="88">
        <v>6</v>
      </c>
      <c r="S67" s="88">
        <v>5</v>
      </c>
      <c r="T67" s="91">
        <f>VLOOKUP(C67,'TD touch'!A:C,2,0)</f>
        <v>1</v>
      </c>
      <c r="U67" s="91">
        <f>VLOOKUP(C67,'TD touch'!A:C,3,0)</f>
        <v>1</v>
      </c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4">
        <f>VLOOKUP(C67,Sheet3!A:E,3,0)</f>
        <v>39</v>
      </c>
      <c r="AV67" s="94">
        <f>VLOOKUP(C67,Sheet3!A:E,4,0)</f>
        <v>16</v>
      </c>
      <c r="AW67" s="98">
        <f>VLOOKUP(C67,Sheet3!A:E,5,0)</f>
        <v>9</v>
      </c>
      <c r="AX67" s="105"/>
      <c r="AY67" s="91" t="e">
        <v>#N/A</v>
      </c>
      <c r="AZ67" s="91" t="e">
        <v>#N/A</v>
      </c>
      <c r="BA67" s="109">
        <f>VLOOKUP(C67,RBS!A:J,4,0)</f>
        <v>30</v>
      </c>
      <c r="BB67" s="109">
        <f>VLOOKUP(C67,RBS!A:J,5,0)</f>
        <v>2</v>
      </c>
      <c r="BC67" s="109">
        <f>VLOOKUP(C67,RBS!A:J,6,0)</f>
        <v>1</v>
      </c>
      <c r="BD67" s="109">
        <f>VLOOKUP(C67,RBS!A:J,7,0)</f>
        <v>13</v>
      </c>
      <c r="BE67" s="109">
        <f>VLOOKUP(C67,RBS!A:J,8,0)</f>
        <v>4</v>
      </c>
      <c r="BF67" s="109">
        <f>VLOOKUP(C67,RBS!A:J,9,0)</f>
        <v>4</v>
      </c>
      <c r="BG67" s="109">
        <f>VLOOKUP(C67,RBS!A:J,10,0)</f>
        <v>6</v>
      </c>
      <c r="BH67" s="112">
        <f>VLOOKUP(C67,anxiety!A:C,3,0)</f>
        <v>1.0394160583941601</v>
      </c>
    </row>
    <row r="68" spans="1:60">
      <c r="A68" s="72">
        <v>2</v>
      </c>
      <c r="B68" s="73">
        <v>22</v>
      </c>
      <c r="C68" s="73">
        <v>22</v>
      </c>
      <c r="D68" s="73">
        <v>1</v>
      </c>
      <c r="E68" s="74" t="s">
        <v>279</v>
      </c>
      <c r="F68" s="7">
        <v>6.04</v>
      </c>
      <c r="G68" s="84">
        <v>101</v>
      </c>
      <c r="H68" s="87">
        <v>48</v>
      </c>
      <c r="I68" s="88">
        <v>1</v>
      </c>
      <c r="J68" s="88">
        <v>17</v>
      </c>
      <c r="K68" s="88">
        <v>10</v>
      </c>
      <c r="L68" s="88">
        <v>11</v>
      </c>
      <c r="M68" s="88">
        <v>9</v>
      </c>
      <c r="N68" s="87">
        <v>49</v>
      </c>
      <c r="O68" s="88">
        <v>6</v>
      </c>
      <c r="P68" s="88">
        <v>8</v>
      </c>
      <c r="Q68" s="88">
        <v>11</v>
      </c>
      <c r="R68" s="88">
        <v>7</v>
      </c>
      <c r="S68" s="88">
        <v>17</v>
      </c>
      <c r="T68" s="91">
        <f>VLOOKUP(C68,'TD touch'!A:C,2,0)</f>
        <v>1</v>
      </c>
      <c r="U68" s="91">
        <f>VLOOKUP(C68,'TD touch'!A:C,3,0)</f>
        <v>3</v>
      </c>
      <c r="V68" s="91">
        <v>70</v>
      </c>
      <c r="W68" s="91">
        <v>63</v>
      </c>
      <c r="X68" s="91">
        <v>95</v>
      </c>
      <c r="Y68" s="91">
        <v>54</v>
      </c>
      <c r="Z68" s="91">
        <v>69</v>
      </c>
      <c r="AA68" s="91">
        <v>64</v>
      </c>
      <c r="AB68" s="91">
        <v>415</v>
      </c>
      <c r="AC68" s="91">
        <v>152</v>
      </c>
      <c r="AD68" s="91">
        <v>115</v>
      </c>
      <c r="AE68" s="91">
        <v>118</v>
      </c>
      <c r="AF68" s="91">
        <v>30</v>
      </c>
      <c r="AG68" s="91">
        <v>0.390625</v>
      </c>
      <c r="AH68" s="91">
        <v>0.69811320754717032</v>
      </c>
      <c r="AI68" s="91">
        <v>1.1111111111111112</v>
      </c>
      <c r="AJ68" s="91">
        <v>-0.96363636363636307</v>
      </c>
      <c r="AK68" s="91">
        <v>-0.89999999999999936</v>
      </c>
      <c r="AL68" s="91">
        <v>0.33333333333333298</v>
      </c>
      <c r="AM68" s="91">
        <v>7.7994428969359653E-2</v>
      </c>
      <c r="AN68" s="91">
        <v>0.23295454545454511</v>
      </c>
      <c r="AO68" s="91">
        <v>0.77922077922077926</v>
      </c>
      <c r="AP68" s="91">
        <v>-0.93129770992366323</v>
      </c>
      <c r="AQ68" s="91">
        <v>1.1730769230769234</v>
      </c>
      <c r="AR68" s="91">
        <v>30</v>
      </c>
      <c r="AS68" s="91">
        <v>40</v>
      </c>
      <c r="AT68" s="91">
        <v>20</v>
      </c>
      <c r="AU68" s="94">
        <f>VLOOKUP(C68,Sheet3!A:E,3,0)</f>
        <v>27</v>
      </c>
      <c r="AV68" s="94">
        <f>VLOOKUP(C68,Sheet3!A:E,4,0)</f>
        <v>3</v>
      </c>
      <c r="AW68" s="98">
        <f>VLOOKUP(C68,Sheet3!A:E,5,0)</f>
        <v>11</v>
      </c>
      <c r="AX68" s="105"/>
      <c r="AY68" s="91" t="e">
        <v>#N/A</v>
      </c>
      <c r="AZ68" s="91" t="e">
        <v>#N/A</v>
      </c>
      <c r="BA68" s="109">
        <f>VLOOKUP(C68,RBS!A:J,4,0)</f>
        <v>0</v>
      </c>
      <c r="BB68" s="109">
        <f>VLOOKUP(C68,RBS!A:J,5,0)</f>
        <v>0</v>
      </c>
      <c r="BC68" s="109">
        <f>VLOOKUP(C68,RBS!A:J,6,0)</f>
        <v>0</v>
      </c>
      <c r="BD68" s="109">
        <f>VLOOKUP(C68,RBS!A:J,7,0)</f>
        <v>0</v>
      </c>
      <c r="BE68" s="109">
        <f>VLOOKUP(C68,RBS!A:J,8,0)</f>
        <v>0</v>
      </c>
      <c r="BF68" s="109">
        <f>VLOOKUP(C68,RBS!A:J,9,0)</f>
        <v>0</v>
      </c>
      <c r="BG68" s="109">
        <f>VLOOKUP(C68,RBS!A:J,10,0)</f>
        <v>0</v>
      </c>
      <c r="BH68" s="112">
        <f>VLOOKUP(C68,anxiety!A:C,3,0)</f>
        <v>0.30948905109489</v>
      </c>
    </row>
    <row r="69" spans="1:60">
      <c r="A69" s="72">
        <v>2</v>
      </c>
      <c r="B69" s="73">
        <v>23</v>
      </c>
      <c r="C69" s="73">
        <v>23</v>
      </c>
      <c r="D69" s="73">
        <v>1</v>
      </c>
      <c r="E69" s="76" t="s">
        <v>307</v>
      </c>
      <c r="F69" s="7">
        <v>6.06</v>
      </c>
      <c r="G69" s="84">
        <v>141</v>
      </c>
      <c r="H69" s="87">
        <v>88</v>
      </c>
      <c r="I69" s="88">
        <v>18</v>
      </c>
      <c r="J69" s="88">
        <v>15</v>
      </c>
      <c r="K69" s="88">
        <v>27</v>
      </c>
      <c r="L69" s="88">
        <v>17</v>
      </c>
      <c r="M69" s="88">
        <v>11</v>
      </c>
      <c r="N69" s="87">
        <v>78</v>
      </c>
      <c r="O69" s="88">
        <v>14</v>
      </c>
      <c r="P69" s="88">
        <v>12</v>
      </c>
      <c r="Q69" s="88">
        <v>20</v>
      </c>
      <c r="R69" s="88">
        <v>17</v>
      </c>
      <c r="S69" s="88">
        <v>15</v>
      </c>
      <c r="T69" s="91">
        <f>VLOOKUP(C69,'TD touch'!A:C,2,0)</f>
        <v>2</v>
      </c>
      <c r="U69" s="91">
        <f>VLOOKUP(C69,'TD touch'!A:C,3,0)</f>
        <v>3</v>
      </c>
      <c r="V69" s="91">
        <v>61</v>
      </c>
      <c r="W69" s="91">
        <v>53</v>
      </c>
      <c r="X69" s="91">
        <v>87</v>
      </c>
      <c r="Y69" s="91">
        <v>53</v>
      </c>
      <c r="Z69" s="91">
        <v>77</v>
      </c>
      <c r="AA69" s="91">
        <v>53</v>
      </c>
      <c r="AB69" s="91">
        <v>384</v>
      </c>
      <c r="AC69" s="91">
        <v>138</v>
      </c>
      <c r="AD69" s="91">
        <v>106</v>
      </c>
      <c r="AE69" s="91">
        <v>134</v>
      </c>
      <c r="AF69" s="91">
        <v>6</v>
      </c>
      <c r="AG69" s="91">
        <v>-1.015625</v>
      </c>
      <c r="AH69" s="91">
        <v>-1.1886792452830184</v>
      </c>
      <c r="AI69" s="91">
        <v>0.1234567901234568</v>
      </c>
      <c r="AJ69" s="91">
        <v>-1.1454545454545448</v>
      </c>
      <c r="AK69" s="91">
        <v>-1.111111111111048E-2</v>
      </c>
      <c r="AL69" s="91">
        <v>-0.9761904761904765</v>
      </c>
      <c r="AM69" s="91">
        <v>-0.78551532033426152</v>
      </c>
      <c r="AN69" s="91">
        <v>-0.56250000000000022</v>
      </c>
      <c r="AO69" s="91">
        <v>-0.38961038961038963</v>
      </c>
      <c r="AP69" s="91">
        <v>0.29007633587786347</v>
      </c>
      <c r="AQ69" s="91">
        <v>-3.4423076923076921</v>
      </c>
      <c r="AR69" s="91">
        <v>28</v>
      </c>
      <c r="AS69" s="91">
        <v>39</v>
      </c>
      <c r="AT69" s="91">
        <v>19</v>
      </c>
      <c r="AU69" s="94">
        <f>VLOOKUP(C69,Sheet3!A:E,3,0)</f>
        <v>32</v>
      </c>
      <c r="AV69" s="94">
        <f>VLOOKUP(C69,Sheet3!A:E,4,0)</f>
        <v>12</v>
      </c>
      <c r="AW69" s="98">
        <f>VLOOKUP(C69,Sheet3!A:E,5,0)</f>
        <v>8</v>
      </c>
      <c r="AX69" s="105"/>
      <c r="AY69" s="91" t="e">
        <v>#N/A</v>
      </c>
      <c r="AZ69" s="91" t="e">
        <v>#N/A</v>
      </c>
      <c r="BA69" s="109">
        <f>VLOOKUP(C69,RBS!A:J,4,0)</f>
        <v>7</v>
      </c>
      <c r="BB69" s="109">
        <f>VLOOKUP(C69,RBS!A:J,5,0)</f>
        <v>2</v>
      </c>
      <c r="BC69" s="109">
        <f>VLOOKUP(C69,RBS!A:J,6,0)</f>
        <v>0</v>
      </c>
      <c r="BD69" s="109">
        <f>VLOOKUP(C69,RBS!A:J,7,0)</f>
        <v>2</v>
      </c>
      <c r="BE69" s="109">
        <f>VLOOKUP(C69,RBS!A:J,8,0)</f>
        <v>0</v>
      </c>
      <c r="BF69" s="109">
        <f>VLOOKUP(C69,RBS!A:J,9,0)</f>
        <v>2</v>
      </c>
      <c r="BG69" s="109">
        <f>VLOOKUP(C69,RBS!A:J,10,0)</f>
        <v>1</v>
      </c>
      <c r="BH69" s="112">
        <f>VLOOKUP(C69,anxiety!A:C,3,0)</f>
        <v>-0.27445255474452601</v>
      </c>
    </row>
    <row r="70" spans="1:60">
      <c r="A70" s="72">
        <v>2</v>
      </c>
      <c r="B70" s="73">
        <v>24</v>
      </c>
      <c r="C70" s="73">
        <v>24</v>
      </c>
      <c r="D70" s="73">
        <v>1</v>
      </c>
      <c r="E70" s="74" t="s">
        <v>112</v>
      </c>
      <c r="F70" s="7">
        <v>6.32</v>
      </c>
      <c r="G70" s="84">
        <v>138</v>
      </c>
      <c r="H70" s="87">
        <v>66</v>
      </c>
      <c r="I70" s="88">
        <v>12</v>
      </c>
      <c r="J70" s="88">
        <v>18</v>
      </c>
      <c r="K70" s="88">
        <v>16</v>
      </c>
      <c r="L70" s="88">
        <v>12</v>
      </c>
      <c r="M70" s="88">
        <v>8</v>
      </c>
      <c r="N70" s="87">
        <v>62</v>
      </c>
      <c r="O70" s="88">
        <v>8</v>
      </c>
      <c r="P70" s="88">
        <v>9</v>
      </c>
      <c r="Q70" s="88">
        <v>23</v>
      </c>
      <c r="R70" s="88">
        <v>8</v>
      </c>
      <c r="S70" s="88">
        <v>14</v>
      </c>
      <c r="T70" s="91">
        <f>VLOOKUP(C70,'TD touch'!A:C,2,0)</f>
        <v>1</v>
      </c>
      <c r="U70" s="91">
        <f>VLOOKUP(C70,'TD touch'!A:C,3,0)</f>
        <v>1</v>
      </c>
      <c r="V70" s="91">
        <v>75</v>
      </c>
      <c r="W70" s="91">
        <v>64</v>
      </c>
      <c r="X70" s="91">
        <v>94</v>
      </c>
      <c r="Y70" s="91">
        <v>65</v>
      </c>
      <c r="Z70" s="91">
        <v>78</v>
      </c>
      <c r="AA70" s="91">
        <v>64</v>
      </c>
      <c r="AB70" s="91">
        <v>440</v>
      </c>
      <c r="AC70" s="91">
        <v>150</v>
      </c>
      <c r="AD70" s="91">
        <v>115</v>
      </c>
      <c r="AE70" s="91">
        <v>145</v>
      </c>
      <c r="AF70" s="91">
        <v>30</v>
      </c>
      <c r="AG70" s="91">
        <v>1.171875</v>
      </c>
      <c r="AH70" s="91">
        <v>0.88679245283018926</v>
      </c>
      <c r="AI70" s="91">
        <v>0.98765432098765438</v>
      </c>
      <c r="AJ70" s="91">
        <v>1.0363636363636368</v>
      </c>
      <c r="AK70" s="91">
        <v>0.10000000000000063</v>
      </c>
      <c r="AL70" s="91">
        <v>0.33333333333333298</v>
      </c>
      <c r="AM70" s="91">
        <v>0.77437325905292509</v>
      </c>
      <c r="AN70" s="91">
        <v>0.11931818181818149</v>
      </c>
      <c r="AO70" s="91">
        <v>0.77922077922077926</v>
      </c>
      <c r="AP70" s="91">
        <v>1.1297709923664132</v>
      </c>
      <c r="AQ70" s="91">
        <v>1.1730769230769234</v>
      </c>
      <c r="AR70" s="91">
        <v>30</v>
      </c>
      <c r="AS70" s="91">
        <v>40</v>
      </c>
      <c r="AT70" s="91">
        <v>19</v>
      </c>
      <c r="AU70" s="94">
        <f>VLOOKUP(C70,Sheet3!A:E,3,0)</f>
        <v>25</v>
      </c>
      <c r="AV70" s="94">
        <f>VLOOKUP(C70,Sheet3!A:E,4,0)</f>
        <v>10</v>
      </c>
      <c r="AW70" s="98">
        <f>VLOOKUP(C70,Sheet3!A:E,5,0)</f>
        <v>-4</v>
      </c>
      <c r="AX70" s="105"/>
      <c r="AY70" s="91" t="e">
        <v>#N/A</v>
      </c>
      <c r="AZ70" s="91" t="e">
        <v>#N/A</v>
      </c>
      <c r="BA70" s="109">
        <f>VLOOKUP(C70,RBS!A:J,4,0)</f>
        <v>26</v>
      </c>
      <c r="BB70" s="109">
        <f>VLOOKUP(C70,RBS!A:J,5,0)</f>
        <v>3</v>
      </c>
      <c r="BC70" s="109">
        <f>VLOOKUP(C70,RBS!A:J,6,0)</f>
        <v>0</v>
      </c>
      <c r="BD70" s="109">
        <f>VLOOKUP(C70,RBS!A:J,7,0)</f>
        <v>3</v>
      </c>
      <c r="BE70" s="109">
        <f>VLOOKUP(C70,RBS!A:J,8,0)</f>
        <v>3</v>
      </c>
      <c r="BF70" s="109">
        <f>VLOOKUP(C70,RBS!A:J,9,0)</f>
        <v>9</v>
      </c>
      <c r="BG70" s="109">
        <f>VLOOKUP(C70,RBS!A:J,10,0)</f>
        <v>8</v>
      </c>
      <c r="BH70" s="112">
        <f>VLOOKUP(C70,anxiety!A:C,3,0)</f>
        <v>2.0613138686131398</v>
      </c>
    </row>
    <row r="71" spans="1:60">
      <c r="A71" s="72">
        <v>2</v>
      </c>
      <c r="B71" s="73">
        <v>25</v>
      </c>
      <c r="C71" s="73">
        <v>25</v>
      </c>
      <c r="D71" s="73">
        <v>1</v>
      </c>
      <c r="E71" s="74" t="s">
        <v>281</v>
      </c>
      <c r="F71" s="7">
        <v>6.39</v>
      </c>
      <c r="G71" s="84">
        <v>134</v>
      </c>
      <c r="H71" s="87">
        <v>69</v>
      </c>
      <c r="I71" s="88">
        <v>13</v>
      </c>
      <c r="J71" s="88">
        <v>14</v>
      </c>
      <c r="K71" s="88">
        <v>24</v>
      </c>
      <c r="L71" s="88">
        <v>13</v>
      </c>
      <c r="M71" s="88">
        <v>5</v>
      </c>
      <c r="N71" s="87">
        <v>15</v>
      </c>
      <c r="O71" s="88">
        <v>6</v>
      </c>
      <c r="P71" s="88">
        <v>3</v>
      </c>
      <c r="Q71" s="88">
        <v>1</v>
      </c>
      <c r="R71" s="88">
        <v>2</v>
      </c>
      <c r="S71" s="88">
        <v>3</v>
      </c>
      <c r="T71" s="91">
        <f>VLOOKUP(C71,'TD touch'!A:C,2,0)</f>
        <v>2</v>
      </c>
      <c r="U71" s="91">
        <f>VLOOKUP(C71,'TD touch'!A:C,3,0)</f>
        <v>3</v>
      </c>
      <c r="V71" s="91">
        <v>43</v>
      </c>
      <c r="W71" s="91">
        <v>51</v>
      </c>
      <c r="X71" s="91">
        <v>60</v>
      </c>
      <c r="Y71" s="91">
        <v>48</v>
      </c>
      <c r="Z71" s="91">
        <v>68</v>
      </c>
      <c r="AA71" s="91">
        <v>29</v>
      </c>
      <c r="AB71" s="91">
        <v>299</v>
      </c>
      <c r="AC71" s="91">
        <v>89</v>
      </c>
      <c r="AD71" s="91">
        <v>113</v>
      </c>
      <c r="AE71" s="91">
        <v>73</v>
      </c>
      <c r="AF71" s="91">
        <v>24</v>
      </c>
      <c r="AG71" s="91">
        <v>-3.828125</v>
      </c>
      <c r="AH71" s="91">
        <v>-1.566037735849056</v>
      </c>
      <c r="AI71" s="91">
        <v>-3.2098765432098766</v>
      </c>
      <c r="AJ71" s="91">
        <v>-2.0545454545454542</v>
      </c>
      <c r="AK71" s="91">
        <v>-1.0111111111111104</v>
      </c>
      <c r="AL71" s="91">
        <v>-3.8333333333333335</v>
      </c>
      <c r="AM71" s="91">
        <v>-3.1532033426183843</v>
      </c>
      <c r="AN71" s="91">
        <v>-3.3465909090909092</v>
      </c>
      <c r="AO71" s="91">
        <v>0.51948051948051943</v>
      </c>
      <c r="AP71" s="91">
        <v>-4.3664122137404568</v>
      </c>
      <c r="AQ71" s="91">
        <v>1.9230769230769502E-2</v>
      </c>
      <c r="AR71" s="91">
        <v>28</v>
      </c>
      <c r="AS71" s="91">
        <v>13</v>
      </c>
      <c r="AT71" s="91">
        <v>15</v>
      </c>
      <c r="AU71" s="94">
        <f>VLOOKUP(C71,Sheet3!A:E,3,0)</f>
        <v>85</v>
      </c>
      <c r="AV71" s="94">
        <f>VLOOKUP(C71,Sheet3!A:E,4,0)</f>
        <v>31</v>
      </c>
      <c r="AW71" s="98">
        <f>VLOOKUP(C71,Sheet3!A:E,5,0)</f>
        <v>23</v>
      </c>
      <c r="AX71" s="99">
        <f>VLOOKUP(C72,Sheet3!A:E,2,0)</f>
        <v>6</v>
      </c>
      <c r="AY71" s="91" t="e">
        <v>#N/A</v>
      </c>
      <c r="AZ71" s="91" t="e">
        <v>#N/A</v>
      </c>
      <c r="BA71" s="109">
        <f>VLOOKUP(C71,RBS!A:J,4,0)</f>
        <v>1</v>
      </c>
      <c r="BB71" s="109">
        <f>VLOOKUP(C71,RBS!A:J,5,0)</f>
        <v>0</v>
      </c>
      <c r="BC71" s="109">
        <f>VLOOKUP(C71,RBS!A:J,6,0)</f>
        <v>0</v>
      </c>
      <c r="BD71" s="109">
        <f>VLOOKUP(C71,RBS!A:J,7,0)</f>
        <v>0</v>
      </c>
      <c r="BE71" s="109">
        <f>VLOOKUP(C71,RBS!A:J,8,0)</f>
        <v>1</v>
      </c>
      <c r="BF71" s="109">
        <f>VLOOKUP(C71,RBS!A:J,9,0)</f>
        <v>0</v>
      </c>
      <c r="BG71" s="109">
        <f>VLOOKUP(C71,RBS!A:J,10,0)</f>
        <v>0</v>
      </c>
      <c r="BH71" s="112">
        <f>VLOOKUP(C71,anxiety!A:C,3,0)</f>
        <v>-0.85839416058394202</v>
      </c>
    </row>
    <row r="72" spans="1:60">
      <c r="A72" s="72">
        <v>2</v>
      </c>
      <c r="B72" s="73">
        <v>31</v>
      </c>
      <c r="C72" s="73">
        <v>31</v>
      </c>
      <c r="D72" s="77">
        <v>1</v>
      </c>
      <c r="E72" s="78" t="s">
        <v>290</v>
      </c>
      <c r="F72" s="7">
        <v>6.0383561643835604</v>
      </c>
      <c r="G72" s="84">
        <v>126</v>
      </c>
      <c r="H72" s="87">
        <v>52</v>
      </c>
      <c r="I72" s="88">
        <v>5</v>
      </c>
      <c r="J72" s="88">
        <v>10</v>
      </c>
      <c r="K72" s="88">
        <v>19</v>
      </c>
      <c r="L72" s="88">
        <v>8</v>
      </c>
      <c r="M72" s="88">
        <v>10</v>
      </c>
      <c r="N72" s="87">
        <v>58</v>
      </c>
      <c r="O72" s="88">
        <v>10</v>
      </c>
      <c r="P72" s="88">
        <v>12</v>
      </c>
      <c r="Q72" s="88">
        <v>18</v>
      </c>
      <c r="R72" s="88">
        <v>9</v>
      </c>
      <c r="S72" s="88">
        <v>9</v>
      </c>
      <c r="T72" s="91">
        <f>VLOOKUP(C72,'TD touch'!A:C,2,0)</f>
        <v>3</v>
      </c>
      <c r="U72" s="91">
        <f>VLOOKUP(C72,'TD touch'!A:C,3,0)</f>
        <v>2</v>
      </c>
      <c r="V72" s="91">
        <v>75</v>
      </c>
      <c r="W72" s="91">
        <v>65</v>
      </c>
      <c r="X72" s="91">
        <v>93</v>
      </c>
      <c r="Y72" s="91">
        <v>65</v>
      </c>
      <c r="Z72" s="91">
        <v>85</v>
      </c>
      <c r="AA72" s="91">
        <v>63</v>
      </c>
      <c r="AB72" s="91">
        <v>446</v>
      </c>
      <c r="AC72" s="91">
        <v>158</v>
      </c>
      <c r="AD72" s="91">
        <v>114</v>
      </c>
      <c r="AE72" s="91">
        <v>144</v>
      </c>
      <c r="AF72" s="91">
        <v>30</v>
      </c>
      <c r="AG72" s="91">
        <v>1.171875</v>
      </c>
      <c r="AH72" s="91">
        <v>1.0754716981132082</v>
      </c>
      <c r="AI72" s="91">
        <v>0.86419753086419759</v>
      </c>
      <c r="AJ72" s="91">
        <v>1.0363636363636368</v>
      </c>
      <c r="AK72" s="91">
        <v>0.87777777777777843</v>
      </c>
      <c r="AL72" s="91">
        <v>0.21428571428571394</v>
      </c>
      <c r="AM72" s="91">
        <v>0.94150417827298083</v>
      </c>
      <c r="AN72" s="91">
        <v>0.57386363636363602</v>
      </c>
      <c r="AO72" s="91">
        <v>0.64935064935064934</v>
      </c>
      <c r="AP72" s="91">
        <v>1.0534351145038177</v>
      </c>
      <c r="AQ72" s="91">
        <v>1.1730769230769234</v>
      </c>
      <c r="AR72" s="91">
        <v>29</v>
      </c>
      <c r="AS72" s="91">
        <v>39</v>
      </c>
      <c r="AT72" s="91">
        <v>20</v>
      </c>
      <c r="AU72" s="94">
        <f>VLOOKUP(C72,Sheet3!A:E,3,0)</f>
        <v>8</v>
      </c>
      <c r="AV72" s="94">
        <f>VLOOKUP(C72,Sheet3!A:E,4,0)</f>
        <v>-3</v>
      </c>
      <c r="AW72" s="98">
        <f>VLOOKUP(C72,Sheet3!A:E,5,0)</f>
        <v>8</v>
      </c>
      <c r="AX72" s="99">
        <f>VLOOKUP(C73,Sheet3!A:E,2,0)</f>
        <v>5</v>
      </c>
      <c r="AY72" s="91" t="e">
        <v>#N/A</v>
      </c>
      <c r="AZ72" s="91" t="e">
        <v>#N/A</v>
      </c>
      <c r="BA72" s="109">
        <f>VLOOKUP(C72,RBS!A:J,4,0)</f>
        <v>17</v>
      </c>
      <c r="BB72" s="109">
        <f>VLOOKUP(C72,RBS!A:J,5,0)</f>
        <v>2</v>
      </c>
      <c r="BC72" s="109">
        <f>VLOOKUP(C72,RBS!A:J,6,0)</f>
        <v>1</v>
      </c>
      <c r="BD72" s="109">
        <f>VLOOKUP(C72,RBS!A:J,7,0)</f>
        <v>2</v>
      </c>
      <c r="BE72" s="109">
        <f>VLOOKUP(C72,RBS!A:J,8,0)</f>
        <v>2</v>
      </c>
      <c r="BF72" s="109">
        <f>VLOOKUP(C72,RBS!A:J,9,0)</f>
        <v>2</v>
      </c>
      <c r="BG72" s="109">
        <f>VLOOKUP(C72,RBS!A:J,10,0)</f>
        <v>8</v>
      </c>
      <c r="BH72" s="112">
        <f>VLOOKUP(C72,anxiety!A:C,3,0)</f>
        <v>-0.12846715328467201</v>
      </c>
    </row>
    <row r="73" spans="1:60">
      <c r="A73" s="72">
        <v>2</v>
      </c>
      <c r="B73" s="73">
        <v>32</v>
      </c>
      <c r="C73" s="73">
        <v>32</v>
      </c>
      <c r="D73" s="77">
        <v>1</v>
      </c>
      <c r="E73" s="78" t="s">
        <v>291</v>
      </c>
      <c r="F73" s="7">
        <v>4.9917808219178097</v>
      </c>
      <c r="G73" s="84">
        <v>118</v>
      </c>
      <c r="H73" s="87">
        <v>53</v>
      </c>
      <c r="I73" s="88">
        <v>3</v>
      </c>
      <c r="J73" s="88">
        <v>12</v>
      </c>
      <c r="K73" s="88">
        <v>21</v>
      </c>
      <c r="L73" s="88">
        <v>5</v>
      </c>
      <c r="M73" s="88">
        <v>12</v>
      </c>
      <c r="N73" s="87">
        <v>36</v>
      </c>
      <c r="O73" s="88">
        <v>6</v>
      </c>
      <c r="P73" s="88">
        <v>10</v>
      </c>
      <c r="Q73" s="88">
        <v>10</v>
      </c>
      <c r="R73" s="88">
        <v>3</v>
      </c>
      <c r="S73" s="88">
        <v>7</v>
      </c>
      <c r="T73" s="91">
        <f>VLOOKUP(C73,'TD touch'!A:C,2,0)</f>
        <v>2</v>
      </c>
      <c r="U73" s="91">
        <f>VLOOKUP(C73,'TD touch'!A:C,3,0)</f>
        <v>1</v>
      </c>
      <c r="V73" s="91">
        <v>73</v>
      </c>
      <c r="W73" s="91">
        <v>63</v>
      </c>
      <c r="X73" s="91">
        <v>93</v>
      </c>
      <c r="Y73" s="91">
        <v>64</v>
      </c>
      <c r="Z73" s="91">
        <v>90</v>
      </c>
      <c r="AA73" s="91">
        <v>71</v>
      </c>
      <c r="AB73" s="91">
        <v>454</v>
      </c>
      <c r="AC73" s="91">
        <v>170</v>
      </c>
      <c r="AD73" s="91">
        <v>115</v>
      </c>
      <c r="AE73" s="91">
        <v>139</v>
      </c>
      <c r="AF73" s="91">
        <v>30</v>
      </c>
      <c r="AG73" s="91">
        <v>0.859375</v>
      </c>
      <c r="AH73" s="91">
        <v>0.69811320754717032</v>
      </c>
      <c r="AI73" s="91">
        <v>0.86419753086419759</v>
      </c>
      <c r="AJ73" s="91">
        <v>0.85454545454545505</v>
      </c>
      <c r="AK73" s="91">
        <v>1.433333333333334</v>
      </c>
      <c r="AL73" s="91">
        <v>1.1666666666666663</v>
      </c>
      <c r="AM73" s="91">
        <v>1.1643454038997219</v>
      </c>
      <c r="AN73" s="91">
        <v>1.2556818181818177</v>
      </c>
      <c r="AO73" s="91">
        <v>0.77922077922077926</v>
      </c>
      <c r="AP73" s="91">
        <v>0.67175572519084059</v>
      </c>
      <c r="AQ73" s="91">
        <v>1.1730769230769234</v>
      </c>
      <c r="AR73" s="91">
        <v>30</v>
      </c>
      <c r="AS73" s="91">
        <v>38</v>
      </c>
      <c r="AT73" s="91">
        <v>20</v>
      </c>
      <c r="AU73" s="94">
        <f>VLOOKUP(C73,Sheet3!A:E,3,0)</f>
        <v>12</v>
      </c>
      <c r="AV73" s="94">
        <f>VLOOKUP(C73,Sheet3!A:E,4,0)</f>
        <v>-4</v>
      </c>
      <c r="AW73" s="98">
        <f>VLOOKUP(C73,Sheet3!A:E,5,0)</f>
        <v>15</v>
      </c>
      <c r="AX73" s="99">
        <f>VLOOKUP(C74,Sheet3!A:E,2,0)</f>
        <v>4</v>
      </c>
      <c r="AY73" s="91" t="e">
        <v>#N/A</v>
      </c>
      <c r="AZ73" s="91" t="e">
        <v>#N/A</v>
      </c>
      <c r="BA73" s="109">
        <f>VLOOKUP(C73,RBS!A:J,4,0)</f>
        <v>7</v>
      </c>
      <c r="BB73" s="109">
        <f>VLOOKUP(C73,RBS!A:J,5,0)</f>
        <v>5</v>
      </c>
      <c r="BC73" s="109">
        <f>VLOOKUP(C73,RBS!A:J,6,0)</f>
        <v>0</v>
      </c>
      <c r="BD73" s="109">
        <f>VLOOKUP(C73,RBS!A:J,7,0)</f>
        <v>1</v>
      </c>
      <c r="BE73" s="109">
        <f>VLOOKUP(C73,RBS!A:J,8,0)</f>
        <v>0</v>
      </c>
      <c r="BF73" s="109">
        <f>VLOOKUP(C73,RBS!A:J,9,0)</f>
        <v>1</v>
      </c>
      <c r="BG73" s="109">
        <f>VLOOKUP(C73,RBS!A:J,10,0)</f>
        <v>0</v>
      </c>
      <c r="BH73" s="112">
        <f>VLOOKUP(C73,anxiety!A:C,3,0)</f>
        <v>-0.93138686131386905</v>
      </c>
    </row>
    <row r="74" spans="1:60">
      <c r="A74" s="72">
        <v>2</v>
      </c>
      <c r="B74" s="73">
        <v>33</v>
      </c>
      <c r="C74" s="73">
        <v>33</v>
      </c>
      <c r="D74" s="77">
        <v>1</v>
      </c>
      <c r="E74" s="78" t="s">
        <v>223</v>
      </c>
      <c r="F74" s="7">
        <v>6.1835616438356196</v>
      </c>
      <c r="G74" s="84">
        <v>125</v>
      </c>
      <c r="H74" s="87">
        <v>50</v>
      </c>
      <c r="I74" s="88">
        <v>8</v>
      </c>
      <c r="J74" s="88">
        <v>11</v>
      </c>
      <c r="K74" s="88">
        <v>23</v>
      </c>
      <c r="L74" s="88">
        <v>1</v>
      </c>
      <c r="M74" s="88">
        <v>7</v>
      </c>
      <c r="N74" s="87">
        <v>18</v>
      </c>
      <c r="O74" s="88">
        <v>3</v>
      </c>
      <c r="P74" s="88">
        <v>2</v>
      </c>
      <c r="Q74" s="88">
        <v>5</v>
      </c>
      <c r="R74" s="88">
        <v>4</v>
      </c>
      <c r="S74" s="88">
        <v>4</v>
      </c>
      <c r="T74" s="91">
        <f>VLOOKUP(C74,'TD touch'!A:C,2,0)</f>
        <v>2</v>
      </c>
      <c r="U74" s="91">
        <f>VLOOKUP(C74,'TD touch'!A:C,3,0)</f>
        <v>3</v>
      </c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4">
        <f>VLOOKUP(C74,Sheet3!A:E,3,0)</f>
        <v>45</v>
      </c>
      <c r="AV74" s="94">
        <f>VLOOKUP(C74,Sheet3!A:E,4,0)</f>
        <v>27</v>
      </c>
      <c r="AW74" s="98">
        <f>VLOOKUP(C74,Sheet3!A:E,5,0)</f>
        <v>14</v>
      </c>
      <c r="AX74" s="99">
        <f>VLOOKUP(C75,Sheet3!A:E,2,0)</f>
        <v>6</v>
      </c>
      <c r="AY74" s="91" t="e">
        <v>#N/A</v>
      </c>
      <c r="AZ74" s="91" t="e">
        <v>#N/A</v>
      </c>
      <c r="BA74" s="109">
        <f>VLOOKUP(C74,RBS!A:J,4,0)</f>
        <v>17</v>
      </c>
      <c r="BB74" s="109">
        <f>VLOOKUP(C74,RBS!A:J,5,0)</f>
        <v>5</v>
      </c>
      <c r="BC74" s="109">
        <f>VLOOKUP(C74,RBS!A:J,6,0)</f>
        <v>1</v>
      </c>
      <c r="BD74" s="109">
        <f>VLOOKUP(C74,RBS!A:J,7,0)</f>
        <v>4</v>
      </c>
      <c r="BE74" s="109">
        <f>VLOOKUP(C74,RBS!A:J,8,0)</f>
        <v>2</v>
      </c>
      <c r="BF74" s="109">
        <f>VLOOKUP(C74,RBS!A:J,9,0)</f>
        <v>3</v>
      </c>
      <c r="BG74" s="109">
        <f>VLOOKUP(C74,RBS!A:J,10,0)</f>
        <v>2</v>
      </c>
      <c r="BH74" s="112">
        <f>VLOOKUP(C74,anxiety!A:C,3,0)</f>
        <v>-0.49343065693430699</v>
      </c>
    </row>
    <row r="75" spans="1:60">
      <c r="A75" s="72">
        <v>2</v>
      </c>
      <c r="B75" s="73">
        <v>34</v>
      </c>
      <c r="C75" s="73">
        <v>34</v>
      </c>
      <c r="D75" s="77">
        <v>1</v>
      </c>
      <c r="E75" s="78" t="s">
        <v>292</v>
      </c>
      <c r="F75" s="7">
        <v>5.9205479452054801</v>
      </c>
      <c r="G75" s="84">
        <v>146</v>
      </c>
      <c r="H75" s="87">
        <v>71</v>
      </c>
      <c r="I75" s="88">
        <v>13</v>
      </c>
      <c r="J75" s="88">
        <v>14</v>
      </c>
      <c r="K75" s="88">
        <v>19</v>
      </c>
      <c r="L75" s="88">
        <v>13</v>
      </c>
      <c r="M75" s="88">
        <v>12</v>
      </c>
      <c r="N75" s="87">
        <v>37</v>
      </c>
      <c r="O75" s="88">
        <v>6</v>
      </c>
      <c r="P75" s="88">
        <v>7</v>
      </c>
      <c r="Q75" s="88">
        <v>10</v>
      </c>
      <c r="R75" s="88">
        <v>7</v>
      </c>
      <c r="S75" s="88">
        <v>7</v>
      </c>
      <c r="T75" s="91">
        <f>VLOOKUP(C75,'TD touch'!A:C,2,0)</f>
        <v>1</v>
      </c>
      <c r="U75" s="91">
        <f>VLOOKUP(C75,'TD touch'!A:C,3,0)</f>
        <v>1</v>
      </c>
      <c r="V75" s="91">
        <v>75</v>
      </c>
      <c r="W75" s="91">
        <v>65</v>
      </c>
      <c r="X75" s="91">
        <v>95</v>
      </c>
      <c r="Y75" s="91">
        <v>65</v>
      </c>
      <c r="Z75" s="91">
        <v>90</v>
      </c>
      <c r="AA75" s="91">
        <v>67</v>
      </c>
      <c r="AB75" s="91">
        <v>457</v>
      </c>
      <c r="AC75" s="91">
        <v>167</v>
      </c>
      <c r="AD75" s="91">
        <v>115</v>
      </c>
      <c r="AE75" s="91">
        <v>145</v>
      </c>
      <c r="AF75" s="91">
        <v>30</v>
      </c>
      <c r="AG75" s="91">
        <v>1.171875</v>
      </c>
      <c r="AH75" s="91">
        <v>1.0754716981132082</v>
      </c>
      <c r="AI75" s="91">
        <v>1.1111111111111112</v>
      </c>
      <c r="AJ75" s="91">
        <v>1.0363636363636368</v>
      </c>
      <c r="AK75" s="91">
        <v>1.433333333333334</v>
      </c>
      <c r="AL75" s="91">
        <v>0.69047619047619013</v>
      </c>
      <c r="AM75" s="91">
        <v>1.2479108635097498</v>
      </c>
      <c r="AN75" s="91">
        <v>1.0852272727272723</v>
      </c>
      <c r="AO75" s="91">
        <v>0.77922077922077926</v>
      </c>
      <c r="AP75" s="91">
        <v>1.1297709923664132</v>
      </c>
      <c r="AQ75" s="91">
        <v>1.1730769230769234</v>
      </c>
      <c r="AR75" s="91">
        <v>30</v>
      </c>
      <c r="AS75" s="91">
        <v>40</v>
      </c>
      <c r="AT75" s="91">
        <v>20</v>
      </c>
      <c r="AU75" s="94">
        <f>VLOOKUP(C75,Sheet3!A:E,3,0)</f>
        <v>49</v>
      </c>
      <c r="AV75" s="94">
        <f>VLOOKUP(C75,Sheet3!A:E,4,0)</f>
        <v>15</v>
      </c>
      <c r="AW75" s="98">
        <f>VLOOKUP(C75,Sheet3!A:E,5,0)</f>
        <v>7</v>
      </c>
      <c r="AX75" s="99">
        <f>VLOOKUP(C76,Sheet3!A:E,2,0)</f>
        <v>6</v>
      </c>
      <c r="AY75" s="91" t="e">
        <v>#N/A</v>
      </c>
      <c r="AZ75" s="91" t="e">
        <v>#N/A</v>
      </c>
      <c r="BA75" s="109">
        <f>VLOOKUP(C75,RBS!A:J,4,0)</f>
        <v>0</v>
      </c>
      <c r="BB75" s="109">
        <f>VLOOKUP(C75,RBS!A:J,5,0)</f>
        <v>0</v>
      </c>
      <c r="BC75" s="109">
        <f>VLOOKUP(C75,RBS!A:J,6,0)</f>
        <v>0</v>
      </c>
      <c r="BD75" s="109">
        <f>VLOOKUP(C75,RBS!A:J,7,0)</f>
        <v>0</v>
      </c>
      <c r="BE75" s="109">
        <f>VLOOKUP(C75,RBS!A:J,8,0)</f>
        <v>0</v>
      </c>
      <c r="BF75" s="109">
        <f>VLOOKUP(C75,RBS!A:J,9,0)</f>
        <v>0</v>
      </c>
      <c r="BG75" s="109">
        <f>VLOOKUP(C75,RBS!A:J,10,0)</f>
        <v>0</v>
      </c>
      <c r="BH75" s="112">
        <f>VLOOKUP(C75,anxiety!A:C,3,0)</f>
        <v>-0.71240875912408796</v>
      </c>
    </row>
    <row r="76" spans="1:60">
      <c r="A76" s="72">
        <v>2</v>
      </c>
      <c r="B76" s="73">
        <v>35</v>
      </c>
      <c r="C76" s="73">
        <v>35</v>
      </c>
      <c r="D76" s="77">
        <v>1</v>
      </c>
      <c r="E76" s="79" t="s">
        <v>293</v>
      </c>
      <c r="F76" s="7">
        <v>6.72</v>
      </c>
      <c r="G76" s="84">
        <v>131</v>
      </c>
      <c r="H76" s="87">
        <v>48</v>
      </c>
      <c r="I76" s="88">
        <v>6</v>
      </c>
      <c r="J76" s="88">
        <v>8</v>
      </c>
      <c r="K76" s="88">
        <v>24</v>
      </c>
      <c r="L76" s="88">
        <v>3</v>
      </c>
      <c r="M76" s="88">
        <v>7</v>
      </c>
      <c r="N76" s="87">
        <v>18</v>
      </c>
      <c r="O76" s="88">
        <v>5</v>
      </c>
      <c r="P76" s="88">
        <v>3</v>
      </c>
      <c r="Q76" s="88">
        <v>2</v>
      </c>
      <c r="R76" s="88">
        <v>5</v>
      </c>
      <c r="S76" s="88">
        <v>3</v>
      </c>
      <c r="T76" s="91">
        <f>VLOOKUP(C76,'TD touch'!A:C,2,0)</f>
        <v>2</v>
      </c>
      <c r="U76" s="91">
        <f>VLOOKUP(C76,'TD touch'!A:C,3,0)</f>
        <v>1</v>
      </c>
      <c r="V76" s="91">
        <v>59</v>
      </c>
      <c r="W76" s="91">
        <v>57</v>
      </c>
      <c r="X76" s="91">
        <v>87</v>
      </c>
      <c r="Y76" s="91">
        <v>58</v>
      </c>
      <c r="Z76" s="91">
        <v>75</v>
      </c>
      <c r="AA76" s="91">
        <v>54</v>
      </c>
      <c r="AB76" s="91">
        <v>390</v>
      </c>
      <c r="AC76" s="91">
        <v>128</v>
      </c>
      <c r="AD76" s="91">
        <v>110</v>
      </c>
      <c r="AE76" s="91">
        <v>135</v>
      </c>
      <c r="AF76" s="91">
        <v>17</v>
      </c>
      <c r="AG76" s="91">
        <v>-1.328125</v>
      </c>
      <c r="AH76" s="91">
        <v>-0.43396226415094286</v>
      </c>
      <c r="AI76" s="91">
        <v>0.1234567901234568</v>
      </c>
      <c r="AJ76" s="91">
        <v>-0.23636363636363586</v>
      </c>
      <c r="AK76" s="91">
        <v>-0.2333333333333327</v>
      </c>
      <c r="AL76" s="91">
        <v>-0.85714285714285743</v>
      </c>
      <c r="AM76" s="91">
        <v>-0.61838440111420578</v>
      </c>
      <c r="AN76" s="91">
        <v>-1.1306818181818183</v>
      </c>
      <c r="AO76" s="91">
        <v>0.12987012987012986</v>
      </c>
      <c r="AP76" s="91">
        <v>0.3664122137404589</v>
      </c>
      <c r="AQ76" s="91">
        <v>-1.3269230769230766</v>
      </c>
      <c r="AR76" s="91">
        <v>29</v>
      </c>
      <c r="AS76" s="91">
        <v>38</v>
      </c>
      <c r="AT76" s="91">
        <v>18</v>
      </c>
      <c r="AU76" s="94">
        <f>VLOOKUP(C76,Sheet3!A:E,3,0)</f>
        <v>42</v>
      </c>
      <c r="AV76" s="94">
        <f>VLOOKUP(C76,Sheet3!A:E,4,0)</f>
        <v>10</v>
      </c>
      <c r="AW76" s="98">
        <f>VLOOKUP(C76,Sheet3!A:E,5,0)</f>
        <v>20</v>
      </c>
      <c r="AX76" s="99">
        <f>VLOOKUP(C77,Sheet3!A:E,2,0)</f>
        <v>5</v>
      </c>
      <c r="AY76" s="91" t="e">
        <v>#N/A</v>
      </c>
      <c r="AZ76" s="91" t="e">
        <v>#N/A</v>
      </c>
      <c r="BA76" s="109">
        <f>VLOOKUP(C76,RBS!A:J,4,0)</f>
        <v>0</v>
      </c>
      <c r="BB76" s="109">
        <f>VLOOKUP(C76,RBS!A:J,5,0)</f>
        <v>0</v>
      </c>
      <c r="BC76" s="109">
        <f>VLOOKUP(C76,RBS!A:J,6,0)</f>
        <v>0</v>
      </c>
      <c r="BD76" s="109">
        <f>VLOOKUP(C76,RBS!A:J,7,0)</f>
        <v>0</v>
      </c>
      <c r="BE76" s="109">
        <f>VLOOKUP(C76,RBS!A:J,8,0)</f>
        <v>0</v>
      </c>
      <c r="BF76" s="109">
        <f>VLOOKUP(C76,RBS!A:J,9,0)</f>
        <v>0</v>
      </c>
      <c r="BG76" s="109">
        <f>VLOOKUP(C76,RBS!A:J,10,0)</f>
        <v>0</v>
      </c>
      <c r="BH76" s="112">
        <f>VLOOKUP(C76,anxiety!A:C,3,0)</f>
        <v>-1.17044500419815</v>
      </c>
    </row>
    <row r="77" spans="1:60">
      <c r="A77" s="72">
        <v>2</v>
      </c>
      <c r="B77" s="73">
        <v>36</v>
      </c>
      <c r="C77" s="73">
        <v>36</v>
      </c>
      <c r="D77" s="77">
        <v>1</v>
      </c>
      <c r="E77" s="78" t="s">
        <v>230</v>
      </c>
      <c r="F77" s="7">
        <v>5.83</v>
      </c>
      <c r="G77" s="84">
        <v>118</v>
      </c>
      <c r="H77" s="87">
        <v>58</v>
      </c>
      <c r="I77" s="88">
        <v>9</v>
      </c>
      <c r="J77" s="88">
        <v>11</v>
      </c>
      <c r="K77" s="88">
        <v>25</v>
      </c>
      <c r="L77" s="88">
        <v>4</v>
      </c>
      <c r="M77" s="88">
        <v>9</v>
      </c>
      <c r="N77" s="87">
        <v>18</v>
      </c>
      <c r="O77" s="88">
        <v>8</v>
      </c>
      <c r="P77" s="88">
        <v>4</v>
      </c>
      <c r="Q77" s="88">
        <v>3</v>
      </c>
      <c r="R77" s="88">
        <v>0</v>
      </c>
      <c r="S77" s="88">
        <v>3</v>
      </c>
      <c r="T77" s="91">
        <f>VLOOKUP(C77,'TD touch'!A:C,2,0)</f>
        <v>1</v>
      </c>
      <c r="U77" s="91">
        <f>VLOOKUP(C77,'TD touch'!A:C,3,0)</f>
        <v>1</v>
      </c>
      <c r="V77" s="91">
        <v>75</v>
      </c>
      <c r="W77" s="91">
        <v>65</v>
      </c>
      <c r="X77" s="91">
        <v>95</v>
      </c>
      <c r="Y77" s="91">
        <v>65</v>
      </c>
      <c r="Z77" s="91">
        <v>90</v>
      </c>
      <c r="AA77" s="91">
        <v>72</v>
      </c>
      <c r="AB77" s="91">
        <v>462</v>
      </c>
      <c r="AC77" s="91">
        <v>172</v>
      </c>
      <c r="AD77" s="91">
        <v>115</v>
      </c>
      <c r="AE77" s="91">
        <v>145</v>
      </c>
      <c r="AF77" s="91">
        <v>30</v>
      </c>
      <c r="AG77" s="91">
        <v>1.171875</v>
      </c>
      <c r="AH77" s="91">
        <v>1.0754716981132082</v>
      </c>
      <c r="AI77" s="91">
        <v>1.1111111111111112</v>
      </c>
      <c r="AJ77" s="91">
        <v>1.0363636363636368</v>
      </c>
      <c r="AK77" s="91">
        <v>1.433333333333334</v>
      </c>
      <c r="AL77" s="91">
        <v>1.2857142857142854</v>
      </c>
      <c r="AM77" s="91">
        <v>1.3871866295264628</v>
      </c>
      <c r="AN77" s="91">
        <v>1.3693181818181814</v>
      </c>
      <c r="AO77" s="91">
        <v>0.77922077922077926</v>
      </c>
      <c r="AP77" s="91">
        <v>1.1297709923664132</v>
      </c>
      <c r="AQ77" s="91">
        <v>1.1730769230769234</v>
      </c>
      <c r="AR77" s="91">
        <v>30</v>
      </c>
      <c r="AS77" s="91">
        <v>40</v>
      </c>
      <c r="AT77" s="91">
        <v>20</v>
      </c>
      <c r="AU77" s="94">
        <f>VLOOKUP(C77,Sheet3!A:E,3,0)</f>
        <v>60</v>
      </c>
      <c r="AV77" s="94">
        <f>VLOOKUP(C77,Sheet3!A:E,4,0)</f>
        <v>20</v>
      </c>
      <c r="AW77" s="98">
        <f>VLOOKUP(C77,Sheet3!A:E,5,0)</f>
        <v>24</v>
      </c>
      <c r="AX77" s="99">
        <f>VLOOKUP(C78,Sheet3!A:E,2,0)</f>
        <v>5</v>
      </c>
      <c r="AY77" s="91" t="e">
        <v>#N/A</v>
      </c>
      <c r="AZ77" s="91" t="e">
        <v>#N/A</v>
      </c>
      <c r="BA77" s="109">
        <f>VLOOKUP(C77,RBS!A:J,4,0)</f>
        <v>1</v>
      </c>
      <c r="BB77" s="109">
        <f>VLOOKUP(C77,RBS!A:J,5,0)</f>
        <v>0</v>
      </c>
      <c r="BC77" s="109">
        <f>VLOOKUP(C77,RBS!A:J,6,0)</f>
        <v>0</v>
      </c>
      <c r="BD77" s="109">
        <f>VLOOKUP(C77,RBS!A:J,7,0)</f>
        <v>0</v>
      </c>
      <c r="BE77" s="109">
        <f>VLOOKUP(C77,RBS!A:J,8,0)</f>
        <v>0</v>
      </c>
      <c r="BF77" s="109">
        <f>VLOOKUP(C77,RBS!A:J,9,0)</f>
        <v>0</v>
      </c>
      <c r="BG77" s="109">
        <f>VLOOKUP(C77,RBS!A:J,10,0)</f>
        <v>1</v>
      </c>
      <c r="BH77" s="112">
        <f>VLOOKUP(C77,anxiety!A:C,3,0)</f>
        <v>-1.44233576642336</v>
      </c>
    </row>
    <row r="78" spans="1:60">
      <c r="A78" s="72">
        <v>2</v>
      </c>
      <c r="B78" s="73">
        <v>37</v>
      </c>
      <c r="C78" s="73">
        <v>37</v>
      </c>
      <c r="D78" s="77">
        <v>1</v>
      </c>
      <c r="E78" s="79" t="s">
        <v>231</v>
      </c>
      <c r="F78" s="7">
        <v>6.85</v>
      </c>
      <c r="G78" s="84">
        <v>139</v>
      </c>
      <c r="H78" s="87">
        <v>40</v>
      </c>
      <c r="I78" s="88">
        <v>4</v>
      </c>
      <c r="J78" s="88">
        <v>13</v>
      </c>
      <c r="K78" s="88">
        <v>15</v>
      </c>
      <c r="L78" s="88">
        <v>2</v>
      </c>
      <c r="M78" s="88">
        <v>6</v>
      </c>
      <c r="N78" s="87">
        <v>21</v>
      </c>
      <c r="O78" s="88">
        <v>8</v>
      </c>
      <c r="P78" s="88">
        <v>2</v>
      </c>
      <c r="Q78" s="88">
        <v>7</v>
      </c>
      <c r="R78" s="88">
        <v>1</v>
      </c>
      <c r="S78" s="88">
        <v>3</v>
      </c>
      <c r="T78" s="91">
        <f>VLOOKUP(C78,'TD touch'!A:C,2,0)</f>
        <v>1</v>
      </c>
      <c r="U78" s="91">
        <f>VLOOKUP(C78,'TD touch'!A:C,3,0)</f>
        <v>2</v>
      </c>
      <c r="V78" s="91">
        <v>61</v>
      </c>
      <c r="W78" s="91">
        <v>57</v>
      </c>
      <c r="X78" s="91">
        <v>80</v>
      </c>
      <c r="Y78" s="91">
        <v>53</v>
      </c>
      <c r="Z78" s="91">
        <v>71</v>
      </c>
      <c r="AA78" s="91">
        <v>49</v>
      </c>
      <c r="AB78" s="91">
        <v>371</v>
      </c>
      <c r="AC78" s="91">
        <v>125</v>
      </c>
      <c r="AD78" s="91">
        <v>96</v>
      </c>
      <c r="AE78" s="91">
        <v>133</v>
      </c>
      <c r="AF78" s="91">
        <v>17</v>
      </c>
      <c r="AG78" s="91">
        <v>-1.015625</v>
      </c>
      <c r="AH78" s="91">
        <v>-0.43396226415094286</v>
      </c>
      <c r="AI78" s="91">
        <v>-0.74074074074074081</v>
      </c>
      <c r="AJ78" s="91">
        <v>-1.1454545454545448</v>
      </c>
      <c r="AK78" s="91">
        <v>-0.67777777777777715</v>
      </c>
      <c r="AL78" s="91">
        <v>-1.4523809523809526</v>
      </c>
      <c r="AM78" s="91">
        <v>-1.1476323119777156</v>
      </c>
      <c r="AN78" s="91">
        <v>-1.3011363636363638</v>
      </c>
      <c r="AO78" s="91">
        <v>-1.6883116883116882</v>
      </c>
      <c r="AP78" s="91">
        <v>0.21374045801526806</v>
      </c>
      <c r="AQ78" s="91">
        <v>-1.3269230769230766</v>
      </c>
      <c r="AR78" s="91">
        <v>22</v>
      </c>
      <c r="AS78" s="91">
        <v>38</v>
      </c>
      <c r="AT78" s="91">
        <v>17</v>
      </c>
      <c r="AU78" s="94">
        <f>VLOOKUP(C78,Sheet3!A:E,3,0)</f>
        <v>46</v>
      </c>
      <c r="AV78" s="94">
        <f>VLOOKUP(C78,Sheet3!A:E,4,0)</f>
        <v>10</v>
      </c>
      <c r="AW78" s="98">
        <f>VLOOKUP(C78,Sheet3!A:E,5,0)</f>
        <v>17</v>
      </c>
      <c r="AX78" s="99">
        <f>VLOOKUP(C79,Sheet3!A:E,2,0)</f>
        <v>2</v>
      </c>
      <c r="AY78" s="91" t="e">
        <v>#N/A</v>
      </c>
      <c r="AZ78" s="91" t="e">
        <v>#N/A</v>
      </c>
      <c r="BA78" s="109">
        <f>VLOOKUP(C78,RBS!A:J,4,0)</f>
        <v>14</v>
      </c>
      <c r="BB78" s="109">
        <f>VLOOKUP(C78,RBS!A:J,5,0)</f>
        <v>3</v>
      </c>
      <c r="BC78" s="109">
        <f>VLOOKUP(C78,RBS!A:J,6,0)</f>
        <v>0</v>
      </c>
      <c r="BD78" s="109">
        <f>VLOOKUP(C78,RBS!A:J,7,0)</f>
        <v>1</v>
      </c>
      <c r="BE78" s="109">
        <f>VLOOKUP(C78,RBS!A:J,8,0)</f>
        <v>4</v>
      </c>
      <c r="BF78" s="109">
        <f>VLOOKUP(C78,RBS!A:J,9,0)</f>
        <v>3</v>
      </c>
      <c r="BG78" s="109">
        <f>VLOOKUP(C78,RBS!A:J,10,0)</f>
        <v>3</v>
      </c>
      <c r="BH78" s="112">
        <f>VLOOKUP(C78,anxiety!A:C,3,0)</f>
        <v>-1.17044500419815</v>
      </c>
    </row>
    <row r="79" spans="1:60">
      <c r="A79" s="72">
        <v>2</v>
      </c>
      <c r="B79" s="73">
        <v>38</v>
      </c>
      <c r="C79" s="73">
        <v>38</v>
      </c>
      <c r="D79" s="77">
        <v>1</v>
      </c>
      <c r="E79" s="79" t="s">
        <v>294</v>
      </c>
      <c r="F79" s="7">
        <v>4.01</v>
      </c>
      <c r="G79" s="84">
        <v>134</v>
      </c>
      <c r="H79" s="87">
        <v>48</v>
      </c>
      <c r="I79" s="88">
        <v>3</v>
      </c>
      <c r="J79" s="88">
        <v>8</v>
      </c>
      <c r="K79" s="88">
        <v>21</v>
      </c>
      <c r="L79" s="88">
        <v>8</v>
      </c>
      <c r="M79" s="88">
        <v>8</v>
      </c>
      <c r="N79" s="87">
        <v>23</v>
      </c>
      <c r="O79" s="88">
        <v>5</v>
      </c>
      <c r="P79" s="88">
        <v>6</v>
      </c>
      <c r="Q79" s="88">
        <v>6</v>
      </c>
      <c r="R79" s="88">
        <v>5</v>
      </c>
      <c r="S79" s="88">
        <v>1</v>
      </c>
      <c r="T79" s="91">
        <f>VLOOKUP(C79,'TD touch'!A:C,2,0)</f>
        <v>2</v>
      </c>
      <c r="U79" s="91">
        <f>VLOOKUP(C79,'TD touch'!A:C,3,0)</f>
        <v>2</v>
      </c>
      <c r="V79" s="91">
        <v>72</v>
      </c>
      <c r="W79" s="91">
        <v>58</v>
      </c>
      <c r="X79" s="91">
        <v>90</v>
      </c>
      <c r="Y79" s="91">
        <v>61</v>
      </c>
      <c r="Z79" s="91">
        <v>75</v>
      </c>
      <c r="AA79" s="91">
        <v>64</v>
      </c>
      <c r="AB79" s="91">
        <v>420</v>
      </c>
      <c r="AC79" s="91">
        <v>146</v>
      </c>
      <c r="AD79" s="91">
        <v>112</v>
      </c>
      <c r="AE79" s="91">
        <v>138</v>
      </c>
      <c r="AF79" s="91">
        <v>24</v>
      </c>
      <c r="AG79" s="91">
        <v>0.703125</v>
      </c>
      <c r="AH79" s="91">
        <v>-0.245283018867924</v>
      </c>
      <c r="AI79" s="91">
        <v>0.49382716049382719</v>
      </c>
      <c r="AJ79" s="91">
        <v>0.30909090909090958</v>
      </c>
      <c r="AK79" s="91">
        <v>-0.2333333333333327</v>
      </c>
      <c r="AL79" s="91">
        <v>0.33333333333333298</v>
      </c>
      <c r="AM79" s="91">
        <v>0.21727019498607275</v>
      </c>
      <c r="AN79" s="91">
        <v>-0.10795454545454577</v>
      </c>
      <c r="AO79" s="91">
        <v>0.38961038961038963</v>
      </c>
      <c r="AP79" s="91">
        <v>0.59541984732824516</v>
      </c>
      <c r="AQ79" s="91">
        <v>1.9230769230769502E-2</v>
      </c>
      <c r="AR79" s="91">
        <v>29</v>
      </c>
      <c r="AS79" s="91">
        <v>39</v>
      </c>
      <c r="AT79" s="91">
        <v>18</v>
      </c>
      <c r="AU79" s="94">
        <f>VLOOKUP(C79,Sheet3!A:E,3,0)</f>
        <v>45</v>
      </c>
      <c r="AV79" s="94">
        <f>VLOOKUP(C79,Sheet3!A:E,4,0)</f>
        <v>20</v>
      </c>
      <c r="AW79" s="98">
        <f>VLOOKUP(C79,Sheet3!A:E,5,0)</f>
        <v>12</v>
      </c>
      <c r="AX79" s="99">
        <f>VLOOKUP(C80,Sheet3!A:E,2,0)</f>
        <v>2</v>
      </c>
      <c r="AY79" s="91" t="e">
        <v>#N/A</v>
      </c>
      <c r="AZ79" s="91" t="e">
        <v>#N/A</v>
      </c>
      <c r="BA79" s="109">
        <f>VLOOKUP(C79,RBS!A:J,4,0)</f>
        <v>2</v>
      </c>
      <c r="BB79" s="109">
        <f>VLOOKUP(C79,RBS!A:J,5,0)</f>
        <v>1</v>
      </c>
      <c r="BC79" s="109">
        <f>VLOOKUP(C79,RBS!A:J,6,0)</f>
        <v>0</v>
      </c>
      <c r="BD79" s="109">
        <f>VLOOKUP(C79,RBS!A:J,7,0)</f>
        <v>0</v>
      </c>
      <c r="BE79" s="109">
        <f>VLOOKUP(C79,RBS!A:J,8,0)</f>
        <v>0</v>
      </c>
      <c r="BF79" s="109">
        <f>VLOOKUP(C79,RBS!A:J,9,0)</f>
        <v>1</v>
      </c>
      <c r="BG79" s="109">
        <f>VLOOKUP(C79,RBS!A:J,10,0)</f>
        <v>0</v>
      </c>
      <c r="BH79" s="112">
        <f>VLOOKUP(C79,anxiety!A:C,3,0)</f>
        <v>-1.0773722627737199</v>
      </c>
    </row>
    <row r="80" spans="1:60">
      <c r="A80" s="72">
        <v>2</v>
      </c>
      <c r="B80" s="73">
        <v>39</v>
      </c>
      <c r="C80" s="73">
        <v>39</v>
      </c>
      <c r="D80" s="77">
        <v>2</v>
      </c>
      <c r="E80" s="78" t="s">
        <v>295</v>
      </c>
      <c r="F80" s="7">
        <v>5.88</v>
      </c>
      <c r="G80" s="84">
        <v>105</v>
      </c>
      <c r="H80" s="87">
        <v>69</v>
      </c>
      <c r="I80" s="88">
        <v>14</v>
      </c>
      <c r="J80" s="88">
        <v>16</v>
      </c>
      <c r="K80" s="88">
        <v>19</v>
      </c>
      <c r="L80" s="88">
        <v>10</v>
      </c>
      <c r="M80" s="88">
        <v>10</v>
      </c>
      <c r="N80" s="87">
        <v>39</v>
      </c>
      <c r="O80" s="88">
        <v>5</v>
      </c>
      <c r="P80" s="88">
        <v>6</v>
      </c>
      <c r="Q80" s="88">
        <v>11</v>
      </c>
      <c r="R80" s="88">
        <v>12</v>
      </c>
      <c r="S80" s="88">
        <v>5</v>
      </c>
      <c r="T80" s="91">
        <f>VLOOKUP(C80,'TD touch'!A:C,2,0)</f>
        <v>1</v>
      </c>
      <c r="U80" s="91">
        <f>VLOOKUP(C80,'TD touch'!A:C,3,0)</f>
        <v>2</v>
      </c>
      <c r="V80" s="91">
        <v>68</v>
      </c>
      <c r="W80" s="91">
        <v>59</v>
      </c>
      <c r="X80" s="91">
        <v>93</v>
      </c>
      <c r="Y80" s="91">
        <v>61</v>
      </c>
      <c r="Z80" s="91">
        <v>76</v>
      </c>
      <c r="AA80" s="91">
        <v>63</v>
      </c>
      <c r="AB80" s="91">
        <v>420</v>
      </c>
      <c r="AC80" s="91">
        <v>149</v>
      </c>
      <c r="AD80" s="91">
        <v>114</v>
      </c>
      <c r="AE80" s="91">
        <v>127</v>
      </c>
      <c r="AF80" s="91">
        <v>30</v>
      </c>
      <c r="AG80" s="91">
        <v>7.8125E-2</v>
      </c>
      <c r="AH80" s="91">
        <v>-5.6603773584905127E-2</v>
      </c>
      <c r="AI80" s="91">
        <v>0.86419753086419759</v>
      </c>
      <c r="AJ80" s="91">
        <v>0.30909090909090958</v>
      </c>
      <c r="AK80" s="91">
        <v>-0.12222222222222159</v>
      </c>
      <c r="AL80" s="91">
        <v>0.21428571428571394</v>
      </c>
      <c r="AM80" s="91">
        <v>0.21727019498607275</v>
      </c>
      <c r="AN80" s="91">
        <v>6.2499999999999674E-2</v>
      </c>
      <c r="AO80" s="91">
        <v>0.64935064935064934</v>
      </c>
      <c r="AP80" s="91">
        <v>-0.24427480916030447</v>
      </c>
      <c r="AQ80" s="91">
        <v>1.1730769230769234</v>
      </c>
      <c r="AR80" s="91">
        <v>30</v>
      </c>
      <c r="AS80" s="91">
        <v>38</v>
      </c>
      <c r="AT80" s="91">
        <v>20</v>
      </c>
      <c r="AU80" s="94">
        <f>VLOOKUP(C80,Sheet3!A:E,3,0)</f>
        <v>28</v>
      </c>
      <c r="AV80" s="94">
        <f>VLOOKUP(C80,Sheet3!A:E,4,0)</f>
        <v>10</v>
      </c>
      <c r="AW80" s="98">
        <f>VLOOKUP(C80,Sheet3!A:E,5,0)</f>
        <v>2</v>
      </c>
      <c r="AX80" s="99">
        <f>VLOOKUP(C81,Sheet3!A:E,2,0)</f>
        <v>4</v>
      </c>
      <c r="AY80" s="91" t="e">
        <v>#N/A</v>
      </c>
      <c r="AZ80" s="91" t="e">
        <v>#N/A</v>
      </c>
      <c r="BA80" s="109">
        <f>VLOOKUP(C80,RBS!A:J,4,0)</f>
        <v>30</v>
      </c>
      <c r="BB80" s="109">
        <f>VLOOKUP(C80,RBS!A:J,5,0)</f>
        <v>7</v>
      </c>
      <c r="BC80" s="109">
        <f>VLOOKUP(C80,RBS!A:J,6,0)</f>
        <v>2</v>
      </c>
      <c r="BD80" s="109">
        <f>VLOOKUP(C80,RBS!A:J,7,0)</f>
        <v>4</v>
      </c>
      <c r="BE80" s="109">
        <f>VLOOKUP(C80,RBS!A:J,8,0)</f>
        <v>4</v>
      </c>
      <c r="BF80" s="109">
        <f>VLOOKUP(C80,RBS!A:J,9,0)</f>
        <v>9</v>
      </c>
      <c r="BG80" s="109">
        <f>VLOOKUP(C80,RBS!A:J,10,0)</f>
        <v>4</v>
      </c>
      <c r="BH80" s="112">
        <f>VLOOKUP(C80,anxiety!A:C,3,0)</f>
        <v>0.236496350364963</v>
      </c>
    </row>
    <row r="81" spans="1:60">
      <c r="A81" s="72">
        <v>2</v>
      </c>
      <c r="B81" s="73">
        <v>40</v>
      </c>
      <c r="C81" s="73">
        <v>40</v>
      </c>
      <c r="D81" s="77">
        <v>1</v>
      </c>
      <c r="E81" s="78" t="s">
        <v>219</v>
      </c>
      <c r="F81" s="7">
        <v>6.1534246575342504</v>
      </c>
      <c r="G81" s="84">
        <v>114</v>
      </c>
      <c r="H81" s="87">
        <v>66</v>
      </c>
      <c r="I81" s="88">
        <v>8</v>
      </c>
      <c r="J81" s="88">
        <v>13</v>
      </c>
      <c r="K81" s="88">
        <v>17</v>
      </c>
      <c r="L81" s="88">
        <v>13</v>
      </c>
      <c r="M81" s="88">
        <v>15</v>
      </c>
      <c r="N81" s="87">
        <v>46</v>
      </c>
      <c r="O81" s="88">
        <v>11</v>
      </c>
      <c r="P81" s="88">
        <v>10</v>
      </c>
      <c r="Q81" s="88">
        <v>14</v>
      </c>
      <c r="R81" s="88">
        <v>7</v>
      </c>
      <c r="S81" s="88">
        <v>4</v>
      </c>
      <c r="T81" s="91">
        <f>VLOOKUP(C81,'TD touch'!A:C,2,0)</f>
        <v>2</v>
      </c>
      <c r="U81" s="91">
        <f>VLOOKUP(C81,'TD touch'!A:C,3,0)</f>
        <v>2</v>
      </c>
      <c r="V81" s="91">
        <v>54</v>
      </c>
      <c r="W81" s="91">
        <v>41</v>
      </c>
      <c r="X81" s="91">
        <v>64</v>
      </c>
      <c r="Y81" s="91">
        <v>51</v>
      </c>
      <c r="Z81" s="91">
        <v>62</v>
      </c>
      <c r="AA81" s="91">
        <v>52</v>
      </c>
      <c r="AB81" s="91">
        <v>324</v>
      </c>
      <c r="AC81" s="91">
        <v>127</v>
      </c>
      <c r="AD81" s="91">
        <v>102</v>
      </c>
      <c r="AE81" s="91">
        <v>77</v>
      </c>
      <c r="AF81" s="91">
        <v>18</v>
      </c>
      <c r="AG81" s="91">
        <v>-2.109375</v>
      </c>
      <c r="AH81" s="91">
        <v>-3.4528301886792447</v>
      </c>
      <c r="AI81" s="91">
        <v>-2.7160493827160495</v>
      </c>
      <c r="AJ81" s="91">
        <v>-1.5090909090909086</v>
      </c>
      <c r="AK81" s="91">
        <v>-1.6777777777777771</v>
      </c>
      <c r="AL81" s="91">
        <v>-1.0952380952380956</v>
      </c>
      <c r="AM81" s="91">
        <v>-2.4568245125348187</v>
      </c>
      <c r="AN81" s="91">
        <v>-1.1875000000000002</v>
      </c>
      <c r="AO81" s="91">
        <v>-0.90909090909090906</v>
      </c>
      <c r="AP81" s="91">
        <v>-4.0610687022900755</v>
      </c>
      <c r="AQ81" s="91">
        <v>-1.1346153846153844</v>
      </c>
      <c r="AR81" s="91">
        <v>30</v>
      </c>
      <c r="AS81" s="91">
        <v>19</v>
      </c>
      <c r="AT81" s="91">
        <v>12</v>
      </c>
      <c r="AU81" s="94">
        <f>VLOOKUP(C81,Sheet3!A:E,3,0)</f>
        <v>1</v>
      </c>
      <c r="AV81" s="94">
        <f>VLOOKUP(C81,Sheet3!A:E,4,0)</f>
        <v>0</v>
      </c>
      <c r="AW81" s="98">
        <f>VLOOKUP(C81,Sheet3!A:E,5,0)</f>
        <v>0</v>
      </c>
      <c r="AX81" s="99">
        <f>VLOOKUP(C82,Sheet3!A:E,2,0)</f>
        <v>6</v>
      </c>
      <c r="AY81" s="91" t="e">
        <v>#N/A</v>
      </c>
      <c r="AZ81" s="91" t="e">
        <v>#N/A</v>
      </c>
      <c r="BA81" s="109">
        <f>VLOOKUP(C81,RBS!A:J,4,0)</f>
        <v>9</v>
      </c>
      <c r="BB81" s="109">
        <f>VLOOKUP(C81,RBS!A:J,5,0)</f>
        <v>0</v>
      </c>
      <c r="BC81" s="109">
        <f>VLOOKUP(C81,RBS!A:J,6,0)</f>
        <v>0</v>
      </c>
      <c r="BD81" s="109">
        <f>VLOOKUP(C81,RBS!A:J,7,0)</f>
        <v>0</v>
      </c>
      <c r="BE81" s="109">
        <f>VLOOKUP(C81,RBS!A:J,8,0)</f>
        <v>1</v>
      </c>
      <c r="BF81" s="109">
        <f>VLOOKUP(C81,RBS!A:J,9,0)</f>
        <v>3</v>
      </c>
      <c r="BG81" s="109">
        <f>VLOOKUP(C81,RBS!A:J,10,0)</f>
        <v>5</v>
      </c>
      <c r="BH81" s="112">
        <f>VLOOKUP(C81,anxiety!A:C,3,0)</f>
        <v>-0.12846715328467201</v>
      </c>
    </row>
    <row r="82" spans="1:60">
      <c r="A82" s="72">
        <v>2</v>
      </c>
      <c r="B82" s="73">
        <v>41</v>
      </c>
      <c r="C82" s="73">
        <v>41</v>
      </c>
      <c r="D82" s="77">
        <v>1</v>
      </c>
      <c r="E82" s="79" t="s">
        <v>235</v>
      </c>
      <c r="F82" s="7">
        <v>6.65</v>
      </c>
      <c r="G82" s="84">
        <v>134</v>
      </c>
      <c r="H82" s="87">
        <v>76</v>
      </c>
      <c r="I82" s="88">
        <v>12</v>
      </c>
      <c r="J82" s="88">
        <v>16</v>
      </c>
      <c r="K82" s="88">
        <v>27</v>
      </c>
      <c r="L82" s="88">
        <v>8</v>
      </c>
      <c r="M82" s="88">
        <v>13</v>
      </c>
      <c r="N82" s="87">
        <v>41</v>
      </c>
      <c r="O82" s="88">
        <v>6</v>
      </c>
      <c r="P82" s="88">
        <v>11</v>
      </c>
      <c r="Q82" s="88">
        <v>10</v>
      </c>
      <c r="R82" s="88">
        <v>8</v>
      </c>
      <c r="S82" s="88">
        <v>6</v>
      </c>
      <c r="T82" s="91">
        <f>VLOOKUP(C82,'TD touch'!A:C,2,0)</f>
        <v>1</v>
      </c>
      <c r="U82" s="91">
        <f>VLOOKUP(C82,'TD touch'!A:C,3,0)</f>
        <v>2</v>
      </c>
      <c r="V82" s="91">
        <v>58</v>
      </c>
      <c r="W82" s="91">
        <v>51</v>
      </c>
      <c r="X82" s="91">
        <v>78</v>
      </c>
      <c r="Y82" s="91">
        <v>49</v>
      </c>
      <c r="Z82" s="91">
        <v>67</v>
      </c>
      <c r="AA82" s="91">
        <v>51</v>
      </c>
      <c r="AB82" s="91">
        <v>354</v>
      </c>
      <c r="AC82" s="91">
        <v>127</v>
      </c>
      <c r="AD82" s="91">
        <v>97</v>
      </c>
      <c r="AE82" s="91">
        <v>114</v>
      </c>
      <c r="AF82" s="91">
        <v>16</v>
      </c>
      <c r="AG82" s="91">
        <v>-1.484375</v>
      </c>
      <c r="AH82" s="91">
        <v>-1.566037735849056</v>
      </c>
      <c r="AI82" s="91">
        <v>-0.98765432098765438</v>
      </c>
      <c r="AJ82" s="91">
        <v>-1.8727272727272721</v>
      </c>
      <c r="AK82" s="91">
        <v>-1.1222222222222216</v>
      </c>
      <c r="AL82" s="91">
        <v>-1.2142857142857146</v>
      </c>
      <c r="AM82" s="91">
        <v>-1.6211699164345401</v>
      </c>
      <c r="AN82" s="91">
        <v>-1.1875000000000002</v>
      </c>
      <c r="AO82" s="91">
        <v>-1.5584415584415585</v>
      </c>
      <c r="AP82" s="91">
        <v>-1.236641221374045</v>
      </c>
      <c r="AQ82" s="91">
        <v>-1.5192307692307689</v>
      </c>
      <c r="AR82" s="91">
        <v>28</v>
      </c>
      <c r="AS82" s="91">
        <v>31</v>
      </c>
      <c r="AT82" s="91">
        <v>16</v>
      </c>
      <c r="AU82" s="94">
        <f>VLOOKUP(C82,Sheet3!A:E,3,0)</f>
        <v>34</v>
      </c>
      <c r="AV82" s="94">
        <f>VLOOKUP(C82,Sheet3!A:E,4,0)</f>
        <v>2</v>
      </c>
      <c r="AW82" s="98">
        <f>VLOOKUP(C82,Sheet3!A:E,5,0)</f>
        <v>12</v>
      </c>
      <c r="AX82" s="99">
        <f>VLOOKUP(C83,Sheet3!A:E,2,0)</f>
        <v>5</v>
      </c>
      <c r="AY82" s="91" t="e">
        <v>#N/A</v>
      </c>
      <c r="AZ82" s="91" t="e">
        <v>#N/A</v>
      </c>
      <c r="BA82" s="109">
        <f>VLOOKUP(C82,RBS!A:J,4,0)</f>
        <v>20</v>
      </c>
      <c r="BB82" s="109">
        <f>VLOOKUP(C82,RBS!A:J,5,0)</f>
        <v>0</v>
      </c>
      <c r="BC82" s="109">
        <f>VLOOKUP(C82,RBS!A:J,6,0)</f>
        <v>0</v>
      </c>
      <c r="BD82" s="109">
        <f>VLOOKUP(C82,RBS!A:J,7,0)</f>
        <v>4</v>
      </c>
      <c r="BE82" s="109">
        <f>VLOOKUP(C82,RBS!A:J,8,0)</f>
        <v>6</v>
      </c>
      <c r="BF82" s="109">
        <f>VLOOKUP(C82,RBS!A:J,9,0)</f>
        <v>5</v>
      </c>
      <c r="BG82" s="109">
        <f>VLOOKUP(C82,RBS!A:J,10,0)</f>
        <v>5</v>
      </c>
      <c r="BH82" s="112">
        <f>VLOOKUP(C82,anxiety!A:C,3,0)</f>
        <v>-0.162888329135181</v>
      </c>
    </row>
    <row r="83" spans="1:60">
      <c r="A83" s="72">
        <v>2</v>
      </c>
      <c r="B83" s="73">
        <v>42</v>
      </c>
      <c r="C83" s="73">
        <v>42</v>
      </c>
      <c r="D83" s="77">
        <v>1</v>
      </c>
      <c r="E83" s="78" t="s">
        <v>294</v>
      </c>
      <c r="F83" s="7">
        <v>5.2356164383561596</v>
      </c>
      <c r="G83" s="84">
        <v>113</v>
      </c>
      <c r="H83" s="87">
        <v>62</v>
      </c>
      <c r="I83" s="88">
        <v>19</v>
      </c>
      <c r="J83" s="88">
        <v>18</v>
      </c>
      <c r="K83" s="88">
        <v>9</v>
      </c>
      <c r="L83" s="88">
        <v>7</v>
      </c>
      <c r="M83" s="88">
        <v>9</v>
      </c>
      <c r="N83" s="87">
        <v>49</v>
      </c>
      <c r="O83" s="88">
        <v>8</v>
      </c>
      <c r="P83" s="88">
        <v>8</v>
      </c>
      <c r="Q83" s="88">
        <v>16</v>
      </c>
      <c r="R83" s="88">
        <v>12</v>
      </c>
      <c r="S83" s="88">
        <v>5</v>
      </c>
      <c r="T83" s="91">
        <f>VLOOKUP(C83,'TD touch'!A:C,2,0)</f>
        <v>2</v>
      </c>
      <c r="U83" s="91">
        <f>VLOOKUP(C83,'TD touch'!A:C,3,0)</f>
        <v>2</v>
      </c>
      <c r="V83" s="91">
        <v>68</v>
      </c>
      <c r="W83" s="91">
        <v>59</v>
      </c>
      <c r="X83" s="91">
        <v>88</v>
      </c>
      <c r="Y83" s="91">
        <v>59</v>
      </c>
      <c r="Z83" s="91">
        <v>76</v>
      </c>
      <c r="AA83" s="91">
        <v>58</v>
      </c>
      <c r="AB83" s="91">
        <v>408</v>
      </c>
      <c r="AC83" s="91">
        <v>139</v>
      </c>
      <c r="AD83" s="91">
        <v>110</v>
      </c>
      <c r="AE83" s="91">
        <v>141</v>
      </c>
      <c r="AF83" s="91">
        <v>18</v>
      </c>
      <c r="AG83" s="91">
        <v>7.8125E-2</v>
      </c>
      <c r="AH83" s="91">
        <v>-5.6603773584905127E-2</v>
      </c>
      <c r="AI83" s="91">
        <v>0.24691358024691359</v>
      </c>
      <c r="AJ83" s="91">
        <v>-5.4545454545454029E-2</v>
      </c>
      <c r="AK83" s="91">
        <v>-0.12222222222222159</v>
      </c>
      <c r="AL83" s="91">
        <v>-0.38095238095238126</v>
      </c>
      <c r="AM83" s="91">
        <v>-0.11699164345403869</v>
      </c>
      <c r="AN83" s="91">
        <v>-0.50568181818181845</v>
      </c>
      <c r="AO83" s="91">
        <v>0.12987012987012986</v>
      </c>
      <c r="AP83" s="91">
        <v>0.82442748091603146</v>
      </c>
      <c r="AQ83" s="91">
        <v>-1.1346153846153844</v>
      </c>
      <c r="AR83" s="91">
        <v>29</v>
      </c>
      <c r="AS83" s="91">
        <v>39</v>
      </c>
      <c r="AT83" s="91">
        <v>17</v>
      </c>
      <c r="AU83" s="94">
        <f>VLOOKUP(C83,Sheet3!A:E,3,0)</f>
        <v>18</v>
      </c>
      <c r="AV83" s="94">
        <f>VLOOKUP(C83,Sheet3!A:E,4,0)</f>
        <v>8</v>
      </c>
      <c r="AW83" s="98">
        <f>VLOOKUP(C83,Sheet3!A:E,5,0)</f>
        <v>10</v>
      </c>
      <c r="AX83" s="99">
        <f>VLOOKUP(C84,Sheet3!A:E,2,0)</f>
        <v>5</v>
      </c>
      <c r="AY83" s="91" t="e">
        <v>#N/A</v>
      </c>
      <c r="AZ83" s="91" t="e">
        <v>#N/A</v>
      </c>
      <c r="BA83" s="109">
        <f>VLOOKUP(C83,RBS!A:J,4,0)</f>
        <v>6</v>
      </c>
      <c r="BB83" s="109">
        <f>VLOOKUP(C83,RBS!A:J,5,0)</f>
        <v>3</v>
      </c>
      <c r="BC83" s="109">
        <f>VLOOKUP(C83,RBS!A:J,6,0)</f>
        <v>0</v>
      </c>
      <c r="BD83" s="109">
        <f>VLOOKUP(C83,RBS!A:J,7,0)</f>
        <v>1</v>
      </c>
      <c r="BE83" s="109">
        <f>VLOOKUP(C83,RBS!A:J,8,0)</f>
        <v>0</v>
      </c>
      <c r="BF83" s="109">
        <f>VLOOKUP(C83,RBS!A:J,9,0)</f>
        <v>1</v>
      </c>
      <c r="BG83" s="109">
        <f>VLOOKUP(C83,RBS!A:J,10,0)</f>
        <v>1</v>
      </c>
      <c r="BH83" s="112">
        <f>VLOOKUP(C83,anxiety!A:C,3,0)</f>
        <v>-0.56642335766423402</v>
      </c>
    </row>
    <row r="84" spans="1:60">
      <c r="A84" s="72">
        <v>2</v>
      </c>
      <c r="B84" s="73">
        <v>43</v>
      </c>
      <c r="C84" s="73">
        <v>43</v>
      </c>
      <c r="D84" s="77">
        <v>1</v>
      </c>
      <c r="E84" s="78" t="s">
        <v>296</v>
      </c>
      <c r="F84" s="7">
        <v>5.6301369863013697</v>
      </c>
      <c r="G84" s="84">
        <v>126</v>
      </c>
      <c r="H84" s="87">
        <v>67</v>
      </c>
      <c r="I84" s="88">
        <v>7</v>
      </c>
      <c r="J84" s="88">
        <v>19</v>
      </c>
      <c r="K84" s="88">
        <v>13</v>
      </c>
      <c r="L84" s="88">
        <v>13</v>
      </c>
      <c r="M84" s="88">
        <v>15</v>
      </c>
      <c r="N84" s="87">
        <v>55</v>
      </c>
      <c r="O84" s="88">
        <v>10</v>
      </c>
      <c r="P84" s="88">
        <v>10</v>
      </c>
      <c r="Q84" s="88">
        <v>19</v>
      </c>
      <c r="R84" s="88">
        <v>10</v>
      </c>
      <c r="S84" s="88">
        <v>6</v>
      </c>
      <c r="T84" s="91">
        <f>VLOOKUP(C84,'TD touch'!A:C,2,0)</f>
        <v>4</v>
      </c>
      <c r="U84" s="91">
        <f>VLOOKUP(C84,'TD touch'!A:C,3,0)</f>
        <v>5</v>
      </c>
      <c r="V84" s="91">
        <v>69</v>
      </c>
      <c r="W84" s="91">
        <v>65</v>
      </c>
      <c r="X84" s="91">
        <v>94</v>
      </c>
      <c r="Y84" s="91">
        <v>61</v>
      </c>
      <c r="Z84" s="91">
        <v>83</v>
      </c>
      <c r="AA84" s="91">
        <v>72</v>
      </c>
      <c r="AB84" s="91">
        <v>444</v>
      </c>
      <c r="AC84" s="91">
        <v>166</v>
      </c>
      <c r="AD84" s="91">
        <v>113</v>
      </c>
      <c r="AE84" s="91">
        <v>136</v>
      </c>
      <c r="AF84" s="91">
        <v>29</v>
      </c>
      <c r="AG84" s="91">
        <v>0.234375</v>
      </c>
      <c r="AH84" s="91">
        <v>1.0754716981132082</v>
      </c>
      <c r="AI84" s="91">
        <v>0.98765432098765438</v>
      </c>
      <c r="AJ84" s="91">
        <v>0.30909090909090958</v>
      </c>
      <c r="AK84" s="91">
        <v>0.65555555555555622</v>
      </c>
      <c r="AL84" s="91">
        <v>1.2857142857142854</v>
      </c>
      <c r="AM84" s="91">
        <v>0.88579387186629566</v>
      </c>
      <c r="AN84" s="91">
        <v>1.0284090909090906</v>
      </c>
      <c r="AO84" s="91">
        <v>0.51948051948051943</v>
      </c>
      <c r="AP84" s="91">
        <v>0.44274809160305434</v>
      </c>
      <c r="AQ84" s="91">
        <v>0.98076923076923106</v>
      </c>
      <c r="AR84" s="91">
        <v>30</v>
      </c>
      <c r="AS84" s="91">
        <v>40</v>
      </c>
      <c r="AT84" s="91">
        <v>20</v>
      </c>
      <c r="AU84" s="94">
        <f>VLOOKUP(C84,Sheet3!A:E,3,0)</f>
        <v>9</v>
      </c>
      <c r="AV84" s="94">
        <f>VLOOKUP(C84,Sheet3!A:E,4,0)</f>
        <v>0</v>
      </c>
      <c r="AW84" s="98">
        <f>VLOOKUP(C84,Sheet3!A:E,5,0)</f>
        <v>0</v>
      </c>
      <c r="AX84" s="99">
        <f>VLOOKUP(C85,Sheet3!A:E,2,0)</f>
        <v>5</v>
      </c>
      <c r="AY84" s="91" t="e">
        <v>#N/A</v>
      </c>
      <c r="AZ84" s="91" t="e">
        <v>#N/A</v>
      </c>
      <c r="BA84" s="109">
        <f>VLOOKUP(C84,RBS!A:J,4,0)</f>
        <v>7</v>
      </c>
      <c r="BB84" s="109">
        <f>VLOOKUP(C84,RBS!A:J,5,0)</f>
        <v>2</v>
      </c>
      <c r="BC84" s="109">
        <f>VLOOKUP(C84,RBS!A:J,6,0)</f>
        <v>0</v>
      </c>
      <c r="BD84" s="109">
        <f>VLOOKUP(C84,RBS!A:J,7,0)</f>
        <v>0</v>
      </c>
      <c r="BE84" s="109">
        <f>VLOOKUP(C84,RBS!A:J,8,0)</f>
        <v>2</v>
      </c>
      <c r="BF84" s="109">
        <f>VLOOKUP(C84,RBS!A:J,9,0)</f>
        <v>1</v>
      </c>
      <c r="BG84" s="109">
        <f>VLOOKUP(C84,RBS!A:J,10,0)</f>
        <v>2</v>
      </c>
      <c r="BH84" s="112">
        <f>VLOOKUP(C84,anxiety!A:C,3,0)</f>
        <v>0.38248175182481697</v>
      </c>
    </row>
    <row r="85" spans="1:60">
      <c r="A85" s="72">
        <v>2</v>
      </c>
      <c r="B85" s="73">
        <v>44</v>
      </c>
      <c r="C85" s="73">
        <v>44</v>
      </c>
      <c r="D85" s="77">
        <v>1</v>
      </c>
      <c r="E85" s="79" t="s">
        <v>297</v>
      </c>
      <c r="F85" s="7">
        <v>6.89</v>
      </c>
      <c r="G85" s="84">
        <v>131</v>
      </c>
      <c r="H85" s="87">
        <v>76</v>
      </c>
      <c r="I85" s="88">
        <v>14</v>
      </c>
      <c r="J85" s="88">
        <v>19</v>
      </c>
      <c r="K85" s="88">
        <v>21</v>
      </c>
      <c r="L85" s="88">
        <v>11</v>
      </c>
      <c r="M85" s="88">
        <v>11</v>
      </c>
      <c r="N85" s="87">
        <v>66</v>
      </c>
      <c r="O85" s="88">
        <v>8</v>
      </c>
      <c r="P85" s="88">
        <v>14</v>
      </c>
      <c r="Q85" s="88">
        <v>21</v>
      </c>
      <c r="R85" s="88">
        <v>14</v>
      </c>
      <c r="S85" s="88">
        <v>9</v>
      </c>
      <c r="T85" s="91">
        <f>VLOOKUP(C85,'TD touch'!A:C,2,0)</f>
        <v>1</v>
      </c>
      <c r="U85" s="91">
        <f>VLOOKUP(C85,'TD touch'!A:C,3,0)</f>
        <v>2</v>
      </c>
      <c r="V85" s="91">
        <v>67</v>
      </c>
      <c r="W85" s="91">
        <v>60</v>
      </c>
      <c r="X85" s="91">
        <v>90</v>
      </c>
      <c r="Y85" s="91">
        <v>55</v>
      </c>
      <c r="Z85" s="91">
        <v>79</v>
      </c>
      <c r="AA85" s="91">
        <v>56</v>
      </c>
      <c r="AB85" s="91">
        <v>407</v>
      </c>
      <c r="AC85" s="91">
        <v>145</v>
      </c>
      <c r="AD85" s="91">
        <v>107</v>
      </c>
      <c r="AE85" s="91">
        <v>137</v>
      </c>
      <c r="AF85" s="91">
        <v>18</v>
      </c>
      <c r="AG85" s="91">
        <v>-7.8125E-2</v>
      </c>
      <c r="AH85" s="91">
        <v>0.13207547169811376</v>
      </c>
      <c r="AI85" s="91">
        <v>0.49382716049382719</v>
      </c>
      <c r="AJ85" s="91">
        <v>-0.7818181818181813</v>
      </c>
      <c r="AK85" s="91">
        <v>0.21111111111111175</v>
      </c>
      <c r="AL85" s="91">
        <v>-0.6190476190476194</v>
      </c>
      <c r="AM85" s="91">
        <v>-0.14484679665738132</v>
      </c>
      <c r="AN85" s="91">
        <v>-0.16477272727272757</v>
      </c>
      <c r="AO85" s="91">
        <v>-0.25974025974025972</v>
      </c>
      <c r="AP85" s="91">
        <v>0.51908396946564972</v>
      </c>
      <c r="AQ85" s="91">
        <v>-1.1346153846153844</v>
      </c>
      <c r="AR85" s="91">
        <v>27</v>
      </c>
      <c r="AS85" s="91">
        <v>40</v>
      </c>
      <c r="AT85" s="91">
        <v>20</v>
      </c>
      <c r="AU85" s="94">
        <f>VLOOKUP(C85,Sheet3!A:E,3,0)</f>
        <v>27</v>
      </c>
      <c r="AV85" s="94">
        <f>VLOOKUP(C85,Sheet3!A:E,4,0)</f>
        <v>14</v>
      </c>
      <c r="AW85" s="98">
        <f>VLOOKUP(C85,Sheet3!A:E,5,0)</f>
        <v>4</v>
      </c>
      <c r="AX85" s="99">
        <f>VLOOKUP(C86,Sheet3!A:E,2,0)</f>
        <v>5</v>
      </c>
      <c r="AY85" s="91" t="e">
        <v>#N/A</v>
      </c>
      <c r="AZ85" s="91" t="e">
        <v>#N/A</v>
      </c>
      <c r="BA85" s="109">
        <f>VLOOKUP(C85,RBS!A:J,4,0)</f>
        <v>35</v>
      </c>
      <c r="BB85" s="109">
        <f>VLOOKUP(C85,RBS!A:J,5,0)</f>
        <v>6</v>
      </c>
      <c r="BC85" s="109">
        <f>VLOOKUP(C85,RBS!A:J,6,0)</f>
        <v>1</v>
      </c>
      <c r="BD85" s="109">
        <f>VLOOKUP(C85,RBS!A:J,7,0)</f>
        <v>7</v>
      </c>
      <c r="BE85" s="109">
        <f>VLOOKUP(C85,RBS!A:J,8,0)</f>
        <v>5</v>
      </c>
      <c r="BF85" s="109">
        <f>VLOOKUP(C85,RBS!A:J,9,0)</f>
        <v>10</v>
      </c>
      <c r="BG85" s="109">
        <f>VLOOKUP(C85,RBS!A:J,10,0)</f>
        <v>6</v>
      </c>
      <c r="BH85" s="112">
        <f>VLOOKUP(C85,anxiety!A:C,3,0)</f>
        <v>1.76826196473552</v>
      </c>
    </row>
    <row r="86" spans="1:60">
      <c r="A86" s="72">
        <v>2</v>
      </c>
      <c r="B86" s="73">
        <v>45</v>
      </c>
      <c r="C86" s="73">
        <v>45</v>
      </c>
      <c r="D86" s="77">
        <v>1</v>
      </c>
      <c r="E86" s="78" t="s">
        <v>298</v>
      </c>
      <c r="F86" s="7">
        <v>5.5150684931506904</v>
      </c>
      <c r="G86" s="84">
        <v>134</v>
      </c>
      <c r="H86" s="87">
        <v>67</v>
      </c>
      <c r="I86" s="88">
        <v>8</v>
      </c>
      <c r="J86" s="88">
        <v>15</v>
      </c>
      <c r="K86" s="88">
        <v>26</v>
      </c>
      <c r="L86" s="88">
        <v>9</v>
      </c>
      <c r="M86" s="88">
        <v>9</v>
      </c>
      <c r="N86" s="87">
        <v>55</v>
      </c>
      <c r="O86" s="88">
        <v>7</v>
      </c>
      <c r="P86" s="88">
        <v>14</v>
      </c>
      <c r="Q86" s="88">
        <v>19</v>
      </c>
      <c r="R86" s="88">
        <v>6</v>
      </c>
      <c r="S86" s="88">
        <v>9</v>
      </c>
      <c r="T86" s="91">
        <f>VLOOKUP(C86,'TD touch'!A:C,2,0)</f>
        <v>2</v>
      </c>
      <c r="U86" s="91">
        <f>VLOOKUP(C86,'TD touch'!A:C,3,0)</f>
        <v>1</v>
      </c>
      <c r="V86" s="91">
        <v>74</v>
      </c>
      <c r="W86" s="91">
        <v>65</v>
      </c>
      <c r="X86" s="91">
        <v>95</v>
      </c>
      <c r="Y86" s="91">
        <v>65</v>
      </c>
      <c r="Z86" s="91">
        <v>87</v>
      </c>
      <c r="AA86" s="91">
        <v>66</v>
      </c>
      <c r="AB86" s="91">
        <v>452</v>
      </c>
      <c r="AC86" s="91">
        <v>165</v>
      </c>
      <c r="AD86" s="91">
        <v>114</v>
      </c>
      <c r="AE86" s="91">
        <v>144</v>
      </c>
      <c r="AF86" s="91">
        <v>29</v>
      </c>
      <c r="AG86" s="91">
        <v>1.015625</v>
      </c>
      <c r="AH86" s="91">
        <v>1.0754716981132082</v>
      </c>
      <c r="AI86" s="91">
        <v>1.1111111111111112</v>
      </c>
      <c r="AJ86" s="91">
        <v>1.0363636363636368</v>
      </c>
      <c r="AK86" s="91">
        <v>1.1000000000000005</v>
      </c>
      <c r="AL86" s="91">
        <v>0.57142857142857106</v>
      </c>
      <c r="AM86" s="91">
        <v>1.1086350974930366</v>
      </c>
      <c r="AN86" s="91">
        <v>0.97159090909090873</v>
      </c>
      <c r="AO86" s="91">
        <v>0.64935064935064934</v>
      </c>
      <c r="AP86" s="91">
        <v>1.0534351145038177</v>
      </c>
      <c r="AQ86" s="91">
        <v>0.98076923076923106</v>
      </c>
      <c r="AR86" s="91">
        <v>30</v>
      </c>
      <c r="AS86" s="91">
        <v>40</v>
      </c>
      <c r="AT86" s="91">
        <v>20</v>
      </c>
      <c r="AU86" s="94">
        <f>VLOOKUP(C86,Sheet3!A:E,3,0)</f>
        <v>13</v>
      </c>
      <c r="AV86" s="94">
        <f>VLOOKUP(C86,Sheet3!A:E,4,0)</f>
        <v>7</v>
      </c>
      <c r="AW86" s="98">
        <f>VLOOKUP(C86,Sheet3!A:E,5,0)</f>
        <v>4</v>
      </c>
      <c r="AX86" s="99">
        <f>VLOOKUP(C87,Sheet3!A:E,2,0)</f>
        <v>6</v>
      </c>
      <c r="AY86" s="91" t="e">
        <v>#N/A</v>
      </c>
      <c r="AZ86" s="91" t="e">
        <v>#N/A</v>
      </c>
      <c r="BA86" s="109">
        <f>VLOOKUP(C86,RBS!A:J,4,0)</f>
        <v>20</v>
      </c>
      <c r="BB86" s="109">
        <f>VLOOKUP(C86,RBS!A:J,5,0)</f>
        <v>9</v>
      </c>
      <c r="BC86" s="109">
        <f>VLOOKUP(C86,RBS!A:J,6,0)</f>
        <v>6</v>
      </c>
      <c r="BD86" s="109">
        <f>VLOOKUP(C86,RBS!A:J,7,0)</f>
        <v>1</v>
      </c>
      <c r="BE86" s="109">
        <f>VLOOKUP(C86,RBS!A:J,8,0)</f>
        <v>0</v>
      </c>
      <c r="BF86" s="109">
        <f>VLOOKUP(C86,RBS!A:J,9,0)</f>
        <v>4</v>
      </c>
      <c r="BG86" s="109">
        <f>VLOOKUP(C86,RBS!A:J,10,0)</f>
        <v>0</v>
      </c>
      <c r="BH86" s="112">
        <f>VLOOKUP(C86,anxiety!A:C,3,0)</f>
        <v>0.74744525547445295</v>
      </c>
    </row>
    <row r="87" spans="1:60">
      <c r="A87" s="72">
        <v>2</v>
      </c>
      <c r="B87" s="73">
        <v>46</v>
      </c>
      <c r="C87" s="73">
        <v>46</v>
      </c>
      <c r="D87" s="77">
        <v>2</v>
      </c>
      <c r="E87" s="79" t="s">
        <v>299</v>
      </c>
      <c r="F87" s="7">
        <v>5.96</v>
      </c>
      <c r="G87" s="84">
        <v>139</v>
      </c>
      <c r="H87" s="87">
        <v>50</v>
      </c>
      <c r="I87" s="88">
        <v>2</v>
      </c>
      <c r="J87" s="88">
        <v>15</v>
      </c>
      <c r="K87" s="88">
        <v>25</v>
      </c>
      <c r="L87" s="88">
        <v>3</v>
      </c>
      <c r="M87" s="88">
        <v>5</v>
      </c>
      <c r="N87" s="87">
        <v>18</v>
      </c>
      <c r="O87" s="88">
        <v>5</v>
      </c>
      <c r="P87" s="88">
        <v>4</v>
      </c>
      <c r="Q87" s="88">
        <v>2</v>
      </c>
      <c r="R87" s="88">
        <v>4</v>
      </c>
      <c r="S87" s="88">
        <v>3</v>
      </c>
      <c r="T87" s="91">
        <f>VLOOKUP(C87,'TD touch'!A:C,2,0)</f>
        <v>2</v>
      </c>
      <c r="U87" s="91">
        <f>VLOOKUP(C87,'TD touch'!A:C,3,0)</f>
        <v>1</v>
      </c>
      <c r="V87" s="91">
        <v>61</v>
      </c>
      <c r="W87" s="91">
        <v>52</v>
      </c>
      <c r="X87" s="91">
        <v>71</v>
      </c>
      <c r="Y87" s="91">
        <v>55</v>
      </c>
      <c r="Z87" s="91">
        <v>82</v>
      </c>
      <c r="AA87" s="91">
        <v>61</v>
      </c>
      <c r="AB87" s="91">
        <v>382</v>
      </c>
      <c r="AC87" s="91">
        <v>140</v>
      </c>
      <c r="AD87" s="91">
        <v>104</v>
      </c>
      <c r="AE87" s="91">
        <v>110</v>
      </c>
      <c r="AF87" s="91">
        <v>28</v>
      </c>
      <c r="AG87" s="91">
        <v>-1.015625</v>
      </c>
      <c r="AH87" s="91">
        <v>-1.3773584905660372</v>
      </c>
      <c r="AI87" s="91">
        <v>-1.8518518518518519</v>
      </c>
      <c r="AJ87" s="91">
        <v>-0.7818181818181813</v>
      </c>
      <c r="AK87" s="91">
        <v>0.54444444444444506</v>
      </c>
      <c r="AL87" s="91">
        <v>-2.3809523809524148E-2</v>
      </c>
      <c r="AM87" s="91">
        <v>-0.84122562674094681</v>
      </c>
      <c r="AN87" s="91">
        <v>-0.44886363636363663</v>
      </c>
      <c r="AO87" s="91">
        <v>-0.64935064935064934</v>
      </c>
      <c r="AP87" s="91">
        <v>-1.5419847328244267</v>
      </c>
      <c r="AQ87" s="91">
        <v>0.78846153846153866</v>
      </c>
      <c r="AR87" s="91">
        <v>23</v>
      </c>
      <c r="AS87" s="91">
        <v>23</v>
      </c>
      <c r="AT87" s="91">
        <v>20</v>
      </c>
      <c r="AU87" s="94">
        <f>VLOOKUP(C87,Sheet3!A:E,3,0)</f>
        <v>41</v>
      </c>
      <c r="AV87" s="94">
        <f>VLOOKUP(C87,Sheet3!A:E,4,0)</f>
        <v>7</v>
      </c>
      <c r="AW87" s="98">
        <f>VLOOKUP(C87,Sheet3!A:E,5,0)</f>
        <v>20</v>
      </c>
      <c r="AX87" s="99">
        <f>VLOOKUP(C88,Sheet3!A:E,2,0)</f>
        <v>3</v>
      </c>
      <c r="AY87" s="91" t="e">
        <v>#N/A</v>
      </c>
      <c r="AZ87" s="91" t="e">
        <v>#N/A</v>
      </c>
      <c r="BA87" s="109">
        <f>VLOOKUP(C87,RBS!A:J,4,0)</f>
        <v>6</v>
      </c>
      <c r="BB87" s="109">
        <f>VLOOKUP(C87,RBS!A:J,5,0)</f>
        <v>3</v>
      </c>
      <c r="BC87" s="109">
        <f>VLOOKUP(C87,RBS!A:J,6,0)</f>
        <v>0</v>
      </c>
      <c r="BD87" s="109">
        <f>VLOOKUP(C87,RBS!A:J,7,0)</f>
        <v>2</v>
      </c>
      <c r="BE87" s="109">
        <f>VLOOKUP(C87,RBS!A:J,8,0)</f>
        <v>1</v>
      </c>
      <c r="BF87" s="109">
        <f>VLOOKUP(C87,RBS!A:J,9,0)</f>
        <v>0</v>
      </c>
      <c r="BG87" s="109">
        <f>VLOOKUP(C87,RBS!A:J,10,0)</f>
        <v>0</v>
      </c>
      <c r="BH87" s="112">
        <f>VLOOKUP(C87,anxiety!A:C,3,0)</f>
        <v>0.52846715328467098</v>
      </c>
    </row>
    <row r="88" spans="1:60">
      <c r="A88" s="72">
        <v>2</v>
      </c>
      <c r="B88" s="73">
        <v>47</v>
      </c>
      <c r="C88" s="73">
        <v>47</v>
      </c>
      <c r="D88" s="77">
        <v>2</v>
      </c>
      <c r="E88" s="79" t="s">
        <v>241</v>
      </c>
      <c r="F88" s="7">
        <v>6.13</v>
      </c>
      <c r="G88" s="84">
        <v>135</v>
      </c>
      <c r="H88" s="87">
        <v>68</v>
      </c>
      <c r="I88" s="88">
        <v>10</v>
      </c>
      <c r="J88" s="88">
        <v>18</v>
      </c>
      <c r="K88" s="88">
        <v>18</v>
      </c>
      <c r="L88" s="88">
        <v>13</v>
      </c>
      <c r="M88" s="88">
        <v>9</v>
      </c>
      <c r="N88" s="87">
        <v>50</v>
      </c>
      <c r="O88" s="88">
        <v>11</v>
      </c>
      <c r="P88" s="88">
        <v>15</v>
      </c>
      <c r="Q88" s="88">
        <v>14</v>
      </c>
      <c r="R88" s="88">
        <v>7</v>
      </c>
      <c r="S88" s="88">
        <v>3</v>
      </c>
      <c r="T88" s="91">
        <f>VLOOKUP(C88,'TD touch'!A:C,2,0)</f>
        <v>1</v>
      </c>
      <c r="U88" s="91">
        <f>VLOOKUP(C88,'TD touch'!A:C,3,0)</f>
        <v>1</v>
      </c>
      <c r="V88" s="91">
        <v>90</v>
      </c>
      <c r="W88" s="91">
        <v>78</v>
      </c>
      <c r="X88" s="91">
        <v>114</v>
      </c>
      <c r="Y88" s="91">
        <v>78</v>
      </c>
      <c r="Z88" s="91">
        <v>108</v>
      </c>
      <c r="AA88" s="91">
        <v>90</v>
      </c>
      <c r="AB88" s="91">
        <v>558</v>
      </c>
      <c r="AC88" s="91">
        <v>210</v>
      </c>
      <c r="AD88" s="91">
        <v>138</v>
      </c>
      <c r="AE88" s="91">
        <v>174</v>
      </c>
      <c r="AF88" s="91">
        <v>36</v>
      </c>
      <c r="AG88" s="91">
        <v>3.515625</v>
      </c>
      <c r="AH88" s="91">
        <v>3.5283018867924536</v>
      </c>
      <c r="AI88" s="91">
        <v>3.4567901234567904</v>
      </c>
      <c r="AJ88" s="91">
        <v>3.4000000000000004</v>
      </c>
      <c r="AK88" s="91">
        <v>3.433333333333334</v>
      </c>
      <c r="AL88" s="91">
        <v>3.4285714285714279</v>
      </c>
      <c r="AM88" s="91">
        <v>4.0612813370473546</v>
      </c>
      <c r="AN88" s="91">
        <v>3.5284090909090904</v>
      </c>
      <c r="AO88" s="91">
        <v>3.7662337662337659</v>
      </c>
      <c r="AP88" s="91">
        <v>3.3435114503816803</v>
      </c>
      <c r="AQ88" s="91">
        <v>2.3269230769230771</v>
      </c>
      <c r="AR88" s="91">
        <v>36</v>
      </c>
      <c r="AS88" s="91">
        <v>48</v>
      </c>
      <c r="AT88" s="91">
        <v>24</v>
      </c>
      <c r="AU88" s="94">
        <f>VLOOKUP(C88,Sheet3!A:E,3,0)</f>
        <v>22</v>
      </c>
      <c r="AV88" s="94">
        <f>VLOOKUP(C88,Sheet3!A:E,4,0)</f>
        <v>12</v>
      </c>
      <c r="AW88" s="98">
        <f>VLOOKUP(C88,Sheet3!A:E,5,0)</f>
        <v>-1</v>
      </c>
      <c r="AX88" s="99">
        <f>VLOOKUP(C89,Sheet3!A:E,2,0)</f>
        <v>6</v>
      </c>
      <c r="AY88" s="91" t="e">
        <v>#N/A</v>
      </c>
      <c r="AZ88" s="91" t="e">
        <v>#N/A</v>
      </c>
      <c r="BA88" s="109">
        <f>VLOOKUP(C88,RBS!A:J,4,0)</f>
        <v>10</v>
      </c>
      <c r="BB88" s="109">
        <f>VLOOKUP(C88,RBS!A:J,5,0)</f>
        <v>4</v>
      </c>
      <c r="BC88" s="109">
        <f>VLOOKUP(C88,RBS!A:J,6,0)</f>
        <v>0</v>
      </c>
      <c r="BD88" s="109">
        <f>VLOOKUP(C88,RBS!A:J,7,0)</f>
        <v>2</v>
      </c>
      <c r="BE88" s="109">
        <f>VLOOKUP(C88,RBS!A:J,8,0)</f>
        <v>2</v>
      </c>
      <c r="BF88" s="109">
        <f>VLOOKUP(C88,RBS!A:J,9,0)</f>
        <v>2</v>
      </c>
      <c r="BG88" s="109">
        <f>VLOOKUP(C88,RBS!A:J,10,0)</f>
        <v>0</v>
      </c>
      <c r="BH88" s="112">
        <f>VLOOKUP(C88,anxiety!A:C,3,0)</f>
        <v>1.2583941605839399</v>
      </c>
    </row>
    <row r="89" spans="1:60">
      <c r="A89" s="72">
        <v>2</v>
      </c>
      <c r="B89" s="73">
        <v>48</v>
      </c>
      <c r="C89" s="73">
        <v>48</v>
      </c>
      <c r="D89" s="77">
        <v>1</v>
      </c>
      <c r="E89" s="78" t="s">
        <v>300</v>
      </c>
      <c r="F89" s="7">
        <v>6.2164383561643799</v>
      </c>
      <c r="G89" s="84">
        <v>136</v>
      </c>
      <c r="H89" s="87">
        <v>80</v>
      </c>
      <c r="I89" s="88">
        <v>17</v>
      </c>
      <c r="J89" s="88">
        <v>16</v>
      </c>
      <c r="K89" s="88">
        <v>21</v>
      </c>
      <c r="L89" s="88">
        <v>17</v>
      </c>
      <c r="M89" s="88">
        <v>9</v>
      </c>
      <c r="N89" s="87">
        <v>34</v>
      </c>
      <c r="O89" s="88">
        <v>5</v>
      </c>
      <c r="P89" s="88">
        <v>11</v>
      </c>
      <c r="Q89" s="88">
        <v>6</v>
      </c>
      <c r="R89" s="88">
        <v>7</v>
      </c>
      <c r="S89" s="88">
        <v>5</v>
      </c>
      <c r="T89" s="91">
        <f>VLOOKUP(C89,'TD touch'!A:C,2,0)</f>
        <v>3</v>
      </c>
      <c r="U89" s="91">
        <f>VLOOKUP(C89,'TD touch'!A:C,3,0)</f>
        <v>1</v>
      </c>
      <c r="V89" s="91">
        <v>90</v>
      </c>
      <c r="W89" s="91">
        <v>78</v>
      </c>
      <c r="X89" s="91">
        <v>114</v>
      </c>
      <c r="Y89" s="91">
        <v>78</v>
      </c>
      <c r="Z89" s="91">
        <v>108</v>
      </c>
      <c r="AA89" s="91">
        <v>90</v>
      </c>
      <c r="AB89" s="91">
        <v>558</v>
      </c>
      <c r="AC89" s="91">
        <v>210</v>
      </c>
      <c r="AD89" s="91">
        <v>138</v>
      </c>
      <c r="AE89" s="91">
        <v>174</v>
      </c>
      <c r="AF89" s="91">
        <v>36</v>
      </c>
      <c r="AG89" s="91">
        <v>3.515625</v>
      </c>
      <c r="AH89" s="91">
        <v>3.5283018867924536</v>
      </c>
      <c r="AI89" s="91">
        <v>3.4567901234567904</v>
      </c>
      <c r="AJ89" s="91">
        <v>3.4000000000000004</v>
      </c>
      <c r="AK89" s="91">
        <v>3.433333333333334</v>
      </c>
      <c r="AL89" s="91">
        <v>3.4285714285714279</v>
      </c>
      <c r="AM89" s="91">
        <v>4.0612813370473546</v>
      </c>
      <c r="AN89" s="91">
        <v>3.5284090909090904</v>
      </c>
      <c r="AO89" s="91">
        <v>3.7662337662337659</v>
      </c>
      <c r="AP89" s="91">
        <v>3.3435114503816803</v>
      </c>
      <c r="AQ89" s="91">
        <v>2.3269230769230771</v>
      </c>
      <c r="AR89" s="91">
        <v>36</v>
      </c>
      <c r="AS89" s="91">
        <v>48</v>
      </c>
      <c r="AT89" s="91">
        <v>24</v>
      </c>
      <c r="AU89" s="94">
        <f>VLOOKUP(C89,Sheet3!A:E,3,0)</f>
        <v>31</v>
      </c>
      <c r="AV89" s="94">
        <f>VLOOKUP(C89,Sheet3!A:E,4,0)</f>
        <v>7</v>
      </c>
      <c r="AW89" s="98">
        <f>VLOOKUP(C89,Sheet3!A:E,5,0)</f>
        <v>4</v>
      </c>
      <c r="AX89" s="99">
        <f>VLOOKUP(C90,Sheet3!A:E,2,0)</f>
        <v>6</v>
      </c>
      <c r="AY89" s="91" t="e">
        <v>#N/A</v>
      </c>
      <c r="AZ89" s="91" t="e">
        <v>#N/A</v>
      </c>
      <c r="BA89" s="109">
        <f>VLOOKUP(C89,RBS!A:J,4,0)</f>
        <v>18</v>
      </c>
      <c r="BB89" s="109">
        <f>VLOOKUP(C89,RBS!A:J,5,0)</f>
        <v>3</v>
      </c>
      <c r="BC89" s="109">
        <f>VLOOKUP(C89,RBS!A:J,6,0)</f>
        <v>0</v>
      </c>
      <c r="BD89" s="109">
        <f>VLOOKUP(C89,RBS!A:J,7,0)</f>
        <v>0</v>
      </c>
      <c r="BE89" s="109">
        <f>VLOOKUP(C89,RBS!A:J,8,0)</f>
        <v>4</v>
      </c>
      <c r="BF89" s="109">
        <f>VLOOKUP(C89,RBS!A:J,9,0)</f>
        <v>9</v>
      </c>
      <c r="BG89" s="109">
        <f>VLOOKUP(C89,RBS!A:J,10,0)</f>
        <v>2</v>
      </c>
      <c r="BH89" s="112">
        <f>VLOOKUP(C89,anxiety!A:C,3,0)</f>
        <v>-1.0773722627737199</v>
      </c>
    </row>
    <row r="90" spans="1:60">
      <c r="A90" s="72">
        <v>2</v>
      </c>
      <c r="B90" s="73">
        <v>2401</v>
      </c>
      <c r="C90" s="73" t="s">
        <v>249</v>
      </c>
      <c r="D90" s="80">
        <v>2</v>
      </c>
      <c r="E90" s="81" t="s">
        <v>221</v>
      </c>
      <c r="F90" s="7">
        <v>5.2109589041095896</v>
      </c>
      <c r="G90" s="84">
        <v>138</v>
      </c>
      <c r="H90" s="87">
        <v>73</v>
      </c>
      <c r="I90" s="88">
        <v>9</v>
      </c>
      <c r="J90" s="88">
        <v>16</v>
      </c>
      <c r="K90" s="88">
        <v>23</v>
      </c>
      <c r="L90" s="88">
        <v>15</v>
      </c>
      <c r="M90" s="88">
        <v>10</v>
      </c>
      <c r="N90" s="87">
        <v>46</v>
      </c>
      <c r="O90" s="88">
        <v>8</v>
      </c>
      <c r="P90" s="88">
        <v>7</v>
      </c>
      <c r="Q90" s="88">
        <v>16</v>
      </c>
      <c r="R90" s="88">
        <v>8</v>
      </c>
      <c r="S90" s="88">
        <v>7</v>
      </c>
      <c r="T90" s="91">
        <f>VLOOKUP(C90,'TD touch'!A:C,2,0)</f>
        <v>2</v>
      </c>
      <c r="U90" s="91">
        <f>VLOOKUP(C90,'TD touch'!A:C,3,0)</f>
        <v>1</v>
      </c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4">
        <f>VLOOKUP(C90,Sheet3!A:E,3,0)</f>
        <v>25</v>
      </c>
      <c r="AV90" s="94">
        <f>VLOOKUP(C90,Sheet3!A:E,4,0)</f>
        <v>8</v>
      </c>
      <c r="AW90" s="98">
        <f>VLOOKUP(C90,Sheet3!A:E,5,0)</f>
        <v>7</v>
      </c>
      <c r="AX90" s="99">
        <f>VLOOKUP(C91,Sheet3!A:E,2,0)</f>
        <v>5</v>
      </c>
      <c r="AY90" s="91" t="e">
        <v>#N/A</v>
      </c>
      <c r="AZ90" s="91" t="e">
        <v>#N/A</v>
      </c>
      <c r="BA90" s="109">
        <f>VLOOKUP(C90,RBS!A:J,4,0)</f>
        <v>29</v>
      </c>
      <c r="BB90" s="109">
        <f>VLOOKUP(C90,RBS!A:J,5,0)</f>
        <v>7</v>
      </c>
      <c r="BC90" s="109">
        <f>VLOOKUP(C90,RBS!A:J,6,0)</f>
        <v>4</v>
      </c>
      <c r="BD90" s="109">
        <f>VLOOKUP(C90,RBS!A:J,7,0)</f>
        <v>6</v>
      </c>
      <c r="BE90" s="109">
        <f>VLOOKUP(C90,RBS!A:J,8,0)</f>
        <v>3</v>
      </c>
      <c r="BF90" s="109">
        <f>VLOOKUP(C90,RBS!A:J,9,0)</f>
        <v>5</v>
      </c>
      <c r="BG90" s="109">
        <f>VLOOKUP(C90,RBS!A:J,10,0)</f>
        <v>4</v>
      </c>
      <c r="BH90" s="112">
        <f>VLOOKUP(C90,anxiety!A:C,3,0)</f>
        <v>1.4043795620438</v>
      </c>
    </row>
    <row r="91" spans="1:60">
      <c r="A91" s="72">
        <v>2</v>
      </c>
      <c r="B91" s="73">
        <v>2403</v>
      </c>
      <c r="C91" s="73" t="s">
        <v>247</v>
      </c>
      <c r="D91" s="80">
        <v>1</v>
      </c>
      <c r="E91" s="81" t="s">
        <v>285</v>
      </c>
      <c r="F91" s="7">
        <v>5.1150684931506802</v>
      </c>
      <c r="G91" s="84">
        <v>123</v>
      </c>
      <c r="H91" s="87">
        <v>83</v>
      </c>
      <c r="I91" s="88">
        <v>17</v>
      </c>
      <c r="J91" s="88">
        <v>18</v>
      </c>
      <c r="K91" s="88">
        <v>23</v>
      </c>
      <c r="L91" s="88">
        <v>9</v>
      </c>
      <c r="M91" s="88">
        <v>16</v>
      </c>
      <c r="N91" s="87">
        <v>59</v>
      </c>
      <c r="O91" s="88">
        <v>7</v>
      </c>
      <c r="P91" s="88">
        <v>8</v>
      </c>
      <c r="Q91" s="88">
        <v>20</v>
      </c>
      <c r="R91" s="88">
        <v>13</v>
      </c>
      <c r="S91" s="88">
        <v>11</v>
      </c>
      <c r="T91" s="91">
        <f>VLOOKUP(C91,'TD touch'!A:C,2,0)</f>
        <v>1</v>
      </c>
      <c r="U91" s="91">
        <f>VLOOKUP(C91,'TD touch'!A:C,3,0)</f>
        <v>1</v>
      </c>
      <c r="V91" s="91">
        <v>65</v>
      </c>
      <c r="W91" s="91">
        <v>64</v>
      </c>
      <c r="X91" s="91">
        <v>87</v>
      </c>
      <c r="Y91" s="91">
        <v>62</v>
      </c>
      <c r="Z91" s="91">
        <v>81</v>
      </c>
      <c r="AA91" s="91">
        <v>62</v>
      </c>
      <c r="AB91" s="91">
        <v>421</v>
      </c>
      <c r="AC91" s="91">
        <v>154</v>
      </c>
      <c r="AD91" s="91">
        <v>114</v>
      </c>
      <c r="AE91" s="91">
        <v>129</v>
      </c>
      <c r="AF91" s="91">
        <v>24</v>
      </c>
      <c r="AG91" s="91">
        <v>-0.390625</v>
      </c>
      <c r="AH91" s="91">
        <v>0.88679245283018926</v>
      </c>
      <c r="AI91" s="91">
        <v>0.1234567901234568</v>
      </c>
      <c r="AJ91" s="91">
        <v>0.49090909090909141</v>
      </c>
      <c r="AK91" s="91">
        <v>0.43333333333333396</v>
      </c>
      <c r="AL91" s="91">
        <v>9.52380952380949E-2</v>
      </c>
      <c r="AM91" s="91">
        <v>0.24512534818941537</v>
      </c>
      <c r="AN91" s="91">
        <v>0.34659090909090873</v>
      </c>
      <c r="AO91" s="91">
        <v>0.64935064935064934</v>
      </c>
      <c r="AP91" s="91">
        <v>-9.1603053435113643E-2</v>
      </c>
      <c r="AQ91" s="91">
        <v>1.9230769230769502E-2</v>
      </c>
      <c r="AR91" s="91">
        <v>29</v>
      </c>
      <c r="AS91" s="91">
        <v>34</v>
      </c>
      <c r="AT91" s="91">
        <v>20</v>
      </c>
      <c r="AU91" s="94">
        <f>VLOOKUP(C91,Sheet3!A:E,3,0)</f>
        <v>42</v>
      </c>
      <c r="AV91" s="94">
        <f>VLOOKUP(C91,Sheet3!A:E,4,0)</f>
        <v>17</v>
      </c>
      <c r="AW91" s="98">
        <f>VLOOKUP(C91,Sheet3!A:E,5,0)</f>
        <v>7</v>
      </c>
      <c r="AX91" s="99">
        <f>VLOOKUP(C92,Sheet3!A:E,2,0)</f>
        <v>4</v>
      </c>
      <c r="AY91" s="91" t="e">
        <v>#N/A</v>
      </c>
      <c r="AZ91" s="91" t="e">
        <v>#N/A</v>
      </c>
      <c r="BA91" s="109">
        <f>VLOOKUP(C91,RBS!A:J,4,0)</f>
        <v>17</v>
      </c>
      <c r="BB91" s="109">
        <f>VLOOKUP(C91,RBS!A:J,5,0)</f>
        <v>6</v>
      </c>
      <c r="BC91" s="109">
        <f>VLOOKUP(C91,RBS!A:J,6,0)</f>
        <v>1</v>
      </c>
      <c r="BD91" s="109">
        <f>VLOOKUP(C91,RBS!A:J,7,0)</f>
        <v>6</v>
      </c>
      <c r="BE91" s="109">
        <f>VLOOKUP(C91,RBS!A:J,8,0)</f>
        <v>0</v>
      </c>
      <c r="BF91" s="109">
        <f>VLOOKUP(C91,RBS!A:J,9,0)</f>
        <v>3</v>
      </c>
      <c r="BG91" s="109">
        <f>VLOOKUP(C91,RBS!A:J,10,0)</f>
        <v>1</v>
      </c>
      <c r="BH91" s="112">
        <f>VLOOKUP(C91,anxiety!A:C,3,0)</f>
        <v>1.1854014598540099</v>
      </c>
    </row>
    <row r="92" spans="1:60">
      <c r="A92" s="72">
        <v>2</v>
      </c>
      <c r="B92" s="73">
        <v>2404</v>
      </c>
      <c r="C92" s="73" t="s">
        <v>248</v>
      </c>
      <c r="D92" s="80">
        <v>1</v>
      </c>
      <c r="E92" s="81" t="s">
        <v>122</v>
      </c>
      <c r="F92" s="7">
        <v>5.3205479452054796</v>
      </c>
      <c r="G92" s="84">
        <v>112</v>
      </c>
      <c r="H92" s="87">
        <v>32</v>
      </c>
      <c r="I92" s="88">
        <v>5</v>
      </c>
      <c r="J92" s="88">
        <v>11</v>
      </c>
      <c r="K92" s="88">
        <v>12</v>
      </c>
      <c r="L92" s="88">
        <v>1</v>
      </c>
      <c r="M92" s="88">
        <v>3</v>
      </c>
      <c r="N92" s="87">
        <v>27</v>
      </c>
      <c r="O92" s="88">
        <v>5</v>
      </c>
      <c r="P92" s="88">
        <v>4</v>
      </c>
      <c r="Q92" s="88">
        <v>6</v>
      </c>
      <c r="R92" s="88">
        <v>2</v>
      </c>
      <c r="S92" s="88">
        <v>10</v>
      </c>
      <c r="T92" s="91">
        <f>VLOOKUP(C92,'TD touch'!A:C,2,0)</f>
        <v>3</v>
      </c>
      <c r="U92" s="91">
        <f>VLOOKUP(C92,'TD touch'!A:C,3,0)</f>
        <v>1</v>
      </c>
      <c r="V92" s="91">
        <v>66</v>
      </c>
      <c r="W92" s="91">
        <v>63</v>
      </c>
      <c r="X92" s="91">
        <v>86</v>
      </c>
      <c r="Y92" s="91">
        <v>64</v>
      </c>
      <c r="Z92" s="91">
        <v>79</v>
      </c>
      <c r="AA92" s="91">
        <v>54</v>
      </c>
      <c r="AB92" s="91">
        <v>412</v>
      </c>
      <c r="AC92" s="91">
        <v>142</v>
      </c>
      <c r="AD92" s="91">
        <v>112</v>
      </c>
      <c r="AE92" s="91">
        <v>136</v>
      </c>
      <c r="AF92" s="91">
        <v>22</v>
      </c>
      <c r="AG92" s="91">
        <v>-0.234375</v>
      </c>
      <c r="AH92" s="91">
        <v>0.69811320754717032</v>
      </c>
      <c r="AI92" s="91">
        <v>0</v>
      </c>
      <c r="AJ92" s="91">
        <v>0.85454545454545505</v>
      </c>
      <c r="AK92" s="91">
        <v>0.21111111111111175</v>
      </c>
      <c r="AL92" s="91">
        <v>-0.85714285714285743</v>
      </c>
      <c r="AM92" s="91">
        <v>-5.5710306406682071E-3</v>
      </c>
      <c r="AN92" s="91">
        <v>-0.33522727272727304</v>
      </c>
      <c r="AO92" s="91">
        <v>0.38961038961038963</v>
      </c>
      <c r="AP92" s="91">
        <v>0.44274809160305434</v>
      </c>
      <c r="AQ92" s="91">
        <v>-0.36538461538461509</v>
      </c>
      <c r="AR92" s="91">
        <v>29</v>
      </c>
      <c r="AS92" s="91">
        <v>34</v>
      </c>
      <c r="AT92" s="91">
        <v>19</v>
      </c>
      <c r="AU92" s="94">
        <f>VLOOKUP(C92,Sheet3!A:E,3,0)</f>
        <v>54</v>
      </c>
      <c r="AV92" s="94">
        <f>VLOOKUP(C92,Sheet3!A:E,4,0)</f>
        <v>19</v>
      </c>
      <c r="AW92" s="98">
        <f>VLOOKUP(C92,Sheet3!A:E,5,0)</f>
        <v>16</v>
      </c>
      <c r="AX92" s="99">
        <f>VLOOKUP(C93,Sheet3!A:E,2,0)</f>
        <v>6</v>
      </c>
      <c r="AY92" s="91" t="e">
        <v>#N/A</v>
      </c>
      <c r="AZ92" s="91" t="e">
        <v>#N/A</v>
      </c>
      <c r="BA92" s="109">
        <f>VLOOKUP(C92,RBS!A:J,4,0)</f>
        <v>10</v>
      </c>
      <c r="BB92" s="109">
        <f>VLOOKUP(C92,RBS!A:J,5,0)</f>
        <v>1</v>
      </c>
      <c r="BC92" s="109">
        <f>VLOOKUP(C92,RBS!A:J,6,0)</f>
        <v>0</v>
      </c>
      <c r="BD92" s="109">
        <f>VLOOKUP(C92,RBS!A:J,7,0)</f>
        <v>2</v>
      </c>
      <c r="BE92" s="109">
        <f>VLOOKUP(C92,RBS!A:J,8,0)</f>
        <v>2</v>
      </c>
      <c r="BF92" s="109">
        <f>VLOOKUP(C92,RBS!A:J,9,0)</f>
        <v>3</v>
      </c>
      <c r="BG92" s="109">
        <f>VLOOKUP(C92,RBS!A:J,10,0)</f>
        <v>2</v>
      </c>
      <c r="BH92" s="112">
        <f>VLOOKUP(C92,anxiety!A:C,3,0)</f>
        <v>-0.20145985401459901</v>
      </c>
    </row>
    <row r="93" spans="1:60">
      <c r="A93" s="72">
        <v>2</v>
      </c>
      <c r="B93" s="73">
        <v>2405</v>
      </c>
      <c r="C93" s="73" t="s">
        <v>245</v>
      </c>
      <c r="D93" s="80">
        <v>1</v>
      </c>
      <c r="E93" s="81" t="s">
        <v>217</v>
      </c>
      <c r="F93" s="7">
        <v>5.3972602739726003</v>
      </c>
      <c r="G93" s="84">
        <v>132</v>
      </c>
      <c r="H93" s="87">
        <v>61</v>
      </c>
      <c r="I93" s="88">
        <v>5</v>
      </c>
      <c r="J93" s="88">
        <v>12</v>
      </c>
      <c r="K93" s="88">
        <v>25</v>
      </c>
      <c r="L93" s="88">
        <v>9</v>
      </c>
      <c r="M93" s="88">
        <v>10</v>
      </c>
      <c r="N93" s="87">
        <v>23</v>
      </c>
      <c r="O93" s="88">
        <v>7</v>
      </c>
      <c r="P93" s="88">
        <v>6</v>
      </c>
      <c r="Q93" s="88">
        <v>2</v>
      </c>
      <c r="R93" s="88">
        <v>3</v>
      </c>
      <c r="S93" s="88">
        <v>5</v>
      </c>
      <c r="T93" s="91">
        <f>VLOOKUP(C93,'TD touch'!A:C,2,0)</f>
        <v>3</v>
      </c>
      <c r="U93" s="91">
        <f>VLOOKUP(C93,'TD touch'!A:C,3,0)</f>
        <v>2</v>
      </c>
      <c r="V93" s="91">
        <v>59</v>
      </c>
      <c r="W93" s="91">
        <v>55</v>
      </c>
      <c r="X93" s="91">
        <v>79</v>
      </c>
      <c r="Y93" s="91">
        <v>53</v>
      </c>
      <c r="Z93" s="91">
        <v>62</v>
      </c>
      <c r="AA93" s="91">
        <v>61</v>
      </c>
      <c r="AB93" s="91">
        <v>369</v>
      </c>
      <c r="AC93" s="91">
        <v>136</v>
      </c>
      <c r="AD93" s="91">
        <v>98</v>
      </c>
      <c r="AE93" s="91">
        <v>114</v>
      </c>
      <c r="AF93" s="91">
        <v>21</v>
      </c>
      <c r="AG93" s="91">
        <v>-1.328125</v>
      </c>
      <c r="AH93" s="91">
        <v>-0.81132075471698062</v>
      </c>
      <c r="AI93" s="91">
        <v>-0.86419753086419759</v>
      </c>
      <c r="AJ93" s="91">
        <v>-1.1454545454545448</v>
      </c>
      <c r="AK93" s="91">
        <v>-1.6777777777777771</v>
      </c>
      <c r="AL93" s="91">
        <v>-2.3809523809524148E-2</v>
      </c>
      <c r="AM93" s="91">
        <v>-1.2033426183844009</v>
      </c>
      <c r="AN93" s="91">
        <v>-0.67613636363636387</v>
      </c>
      <c r="AO93" s="91">
        <v>-1.4285714285714286</v>
      </c>
      <c r="AP93" s="91">
        <v>-1.236641221374045</v>
      </c>
      <c r="AQ93" s="91">
        <v>-0.55769230769230738</v>
      </c>
      <c r="AR93" s="91">
        <v>26</v>
      </c>
      <c r="AS93" s="91">
        <v>34</v>
      </c>
      <c r="AT93" s="91">
        <v>16</v>
      </c>
      <c r="AU93" s="94">
        <f>VLOOKUP(C93,Sheet3!A:E,3,0)</f>
        <v>50</v>
      </c>
      <c r="AV93" s="94">
        <f>VLOOKUP(C93,Sheet3!A:E,4,0)</f>
        <v>21</v>
      </c>
      <c r="AW93" s="98">
        <f>VLOOKUP(C93,Sheet3!A:E,5,0)</f>
        <v>8</v>
      </c>
      <c r="AX93" s="99">
        <f>VLOOKUP(C94,Sheet3!A:E,2,0)</f>
        <v>4</v>
      </c>
      <c r="AY93" s="91" t="e">
        <v>#N/A</v>
      </c>
      <c r="AZ93" s="91" t="e">
        <v>#N/A</v>
      </c>
      <c r="BA93" s="109">
        <f>VLOOKUP(C93,RBS!A:J,4,0)</f>
        <v>9</v>
      </c>
      <c r="BB93" s="109">
        <f>VLOOKUP(C93,RBS!A:J,5,0)</f>
        <v>2</v>
      </c>
      <c r="BC93" s="109">
        <f>VLOOKUP(C93,RBS!A:J,6,0)</f>
        <v>0</v>
      </c>
      <c r="BD93" s="109">
        <f>VLOOKUP(C93,RBS!A:J,7,0)</f>
        <v>2</v>
      </c>
      <c r="BE93" s="109">
        <f>VLOOKUP(C93,RBS!A:J,8,0)</f>
        <v>1</v>
      </c>
      <c r="BF93" s="109">
        <f>VLOOKUP(C93,RBS!A:J,9,0)</f>
        <v>2</v>
      </c>
      <c r="BG93" s="109">
        <f>VLOOKUP(C93,RBS!A:J,10,0)</f>
        <v>2</v>
      </c>
      <c r="BH93" s="112">
        <f>VLOOKUP(C93,anxiety!A:C,3,0)</f>
        <v>-0.93138686131386905</v>
      </c>
    </row>
    <row r="94" spans="1:60">
      <c r="A94" s="72">
        <v>2</v>
      </c>
      <c r="B94" s="73">
        <v>2406</v>
      </c>
      <c r="C94" s="73" t="s">
        <v>246</v>
      </c>
      <c r="D94" s="80">
        <v>1</v>
      </c>
      <c r="E94" s="81" t="s">
        <v>219</v>
      </c>
      <c r="F94" s="7">
        <v>5.5123287671232903</v>
      </c>
      <c r="G94" s="84">
        <v>142</v>
      </c>
      <c r="H94" s="87">
        <v>57</v>
      </c>
      <c r="I94" s="88">
        <v>7</v>
      </c>
      <c r="J94" s="88">
        <v>13</v>
      </c>
      <c r="K94" s="88">
        <v>21</v>
      </c>
      <c r="L94" s="88">
        <v>6</v>
      </c>
      <c r="M94" s="88">
        <v>10</v>
      </c>
      <c r="N94" s="87">
        <v>24</v>
      </c>
      <c r="O94" s="88">
        <v>8</v>
      </c>
      <c r="P94" s="88">
        <v>4</v>
      </c>
      <c r="Q94" s="88">
        <v>6</v>
      </c>
      <c r="R94" s="88">
        <v>5</v>
      </c>
      <c r="S94" s="88">
        <v>1</v>
      </c>
      <c r="T94" s="91">
        <f>VLOOKUP(C94,'TD touch'!A:C,2,0)</f>
        <v>2</v>
      </c>
      <c r="U94" s="91">
        <f>VLOOKUP(C94,'TD touch'!A:C,3,0)</f>
        <v>1</v>
      </c>
      <c r="V94" s="91">
        <v>57</v>
      </c>
      <c r="W94" s="91">
        <v>53</v>
      </c>
      <c r="X94" s="91">
        <v>73</v>
      </c>
      <c r="Y94" s="91">
        <v>52</v>
      </c>
      <c r="Z94" s="91">
        <v>69</v>
      </c>
      <c r="AA94" s="91">
        <v>67</v>
      </c>
      <c r="AB94" s="91">
        <v>371</v>
      </c>
      <c r="AC94" s="91">
        <v>128</v>
      </c>
      <c r="AD94" s="91">
        <v>98</v>
      </c>
      <c r="AE94" s="91">
        <v>121</v>
      </c>
      <c r="AF94" s="91">
        <v>24</v>
      </c>
      <c r="AG94" s="91">
        <v>-1.640625</v>
      </c>
      <c r="AH94" s="91">
        <v>-1.1886792452830184</v>
      </c>
      <c r="AI94" s="91">
        <v>-1.6049382716049383</v>
      </c>
      <c r="AJ94" s="91">
        <v>-1.3272727272727267</v>
      </c>
      <c r="AK94" s="91">
        <v>-0.89999999999999936</v>
      </c>
      <c r="AL94" s="91">
        <v>0.69047619047619013</v>
      </c>
      <c r="AM94" s="91">
        <v>-1.1476323119777156</v>
      </c>
      <c r="AN94" s="91">
        <v>-1.1306818181818183</v>
      </c>
      <c r="AO94" s="91">
        <v>-1.4285714285714286</v>
      </c>
      <c r="AP94" s="91">
        <v>-0.70229007633587703</v>
      </c>
      <c r="AQ94" s="91">
        <v>1.9230769230769502E-2</v>
      </c>
      <c r="AR94" s="91">
        <v>24</v>
      </c>
      <c r="AS94" s="91">
        <v>32</v>
      </c>
      <c r="AT94" s="91">
        <v>13</v>
      </c>
      <c r="AU94" s="94">
        <f>VLOOKUP(C94,Sheet3!A:E,3,0)</f>
        <v>46</v>
      </c>
      <c r="AV94" s="94">
        <f>VLOOKUP(C94,Sheet3!A:E,4,0)</f>
        <v>17</v>
      </c>
      <c r="AW94" s="98">
        <f>VLOOKUP(C94,Sheet3!A:E,5,0)</f>
        <v>14</v>
      </c>
      <c r="AX94" s="99">
        <f>VLOOKUP(C95,Sheet3!A:E,2,0)</f>
        <v>6</v>
      </c>
      <c r="AY94" s="91" t="e">
        <v>#N/A</v>
      </c>
      <c r="AZ94" s="91" t="e">
        <v>#N/A</v>
      </c>
      <c r="BA94" s="109">
        <f>VLOOKUP(C94,RBS!A:J,4,0)</f>
        <v>3</v>
      </c>
      <c r="BB94" s="109">
        <f>VLOOKUP(C94,RBS!A:J,5,0)</f>
        <v>1</v>
      </c>
      <c r="BC94" s="109">
        <f>VLOOKUP(C94,RBS!A:J,6,0)</f>
        <v>0</v>
      </c>
      <c r="BD94" s="109">
        <f>VLOOKUP(C94,RBS!A:J,7,0)</f>
        <v>0</v>
      </c>
      <c r="BE94" s="109">
        <f>VLOOKUP(C94,RBS!A:J,8,0)</f>
        <v>1</v>
      </c>
      <c r="BF94" s="109">
        <f>VLOOKUP(C94,RBS!A:J,9,0)</f>
        <v>1</v>
      </c>
      <c r="BG94" s="109">
        <f>VLOOKUP(C94,RBS!A:J,10,0)</f>
        <v>0</v>
      </c>
      <c r="BH94" s="112">
        <f>VLOOKUP(C94,anxiety!A:C,3,0)</f>
        <v>1.0394160583941601</v>
      </c>
    </row>
    <row r="95" spans="1:60" ht="30">
      <c r="A95" s="72">
        <v>2</v>
      </c>
      <c r="B95" s="73">
        <v>2412</v>
      </c>
      <c r="C95" s="73" t="s">
        <v>253</v>
      </c>
      <c r="D95" s="77">
        <v>1</v>
      </c>
      <c r="E95" s="79" t="s">
        <v>301</v>
      </c>
      <c r="F95" s="7">
        <v>5.4931506849315097</v>
      </c>
      <c r="G95" s="84">
        <v>132</v>
      </c>
      <c r="H95" s="87">
        <v>55</v>
      </c>
      <c r="I95" s="88">
        <v>9</v>
      </c>
      <c r="J95" s="88">
        <v>15</v>
      </c>
      <c r="K95" s="88">
        <v>21</v>
      </c>
      <c r="L95" s="88">
        <v>3</v>
      </c>
      <c r="M95" s="88">
        <v>7</v>
      </c>
      <c r="N95" s="87">
        <v>28</v>
      </c>
      <c r="O95" s="88">
        <v>7</v>
      </c>
      <c r="P95" s="88">
        <v>3</v>
      </c>
      <c r="Q95" s="88">
        <v>9</v>
      </c>
      <c r="R95" s="88">
        <v>6</v>
      </c>
      <c r="S95" s="88">
        <v>3</v>
      </c>
      <c r="T95" s="91">
        <f>VLOOKUP(C95,'TD touch'!A:C,2,0)</f>
        <v>1</v>
      </c>
      <c r="U95" s="91">
        <f>VLOOKUP(C95,'TD touch'!A:C,3,0)</f>
        <v>1</v>
      </c>
      <c r="V95" s="91">
        <v>58</v>
      </c>
      <c r="W95" s="91">
        <v>46</v>
      </c>
      <c r="X95" s="91">
        <v>76</v>
      </c>
      <c r="Y95" s="91">
        <v>42</v>
      </c>
      <c r="Z95" s="91">
        <v>61</v>
      </c>
      <c r="AA95" s="91">
        <v>47</v>
      </c>
      <c r="AB95" s="91">
        <v>330</v>
      </c>
      <c r="AC95" s="91">
        <v>105</v>
      </c>
      <c r="AD95" s="91">
        <v>94</v>
      </c>
      <c r="AE95" s="91">
        <v>105</v>
      </c>
      <c r="AF95" s="91">
        <v>26</v>
      </c>
      <c r="AG95" s="91">
        <v>-1.484375</v>
      </c>
      <c r="AH95" s="91">
        <v>-2.5094339622641506</v>
      </c>
      <c r="AI95" s="91">
        <v>-1.2345679012345681</v>
      </c>
      <c r="AJ95" s="91">
        <v>-3.1454545454545451</v>
      </c>
      <c r="AK95" s="91">
        <v>-1.7888888888888883</v>
      </c>
      <c r="AL95" s="91">
        <v>-1.6904761904761907</v>
      </c>
      <c r="AM95" s="91">
        <v>-2.2896935933147629</v>
      </c>
      <c r="AN95" s="91">
        <v>-2.4375</v>
      </c>
      <c r="AO95" s="91">
        <v>-1.948051948051948</v>
      </c>
      <c r="AP95" s="91">
        <v>-1.9236641221374038</v>
      </c>
      <c r="AQ95" s="91">
        <v>0.40384615384615413</v>
      </c>
      <c r="AR95" s="91">
        <v>30</v>
      </c>
      <c r="AS95" s="91">
        <v>28</v>
      </c>
      <c r="AT95" s="91">
        <v>14</v>
      </c>
      <c r="AU95" s="94">
        <f>VLOOKUP(C95,Sheet3!A:E,3,0)</f>
        <v>23</v>
      </c>
      <c r="AV95" s="94">
        <f>VLOOKUP(C95,Sheet3!A:E,4,0)</f>
        <v>1</v>
      </c>
      <c r="AW95" s="98">
        <f>VLOOKUP(C95,Sheet3!A:E,5,0)</f>
        <v>11</v>
      </c>
      <c r="AX95" s="99">
        <f>VLOOKUP(C96,Sheet3!A:E,2,0)</f>
        <v>3</v>
      </c>
      <c r="AY95" s="91" t="e">
        <v>#N/A</v>
      </c>
      <c r="AZ95" s="91" t="e">
        <v>#N/A</v>
      </c>
      <c r="BA95" s="109">
        <f>VLOOKUP(C95,RBS!A:J,4,0)</f>
        <v>11</v>
      </c>
      <c r="BB95" s="109">
        <f>VLOOKUP(C95,RBS!A:J,5,0)</f>
        <v>4</v>
      </c>
      <c r="BC95" s="109">
        <f>VLOOKUP(C95,RBS!A:J,6,0)</f>
        <v>0</v>
      </c>
      <c r="BD95" s="109">
        <f>VLOOKUP(C95,RBS!A:J,7,0)</f>
        <v>1</v>
      </c>
      <c r="BE95" s="109">
        <f>VLOOKUP(C95,RBS!A:J,8,0)</f>
        <v>1</v>
      </c>
      <c r="BF95" s="109">
        <f>VLOOKUP(C95,RBS!A:J,9,0)</f>
        <v>1</v>
      </c>
      <c r="BG95" s="109">
        <f>VLOOKUP(C95,RBS!A:J,10,0)</f>
        <v>4</v>
      </c>
      <c r="BH95" s="112">
        <f>VLOOKUP(C95,anxiety!A:C,3,0)</f>
        <v>1.5503649635036501</v>
      </c>
    </row>
    <row r="96" spans="1:60">
      <c r="A96" s="72">
        <v>2</v>
      </c>
      <c r="B96" s="73">
        <v>2415</v>
      </c>
      <c r="C96" s="73" t="s">
        <v>251</v>
      </c>
      <c r="D96" s="77">
        <v>1</v>
      </c>
      <c r="E96" s="78" t="s">
        <v>144</v>
      </c>
      <c r="F96" s="7">
        <v>5.4767123287671202</v>
      </c>
      <c r="G96" s="84">
        <v>104</v>
      </c>
      <c r="H96" s="87">
        <v>75</v>
      </c>
      <c r="I96" s="88">
        <v>8</v>
      </c>
      <c r="J96" s="88">
        <v>18</v>
      </c>
      <c r="K96" s="88">
        <v>27</v>
      </c>
      <c r="L96" s="88">
        <v>13</v>
      </c>
      <c r="M96" s="88">
        <v>9</v>
      </c>
      <c r="N96" s="87">
        <v>46</v>
      </c>
      <c r="O96" s="88">
        <v>7</v>
      </c>
      <c r="P96" s="88">
        <v>9</v>
      </c>
      <c r="Q96" s="88">
        <v>14</v>
      </c>
      <c r="R96" s="88">
        <v>6</v>
      </c>
      <c r="S96" s="88">
        <v>10</v>
      </c>
      <c r="T96" s="91">
        <f>VLOOKUP(C96,'TD touch'!A:C,2,0)</f>
        <v>1</v>
      </c>
      <c r="U96" s="91">
        <f>VLOOKUP(C96,'TD touch'!A:C,3,0)</f>
        <v>1</v>
      </c>
      <c r="V96" s="91">
        <v>70</v>
      </c>
      <c r="W96" s="91">
        <v>57</v>
      </c>
      <c r="X96" s="91">
        <v>87</v>
      </c>
      <c r="Y96" s="91">
        <v>64</v>
      </c>
      <c r="Z96" s="91">
        <v>62</v>
      </c>
      <c r="AA96" s="91">
        <v>60</v>
      </c>
      <c r="AB96" s="91">
        <v>400</v>
      </c>
      <c r="AC96" s="91">
        <v>143</v>
      </c>
      <c r="AD96" s="91">
        <v>106</v>
      </c>
      <c r="AE96" s="91">
        <v>126</v>
      </c>
      <c r="AF96" s="91">
        <v>25</v>
      </c>
      <c r="AG96" s="91">
        <v>0.390625</v>
      </c>
      <c r="AH96" s="91">
        <v>-0.43396226415094286</v>
      </c>
      <c r="AI96" s="91">
        <v>0.1234567901234568</v>
      </c>
      <c r="AJ96" s="91">
        <v>0.85454545454545505</v>
      </c>
      <c r="AK96" s="91">
        <v>-1.6777777777777771</v>
      </c>
      <c r="AL96" s="91">
        <v>-0.14285714285714318</v>
      </c>
      <c r="AM96" s="91">
        <v>-0.33983286908077964</v>
      </c>
      <c r="AN96" s="91">
        <v>-0.27840909090909122</v>
      </c>
      <c r="AO96" s="91">
        <v>-0.38961038961038963</v>
      </c>
      <c r="AP96" s="91">
        <v>-0.32061068702289991</v>
      </c>
      <c r="AQ96" s="91">
        <v>0.21153846153846181</v>
      </c>
      <c r="AR96" s="91">
        <v>29</v>
      </c>
      <c r="AS96" s="91">
        <v>35</v>
      </c>
      <c r="AT96" s="91">
        <v>19</v>
      </c>
      <c r="AU96" s="94">
        <f>VLOOKUP(C96,Sheet3!A:E,3,0)</f>
        <v>68</v>
      </c>
      <c r="AV96" s="94">
        <f>VLOOKUP(C96,Sheet3!A:E,4,0)</f>
        <v>31</v>
      </c>
      <c r="AW96" s="98">
        <f>VLOOKUP(C96,Sheet3!A:E,5,0)</f>
        <v>10</v>
      </c>
      <c r="AX96" s="99">
        <f>VLOOKUP(C97,Sheet3!A:E,2,0)</f>
        <v>5</v>
      </c>
      <c r="AY96" s="91" t="e">
        <v>#N/A</v>
      </c>
      <c r="AZ96" s="91" t="e">
        <v>#N/A</v>
      </c>
      <c r="BA96" s="109">
        <f>VLOOKUP(C96,RBS!A:J,4,0)</f>
        <v>18</v>
      </c>
      <c r="BB96" s="109">
        <f>VLOOKUP(C96,RBS!A:J,5,0)</f>
        <v>5</v>
      </c>
      <c r="BC96" s="109">
        <f>VLOOKUP(C96,RBS!A:J,6,0)</f>
        <v>2</v>
      </c>
      <c r="BD96" s="109">
        <f>VLOOKUP(C96,RBS!A:J,7,0)</f>
        <v>1</v>
      </c>
      <c r="BE96" s="109">
        <f>VLOOKUP(C96,RBS!A:J,8,0)</f>
        <v>3</v>
      </c>
      <c r="BF96" s="109">
        <f>VLOOKUP(C96,RBS!A:J,9,0)</f>
        <v>4</v>
      </c>
      <c r="BG96" s="109">
        <f>VLOOKUP(C96,RBS!A:J,10,0)</f>
        <v>3</v>
      </c>
      <c r="BH96" s="112">
        <f>VLOOKUP(C96,anxiety!A:C,3,0)</f>
        <v>-0.49343065693430699</v>
      </c>
    </row>
    <row r="97" spans="1:60">
      <c r="A97" s="72">
        <v>2</v>
      </c>
      <c r="B97" s="73">
        <v>2416</v>
      </c>
      <c r="C97" s="73" t="s">
        <v>250</v>
      </c>
      <c r="D97" s="77">
        <v>1</v>
      </c>
      <c r="E97" s="78" t="s">
        <v>142</v>
      </c>
      <c r="F97" s="7">
        <v>5.5589041095890401</v>
      </c>
      <c r="G97" s="84">
        <v>115</v>
      </c>
      <c r="H97" s="87">
        <v>60</v>
      </c>
      <c r="I97" s="88">
        <v>7</v>
      </c>
      <c r="J97" s="88">
        <v>15</v>
      </c>
      <c r="K97" s="88">
        <v>19</v>
      </c>
      <c r="L97" s="88">
        <v>9</v>
      </c>
      <c r="M97" s="88">
        <v>10</v>
      </c>
      <c r="N97" s="87">
        <v>46</v>
      </c>
      <c r="O97" s="88">
        <v>11</v>
      </c>
      <c r="P97" s="88">
        <v>12</v>
      </c>
      <c r="Q97" s="88">
        <v>10</v>
      </c>
      <c r="R97" s="88">
        <v>7</v>
      </c>
      <c r="S97" s="88">
        <v>6</v>
      </c>
      <c r="T97" s="91">
        <f>VLOOKUP(C97,'TD touch'!A:C,2,0)</f>
        <v>2</v>
      </c>
      <c r="U97" s="91">
        <f>VLOOKUP(C97,'TD touch'!A:C,3,0)</f>
        <v>1</v>
      </c>
      <c r="V97" s="91">
        <v>74</v>
      </c>
      <c r="W97" s="91">
        <v>61</v>
      </c>
      <c r="X97" s="91">
        <v>93</v>
      </c>
      <c r="Y97" s="91">
        <v>59</v>
      </c>
      <c r="Z97" s="91">
        <v>84</v>
      </c>
      <c r="AA97" s="91">
        <v>58</v>
      </c>
      <c r="AB97" s="91">
        <v>429</v>
      </c>
      <c r="AC97" s="91">
        <v>147</v>
      </c>
      <c r="AD97" s="91">
        <v>111</v>
      </c>
      <c r="AE97" s="91">
        <v>145</v>
      </c>
      <c r="AF97" s="91">
        <v>26</v>
      </c>
      <c r="AG97" s="91">
        <v>1.015625</v>
      </c>
      <c r="AH97" s="91">
        <v>0.32075471698113261</v>
      </c>
      <c r="AI97" s="91">
        <v>0.86419753086419759</v>
      </c>
      <c r="AJ97" s="91">
        <v>-5.4545454545454029E-2</v>
      </c>
      <c r="AK97" s="91">
        <v>0.76666666666666727</v>
      </c>
      <c r="AL97" s="91">
        <v>-0.38095238095238126</v>
      </c>
      <c r="AM97" s="91">
        <v>0.46796657381615631</v>
      </c>
      <c r="AN97" s="91">
        <v>-5.1136363636363952E-2</v>
      </c>
      <c r="AO97" s="91">
        <v>0.25974025974025972</v>
      </c>
      <c r="AP97" s="91">
        <v>1.1297709923664132</v>
      </c>
      <c r="AQ97" s="91">
        <v>0.40384615384615413</v>
      </c>
      <c r="AR97" s="91">
        <v>29</v>
      </c>
      <c r="AS97" s="91">
        <v>40</v>
      </c>
      <c r="AT97" s="91">
        <v>19</v>
      </c>
      <c r="AU97" s="94">
        <f>VLOOKUP(C97,Sheet3!A:E,3,0)</f>
        <v>20</v>
      </c>
      <c r="AV97" s="94">
        <f>VLOOKUP(C97,Sheet3!A:E,4,0)</f>
        <v>8</v>
      </c>
      <c r="AW97" s="98">
        <f>VLOOKUP(C97,Sheet3!A:E,5,0)</f>
        <v>2</v>
      </c>
      <c r="AX97" s="99">
        <f>VLOOKUP(C98,Sheet3!A:E,2,0)</f>
        <v>6</v>
      </c>
      <c r="AY97" s="91" t="e">
        <v>#N/A</v>
      </c>
      <c r="AZ97" s="91" t="e">
        <v>#N/A</v>
      </c>
      <c r="BA97" s="109">
        <f>VLOOKUP(C97,RBS!A:J,4,0)</f>
        <v>16</v>
      </c>
      <c r="BB97" s="109">
        <f>VLOOKUP(C97,RBS!A:J,5,0)</f>
        <v>7</v>
      </c>
      <c r="BC97" s="109">
        <f>VLOOKUP(C97,RBS!A:J,6,0)</f>
        <v>0</v>
      </c>
      <c r="BD97" s="109">
        <f>VLOOKUP(C97,RBS!A:J,7,0)</f>
        <v>2</v>
      </c>
      <c r="BE97" s="109">
        <f>VLOOKUP(C97,RBS!A:J,8,0)</f>
        <v>1</v>
      </c>
      <c r="BF97" s="109">
        <f>VLOOKUP(C97,RBS!A:J,9,0)</f>
        <v>4</v>
      </c>
      <c r="BG97" s="109">
        <f>VLOOKUP(C97,RBS!A:J,10,0)</f>
        <v>2</v>
      </c>
      <c r="BH97" s="112">
        <f>VLOOKUP(C97,anxiety!A:C,3,0)</f>
        <v>-0.12846715328467201</v>
      </c>
    </row>
    <row r="98" spans="1:60" ht="30">
      <c r="A98" s="72">
        <v>2</v>
      </c>
      <c r="B98" s="73">
        <v>2417</v>
      </c>
      <c r="C98" s="73" t="s">
        <v>252</v>
      </c>
      <c r="D98" s="77">
        <v>1</v>
      </c>
      <c r="E98" s="79" t="s">
        <v>302</v>
      </c>
      <c r="F98" s="7">
        <v>5.6767123287671204</v>
      </c>
      <c r="G98" s="84">
        <v>96</v>
      </c>
      <c r="H98" s="87">
        <v>60</v>
      </c>
      <c r="I98" s="88">
        <v>7</v>
      </c>
      <c r="J98" s="88">
        <v>14</v>
      </c>
      <c r="K98" s="88">
        <v>17</v>
      </c>
      <c r="L98" s="88">
        <v>14</v>
      </c>
      <c r="M98" s="88">
        <v>8</v>
      </c>
      <c r="N98" s="87">
        <v>30</v>
      </c>
      <c r="O98" s="88">
        <v>9</v>
      </c>
      <c r="P98" s="88">
        <v>7</v>
      </c>
      <c r="Q98" s="88">
        <v>8</v>
      </c>
      <c r="R98" s="88">
        <v>3</v>
      </c>
      <c r="S98" s="88">
        <v>3</v>
      </c>
      <c r="T98" s="91">
        <f>VLOOKUP(C98,'TD touch'!A:C,2,0)</f>
        <v>1</v>
      </c>
      <c r="U98" s="91">
        <f>VLOOKUP(C98,'TD touch'!A:C,3,0)</f>
        <v>1</v>
      </c>
      <c r="V98" s="91">
        <v>64</v>
      </c>
      <c r="W98" s="91">
        <v>59</v>
      </c>
      <c r="X98" s="91">
        <v>90</v>
      </c>
      <c r="Y98" s="91">
        <v>59</v>
      </c>
      <c r="Z98" s="91">
        <v>86</v>
      </c>
      <c r="AA98" s="91">
        <v>60</v>
      </c>
      <c r="AB98" s="91">
        <v>418</v>
      </c>
      <c r="AC98" s="91">
        <v>151</v>
      </c>
      <c r="AD98" s="91">
        <v>112</v>
      </c>
      <c r="AE98" s="91">
        <v>141</v>
      </c>
      <c r="AF98" s="91">
        <v>14</v>
      </c>
      <c r="AG98" s="91">
        <v>-0.546875</v>
      </c>
      <c r="AH98" s="91">
        <v>-5.6603773584905127E-2</v>
      </c>
      <c r="AI98" s="91">
        <v>0.49382716049382719</v>
      </c>
      <c r="AJ98" s="91">
        <v>-5.4545454545454029E-2</v>
      </c>
      <c r="AK98" s="91">
        <v>0.98888888888888948</v>
      </c>
      <c r="AL98" s="91">
        <v>-0.14285714285714318</v>
      </c>
      <c r="AM98" s="91">
        <v>0.16155988857938752</v>
      </c>
      <c r="AN98" s="91">
        <v>0.17613636363636329</v>
      </c>
      <c r="AO98" s="91">
        <v>0.38961038961038963</v>
      </c>
      <c r="AP98" s="91">
        <v>0.82442748091603146</v>
      </c>
      <c r="AQ98" s="91">
        <v>-1.9038461538461535</v>
      </c>
      <c r="AR98" s="91">
        <v>26</v>
      </c>
      <c r="AS98" s="91">
        <v>40</v>
      </c>
      <c r="AT98" s="91">
        <v>20</v>
      </c>
      <c r="AU98" s="94">
        <f>VLOOKUP(C98,Sheet3!A:E,3,0)</f>
        <v>18</v>
      </c>
      <c r="AV98" s="94">
        <f>VLOOKUP(C98,Sheet3!A:E,4,0)</f>
        <v>9</v>
      </c>
      <c r="AW98" s="98">
        <f>VLOOKUP(C98,Sheet3!A:E,5,0)</f>
        <v>1</v>
      </c>
      <c r="AX98" s="99">
        <f>VLOOKUP(C99,Sheet3!A:E,2,0)</f>
        <v>4</v>
      </c>
      <c r="AY98" s="91" t="e">
        <v>#N/A</v>
      </c>
      <c r="AZ98" s="91" t="e">
        <v>#N/A</v>
      </c>
      <c r="BA98" s="109">
        <f>VLOOKUP(C98,RBS!A:J,4,0)</f>
        <v>29</v>
      </c>
      <c r="BB98" s="109">
        <f>VLOOKUP(C98,RBS!A:J,5,0)</f>
        <v>5</v>
      </c>
      <c r="BC98" s="109">
        <f>VLOOKUP(C98,RBS!A:J,6,0)</f>
        <v>0</v>
      </c>
      <c r="BD98" s="109">
        <f>VLOOKUP(C98,RBS!A:J,7,0)</f>
        <v>8</v>
      </c>
      <c r="BE98" s="109">
        <f>VLOOKUP(C98,RBS!A:J,8,0)</f>
        <v>5</v>
      </c>
      <c r="BF98" s="109">
        <f>VLOOKUP(C98,RBS!A:J,9,0)</f>
        <v>7</v>
      </c>
      <c r="BG98" s="109">
        <f>VLOOKUP(C98,RBS!A:J,10,0)</f>
        <v>4</v>
      </c>
      <c r="BH98" s="112">
        <f>VLOOKUP(C98,anxiety!A:C,3,0)</f>
        <v>0.38248175182481697</v>
      </c>
    </row>
    <row r="99" spans="1:60">
      <c r="A99" s="72">
        <v>2</v>
      </c>
      <c r="B99" s="73">
        <v>2418</v>
      </c>
      <c r="C99" s="73" t="s">
        <v>254</v>
      </c>
      <c r="D99" s="77">
        <v>1</v>
      </c>
      <c r="E99" s="78" t="s">
        <v>159</v>
      </c>
      <c r="F99" s="7">
        <v>5.5178082191780797</v>
      </c>
      <c r="G99" s="84">
        <v>107</v>
      </c>
      <c r="H99" s="87">
        <v>70</v>
      </c>
      <c r="I99" s="88">
        <v>10</v>
      </c>
      <c r="J99" s="88">
        <v>17</v>
      </c>
      <c r="K99" s="88">
        <v>15</v>
      </c>
      <c r="L99" s="88">
        <v>17</v>
      </c>
      <c r="M99" s="88">
        <v>11</v>
      </c>
      <c r="N99" s="87">
        <v>50</v>
      </c>
      <c r="O99" s="88">
        <v>10</v>
      </c>
      <c r="P99" s="88">
        <v>14</v>
      </c>
      <c r="Q99" s="88">
        <v>12</v>
      </c>
      <c r="R99" s="88">
        <v>9</v>
      </c>
      <c r="S99" s="88">
        <v>5</v>
      </c>
      <c r="T99" s="91">
        <f>VLOOKUP(C99,'TD touch'!A:C,2,0)</f>
        <v>3</v>
      </c>
      <c r="U99" s="91">
        <f>VLOOKUP(C99,'TD touch'!A:C,3,0)</f>
        <v>3</v>
      </c>
      <c r="V99" s="91">
        <v>90</v>
      </c>
      <c r="W99" s="91">
        <v>78</v>
      </c>
      <c r="X99" s="91">
        <v>114</v>
      </c>
      <c r="Y99" s="91">
        <v>78</v>
      </c>
      <c r="Z99" s="91">
        <v>108</v>
      </c>
      <c r="AA99" s="91">
        <v>90</v>
      </c>
      <c r="AB99" s="91">
        <v>558</v>
      </c>
      <c r="AC99" s="91">
        <v>210</v>
      </c>
      <c r="AD99" s="91">
        <v>138</v>
      </c>
      <c r="AE99" s="91">
        <v>174</v>
      </c>
      <c r="AF99" s="91">
        <v>36</v>
      </c>
      <c r="AG99" s="91">
        <v>3.515625</v>
      </c>
      <c r="AH99" s="91">
        <v>3.5283018867924536</v>
      </c>
      <c r="AI99" s="91">
        <v>3.4567901234567904</v>
      </c>
      <c r="AJ99" s="91">
        <v>3.4000000000000004</v>
      </c>
      <c r="AK99" s="91">
        <v>3.433333333333334</v>
      </c>
      <c r="AL99" s="91">
        <v>3.4285714285714279</v>
      </c>
      <c r="AM99" s="91">
        <v>4.0612813370473546</v>
      </c>
      <c r="AN99" s="91">
        <v>3.5284090909090904</v>
      </c>
      <c r="AO99" s="91">
        <v>3.7662337662337659</v>
      </c>
      <c r="AP99" s="91">
        <v>3.3435114503816803</v>
      </c>
      <c r="AQ99" s="91">
        <v>2.3269230769230771</v>
      </c>
      <c r="AR99" s="91">
        <v>36</v>
      </c>
      <c r="AS99" s="91">
        <v>48</v>
      </c>
      <c r="AT99" s="91">
        <v>24</v>
      </c>
      <c r="AU99" s="94">
        <f>VLOOKUP(C99,Sheet3!A:E,3,0)</f>
        <v>12</v>
      </c>
      <c r="AV99" s="94">
        <f>VLOOKUP(C99,Sheet3!A:E,4,0)</f>
        <v>5</v>
      </c>
      <c r="AW99" s="98">
        <f>VLOOKUP(C99,Sheet3!A:E,5,0)</f>
        <v>0</v>
      </c>
      <c r="AX99" s="99" t="e">
        <f>VLOOKUP(C100,Sheet3!A:E,2,0)</f>
        <v>#N/A</v>
      </c>
      <c r="AY99" s="91" t="e">
        <v>#N/A</v>
      </c>
      <c r="AZ99" s="91" t="e">
        <v>#N/A</v>
      </c>
      <c r="BA99" s="109">
        <f>VLOOKUP(C99,RBS!A:J,4,0)</f>
        <v>21</v>
      </c>
      <c r="BB99" s="109">
        <f>VLOOKUP(C99,RBS!A:J,5,0)</f>
        <v>1</v>
      </c>
      <c r="BC99" s="109">
        <f>VLOOKUP(C99,RBS!A:J,6,0)</f>
        <v>5</v>
      </c>
      <c r="BD99" s="109">
        <f>VLOOKUP(C99,RBS!A:J,7,0)</f>
        <v>3</v>
      </c>
      <c r="BE99" s="109">
        <f>VLOOKUP(C99,RBS!A:J,8,0)</f>
        <v>2</v>
      </c>
      <c r="BF99" s="109">
        <f>VLOOKUP(C99,RBS!A:J,9,0)</f>
        <v>6</v>
      </c>
      <c r="BG99" s="109">
        <f>VLOOKUP(C99,RBS!A:J,10,0)</f>
        <v>4</v>
      </c>
      <c r="BH99" s="112">
        <f>VLOOKUP(C99,anxiety!A:C,3,0)</f>
        <v>-0.20145985401459901</v>
      </c>
    </row>
  </sheetData>
  <sortState ref="A2:U49">
    <sortCondition ref="C1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1C00-CD06-4687-B1A9-6A0E4BC734EF}">
  <dimension ref="A1:E117"/>
  <sheetViews>
    <sheetView workbookViewId="0">
      <selection activeCell="E2" sqref="E2"/>
    </sheetView>
  </sheetViews>
  <sheetFormatPr defaultRowHeight="14.25"/>
  <sheetData>
    <row r="1" spans="1:5">
      <c r="A1" s="39" t="s">
        <v>1</v>
      </c>
      <c r="B1" t="s">
        <v>324</v>
      </c>
      <c r="C1" t="s">
        <v>331</v>
      </c>
      <c r="D1" t="s">
        <v>332</v>
      </c>
      <c r="E1" t="s">
        <v>333</v>
      </c>
    </row>
    <row r="2" spans="1:5">
      <c r="A2" s="39">
        <v>107</v>
      </c>
      <c r="B2">
        <v>0</v>
      </c>
      <c r="C2">
        <v>-25</v>
      </c>
      <c r="D2">
        <v>-10</v>
      </c>
      <c r="E2">
        <v>2</v>
      </c>
    </row>
    <row r="3" spans="1:5">
      <c r="A3" s="95">
        <v>38</v>
      </c>
      <c r="B3">
        <v>2</v>
      </c>
      <c r="C3">
        <v>45</v>
      </c>
      <c r="D3">
        <v>20</v>
      </c>
      <c r="E3">
        <v>12</v>
      </c>
    </row>
    <row r="4" spans="1:5">
      <c r="A4" s="95">
        <v>39</v>
      </c>
      <c r="B4">
        <v>2</v>
      </c>
      <c r="C4">
        <v>28</v>
      </c>
      <c r="D4">
        <v>10</v>
      </c>
      <c r="E4">
        <v>2</v>
      </c>
    </row>
    <row r="5" spans="1:5">
      <c r="A5" s="95">
        <v>47</v>
      </c>
      <c r="B5">
        <v>3</v>
      </c>
      <c r="C5">
        <v>22</v>
      </c>
      <c r="D5">
        <v>12</v>
      </c>
      <c r="E5">
        <v>-1</v>
      </c>
    </row>
    <row r="6" spans="1:5">
      <c r="A6" s="95" t="s">
        <v>143</v>
      </c>
      <c r="B6">
        <v>3</v>
      </c>
      <c r="C6">
        <v>68</v>
      </c>
      <c r="D6">
        <v>31</v>
      </c>
      <c r="E6">
        <v>10</v>
      </c>
    </row>
    <row r="7" spans="1:5">
      <c r="A7" s="39">
        <v>101</v>
      </c>
      <c r="B7">
        <v>4</v>
      </c>
      <c r="C7">
        <v>2</v>
      </c>
      <c r="D7">
        <v>2</v>
      </c>
      <c r="E7">
        <v>2</v>
      </c>
    </row>
    <row r="8" spans="1:5">
      <c r="A8" s="39">
        <v>108</v>
      </c>
      <c r="B8">
        <v>4</v>
      </c>
      <c r="C8">
        <v>-17</v>
      </c>
      <c r="D8">
        <v>-12</v>
      </c>
      <c r="E8">
        <v>0</v>
      </c>
    </row>
    <row r="9" spans="1:5">
      <c r="A9" s="95">
        <v>33</v>
      </c>
      <c r="B9">
        <v>4</v>
      </c>
      <c r="C9">
        <v>45</v>
      </c>
      <c r="D9">
        <v>27</v>
      </c>
      <c r="E9">
        <v>14</v>
      </c>
    </row>
    <row r="10" spans="1:5">
      <c r="A10" s="95">
        <v>40</v>
      </c>
      <c r="B10">
        <v>4</v>
      </c>
      <c r="C10">
        <v>1</v>
      </c>
      <c r="D10">
        <v>0</v>
      </c>
      <c r="E10">
        <v>0</v>
      </c>
    </row>
    <row r="11" spans="1:5">
      <c r="A11" s="95" t="s">
        <v>121</v>
      </c>
      <c r="B11">
        <v>4</v>
      </c>
      <c r="C11">
        <v>54</v>
      </c>
      <c r="D11">
        <v>19</v>
      </c>
      <c r="E11">
        <v>16</v>
      </c>
    </row>
    <row r="12" spans="1:5">
      <c r="A12" s="95" t="s">
        <v>218</v>
      </c>
      <c r="B12">
        <v>4</v>
      </c>
      <c r="C12">
        <v>46</v>
      </c>
      <c r="D12">
        <v>17</v>
      </c>
      <c r="E12">
        <v>14</v>
      </c>
    </row>
    <row r="13" spans="1:5">
      <c r="A13" s="95" t="s">
        <v>323</v>
      </c>
      <c r="B13">
        <v>4</v>
      </c>
      <c r="C13">
        <v>12</v>
      </c>
      <c r="D13">
        <v>5</v>
      </c>
      <c r="E13">
        <v>0</v>
      </c>
    </row>
    <row r="14" spans="1:5">
      <c r="A14" s="95">
        <v>32</v>
      </c>
      <c r="B14">
        <v>5</v>
      </c>
      <c r="C14">
        <v>12</v>
      </c>
      <c r="D14">
        <v>-4</v>
      </c>
      <c r="E14">
        <v>15</v>
      </c>
    </row>
    <row r="15" spans="1:5">
      <c r="A15" s="95">
        <v>36</v>
      </c>
      <c r="B15">
        <v>5</v>
      </c>
      <c r="C15">
        <v>60</v>
      </c>
      <c r="D15">
        <v>20</v>
      </c>
      <c r="E15">
        <v>24</v>
      </c>
    </row>
    <row r="16" spans="1:5">
      <c r="A16" s="95">
        <v>37</v>
      </c>
      <c r="B16">
        <v>5</v>
      </c>
      <c r="C16">
        <v>46</v>
      </c>
      <c r="D16">
        <v>10</v>
      </c>
      <c r="E16">
        <v>17</v>
      </c>
    </row>
    <row r="17" spans="1:5">
      <c r="A17" s="95">
        <v>42</v>
      </c>
      <c r="B17">
        <v>5</v>
      </c>
      <c r="C17">
        <v>18</v>
      </c>
      <c r="D17">
        <v>8</v>
      </c>
      <c r="E17">
        <v>10</v>
      </c>
    </row>
    <row r="18" spans="1:5">
      <c r="A18" s="95">
        <v>43</v>
      </c>
      <c r="B18">
        <v>5</v>
      </c>
      <c r="C18">
        <v>9</v>
      </c>
      <c r="D18">
        <v>0</v>
      </c>
      <c r="E18">
        <v>0</v>
      </c>
    </row>
    <row r="19" spans="1:5">
      <c r="A19" s="95">
        <v>44</v>
      </c>
      <c r="B19">
        <v>5</v>
      </c>
      <c r="C19">
        <v>27</v>
      </c>
      <c r="D19">
        <v>14</v>
      </c>
      <c r="E19">
        <v>4</v>
      </c>
    </row>
    <row r="20" spans="1:5">
      <c r="A20" s="95">
        <v>45</v>
      </c>
      <c r="B20">
        <v>5</v>
      </c>
      <c r="C20">
        <v>13</v>
      </c>
      <c r="D20">
        <v>7</v>
      </c>
      <c r="E20">
        <v>4</v>
      </c>
    </row>
    <row r="21" spans="1:5">
      <c r="A21" s="95" t="s">
        <v>123</v>
      </c>
      <c r="B21">
        <v>5</v>
      </c>
      <c r="C21">
        <v>42</v>
      </c>
      <c r="D21">
        <v>17</v>
      </c>
      <c r="E21">
        <v>7</v>
      </c>
    </row>
    <row r="22" spans="1:5">
      <c r="A22" s="95" t="s">
        <v>141</v>
      </c>
      <c r="B22">
        <v>5</v>
      </c>
      <c r="C22">
        <v>20</v>
      </c>
      <c r="D22">
        <v>8</v>
      </c>
      <c r="E22">
        <v>2</v>
      </c>
    </row>
    <row r="23" spans="1:5">
      <c r="A23" s="102">
        <v>31</v>
      </c>
      <c r="B23">
        <v>6</v>
      </c>
      <c r="C23">
        <v>8</v>
      </c>
      <c r="D23">
        <v>-3</v>
      </c>
      <c r="E23">
        <v>8</v>
      </c>
    </row>
    <row r="24" spans="1:5">
      <c r="A24" s="95">
        <v>34</v>
      </c>
      <c r="B24">
        <v>6</v>
      </c>
      <c r="C24">
        <v>49</v>
      </c>
      <c r="D24">
        <v>15</v>
      </c>
      <c r="E24">
        <v>7</v>
      </c>
    </row>
    <row r="25" spans="1:5">
      <c r="A25" s="95">
        <v>35</v>
      </c>
      <c r="B25">
        <v>6</v>
      </c>
      <c r="C25">
        <v>42</v>
      </c>
      <c r="D25">
        <v>10</v>
      </c>
      <c r="E25">
        <v>20</v>
      </c>
    </row>
    <row r="26" spans="1:5">
      <c r="A26" s="95">
        <v>41</v>
      </c>
      <c r="B26">
        <v>6</v>
      </c>
      <c r="C26">
        <v>34</v>
      </c>
      <c r="D26">
        <v>2</v>
      </c>
      <c r="E26">
        <v>12</v>
      </c>
    </row>
    <row r="27" spans="1:5">
      <c r="A27" s="95">
        <v>46</v>
      </c>
      <c r="B27">
        <v>6</v>
      </c>
      <c r="C27">
        <v>41</v>
      </c>
      <c r="D27">
        <v>7</v>
      </c>
      <c r="E27">
        <v>20</v>
      </c>
    </row>
    <row r="28" spans="1:5">
      <c r="A28" s="102">
        <v>48</v>
      </c>
      <c r="B28">
        <v>6</v>
      </c>
      <c r="C28">
        <v>31</v>
      </c>
      <c r="D28">
        <v>7</v>
      </c>
      <c r="E28">
        <v>4</v>
      </c>
    </row>
    <row r="29" spans="1:5">
      <c r="A29" s="95" t="s">
        <v>322</v>
      </c>
      <c r="B29">
        <v>6</v>
      </c>
      <c r="C29">
        <v>25</v>
      </c>
      <c r="D29">
        <v>8</v>
      </c>
      <c r="E29">
        <v>7</v>
      </c>
    </row>
    <row r="30" spans="1:5">
      <c r="A30" s="95" t="s">
        <v>216</v>
      </c>
      <c r="B30">
        <v>6</v>
      </c>
      <c r="C30">
        <v>50</v>
      </c>
      <c r="D30">
        <v>21</v>
      </c>
      <c r="E30">
        <v>8</v>
      </c>
    </row>
    <row r="31" spans="1:5">
      <c r="A31" s="95" t="s">
        <v>127</v>
      </c>
      <c r="B31">
        <v>6</v>
      </c>
      <c r="C31">
        <v>23</v>
      </c>
      <c r="D31">
        <v>1</v>
      </c>
      <c r="E31">
        <v>11</v>
      </c>
    </row>
    <row r="32" spans="1:5">
      <c r="A32" s="95" t="s">
        <v>154</v>
      </c>
      <c r="B32">
        <v>6</v>
      </c>
      <c r="C32">
        <v>18</v>
      </c>
      <c r="D32">
        <v>9</v>
      </c>
      <c r="E32">
        <v>1</v>
      </c>
    </row>
    <row r="33" spans="1:5">
      <c r="A33" s="39">
        <v>104</v>
      </c>
      <c r="B33" t="s">
        <v>327</v>
      </c>
      <c r="C33">
        <v>71</v>
      </c>
      <c r="D33">
        <v>26</v>
      </c>
      <c r="E33">
        <v>18</v>
      </c>
    </row>
    <row r="34" spans="1:5">
      <c r="A34" s="39">
        <v>110</v>
      </c>
      <c r="B34" t="s">
        <v>327</v>
      </c>
      <c r="C34">
        <v>-37</v>
      </c>
      <c r="D34">
        <v>-14</v>
      </c>
      <c r="E34">
        <v>-7</v>
      </c>
    </row>
    <row r="35" spans="1:5">
      <c r="A35" s="39">
        <v>122</v>
      </c>
      <c r="B35" t="s">
        <v>327</v>
      </c>
      <c r="C35">
        <v>-18</v>
      </c>
      <c r="D35">
        <v>-12</v>
      </c>
      <c r="E35">
        <v>2</v>
      </c>
    </row>
    <row r="36" spans="1:5">
      <c r="A36" s="39">
        <v>208</v>
      </c>
      <c r="B36" t="s">
        <v>327</v>
      </c>
      <c r="C36">
        <v>-28</v>
      </c>
      <c r="D36">
        <v>-8</v>
      </c>
      <c r="E36">
        <v>-3</v>
      </c>
    </row>
    <row r="37" spans="1:5">
      <c r="A37" s="39">
        <v>211</v>
      </c>
      <c r="B37" t="s">
        <v>327</v>
      </c>
      <c r="C37">
        <v>15</v>
      </c>
      <c r="D37">
        <v>7</v>
      </c>
      <c r="E37">
        <v>3</v>
      </c>
    </row>
    <row r="38" spans="1:5">
      <c r="A38" s="39">
        <v>302</v>
      </c>
      <c r="B38" t="s">
        <v>327</v>
      </c>
      <c r="C38">
        <v>19</v>
      </c>
      <c r="D38">
        <v>12</v>
      </c>
      <c r="E38">
        <v>5</v>
      </c>
    </row>
    <row r="39" spans="1:5">
      <c r="A39" s="39">
        <v>306</v>
      </c>
      <c r="B39" t="s">
        <v>327</v>
      </c>
      <c r="C39">
        <v>-59</v>
      </c>
      <c r="D39">
        <v>-28</v>
      </c>
      <c r="E39">
        <v>-13</v>
      </c>
    </row>
    <row r="40" spans="1:5">
      <c r="A40" s="39">
        <v>309</v>
      </c>
      <c r="B40" t="s">
        <v>327</v>
      </c>
      <c r="C40">
        <v>19</v>
      </c>
      <c r="D40">
        <v>11</v>
      </c>
      <c r="E40">
        <v>7</v>
      </c>
    </row>
    <row r="41" spans="1:5">
      <c r="A41" s="39">
        <v>312</v>
      </c>
      <c r="B41" t="s">
        <v>327</v>
      </c>
      <c r="C41">
        <v>-8</v>
      </c>
      <c r="D41">
        <v>-2</v>
      </c>
      <c r="E41">
        <v>-3</v>
      </c>
    </row>
    <row r="42" spans="1:5">
      <c r="A42" s="39">
        <v>116</v>
      </c>
      <c r="B42" t="s">
        <v>329</v>
      </c>
      <c r="C42">
        <v>2</v>
      </c>
      <c r="D42">
        <v>1</v>
      </c>
      <c r="E42">
        <v>3</v>
      </c>
    </row>
    <row r="43" spans="1:5">
      <c r="A43" s="39">
        <v>119</v>
      </c>
      <c r="B43" t="s">
        <v>329</v>
      </c>
      <c r="C43">
        <v>14</v>
      </c>
      <c r="D43">
        <v>9</v>
      </c>
      <c r="E43">
        <v>1</v>
      </c>
    </row>
    <row r="44" spans="1:5">
      <c r="A44" s="39">
        <v>125</v>
      </c>
      <c r="B44" t="s">
        <v>329</v>
      </c>
      <c r="C44">
        <v>-12</v>
      </c>
      <c r="D44">
        <v>-1</v>
      </c>
      <c r="E44">
        <v>4</v>
      </c>
    </row>
    <row r="45" spans="1:5">
      <c r="A45" s="39">
        <v>201</v>
      </c>
      <c r="B45" t="s">
        <v>329</v>
      </c>
      <c r="C45">
        <v>-31</v>
      </c>
      <c r="D45">
        <v>-13</v>
      </c>
      <c r="E45">
        <v>-5</v>
      </c>
    </row>
    <row r="46" spans="1:5">
      <c r="A46" s="39">
        <v>204</v>
      </c>
      <c r="B46" t="s">
        <v>329</v>
      </c>
      <c r="C46">
        <v>-17</v>
      </c>
      <c r="D46">
        <v>-13</v>
      </c>
      <c r="E46">
        <v>0</v>
      </c>
    </row>
    <row r="47" spans="1:5">
      <c r="A47" s="39">
        <v>219</v>
      </c>
      <c r="B47" t="s">
        <v>329</v>
      </c>
      <c r="C47">
        <v>23</v>
      </c>
      <c r="D47">
        <v>2</v>
      </c>
      <c r="E47">
        <v>12</v>
      </c>
    </row>
    <row r="48" spans="1:5">
      <c r="A48" s="39">
        <v>305</v>
      </c>
      <c r="B48" t="s">
        <v>329</v>
      </c>
      <c r="C48">
        <v>5</v>
      </c>
      <c r="D48">
        <v>2</v>
      </c>
      <c r="E48">
        <v>-1</v>
      </c>
    </row>
    <row r="49" spans="1:5">
      <c r="A49" s="39">
        <v>313</v>
      </c>
      <c r="B49" t="s">
        <v>329</v>
      </c>
      <c r="C49">
        <v>37</v>
      </c>
      <c r="D49">
        <v>21</v>
      </c>
      <c r="E49">
        <v>4</v>
      </c>
    </row>
    <row r="50" spans="1:5">
      <c r="A50" s="39">
        <v>314</v>
      </c>
      <c r="B50" t="s">
        <v>329</v>
      </c>
      <c r="C50">
        <v>10</v>
      </c>
      <c r="D50">
        <v>-6</v>
      </c>
      <c r="E50">
        <v>8</v>
      </c>
    </row>
    <row r="51" spans="1:5">
      <c r="A51" s="39">
        <v>102</v>
      </c>
      <c r="B51" t="s">
        <v>325</v>
      </c>
      <c r="C51">
        <v>-50</v>
      </c>
      <c r="D51">
        <v>-22</v>
      </c>
      <c r="E51">
        <v>-9</v>
      </c>
    </row>
    <row r="52" spans="1:5">
      <c r="A52" s="39">
        <v>115</v>
      </c>
      <c r="B52" t="s">
        <v>325</v>
      </c>
      <c r="C52">
        <v>2</v>
      </c>
      <c r="D52">
        <v>-19</v>
      </c>
      <c r="E52">
        <v>13</v>
      </c>
    </row>
    <row r="53" spans="1:5">
      <c r="A53" s="39">
        <v>126</v>
      </c>
      <c r="B53" t="s">
        <v>325</v>
      </c>
      <c r="C53">
        <v>15</v>
      </c>
      <c r="D53">
        <v>19</v>
      </c>
      <c r="E53">
        <v>0</v>
      </c>
    </row>
    <row r="54" spans="1:5">
      <c r="A54" s="39">
        <v>207</v>
      </c>
      <c r="B54" t="s">
        <v>325</v>
      </c>
      <c r="C54">
        <v>-3</v>
      </c>
      <c r="D54">
        <v>3</v>
      </c>
      <c r="E54">
        <v>-5</v>
      </c>
    </row>
    <row r="55" spans="1:5">
      <c r="A55" s="95">
        <v>212</v>
      </c>
      <c r="B55" t="s">
        <v>325</v>
      </c>
      <c r="C55">
        <v>-36</v>
      </c>
      <c r="D55">
        <v>-15</v>
      </c>
      <c r="E55">
        <v>-14</v>
      </c>
    </row>
    <row r="56" spans="1:5">
      <c r="A56" s="39">
        <v>215</v>
      </c>
      <c r="B56" t="s">
        <v>325</v>
      </c>
      <c r="C56">
        <v>-12</v>
      </c>
      <c r="D56">
        <v>-11</v>
      </c>
      <c r="E56">
        <v>2</v>
      </c>
    </row>
    <row r="57" spans="1:5">
      <c r="A57" s="39">
        <v>220</v>
      </c>
      <c r="B57" t="s">
        <v>325</v>
      </c>
      <c r="C57">
        <v>20</v>
      </c>
      <c r="D57">
        <v>14</v>
      </c>
      <c r="E57">
        <v>1</v>
      </c>
    </row>
    <row r="58" spans="1:5">
      <c r="A58" s="39">
        <v>221</v>
      </c>
      <c r="B58" t="s">
        <v>325</v>
      </c>
      <c r="C58">
        <v>-3</v>
      </c>
      <c r="D58">
        <v>-1</v>
      </c>
      <c r="E58">
        <v>-6</v>
      </c>
    </row>
    <row r="59" spans="1:5">
      <c r="A59" s="39">
        <v>304</v>
      </c>
      <c r="B59" t="s">
        <v>325</v>
      </c>
      <c r="C59">
        <v>-6</v>
      </c>
      <c r="D59">
        <v>-4</v>
      </c>
      <c r="E59">
        <v>1</v>
      </c>
    </row>
    <row r="60" spans="1:5">
      <c r="A60" s="39">
        <v>307</v>
      </c>
      <c r="B60" t="s">
        <v>325</v>
      </c>
      <c r="C60">
        <v>5</v>
      </c>
      <c r="D60">
        <v>-20</v>
      </c>
      <c r="E60">
        <v>19</v>
      </c>
    </row>
    <row r="61" spans="1:5">
      <c r="A61" s="39">
        <v>308</v>
      </c>
      <c r="B61" t="s">
        <v>325</v>
      </c>
      <c r="C61">
        <v>-7</v>
      </c>
      <c r="D61">
        <v>-1</v>
      </c>
      <c r="E61">
        <v>-8</v>
      </c>
    </row>
    <row r="62" spans="1:5">
      <c r="A62" s="39">
        <v>311</v>
      </c>
      <c r="B62" t="s">
        <v>325</v>
      </c>
      <c r="C62">
        <v>20</v>
      </c>
      <c r="D62">
        <v>8</v>
      </c>
      <c r="E62">
        <v>6</v>
      </c>
    </row>
    <row r="63" spans="1:5">
      <c r="A63" s="39">
        <v>103</v>
      </c>
      <c r="B63" t="s">
        <v>326</v>
      </c>
      <c r="C63">
        <v>-7</v>
      </c>
      <c r="D63">
        <v>2</v>
      </c>
      <c r="E63">
        <v>-10</v>
      </c>
    </row>
    <row r="64" spans="1:5">
      <c r="A64" s="39">
        <v>105</v>
      </c>
      <c r="B64" t="s">
        <v>326</v>
      </c>
      <c r="C64">
        <v>20</v>
      </c>
      <c r="D64">
        <v>19</v>
      </c>
      <c r="E64">
        <v>4</v>
      </c>
    </row>
    <row r="65" spans="1:5">
      <c r="A65" s="39">
        <v>109</v>
      </c>
      <c r="B65" t="s">
        <v>326</v>
      </c>
      <c r="C65">
        <v>16</v>
      </c>
      <c r="D65">
        <v>5</v>
      </c>
      <c r="E65">
        <v>9</v>
      </c>
    </row>
    <row r="66" spans="1:5" ht="15" thickBot="1">
      <c r="A66" s="104">
        <v>111</v>
      </c>
      <c r="B66" t="s">
        <v>326</v>
      </c>
      <c r="C66">
        <v>-17</v>
      </c>
      <c r="D66">
        <v>-10</v>
      </c>
      <c r="E66">
        <v>-3</v>
      </c>
    </row>
    <row r="67" spans="1:5" ht="15" thickTop="1">
      <c r="A67" s="39">
        <v>114</v>
      </c>
      <c r="B67" t="s">
        <v>326</v>
      </c>
      <c r="C67">
        <v>20</v>
      </c>
      <c r="D67">
        <v>7</v>
      </c>
      <c r="E67">
        <v>5</v>
      </c>
    </row>
    <row r="68" spans="1:5">
      <c r="A68" s="39">
        <v>117</v>
      </c>
      <c r="B68" t="s">
        <v>326</v>
      </c>
      <c r="C68">
        <v>8</v>
      </c>
      <c r="D68">
        <v>6</v>
      </c>
      <c r="E68">
        <v>-2</v>
      </c>
    </row>
    <row r="69" spans="1:5">
      <c r="A69" s="39">
        <v>118</v>
      </c>
      <c r="B69" t="s">
        <v>326</v>
      </c>
      <c r="C69">
        <v>-17</v>
      </c>
      <c r="D69">
        <v>-12</v>
      </c>
      <c r="E69">
        <v>1</v>
      </c>
    </row>
    <row r="70" spans="1:5">
      <c r="A70" s="39">
        <v>124</v>
      </c>
      <c r="B70" t="s">
        <v>326</v>
      </c>
      <c r="C70">
        <v>-25</v>
      </c>
      <c r="D70">
        <v>-20</v>
      </c>
      <c r="E70">
        <v>-4</v>
      </c>
    </row>
    <row r="71" spans="1:5">
      <c r="A71" s="39">
        <v>127</v>
      </c>
      <c r="B71" t="s">
        <v>326</v>
      </c>
      <c r="C71">
        <v>-5</v>
      </c>
      <c r="D71">
        <v>-6</v>
      </c>
      <c r="E71">
        <v>-1</v>
      </c>
    </row>
    <row r="72" spans="1:5">
      <c r="A72" s="39">
        <v>205</v>
      </c>
      <c r="B72" t="s">
        <v>326</v>
      </c>
      <c r="C72">
        <v>-24</v>
      </c>
      <c r="D72">
        <v>-13</v>
      </c>
      <c r="E72">
        <v>4</v>
      </c>
    </row>
    <row r="73" spans="1:5">
      <c r="A73" s="39">
        <v>209</v>
      </c>
      <c r="B73" t="s">
        <v>326</v>
      </c>
      <c r="C73">
        <v>-24</v>
      </c>
      <c r="D73">
        <v>-15</v>
      </c>
      <c r="E73">
        <v>-4</v>
      </c>
    </row>
    <row r="74" spans="1:5">
      <c r="A74" s="39">
        <v>210</v>
      </c>
      <c r="B74" t="s">
        <v>326</v>
      </c>
      <c r="C74">
        <v>19</v>
      </c>
      <c r="D74">
        <v>4</v>
      </c>
      <c r="E74">
        <v>11</v>
      </c>
    </row>
    <row r="75" spans="1:5">
      <c r="A75" s="39">
        <v>213</v>
      </c>
      <c r="B75" t="s">
        <v>326</v>
      </c>
      <c r="C75">
        <v>-40</v>
      </c>
      <c r="D75">
        <v>-26</v>
      </c>
      <c r="E75">
        <v>-2</v>
      </c>
    </row>
    <row r="76" spans="1:5">
      <c r="A76" s="39">
        <v>216</v>
      </c>
      <c r="B76" t="s">
        <v>326</v>
      </c>
      <c r="C76">
        <v>62</v>
      </c>
      <c r="D76">
        <v>20</v>
      </c>
      <c r="E76">
        <v>15</v>
      </c>
    </row>
    <row r="77" spans="1:5">
      <c r="A77" s="39">
        <v>218</v>
      </c>
      <c r="B77" t="s">
        <v>326</v>
      </c>
      <c r="C77">
        <v>-4</v>
      </c>
      <c r="D77">
        <v>-3</v>
      </c>
      <c r="E77">
        <v>1</v>
      </c>
    </row>
    <row r="78" spans="1:5">
      <c r="A78" s="102">
        <v>315</v>
      </c>
      <c r="B78" t="s">
        <v>326</v>
      </c>
      <c r="C78">
        <v>-48</v>
      </c>
      <c r="D78">
        <v>-30</v>
      </c>
      <c r="E78">
        <v>-1</v>
      </c>
    </row>
    <row r="79" spans="1:5">
      <c r="A79" s="39">
        <v>106</v>
      </c>
      <c r="B79" t="s">
        <v>328</v>
      </c>
      <c r="C79">
        <v>3</v>
      </c>
      <c r="D79">
        <v>1</v>
      </c>
      <c r="E79">
        <v>9</v>
      </c>
    </row>
    <row r="80" spans="1:5">
      <c r="A80" s="39">
        <v>112</v>
      </c>
      <c r="B80" t="s">
        <v>328</v>
      </c>
      <c r="C80">
        <v>41</v>
      </c>
      <c r="D80">
        <v>16</v>
      </c>
      <c r="E80">
        <v>9</v>
      </c>
    </row>
    <row r="81" spans="1:5">
      <c r="A81" s="39">
        <v>121</v>
      </c>
      <c r="B81" t="s">
        <v>328</v>
      </c>
      <c r="C81">
        <v>-10</v>
      </c>
      <c r="D81">
        <v>-6</v>
      </c>
      <c r="E81">
        <v>-2</v>
      </c>
    </row>
    <row r="82" spans="1:5">
      <c r="A82" s="39">
        <v>123</v>
      </c>
      <c r="B82" t="s">
        <v>328</v>
      </c>
      <c r="C82">
        <v>11</v>
      </c>
      <c r="D82">
        <v>-3</v>
      </c>
      <c r="E82">
        <v>6</v>
      </c>
    </row>
    <row r="83" spans="1:5">
      <c r="A83" s="39">
        <v>128</v>
      </c>
      <c r="B83" t="s">
        <v>328</v>
      </c>
      <c r="C83">
        <v>16</v>
      </c>
      <c r="D83">
        <v>4</v>
      </c>
      <c r="E83">
        <v>2</v>
      </c>
    </row>
    <row r="84" spans="1:5">
      <c r="A84" s="39">
        <v>129</v>
      </c>
      <c r="B84" t="s">
        <v>328</v>
      </c>
      <c r="C84">
        <v>23</v>
      </c>
      <c r="D84">
        <v>11</v>
      </c>
      <c r="E84">
        <v>7</v>
      </c>
    </row>
    <row r="85" spans="1:5">
      <c r="A85" s="39">
        <v>202</v>
      </c>
      <c r="B85" t="s">
        <v>328</v>
      </c>
      <c r="C85">
        <v>0</v>
      </c>
      <c r="D85">
        <v>1</v>
      </c>
      <c r="E85">
        <v>4</v>
      </c>
    </row>
    <row r="86" spans="1:5">
      <c r="A86" s="39">
        <v>203</v>
      </c>
      <c r="B86" t="s">
        <v>328</v>
      </c>
      <c r="C86">
        <v>46</v>
      </c>
      <c r="D86">
        <v>13</v>
      </c>
      <c r="E86">
        <v>18</v>
      </c>
    </row>
    <row r="87" spans="1:5">
      <c r="A87" s="39">
        <v>214</v>
      </c>
      <c r="B87" t="s">
        <v>328</v>
      </c>
      <c r="C87">
        <v>4</v>
      </c>
      <c r="D87">
        <v>6</v>
      </c>
      <c r="E87">
        <v>2</v>
      </c>
    </row>
    <row r="88" spans="1:5">
      <c r="A88" s="39">
        <v>303</v>
      </c>
      <c r="B88" t="s">
        <v>328</v>
      </c>
      <c r="C88">
        <v>9</v>
      </c>
      <c r="D88">
        <v>-1</v>
      </c>
      <c r="E88">
        <v>4</v>
      </c>
    </row>
    <row r="89" spans="1:5">
      <c r="A89" s="103">
        <v>120</v>
      </c>
      <c r="B89" t="s">
        <v>330</v>
      </c>
      <c r="C89">
        <v>-4</v>
      </c>
      <c r="D89">
        <v>-6</v>
      </c>
      <c r="E89">
        <v>3</v>
      </c>
    </row>
    <row r="90" spans="1:5">
      <c r="A90" s="39">
        <v>206</v>
      </c>
      <c r="B90" t="s">
        <v>330</v>
      </c>
      <c r="C90">
        <v>-14</v>
      </c>
      <c r="D90">
        <v>-11</v>
      </c>
      <c r="E90">
        <v>7</v>
      </c>
    </row>
    <row r="91" spans="1:5">
      <c r="A91" s="39">
        <v>217</v>
      </c>
      <c r="B91" t="s">
        <v>330</v>
      </c>
      <c r="C91">
        <v>-38</v>
      </c>
      <c r="D91">
        <v>-19</v>
      </c>
      <c r="E91">
        <v>-3</v>
      </c>
    </row>
    <row r="92" spans="1:5">
      <c r="A92" s="39">
        <v>301</v>
      </c>
      <c r="B92" t="s">
        <v>330</v>
      </c>
      <c r="C92">
        <v>4</v>
      </c>
      <c r="D92">
        <v>-1</v>
      </c>
      <c r="E92">
        <v>3</v>
      </c>
    </row>
    <row r="93" spans="1:5">
      <c r="A93" s="39">
        <v>310</v>
      </c>
      <c r="B93" t="s">
        <v>330</v>
      </c>
      <c r="C93">
        <v>39</v>
      </c>
      <c r="D93">
        <v>15</v>
      </c>
      <c r="E93">
        <v>16</v>
      </c>
    </row>
    <row r="94" spans="1:5">
      <c r="A94" s="39">
        <v>113</v>
      </c>
      <c r="C94">
        <v>0</v>
      </c>
      <c r="D94">
        <v>0</v>
      </c>
      <c r="E94">
        <v>0</v>
      </c>
    </row>
    <row r="95" spans="1:5">
      <c r="A95" s="39">
        <v>1</v>
      </c>
      <c r="C95">
        <v>-2</v>
      </c>
      <c r="D95">
        <v>-7</v>
      </c>
      <c r="E95">
        <v>4</v>
      </c>
    </row>
    <row r="96" spans="1:5">
      <c r="A96" s="39">
        <v>2</v>
      </c>
      <c r="C96">
        <v>51</v>
      </c>
      <c r="D96">
        <v>18</v>
      </c>
      <c r="E96">
        <v>14</v>
      </c>
    </row>
    <row r="97" spans="1:5">
      <c r="A97" s="39">
        <v>3</v>
      </c>
      <c r="C97">
        <v>29</v>
      </c>
      <c r="D97">
        <v>13</v>
      </c>
      <c r="E97">
        <v>4</v>
      </c>
    </row>
    <row r="98" spans="1:5">
      <c r="A98" s="39">
        <v>4</v>
      </c>
      <c r="C98">
        <v>79</v>
      </c>
      <c r="D98">
        <v>33</v>
      </c>
      <c r="E98">
        <v>16</v>
      </c>
    </row>
    <row r="99" spans="1:5">
      <c r="A99" s="39">
        <v>5</v>
      </c>
      <c r="C99">
        <v>14</v>
      </c>
      <c r="D99">
        <v>4</v>
      </c>
      <c r="E99">
        <v>2</v>
      </c>
    </row>
    <row r="100" spans="1:5">
      <c r="A100" s="96">
        <v>7</v>
      </c>
      <c r="C100">
        <v>72</v>
      </c>
      <c r="D100">
        <v>30</v>
      </c>
      <c r="E100">
        <v>18</v>
      </c>
    </row>
    <row r="101" spans="1:5">
      <c r="A101" s="96">
        <v>8</v>
      </c>
      <c r="C101">
        <v>82</v>
      </c>
      <c r="D101">
        <v>36</v>
      </c>
      <c r="E101">
        <v>14</v>
      </c>
    </row>
    <row r="102" spans="1:5">
      <c r="A102" s="96">
        <v>9</v>
      </c>
      <c r="C102">
        <v>-8</v>
      </c>
      <c r="D102">
        <v>-8</v>
      </c>
      <c r="E102">
        <v>-2</v>
      </c>
    </row>
    <row r="103" spans="1:5">
      <c r="A103" s="96">
        <v>10</v>
      </c>
      <c r="C103">
        <v>16</v>
      </c>
      <c r="D103">
        <v>1</v>
      </c>
      <c r="E103">
        <v>8</v>
      </c>
    </row>
    <row r="104" spans="1:5">
      <c r="A104" s="39">
        <v>13</v>
      </c>
      <c r="C104">
        <v>51</v>
      </c>
      <c r="D104">
        <v>13</v>
      </c>
      <c r="E104">
        <v>21</v>
      </c>
    </row>
    <row r="105" spans="1:5">
      <c r="A105" s="39">
        <v>14</v>
      </c>
      <c r="C105">
        <v>41</v>
      </c>
      <c r="D105">
        <v>16</v>
      </c>
      <c r="E105">
        <v>10</v>
      </c>
    </row>
    <row r="106" spans="1:5" ht="15" thickBot="1">
      <c r="A106" s="97">
        <v>15</v>
      </c>
      <c r="C106">
        <v>69</v>
      </c>
      <c r="D106">
        <v>26</v>
      </c>
      <c r="E106">
        <v>19</v>
      </c>
    </row>
    <row r="107" spans="1:5">
      <c r="A107" s="95">
        <v>16</v>
      </c>
      <c r="C107">
        <v>35</v>
      </c>
      <c r="D107">
        <v>18</v>
      </c>
      <c r="E107">
        <v>5</v>
      </c>
    </row>
    <row r="108" spans="1:5">
      <c r="A108" s="95">
        <v>17</v>
      </c>
      <c r="C108">
        <v>40</v>
      </c>
      <c r="D108">
        <v>13</v>
      </c>
      <c r="E108">
        <v>8</v>
      </c>
    </row>
    <row r="109" spans="1:5">
      <c r="A109" s="95">
        <v>18</v>
      </c>
      <c r="C109">
        <v>21</v>
      </c>
      <c r="D109">
        <v>8</v>
      </c>
      <c r="E109">
        <v>3</v>
      </c>
    </row>
    <row r="110" spans="1:5">
      <c r="A110" s="95">
        <v>19</v>
      </c>
      <c r="C110">
        <v>16</v>
      </c>
      <c r="D110">
        <v>0</v>
      </c>
      <c r="E110">
        <v>14</v>
      </c>
    </row>
    <row r="111" spans="1:5">
      <c r="A111" s="95">
        <v>20</v>
      </c>
      <c r="C111">
        <v>42</v>
      </c>
      <c r="D111">
        <v>13</v>
      </c>
      <c r="E111">
        <v>6</v>
      </c>
    </row>
    <row r="112" spans="1:5">
      <c r="A112" s="95">
        <v>21</v>
      </c>
      <c r="C112">
        <v>39</v>
      </c>
      <c r="D112">
        <v>16</v>
      </c>
      <c r="E112">
        <v>9</v>
      </c>
    </row>
    <row r="113" spans="1:5">
      <c r="A113" s="95">
        <v>22</v>
      </c>
      <c r="C113">
        <v>27</v>
      </c>
      <c r="D113">
        <v>3</v>
      </c>
      <c r="E113">
        <v>11</v>
      </c>
    </row>
    <row r="114" spans="1:5">
      <c r="A114" s="95">
        <v>23</v>
      </c>
      <c r="C114">
        <v>32</v>
      </c>
      <c r="D114">
        <v>12</v>
      </c>
      <c r="E114">
        <v>8</v>
      </c>
    </row>
    <row r="115" spans="1:5">
      <c r="A115" s="95">
        <v>24</v>
      </c>
      <c r="C115">
        <v>25</v>
      </c>
      <c r="D115">
        <v>10</v>
      </c>
      <c r="E115">
        <v>-4</v>
      </c>
    </row>
    <row r="116" spans="1:5">
      <c r="A116" s="95">
        <v>25</v>
      </c>
      <c r="C116">
        <v>85</v>
      </c>
      <c r="D116">
        <v>31</v>
      </c>
      <c r="E116">
        <v>23</v>
      </c>
    </row>
    <row r="117" spans="1:5">
      <c r="A117" s="95"/>
      <c r="C117">
        <v>0</v>
      </c>
      <c r="D117">
        <v>0</v>
      </c>
      <c r="E117">
        <v>0</v>
      </c>
    </row>
  </sheetData>
  <sortState ref="A2:E225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C108-9254-473C-B574-4043C373FF0A}">
  <sheetPr filterMode="1"/>
  <dimension ref="A1:V62"/>
  <sheetViews>
    <sheetView topLeftCell="A31" zoomScale="140" workbookViewId="0">
      <selection activeCell="Q32" sqref="Q32"/>
    </sheetView>
  </sheetViews>
  <sheetFormatPr defaultColWidth="8.875" defaultRowHeight="14.25"/>
  <cols>
    <col min="7" max="7" width="0" hidden="1" customWidth="1"/>
    <col min="9" max="10" width="0" hidden="1" customWidth="1"/>
  </cols>
  <sheetData>
    <row r="1" spans="1:22" ht="63">
      <c r="A1" s="32" t="s">
        <v>255</v>
      </c>
      <c r="B1" s="47" t="s">
        <v>1</v>
      </c>
      <c r="C1" s="47" t="s">
        <v>306</v>
      </c>
      <c r="D1" s="47" t="s">
        <v>65</v>
      </c>
      <c r="E1" s="48" t="s">
        <v>66</v>
      </c>
      <c r="F1" s="49" t="s">
        <v>289</v>
      </c>
      <c r="G1" s="33" t="s">
        <v>256</v>
      </c>
      <c r="H1" s="34" t="s">
        <v>2</v>
      </c>
      <c r="I1" s="35" t="s">
        <v>257</v>
      </c>
      <c r="J1" s="35" t="s">
        <v>258</v>
      </c>
      <c r="K1" s="32" t="s">
        <v>259</v>
      </c>
      <c r="L1" s="36" t="s">
        <v>4</v>
      </c>
      <c r="M1" s="36" t="s">
        <v>260</v>
      </c>
      <c r="N1" s="36" t="s">
        <v>261</v>
      </c>
      <c r="O1" s="36" t="s">
        <v>262</v>
      </c>
      <c r="P1" s="36" t="s">
        <v>263</v>
      </c>
      <c r="Q1" s="32" t="s">
        <v>264</v>
      </c>
      <c r="R1" s="37" t="s">
        <v>265</v>
      </c>
      <c r="S1" s="38" t="s">
        <v>266</v>
      </c>
      <c r="T1" s="38" t="s">
        <v>267</v>
      </c>
      <c r="U1" s="38" t="s">
        <v>268</v>
      </c>
      <c r="V1" s="38" t="s">
        <v>269</v>
      </c>
    </row>
    <row r="2" spans="1:22">
      <c r="A2" s="39">
        <v>0</v>
      </c>
      <c r="B2" s="39">
        <v>1</v>
      </c>
      <c r="C2" s="39">
        <f>VLOOKUP(B2,Sheet1!C:C,1,0)</f>
        <v>1</v>
      </c>
      <c r="D2">
        <v>1</v>
      </c>
      <c r="E2" s="40" t="s">
        <v>94</v>
      </c>
      <c r="F2">
        <v>7.44</v>
      </c>
      <c r="G2">
        <v>5</v>
      </c>
      <c r="H2" s="41">
        <v>107</v>
      </c>
      <c r="I2">
        <v>127</v>
      </c>
      <c r="J2">
        <v>100</v>
      </c>
      <c r="K2" s="42">
        <v>50</v>
      </c>
      <c r="L2" s="43">
        <v>1</v>
      </c>
      <c r="M2" s="43">
        <v>17</v>
      </c>
      <c r="N2" s="43">
        <v>13</v>
      </c>
      <c r="O2" s="43">
        <v>9</v>
      </c>
      <c r="P2" s="43">
        <v>10</v>
      </c>
      <c r="Q2" s="42">
        <v>42</v>
      </c>
      <c r="R2" s="43">
        <v>7</v>
      </c>
      <c r="S2" s="43">
        <v>11</v>
      </c>
      <c r="T2" s="43">
        <v>13</v>
      </c>
      <c r="U2" s="43">
        <v>5</v>
      </c>
      <c r="V2" s="43">
        <v>6</v>
      </c>
    </row>
    <row r="3" spans="1:22">
      <c r="A3" s="39">
        <v>0</v>
      </c>
      <c r="B3" s="39">
        <v>2</v>
      </c>
      <c r="C3" s="39">
        <f>VLOOKUP(B3,Sheet1!C:C,1,0)</f>
        <v>2</v>
      </c>
      <c r="D3">
        <v>1</v>
      </c>
      <c r="E3" s="40" t="s">
        <v>270</v>
      </c>
      <c r="F3">
        <v>7.47</v>
      </c>
      <c r="G3">
        <v>3</v>
      </c>
      <c r="H3" s="41">
        <v>120</v>
      </c>
      <c r="I3">
        <v>124</v>
      </c>
      <c r="J3">
        <v>122</v>
      </c>
      <c r="K3" s="42">
        <v>68</v>
      </c>
      <c r="L3" s="43">
        <v>13</v>
      </c>
      <c r="M3" s="43">
        <v>17</v>
      </c>
      <c r="N3" s="43">
        <v>15</v>
      </c>
      <c r="O3" s="43">
        <v>13</v>
      </c>
      <c r="P3" s="43">
        <v>10</v>
      </c>
      <c r="Q3" s="42">
        <v>59</v>
      </c>
      <c r="R3" s="43">
        <v>7</v>
      </c>
      <c r="S3" s="43">
        <v>15</v>
      </c>
      <c r="T3" s="43">
        <v>14</v>
      </c>
      <c r="U3" s="43">
        <v>12</v>
      </c>
      <c r="V3" s="43">
        <v>11</v>
      </c>
    </row>
    <row r="4" spans="1:22">
      <c r="A4" s="39">
        <v>0</v>
      </c>
      <c r="B4" s="39">
        <v>3</v>
      </c>
      <c r="C4" s="39">
        <f>VLOOKUP(B4,Sheet1!C:C,1,0)</f>
        <v>3</v>
      </c>
      <c r="D4">
        <v>1</v>
      </c>
      <c r="E4" s="40" t="s">
        <v>95</v>
      </c>
      <c r="F4">
        <v>6.81</v>
      </c>
      <c r="G4">
        <v>4</v>
      </c>
      <c r="H4" s="41">
        <v>130</v>
      </c>
      <c r="I4">
        <v>123</v>
      </c>
      <c r="K4" s="42">
        <v>81</v>
      </c>
      <c r="L4" s="43">
        <v>13</v>
      </c>
      <c r="M4" s="43">
        <v>22</v>
      </c>
      <c r="N4" s="43">
        <v>22</v>
      </c>
      <c r="O4" s="43">
        <v>15</v>
      </c>
      <c r="P4" s="43">
        <v>9</v>
      </c>
      <c r="Q4" s="42">
        <v>84</v>
      </c>
      <c r="R4" s="43">
        <v>17</v>
      </c>
      <c r="S4" s="43">
        <v>17</v>
      </c>
      <c r="T4" s="43">
        <v>20</v>
      </c>
      <c r="U4" s="43">
        <v>15</v>
      </c>
      <c r="V4" s="43">
        <v>15</v>
      </c>
    </row>
    <row r="5" spans="1:22">
      <c r="A5" s="39">
        <v>0</v>
      </c>
      <c r="B5" s="39">
        <v>4</v>
      </c>
      <c r="C5" s="39">
        <f>VLOOKUP(B5,Sheet1!C:C,1,0)</f>
        <v>4</v>
      </c>
      <c r="D5">
        <v>1</v>
      </c>
      <c r="E5" s="40" t="s">
        <v>96</v>
      </c>
      <c r="F5">
        <v>4.8499999999999996</v>
      </c>
      <c r="G5">
        <v>5</v>
      </c>
      <c r="H5" s="41">
        <v>100</v>
      </c>
      <c r="I5">
        <v>96</v>
      </c>
      <c r="K5" s="42">
        <v>52</v>
      </c>
      <c r="L5" s="43">
        <v>2</v>
      </c>
      <c r="M5" s="43">
        <v>16</v>
      </c>
      <c r="N5" s="43">
        <v>18</v>
      </c>
      <c r="O5" s="43">
        <v>7</v>
      </c>
      <c r="P5" s="43">
        <v>9</v>
      </c>
      <c r="Q5" s="42">
        <v>28</v>
      </c>
      <c r="R5" s="43">
        <v>4</v>
      </c>
      <c r="S5" s="43">
        <v>6</v>
      </c>
      <c r="T5" s="43">
        <v>6</v>
      </c>
      <c r="U5" s="43">
        <v>6</v>
      </c>
      <c r="V5" s="43">
        <v>6</v>
      </c>
    </row>
    <row r="6" spans="1:22">
      <c r="A6" s="39">
        <v>0</v>
      </c>
      <c r="B6" s="39">
        <v>5</v>
      </c>
      <c r="C6" s="39">
        <f>VLOOKUP(B6,Sheet1!C:C,1,0)</f>
        <v>5</v>
      </c>
      <c r="D6">
        <v>1</v>
      </c>
      <c r="E6" s="40" t="s">
        <v>97</v>
      </c>
      <c r="F6">
        <v>6.84</v>
      </c>
      <c r="G6">
        <v>3</v>
      </c>
      <c r="H6" s="41">
        <v>114</v>
      </c>
      <c r="I6">
        <v>123</v>
      </c>
      <c r="K6" s="42">
        <v>79</v>
      </c>
      <c r="L6" s="43">
        <v>17</v>
      </c>
      <c r="M6" s="43">
        <v>17</v>
      </c>
      <c r="N6" s="43">
        <v>19</v>
      </c>
      <c r="O6" s="43">
        <v>14</v>
      </c>
      <c r="P6" s="43">
        <v>12</v>
      </c>
      <c r="Q6" s="42">
        <v>73</v>
      </c>
      <c r="R6" s="43">
        <v>8</v>
      </c>
      <c r="S6" s="43">
        <v>15</v>
      </c>
      <c r="T6" s="43">
        <v>25</v>
      </c>
      <c r="U6" s="43">
        <v>15</v>
      </c>
      <c r="V6" s="43">
        <v>10</v>
      </c>
    </row>
    <row r="7" spans="1:22">
      <c r="A7" s="39">
        <v>0</v>
      </c>
      <c r="B7" s="39">
        <v>7</v>
      </c>
      <c r="C7" s="39">
        <f>VLOOKUP(B7,Sheet1!C:C,1,0)</f>
        <v>7</v>
      </c>
      <c r="D7">
        <v>1</v>
      </c>
      <c r="E7" s="40" t="s">
        <v>98</v>
      </c>
      <c r="F7">
        <v>6.66</v>
      </c>
      <c r="G7">
        <v>3</v>
      </c>
      <c r="H7" s="41">
        <v>115</v>
      </c>
      <c r="I7">
        <v>120</v>
      </c>
      <c r="K7" s="42">
        <v>64</v>
      </c>
      <c r="L7" s="43">
        <v>10</v>
      </c>
      <c r="M7" s="43">
        <v>16</v>
      </c>
      <c r="N7" s="43">
        <v>20</v>
      </c>
      <c r="O7" s="43">
        <v>9</v>
      </c>
      <c r="P7" s="43">
        <v>9</v>
      </c>
      <c r="Q7" s="42">
        <v>33</v>
      </c>
      <c r="R7" s="43">
        <v>5</v>
      </c>
      <c r="S7" s="43">
        <v>16</v>
      </c>
      <c r="T7" s="43">
        <v>5</v>
      </c>
      <c r="U7" s="43">
        <v>1</v>
      </c>
      <c r="V7" s="43">
        <v>6</v>
      </c>
    </row>
    <row r="8" spans="1:22">
      <c r="A8" s="39">
        <v>0</v>
      </c>
      <c r="B8" s="39">
        <v>8</v>
      </c>
      <c r="C8" s="39">
        <f>VLOOKUP(B8,Sheet1!C:C,1,0)</f>
        <v>8</v>
      </c>
      <c r="D8">
        <v>1</v>
      </c>
      <c r="E8" s="40" t="s">
        <v>99</v>
      </c>
      <c r="F8">
        <v>6.66</v>
      </c>
      <c r="G8">
        <v>2</v>
      </c>
      <c r="H8" s="41">
        <v>134</v>
      </c>
      <c r="I8">
        <v>143</v>
      </c>
      <c r="K8" s="42">
        <v>50</v>
      </c>
      <c r="L8" s="43">
        <v>3</v>
      </c>
      <c r="M8" s="43">
        <v>15</v>
      </c>
      <c r="N8" s="43">
        <v>25</v>
      </c>
      <c r="O8" s="43">
        <v>4</v>
      </c>
      <c r="P8" s="43">
        <v>3</v>
      </c>
      <c r="Q8" s="42">
        <v>14</v>
      </c>
      <c r="R8" s="43">
        <v>6</v>
      </c>
      <c r="S8" s="43">
        <v>1</v>
      </c>
      <c r="T8" s="43">
        <v>1</v>
      </c>
      <c r="U8" s="43">
        <v>3</v>
      </c>
      <c r="V8" s="43">
        <v>3</v>
      </c>
    </row>
    <row r="9" spans="1:22">
      <c r="A9" s="39">
        <v>0</v>
      </c>
      <c r="B9" s="39">
        <v>9</v>
      </c>
      <c r="C9" s="39">
        <f>VLOOKUP(B9,Sheet1!C:C,1,0)</f>
        <v>9</v>
      </c>
      <c r="D9">
        <v>1</v>
      </c>
      <c r="E9" s="40" t="s">
        <v>271</v>
      </c>
      <c r="F9">
        <v>6.47</v>
      </c>
      <c r="G9">
        <v>5</v>
      </c>
      <c r="H9" s="41">
        <v>145</v>
      </c>
      <c r="I9">
        <v>146</v>
      </c>
      <c r="K9" s="42">
        <v>63</v>
      </c>
      <c r="L9" s="43">
        <v>9</v>
      </c>
      <c r="M9" s="43">
        <v>14</v>
      </c>
      <c r="N9" s="43">
        <v>11</v>
      </c>
      <c r="O9" s="43">
        <v>13</v>
      </c>
      <c r="P9" s="43">
        <v>16</v>
      </c>
      <c r="Q9" s="42">
        <v>52</v>
      </c>
      <c r="R9" s="43">
        <v>14</v>
      </c>
      <c r="S9" s="43">
        <v>14</v>
      </c>
      <c r="T9" s="43">
        <v>16</v>
      </c>
      <c r="U9" s="43">
        <v>5</v>
      </c>
      <c r="V9" s="43">
        <v>3</v>
      </c>
    </row>
    <row r="10" spans="1:22">
      <c r="A10" s="39">
        <v>0</v>
      </c>
      <c r="B10" s="39">
        <v>10</v>
      </c>
      <c r="C10" s="39">
        <f>VLOOKUP(B10,Sheet1!C:C,1,0)</f>
        <v>10</v>
      </c>
      <c r="D10">
        <v>1</v>
      </c>
      <c r="E10" s="44" t="s">
        <v>102</v>
      </c>
      <c r="F10">
        <v>8.44</v>
      </c>
      <c r="G10">
        <v>4</v>
      </c>
      <c r="H10" s="41">
        <v>137</v>
      </c>
      <c r="I10">
        <v>137</v>
      </c>
      <c r="J10">
        <v>138</v>
      </c>
      <c r="K10" s="42">
        <v>65</v>
      </c>
      <c r="L10" s="43">
        <v>11</v>
      </c>
      <c r="M10" s="43">
        <v>17</v>
      </c>
      <c r="N10" s="43">
        <v>20</v>
      </c>
      <c r="O10" s="43">
        <v>10</v>
      </c>
      <c r="P10" s="43">
        <v>7</v>
      </c>
      <c r="Q10" s="42">
        <v>42</v>
      </c>
      <c r="R10" s="43">
        <v>10</v>
      </c>
      <c r="S10" s="43">
        <v>10</v>
      </c>
      <c r="T10" s="43">
        <v>11</v>
      </c>
      <c r="U10" s="43">
        <v>9</v>
      </c>
      <c r="V10" s="43">
        <v>2</v>
      </c>
    </row>
    <row r="11" spans="1:22" hidden="1">
      <c r="A11" s="39">
        <v>0</v>
      </c>
      <c r="B11" s="39">
        <v>11</v>
      </c>
      <c r="C11" s="39" t="e">
        <f>VLOOKUP(B11,Sheet1!C:C,1,0)</f>
        <v>#N/A</v>
      </c>
      <c r="D11">
        <v>1</v>
      </c>
      <c r="E11" s="40" t="s">
        <v>272</v>
      </c>
      <c r="F11">
        <v>6.78</v>
      </c>
      <c r="G11">
        <v>4</v>
      </c>
      <c r="H11" s="41">
        <v>129</v>
      </c>
      <c r="I11">
        <v>129</v>
      </c>
      <c r="K11" s="42">
        <v>67</v>
      </c>
      <c r="L11" s="43">
        <v>9</v>
      </c>
      <c r="M11" s="43">
        <v>15</v>
      </c>
      <c r="N11" s="43">
        <v>26</v>
      </c>
      <c r="O11" s="43">
        <v>9</v>
      </c>
      <c r="P11" s="43">
        <v>8</v>
      </c>
      <c r="Q11" s="42">
        <v>39</v>
      </c>
      <c r="R11" s="43">
        <v>6</v>
      </c>
      <c r="S11" s="43">
        <v>12</v>
      </c>
      <c r="T11" s="43">
        <v>7</v>
      </c>
      <c r="U11" s="43">
        <v>5</v>
      </c>
      <c r="V11" s="43">
        <v>9</v>
      </c>
    </row>
    <row r="12" spans="1:22" hidden="1">
      <c r="A12" s="39">
        <v>0</v>
      </c>
      <c r="B12" s="39">
        <v>12</v>
      </c>
      <c r="C12" s="39" t="e">
        <f>VLOOKUP(B12,Sheet1!C:C,1,0)</f>
        <v>#N/A</v>
      </c>
      <c r="D12">
        <v>1</v>
      </c>
      <c r="E12" s="40" t="s">
        <v>273</v>
      </c>
      <c r="F12">
        <v>6.23</v>
      </c>
      <c r="G12">
        <v>0</v>
      </c>
      <c r="H12" s="41">
        <v>140</v>
      </c>
      <c r="I12">
        <v>132</v>
      </c>
      <c r="K12" s="42">
        <v>48</v>
      </c>
      <c r="L12" s="43">
        <v>4</v>
      </c>
      <c r="M12" s="43">
        <v>12</v>
      </c>
      <c r="N12" s="43">
        <v>16</v>
      </c>
      <c r="O12" s="43">
        <v>4</v>
      </c>
      <c r="P12" s="43">
        <v>12</v>
      </c>
      <c r="Q12" s="42">
        <v>40</v>
      </c>
      <c r="R12" s="43">
        <v>10</v>
      </c>
      <c r="S12" s="43">
        <v>9</v>
      </c>
      <c r="T12" s="43">
        <v>12</v>
      </c>
      <c r="U12" s="43">
        <v>4</v>
      </c>
      <c r="V12" s="43">
        <v>5</v>
      </c>
    </row>
    <row r="13" spans="1:22">
      <c r="A13" s="39">
        <v>0</v>
      </c>
      <c r="B13" s="39">
        <v>13</v>
      </c>
      <c r="C13" s="39">
        <f>VLOOKUP(B13,Sheet1!C:C,1,0)</f>
        <v>13</v>
      </c>
      <c r="D13">
        <v>1</v>
      </c>
      <c r="E13" s="40" t="s">
        <v>104</v>
      </c>
      <c r="F13">
        <v>6.84</v>
      </c>
      <c r="G13">
        <v>4</v>
      </c>
      <c r="H13" s="41">
        <v>150</v>
      </c>
      <c r="I13">
        <v>140</v>
      </c>
      <c r="K13" s="42">
        <v>34</v>
      </c>
      <c r="L13" s="43">
        <v>0</v>
      </c>
      <c r="M13" s="43">
        <v>11</v>
      </c>
      <c r="N13" s="43">
        <v>14</v>
      </c>
      <c r="O13" s="43">
        <v>8</v>
      </c>
      <c r="P13" s="43">
        <v>1</v>
      </c>
      <c r="Q13" s="42">
        <v>23</v>
      </c>
      <c r="R13" s="43">
        <v>8</v>
      </c>
      <c r="S13" s="43">
        <v>3</v>
      </c>
      <c r="T13" s="43">
        <v>4</v>
      </c>
      <c r="U13" s="43">
        <v>5</v>
      </c>
      <c r="V13" s="43">
        <v>3</v>
      </c>
    </row>
    <row r="14" spans="1:22">
      <c r="A14" s="39">
        <v>0</v>
      </c>
      <c r="B14" s="39">
        <v>14</v>
      </c>
      <c r="C14" s="39">
        <f>VLOOKUP(B14,Sheet1!C:C,1,0)</f>
        <v>14</v>
      </c>
      <c r="D14">
        <v>1</v>
      </c>
      <c r="E14" s="40" t="s">
        <v>105</v>
      </c>
      <c r="F14">
        <v>6.36</v>
      </c>
      <c r="G14">
        <v>4</v>
      </c>
      <c r="H14" s="41">
        <v>118</v>
      </c>
      <c r="I14">
        <v>117</v>
      </c>
      <c r="K14" s="42">
        <v>74</v>
      </c>
      <c r="L14" s="43">
        <v>13</v>
      </c>
      <c r="M14" s="43">
        <v>14</v>
      </c>
      <c r="N14" s="43">
        <v>23</v>
      </c>
      <c r="O14" s="43">
        <v>8</v>
      </c>
      <c r="P14" s="43">
        <v>16</v>
      </c>
      <c r="Q14" s="42">
        <v>30</v>
      </c>
      <c r="R14" s="43">
        <v>5</v>
      </c>
      <c r="S14" s="43">
        <v>6</v>
      </c>
      <c r="T14" s="43">
        <v>9</v>
      </c>
      <c r="U14" s="43">
        <v>6</v>
      </c>
      <c r="V14" s="43">
        <v>4</v>
      </c>
    </row>
    <row r="15" spans="1:22">
      <c r="A15" s="39">
        <v>0</v>
      </c>
      <c r="B15" s="39">
        <v>15</v>
      </c>
      <c r="C15" s="39">
        <f>VLOOKUP(B15,Sheet1!C:C,1,0)</f>
        <v>15</v>
      </c>
      <c r="D15">
        <v>1</v>
      </c>
      <c r="E15" s="40" t="s">
        <v>274</v>
      </c>
      <c r="F15">
        <v>6.31</v>
      </c>
      <c r="G15">
        <v>4</v>
      </c>
      <c r="H15" s="41">
        <v>144</v>
      </c>
      <c r="I15">
        <v>140</v>
      </c>
      <c r="K15" s="42" t="s">
        <v>275</v>
      </c>
      <c r="L15" s="43" t="s">
        <v>275</v>
      </c>
      <c r="M15" s="43" t="s">
        <v>275</v>
      </c>
      <c r="N15" s="43" t="s">
        <v>275</v>
      </c>
      <c r="O15" s="43" t="s">
        <v>275</v>
      </c>
      <c r="P15" s="43" t="s">
        <v>275</v>
      </c>
      <c r="Q15" s="42">
        <v>16</v>
      </c>
      <c r="R15" s="43">
        <v>5</v>
      </c>
      <c r="S15" s="43">
        <v>3</v>
      </c>
      <c r="T15" s="43">
        <v>4</v>
      </c>
      <c r="U15" s="43">
        <v>2</v>
      </c>
      <c r="V15" s="43">
        <v>2</v>
      </c>
    </row>
    <row r="16" spans="1:22">
      <c r="A16" s="39">
        <v>0</v>
      </c>
      <c r="B16" s="39">
        <v>16</v>
      </c>
      <c r="C16" s="39">
        <f>VLOOKUP(B16,Sheet1!C:C,1,0)</f>
        <v>16</v>
      </c>
      <c r="D16">
        <v>1</v>
      </c>
      <c r="E16" s="40" t="s">
        <v>276</v>
      </c>
      <c r="F16">
        <v>6.11</v>
      </c>
      <c r="G16">
        <v>1</v>
      </c>
      <c r="H16" s="41">
        <v>129</v>
      </c>
      <c r="I16">
        <v>135</v>
      </c>
      <c r="K16" s="42">
        <v>60</v>
      </c>
      <c r="L16" s="43">
        <v>10</v>
      </c>
      <c r="M16" s="43">
        <v>15</v>
      </c>
      <c r="N16" s="43">
        <v>17</v>
      </c>
      <c r="O16" s="43">
        <v>8</v>
      </c>
      <c r="P16" s="43">
        <v>10</v>
      </c>
      <c r="Q16" s="42" t="s">
        <v>275</v>
      </c>
      <c r="R16" s="43" t="s">
        <v>275</v>
      </c>
      <c r="S16" s="43" t="s">
        <v>275</v>
      </c>
      <c r="T16" s="43" t="s">
        <v>275</v>
      </c>
      <c r="U16" s="43" t="s">
        <v>275</v>
      </c>
      <c r="V16" s="43" t="s">
        <v>275</v>
      </c>
    </row>
    <row r="17" spans="1:22">
      <c r="A17" s="39">
        <v>0</v>
      </c>
      <c r="B17" s="39">
        <v>17</v>
      </c>
      <c r="C17" s="39">
        <f>VLOOKUP(B17,Sheet1!C:C,1,0)</f>
        <v>17</v>
      </c>
      <c r="D17">
        <v>1</v>
      </c>
      <c r="E17" s="40" t="s">
        <v>107</v>
      </c>
      <c r="F17">
        <v>7.39</v>
      </c>
      <c r="G17">
        <v>3</v>
      </c>
      <c r="H17" s="41">
        <v>140</v>
      </c>
      <c r="I17">
        <v>118</v>
      </c>
      <c r="J17">
        <v>148</v>
      </c>
      <c r="K17" s="42">
        <v>45</v>
      </c>
      <c r="L17" s="43">
        <v>3</v>
      </c>
      <c r="M17" s="43">
        <v>10</v>
      </c>
      <c r="N17" s="43">
        <v>14</v>
      </c>
      <c r="O17" s="43">
        <v>6</v>
      </c>
      <c r="P17" s="43">
        <v>12</v>
      </c>
      <c r="Q17" s="42">
        <v>24</v>
      </c>
      <c r="R17" s="43">
        <v>8</v>
      </c>
      <c r="S17" s="43">
        <v>6</v>
      </c>
      <c r="T17" s="43">
        <v>6</v>
      </c>
      <c r="U17" s="43">
        <v>2</v>
      </c>
      <c r="V17" s="43">
        <v>2</v>
      </c>
    </row>
    <row r="18" spans="1:22">
      <c r="A18" s="39">
        <v>0</v>
      </c>
      <c r="B18" s="39">
        <v>18</v>
      </c>
      <c r="C18" s="39">
        <f>VLOOKUP(B18,Sheet1!C:C,1,0)</f>
        <v>18</v>
      </c>
      <c r="D18">
        <v>1</v>
      </c>
      <c r="E18" s="40" t="s">
        <v>108</v>
      </c>
      <c r="F18">
        <v>6.22</v>
      </c>
      <c r="G18">
        <v>4</v>
      </c>
      <c r="H18" s="41">
        <v>105</v>
      </c>
      <c r="I18">
        <v>117</v>
      </c>
      <c r="K18" s="42">
        <v>50</v>
      </c>
      <c r="L18" s="43">
        <v>3</v>
      </c>
      <c r="M18" s="43">
        <v>12</v>
      </c>
      <c r="N18" s="43">
        <v>24</v>
      </c>
      <c r="O18" s="43">
        <v>5</v>
      </c>
      <c r="P18" s="43">
        <v>6</v>
      </c>
      <c r="Q18" s="42">
        <v>26</v>
      </c>
      <c r="R18" s="43">
        <v>7</v>
      </c>
      <c r="S18" s="43">
        <v>5</v>
      </c>
      <c r="T18" s="43">
        <v>5</v>
      </c>
      <c r="U18" s="43">
        <v>6</v>
      </c>
      <c r="V18" s="43">
        <v>3</v>
      </c>
    </row>
    <row r="19" spans="1:22">
      <c r="A19" s="39">
        <v>0</v>
      </c>
      <c r="B19" s="39">
        <v>19</v>
      </c>
      <c r="C19" s="39">
        <f>VLOOKUP(B19,Sheet1!C:C,1,0)</f>
        <v>19</v>
      </c>
      <c r="D19">
        <v>1</v>
      </c>
      <c r="E19" s="40" t="s">
        <v>277</v>
      </c>
      <c r="F19">
        <v>6.67</v>
      </c>
      <c r="H19" s="41">
        <v>139</v>
      </c>
      <c r="I19">
        <v>137</v>
      </c>
      <c r="K19" s="42">
        <v>60</v>
      </c>
      <c r="L19" s="43">
        <v>5</v>
      </c>
      <c r="M19" s="43">
        <v>13</v>
      </c>
      <c r="N19" s="43">
        <v>27</v>
      </c>
      <c r="O19" s="43">
        <v>7</v>
      </c>
      <c r="P19" s="43">
        <v>8</v>
      </c>
      <c r="Q19" s="42">
        <v>44</v>
      </c>
      <c r="R19" s="43">
        <v>5</v>
      </c>
      <c r="S19" s="43">
        <v>9</v>
      </c>
      <c r="T19" s="43">
        <v>13</v>
      </c>
      <c r="U19" s="43">
        <v>7</v>
      </c>
      <c r="V19" s="43">
        <v>10</v>
      </c>
    </row>
    <row r="20" spans="1:22">
      <c r="A20" s="39">
        <v>0</v>
      </c>
      <c r="B20" s="39">
        <v>20</v>
      </c>
      <c r="C20" s="39">
        <f>VLOOKUP(B20,Sheet1!C:C,1,0)</f>
        <v>20</v>
      </c>
      <c r="D20">
        <v>1</v>
      </c>
      <c r="E20" s="40" t="s">
        <v>110</v>
      </c>
      <c r="F20">
        <v>6.05</v>
      </c>
      <c r="G20">
        <v>1</v>
      </c>
      <c r="H20" s="41">
        <v>123</v>
      </c>
      <c r="I20">
        <v>132</v>
      </c>
      <c r="K20" s="42">
        <v>58</v>
      </c>
      <c r="L20" s="43">
        <v>12</v>
      </c>
      <c r="M20" s="43">
        <v>12</v>
      </c>
      <c r="N20" s="43">
        <v>25</v>
      </c>
      <c r="O20" s="43">
        <v>3</v>
      </c>
      <c r="P20" s="43">
        <v>6</v>
      </c>
      <c r="Q20" s="42">
        <v>49</v>
      </c>
      <c r="R20" s="43">
        <v>9</v>
      </c>
      <c r="S20" s="43">
        <v>12</v>
      </c>
      <c r="T20" s="43">
        <v>14</v>
      </c>
      <c r="U20" s="43">
        <v>6</v>
      </c>
      <c r="V20" s="43">
        <v>8</v>
      </c>
    </row>
    <row r="21" spans="1:22">
      <c r="A21" s="39">
        <v>0</v>
      </c>
      <c r="B21" s="39">
        <v>21</v>
      </c>
      <c r="C21" s="39">
        <f>VLOOKUP(B21,Sheet1!C:C,1,0)</f>
        <v>21</v>
      </c>
      <c r="D21">
        <v>1</v>
      </c>
      <c r="E21" s="40" t="s">
        <v>278</v>
      </c>
      <c r="F21">
        <v>5.85</v>
      </c>
      <c r="G21">
        <v>4</v>
      </c>
      <c r="H21" s="41">
        <v>133</v>
      </c>
      <c r="I21">
        <v>140</v>
      </c>
      <c r="K21" s="42">
        <v>73</v>
      </c>
      <c r="L21" s="43">
        <v>14</v>
      </c>
      <c r="M21" s="43">
        <v>16</v>
      </c>
      <c r="N21" s="43">
        <v>23</v>
      </c>
      <c r="O21" s="43">
        <v>9</v>
      </c>
      <c r="P21" s="43">
        <v>11</v>
      </c>
      <c r="Q21" s="42">
        <v>29</v>
      </c>
      <c r="R21" s="43">
        <v>6</v>
      </c>
      <c r="S21" s="43">
        <v>7</v>
      </c>
      <c r="T21" s="43">
        <v>5</v>
      </c>
      <c r="U21" s="43">
        <v>6</v>
      </c>
      <c r="V21" s="43">
        <v>5</v>
      </c>
    </row>
    <row r="22" spans="1:22">
      <c r="A22" s="39">
        <v>0</v>
      </c>
      <c r="B22" s="39">
        <v>22</v>
      </c>
      <c r="C22" s="39">
        <f>VLOOKUP(B22,Sheet1!C:C,1,0)</f>
        <v>22</v>
      </c>
      <c r="D22">
        <v>1</v>
      </c>
      <c r="E22" s="40" t="s">
        <v>279</v>
      </c>
      <c r="F22">
        <v>6.04</v>
      </c>
      <c r="G22">
        <v>2</v>
      </c>
      <c r="H22" s="41">
        <v>101</v>
      </c>
      <c r="I22">
        <v>105</v>
      </c>
      <c r="K22" s="42">
        <v>48</v>
      </c>
      <c r="L22" s="43">
        <v>1</v>
      </c>
      <c r="M22" s="43">
        <v>17</v>
      </c>
      <c r="N22" s="43">
        <v>10</v>
      </c>
      <c r="O22" s="43">
        <v>11</v>
      </c>
      <c r="P22" s="43">
        <v>9</v>
      </c>
      <c r="Q22" s="42">
        <v>49</v>
      </c>
      <c r="R22" s="43">
        <v>6</v>
      </c>
      <c r="S22" s="43">
        <v>8</v>
      </c>
      <c r="T22" s="43">
        <v>11</v>
      </c>
      <c r="U22" s="43">
        <v>7</v>
      </c>
      <c r="V22" s="43">
        <v>17</v>
      </c>
    </row>
    <row r="23" spans="1:22">
      <c r="A23" s="39">
        <v>0</v>
      </c>
      <c r="B23" s="39">
        <v>23</v>
      </c>
      <c r="C23" s="39">
        <f>VLOOKUP(B23,Sheet1!C:C,1,0)</f>
        <v>23</v>
      </c>
      <c r="D23">
        <v>1</v>
      </c>
      <c r="E23" s="45" t="s">
        <v>280</v>
      </c>
      <c r="F23">
        <v>6.06</v>
      </c>
      <c r="H23" s="41">
        <v>141</v>
      </c>
      <c r="I23">
        <v>143</v>
      </c>
      <c r="K23" s="42">
        <v>88</v>
      </c>
      <c r="L23" s="43">
        <v>18</v>
      </c>
      <c r="M23" s="43">
        <v>15</v>
      </c>
      <c r="N23" s="43">
        <v>27</v>
      </c>
      <c r="O23" s="43">
        <v>17</v>
      </c>
      <c r="P23" s="43">
        <v>11</v>
      </c>
      <c r="Q23" s="42">
        <v>78</v>
      </c>
      <c r="R23" s="43">
        <v>14</v>
      </c>
      <c r="S23" s="43">
        <v>12</v>
      </c>
      <c r="T23" s="43">
        <v>20</v>
      </c>
      <c r="U23" s="43">
        <v>17</v>
      </c>
      <c r="V23" s="43">
        <v>15</v>
      </c>
    </row>
    <row r="24" spans="1:22">
      <c r="A24" s="39">
        <v>0</v>
      </c>
      <c r="B24" s="39">
        <v>24</v>
      </c>
      <c r="C24" s="39">
        <f>VLOOKUP(B24,Sheet1!C:C,1,0)</f>
        <v>24</v>
      </c>
      <c r="D24">
        <v>1</v>
      </c>
      <c r="E24" s="40" t="s">
        <v>112</v>
      </c>
      <c r="F24">
        <v>6.32</v>
      </c>
      <c r="H24" s="41">
        <v>138</v>
      </c>
      <c r="I24">
        <v>132</v>
      </c>
      <c r="K24" s="42">
        <v>66</v>
      </c>
      <c r="L24" s="43">
        <v>12</v>
      </c>
      <c r="M24" s="43">
        <v>18</v>
      </c>
      <c r="N24" s="43">
        <v>16</v>
      </c>
      <c r="O24" s="43">
        <v>12</v>
      </c>
      <c r="P24" s="43">
        <v>8</v>
      </c>
      <c r="Q24" s="42">
        <v>62</v>
      </c>
      <c r="R24" s="43">
        <v>8</v>
      </c>
      <c r="S24" s="43">
        <v>9</v>
      </c>
      <c r="T24" s="43">
        <v>23</v>
      </c>
      <c r="U24" s="43">
        <v>8</v>
      </c>
      <c r="V24" s="43">
        <v>14</v>
      </c>
    </row>
    <row r="25" spans="1:22">
      <c r="A25" s="39">
        <v>0</v>
      </c>
      <c r="B25" s="39">
        <v>25</v>
      </c>
      <c r="C25" s="39">
        <f>VLOOKUP(B25,Sheet1!C:C,1,0)</f>
        <v>25</v>
      </c>
      <c r="D25">
        <v>1</v>
      </c>
      <c r="E25" s="40" t="s">
        <v>281</v>
      </c>
      <c r="F25">
        <v>6.39</v>
      </c>
      <c r="H25" s="41">
        <v>134</v>
      </c>
      <c r="I25">
        <v>143</v>
      </c>
      <c r="K25" s="42">
        <v>69</v>
      </c>
      <c r="L25" s="43">
        <v>13</v>
      </c>
      <c r="M25" s="43">
        <v>14</v>
      </c>
      <c r="N25" s="43">
        <v>24</v>
      </c>
      <c r="O25" s="43">
        <v>13</v>
      </c>
      <c r="P25" s="43">
        <v>5</v>
      </c>
      <c r="Q25" s="42">
        <v>15</v>
      </c>
      <c r="R25" s="43">
        <v>6</v>
      </c>
      <c r="S25" s="43">
        <v>3</v>
      </c>
      <c r="T25" s="43">
        <v>1</v>
      </c>
      <c r="U25" s="43">
        <v>2</v>
      </c>
      <c r="V25" s="43">
        <v>3</v>
      </c>
    </row>
    <row r="26" spans="1:22" hidden="1">
      <c r="A26" s="39">
        <v>0</v>
      </c>
      <c r="B26" s="39">
        <v>27</v>
      </c>
      <c r="C26" s="39" t="e">
        <f>VLOOKUP(B26,Sheet1!C:C,1,0)</f>
        <v>#N/A</v>
      </c>
      <c r="D26">
        <v>1</v>
      </c>
      <c r="E26" s="40" t="s">
        <v>282</v>
      </c>
      <c r="F26">
        <v>6.18</v>
      </c>
      <c r="H26" s="41">
        <v>143</v>
      </c>
      <c r="I26">
        <v>140</v>
      </c>
      <c r="K26" s="42">
        <v>83</v>
      </c>
      <c r="L26" s="43">
        <v>13</v>
      </c>
      <c r="M26" s="43">
        <v>18</v>
      </c>
      <c r="N26" s="43">
        <v>26</v>
      </c>
      <c r="O26" s="43">
        <v>15</v>
      </c>
      <c r="P26" s="43">
        <v>11</v>
      </c>
      <c r="Q26" s="42">
        <v>81</v>
      </c>
      <c r="R26" s="43">
        <v>13</v>
      </c>
      <c r="S26" s="43">
        <v>17</v>
      </c>
      <c r="T26" s="43">
        <v>23</v>
      </c>
      <c r="U26" s="43">
        <v>17</v>
      </c>
      <c r="V26" s="43">
        <v>11</v>
      </c>
    </row>
    <row r="27" spans="1:22" ht="15">
      <c r="B27" s="50">
        <v>31</v>
      </c>
      <c r="C27" s="39">
        <f>VLOOKUP(B27,Sheet1!C:C,1,0)</f>
        <v>31</v>
      </c>
      <c r="D27" s="62">
        <v>1</v>
      </c>
      <c r="E27" s="51" t="s">
        <v>290</v>
      </c>
      <c r="F27" s="59">
        <v>6.0383561643835604</v>
      </c>
      <c r="H27" s="66">
        <v>126</v>
      </c>
      <c r="I27" s="51">
        <v>135</v>
      </c>
      <c r="K27">
        <v>52</v>
      </c>
      <c r="L27">
        <v>5</v>
      </c>
      <c r="M27">
        <v>10</v>
      </c>
      <c r="N27">
        <v>19</v>
      </c>
      <c r="O27">
        <v>8</v>
      </c>
      <c r="P27">
        <v>10</v>
      </c>
      <c r="Q27">
        <v>58</v>
      </c>
      <c r="R27">
        <v>10</v>
      </c>
      <c r="S27">
        <v>12</v>
      </c>
      <c r="T27">
        <v>18</v>
      </c>
      <c r="U27">
        <v>9</v>
      </c>
      <c r="V27">
        <v>9</v>
      </c>
    </row>
    <row r="28" spans="1:22" hidden="1">
      <c r="A28" s="39">
        <v>0</v>
      </c>
      <c r="B28" t="s">
        <v>118</v>
      </c>
      <c r="C28" s="39" t="e">
        <f>VLOOKUP(B28,Sheet1!C:C,1,0)</f>
        <v>#N/A</v>
      </c>
      <c r="D28">
        <v>2</v>
      </c>
      <c r="E28" s="40" t="s">
        <v>119</v>
      </c>
      <c r="F28">
        <v>4.9800000000000004</v>
      </c>
      <c r="G28">
        <v>4</v>
      </c>
      <c r="H28" s="41">
        <v>129</v>
      </c>
      <c r="I28">
        <v>137</v>
      </c>
      <c r="K28" s="42">
        <v>70</v>
      </c>
      <c r="L28" s="43">
        <v>17</v>
      </c>
      <c r="M28" s="43">
        <v>17</v>
      </c>
      <c r="N28" s="43">
        <v>18</v>
      </c>
      <c r="O28" s="43">
        <v>8</v>
      </c>
      <c r="P28" s="43">
        <v>10</v>
      </c>
      <c r="Q28" s="42">
        <v>36</v>
      </c>
      <c r="R28" s="43">
        <v>6</v>
      </c>
      <c r="S28" s="43">
        <v>6</v>
      </c>
      <c r="T28" s="43">
        <v>10</v>
      </c>
      <c r="U28" s="43">
        <v>12</v>
      </c>
      <c r="V28" s="43">
        <v>2</v>
      </c>
    </row>
    <row r="29" spans="1:22" ht="15">
      <c r="B29" s="50">
        <v>32</v>
      </c>
      <c r="C29" s="39">
        <f>VLOOKUP(B29,Sheet1!C:C,1,0)</f>
        <v>32</v>
      </c>
      <c r="D29" s="62">
        <v>1</v>
      </c>
      <c r="E29" s="51" t="s">
        <v>291</v>
      </c>
      <c r="F29" s="59">
        <v>4.9917808219178097</v>
      </c>
      <c r="H29" s="66">
        <v>118</v>
      </c>
      <c r="I29" s="51">
        <v>120</v>
      </c>
      <c r="K29">
        <v>53</v>
      </c>
      <c r="L29">
        <v>3</v>
      </c>
      <c r="M29">
        <v>12</v>
      </c>
      <c r="N29">
        <v>21</v>
      </c>
      <c r="O29">
        <v>5</v>
      </c>
      <c r="P29">
        <v>12</v>
      </c>
      <c r="Q29">
        <v>36</v>
      </c>
      <c r="R29">
        <v>6</v>
      </c>
      <c r="S29">
        <v>10</v>
      </c>
      <c r="T29">
        <v>10</v>
      </c>
      <c r="U29">
        <v>3</v>
      </c>
      <c r="V29">
        <v>7</v>
      </c>
    </row>
    <row r="30" spans="1:22" ht="15">
      <c r="B30" s="50">
        <v>33</v>
      </c>
      <c r="C30" s="39">
        <f>VLOOKUP(B30,Sheet1!C:C,1,0)</f>
        <v>33</v>
      </c>
      <c r="D30" s="62">
        <v>1</v>
      </c>
      <c r="E30" s="51" t="s">
        <v>223</v>
      </c>
      <c r="F30" s="59">
        <v>6.1835616438356196</v>
      </c>
      <c r="H30" s="66">
        <v>125</v>
      </c>
      <c r="I30" s="51">
        <v>123</v>
      </c>
      <c r="K30">
        <v>50</v>
      </c>
      <c r="L30">
        <v>8</v>
      </c>
      <c r="M30">
        <v>11</v>
      </c>
      <c r="N30">
        <v>23</v>
      </c>
      <c r="O30">
        <v>1</v>
      </c>
      <c r="P30">
        <v>7</v>
      </c>
      <c r="Q30">
        <v>18</v>
      </c>
      <c r="R30">
        <v>3</v>
      </c>
      <c r="S30">
        <v>2</v>
      </c>
      <c r="T30">
        <v>5</v>
      </c>
      <c r="U30">
        <v>4</v>
      </c>
      <c r="V30">
        <v>4</v>
      </c>
    </row>
    <row r="31" spans="1:22" ht="15">
      <c r="B31" s="50">
        <v>34</v>
      </c>
      <c r="C31" s="39">
        <f>VLOOKUP(B31,Sheet1!C:C,1,0)</f>
        <v>34</v>
      </c>
      <c r="D31" s="62">
        <v>1</v>
      </c>
      <c r="E31" s="51" t="s">
        <v>292</v>
      </c>
      <c r="F31" s="59">
        <v>5.9205479452054801</v>
      </c>
      <c r="H31" s="66">
        <v>146</v>
      </c>
      <c r="I31" s="51">
        <v>150</v>
      </c>
      <c r="K31">
        <v>71</v>
      </c>
      <c r="L31">
        <v>13</v>
      </c>
      <c r="M31">
        <v>14</v>
      </c>
      <c r="N31">
        <v>19</v>
      </c>
      <c r="O31">
        <v>13</v>
      </c>
      <c r="P31">
        <v>12</v>
      </c>
      <c r="Q31">
        <v>37</v>
      </c>
      <c r="R31">
        <v>6</v>
      </c>
      <c r="S31">
        <v>7</v>
      </c>
      <c r="T31">
        <v>10</v>
      </c>
      <c r="U31">
        <v>7</v>
      </c>
      <c r="V31">
        <v>7</v>
      </c>
    </row>
    <row r="32" spans="1:22" ht="15">
      <c r="B32" s="52">
        <v>35</v>
      </c>
      <c r="C32" s="39">
        <f>VLOOKUP(B32,Sheet1!C:C,1,0)</f>
        <v>35</v>
      </c>
      <c r="D32" s="63">
        <v>1</v>
      </c>
      <c r="E32" s="53" t="s">
        <v>293</v>
      </c>
      <c r="F32" s="60">
        <v>6.72</v>
      </c>
      <c r="H32" s="68">
        <v>131</v>
      </c>
      <c r="I32" s="58">
        <v>140</v>
      </c>
      <c r="K32">
        <v>48</v>
      </c>
      <c r="L32">
        <v>6</v>
      </c>
      <c r="M32">
        <v>8</v>
      </c>
      <c r="N32">
        <v>24</v>
      </c>
      <c r="O32">
        <v>3</v>
      </c>
      <c r="P32">
        <v>7</v>
      </c>
      <c r="Q32">
        <v>18</v>
      </c>
      <c r="R32">
        <v>5</v>
      </c>
      <c r="S32">
        <v>3</v>
      </c>
      <c r="T32">
        <v>2</v>
      </c>
      <c r="U32">
        <v>5</v>
      </c>
      <c r="V32">
        <v>3</v>
      </c>
    </row>
    <row r="33" spans="1:22" ht="15">
      <c r="B33" s="50">
        <v>36</v>
      </c>
      <c r="C33" s="39">
        <f>VLOOKUP(B33,Sheet1!C:C,1,0)</f>
        <v>36</v>
      </c>
      <c r="D33" s="62">
        <v>1</v>
      </c>
      <c r="E33" s="51" t="s">
        <v>230</v>
      </c>
      <c r="F33" s="51">
        <v>5.83</v>
      </c>
      <c r="H33" s="51">
        <v>118</v>
      </c>
      <c r="I33" s="51">
        <v>123</v>
      </c>
      <c r="K33">
        <v>58</v>
      </c>
      <c r="L33">
        <v>9</v>
      </c>
      <c r="M33">
        <v>11</v>
      </c>
      <c r="N33">
        <v>25</v>
      </c>
      <c r="O33">
        <v>4</v>
      </c>
      <c r="P33">
        <v>9</v>
      </c>
      <c r="Q33">
        <v>18</v>
      </c>
      <c r="R33">
        <v>8</v>
      </c>
      <c r="S33">
        <v>4</v>
      </c>
      <c r="T33">
        <v>3</v>
      </c>
      <c r="U33">
        <v>0</v>
      </c>
      <c r="V33">
        <v>3</v>
      </c>
    </row>
    <row r="34" spans="1:22" ht="15">
      <c r="B34" s="54">
        <v>37</v>
      </c>
      <c r="C34" s="39">
        <f>VLOOKUP(B34,Sheet1!C:C,1,0)</f>
        <v>37</v>
      </c>
      <c r="D34" s="63">
        <v>1</v>
      </c>
      <c r="E34" s="53" t="s">
        <v>231</v>
      </c>
      <c r="F34" s="60">
        <v>6.85</v>
      </c>
      <c r="H34" s="58">
        <v>139</v>
      </c>
      <c r="I34" s="58">
        <v>140</v>
      </c>
      <c r="K34">
        <v>40</v>
      </c>
      <c r="L34">
        <v>4</v>
      </c>
      <c r="M34">
        <v>13</v>
      </c>
      <c r="N34">
        <v>15</v>
      </c>
      <c r="O34">
        <v>2</v>
      </c>
      <c r="P34">
        <v>6</v>
      </c>
      <c r="Q34">
        <v>21</v>
      </c>
      <c r="R34">
        <v>8</v>
      </c>
      <c r="S34">
        <v>2</v>
      </c>
      <c r="T34">
        <v>7</v>
      </c>
      <c r="U34">
        <v>1</v>
      </c>
      <c r="V34">
        <v>3</v>
      </c>
    </row>
    <row r="35" spans="1:22" ht="15">
      <c r="B35" s="50">
        <v>38</v>
      </c>
      <c r="C35" s="39">
        <f>VLOOKUP(B35,Sheet1!C:C,1,0)</f>
        <v>38</v>
      </c>
      <c r="D35" s="62">
        <v>1</v>
      </c>
      <c r="E35" s="55" t="s">
        <v>294</v>
      </c>
      <c r="F35" s="51">
        <v>4.01</v>
      </c>
      <c r="H35" s="51">
        <v>134</v>
      </c>
      <c r="I35" s="51">
        <v>126</v>
      </c>
      <c r="K35">
        <v>48</v>
      </c>
      <c r="L35">
        <v>3</v>
      </c>
      <c r="M35">
        <v>8</v>
      </c>
      <c r="N35">
        <v>21</v>
      </c>
      <c r="O35">
        <v>8</v>
      </c>
      <c r="P35">
        <v>8</v>
      </c>
      <c r="Q35">
        <v>23</v>
      </c>
      <c r="R35">
        <v>5</v>
      </c>
      <c r="S35">
        <v>6</v>
      </c>
      <c r="T35">
        <v>6</v>
      </c>
      <c r="U35">
        <v>5</v>
      </c>
      <c r="V35">
        <v>1</v>
      </c>
    </row>
    <row r="36" spans="1:22" ht="15">
      <c r="B36" s="50">
        <v>39</v>
      </c>
      <c r="C36" s="39">
        <f>VLOOKUP(B36,Sheet1!C:C,1,0)</f>
        <v>39</v>
      </c>
      <c r="D36" s="62">
        <v>2</v>
      </c>
      <c r="E36" s="51" t="s">
        <v>295</v>
      </c>
      <c r="F36" s="51">
        <v>5.88</v>
      </c>
      <c r="H36" s="51">
        <v>105</v>
      </c>
      <c r="I36" s="51">
        <v>114</v>
      </c>
      <c r="K36">
        <v>69</v>
      </c>
      <c r="L36">
        <v>14</v>
      </c>
      <c r="M36">
        <v>16</v>
      </c>
      <c r="N36">
        <v>19</v>
      </c>
      <c r="O36">
        <v>10</v>
      </c>
      <c r="P36">
        <v>10</v>
      </c>
      <c r="Q36">
        <v>39</v>
      </c>
      <c r="R36">
        <v>5</v>
      </c>
      <c r="S36">
        <v>6</v>
      </c>
      <c r="T36">
        <v>11</v>
      </c>
      <c r="U36">
        <v>12</v>
      </c>
      <c r="V36">
        <v>5</v>
      </c>
    </row>
    <row r="37" spans="1:22" ht="15">
      <c r="B37" s="50">
        <v>40</v>
      </c>
      <c r="C37" s="39">
        <f>VLOOKUP(B37,Sheet1!C:C,1,0)</f>
        <v>40</v>
      </c>
      <c r="D37" s="62">
        <v>1</v>
      </c>
      <c r="E37" s="51" t="s">
        <v>219</v>
      </c>
      <c r="F37" s="59">
        <v>6.1534246575342504</v>
      </c>
      <c r="H37" s="51">
        <v>114</v>
      </c>
      <c r="I37" s="51">
        <v>102</v>
      </c>
      <c r="K37">
        <v>66</v>
      </c>
      <c r="L37">
        <v>8</v>
      </c>
      <c r="M37">
        <v>13</v>
      </c>
      <c r="N37">
        <v>17</v>
      </c>
      <c r="O37">
        <v>13</v>
      </c>
      <c r="P37">
        <v>15</v>
      </c>
      <c r="Q37">
        <v>46</v>
      </c>
      <c r="R37">
        <v>11</v>
      </c>
      <c r="S37">
        <v>10</v>
      </c>
      <c r="T37">
        <v>14</v>
      </c>
      <c r="U37">
        <v>7</v>
      </c>
      <c r="V37">
        <v>4</v>
      </c>
    </row>
    <row r="38" spans="1:22" ht="15">
      <c r="B38" s="50">
        <v>41</v>
      </c>
      <c r="C38" s="39">
        <f>VLOOKUP(B38,Sheet1!C:C,1,0)</f>
        <v>41</v>
      </c>
      <c r="D38" s="62">
        <v>1</v>
      </c>
      <c r="E38" s="55" t="s">
        <v>235</v>
      </c>
      <c r="F38" s="51">
        <v>6.65</v>
      </c>
      <c r="H38" s="51">
        <v>134</v>
      </c>
      <c r="I38" s="51">
        <v>129</v>
      </c>
      <c r="K38">
        <v>76</v>
      </c>
      <c r="L38">
        <v>12</v>
      </c>
      <c r="M38">
        <v>16</v>
      </c>
      <c r="N38">
        <v>27</v>
      </c>
      <c r="O38">
        <v>8</v>
      </c>
      <c r="P38">
        <v>13</v>
      </c>
      <c r="Q38">
        <v>41</v>
      </c>
      <c r="R38">
        <v>6</v>
      </c>
      <c r="S38">
        <v>11</v>
      </c>
      <c r="T38">
        <v>10</v>
      </c>
      <c r="U38">
        <v>8</v>
      </c>
      <c r="V38">
        <v>6</v>
      </c>
    </row>
    <row r="39" spans="1:22" ht="15">
      <c r="B39" s="50">
        <v>42</v>
      </c>
      <c r="C39" s="39">
        <f>VLOOKUP(B39,Sheet1!C:C,1,0)</f>
        <v>42</v>
      </c>
      <c r="D39" s="62">
        <v>1</v>
      </c>
      <c r="E39" s="51" t="s">
        <v>294</v>
      </c>
      <c r="F39" s="59">
        <v>5.2356164383561596</v>
      </c>
      <c r="H39" s="51">
        <v>113</v>
      </c>
      <c r="I39" s="51">
        <v>117</v>
      </c>
      <c r="K39">
        <v>62</v>
      </c>
      <c r="L39">
        <v>19</v>
      </c>
      <c r="M39">
        <v>18</v>
      </c>
      <c r="N39">
        <v>9</v>
      </c>
      <c r="O39">
        <v>7</v>
      </c>
      <c r="P39">
        <v>9</v>
      </c>
      <c r="Q39">
        <v>49</v>
      </c>
      <c r="R39">
        <v>8</v>
      </c>
      <c r="S39">
        <v>8</v>
      </c>
      <c r="T39">
        <v>16</v>
      </c>
      <c r="U39">
        <v>12</v>
      </c>
      <c r="V39">
        <v>5</v>
      </c>
    </row>
    <row r="40" spans="1:22" ht="15">
      <c r="B40" s="50">
        <v>43</v>
      </c>
      <c r="C40" s="39">
        <f>VLOOKUP(B40,Sheet1!C:C,1,0)</f>
        <v>43</v>
      </c>
      <c r="D40" s="62">
        <v>1</v>
      </c>
      <c r="E40" s="51" t="s">
        <v>296</v>
      </c>
      <c r="F40" s="59">
        <v>5.6301369863013697</v>
      </c>
      <c r="H40" s="51">
        <v>126</v>
      </c>
      <c r="I40" s="51">
        <v>132</v>
      </c>
      <c r="K40">
        <v>67</v>
      </c>
      <c r="L40">
        <v>7</v>
      </c>
      <c r="M40">
        <v>19</v>
      </c>
      <c r="N40">
        <v>13</v>
      </c>
      <c r="O40">
        <v>13</v>
      </c>
      <c r="P40">
        <v>15</v>
      </c>
      <c r="Q40">
        <v>55</v>
      </c>
      <c r="R40">
        <v>10</v>
      </c>
      <c r="S40">
        <v>10</v>
      </c>
      <c r="T40">
        <v>19</v>
      </c>
      <c r="U40">
        <v>10</v>
      </c>
      <c r="V40">
        <v>6</v>
      </c>
    </row>
    <row r="41" spans="1:22" ht="15">
      <c r="B41" s="50">
        <v>44</v>
      </c>
      <c r="C41" s="39">
        <f>VLOOKUP(B41,Sheet1!C:C,1,0)</f>
        <v>44</v>
      </c>
      <c r="D41" s="62">
        <v>1</v>
      </c>
      <c r="E41" s="55" t="s">
        <v>297</v>
      </c>
      <c r="F41" s="51">
        <v>6.89</v>
      </c>
      <c r="H41" s="51">
        <v>131</v>
      </c>
      <c r="I41" s="51">
        <v>129</v>
      </c>
      <c r="K41">
        <v>76</v>
      </c>
      <c r="L41">
        <v>14</v>
      </c>
      <c r="M41">
        <v>19</v>
      </c>
      <c r="N41">
        <v>21</v>
      </c>
      <c r="O41">
        <v>11</v>
      </c>
      <c r="P41">
        <v>11</v>
      </c>
      <c r="Q41">
        <v>66</v>
      </c>
      <c r="R41">
        <v>8</v>
      </c>
      <c r="S41">
        <v>14</v>
      </c>
      <c r="T41">
        <v>21</v>
      </c>
      <c r="U41">
        <v>14</v>
      </c>
      <c r="V41">
        <v>9</v>
      </c>
    </row>
    <row r="42" spans="1:22" ht="15">
      <c r="B42" s="50">
        <v>45</v>
      </c>
      <c r="C42" s="39">
        <f>VLOOKUP(B42,Sheet1!C:C,1,0)</f>
        <v>45</v>
      </c>
      <c r="D42" s="62">
        <v>1</v>
      </c>
      <c r="E42" s="51" t="s">
        <v>298</v>
      </c>
      <c r="F42" s="59">
        <v>5.5150684931506904</v>
      </c>
      <c r="H42" s="51">
        <v>134</v>
      </c>
      <c r="I42" s="51">
        <v>146</v>
      </c>
      <c r="K42">
        <v>67</v>
      </c>
      <c r="L42">
        <v>8</v>
      </c>
      <c r="M42">
        <v>15</v>
      </c>
      <c r="N42">
        <v>26</v>
      </c>
      <c r="O42">
        <v>9</v>
      </c>
      <c r="P42">
        <v>9</v>
      </c>
      <c r="Q42">
        <v>55</v>
      </c>
      <c r="R42">
        <v>7</v>
      </c>
      <c r="S42">
        <v>14</v>
      </c>
      <c r="T42">
        <v>19</v>
      </c>
      <c r="U42">
        <v>6</v>
      </c>
      <c r="V42">
        <v>9</v>
      </c>
    </row>
    <row r="43" spans="1:22" ht="15">
      <c r="B43" s="50">
        <v>46</v>
      </c>
      <c r="C43" s="39">
        <f>VLOOKUP(B43,Sheet1!C:C,1,0)</f>
        <v>46</v>
      </c>
      <c r="D43" s="62">
        <v>2</v>
      </c>
      <c r="E43" s="55" t="s">
        <v>299</v>
      </c>
      <c r="F43" s="51">
        <v>5.96</v>
      </c>
      <c r="H43" s="51">
        <v>139</v>
      </c>
      <c r="I43" s="51">
        <v>135</v>
      </c>
      <c r="K43">
        <v>50</v>
      </c>
      <c r="L43">
        <v>2</v>
      </c>
      <c r="M43">
        <v>15</v>
      </c>
      <c r="N43">
        <v>25</v>
      </c>
      <c r="O43">
        <v>3</v>
      </c>
      <c r="P43">
        <v>5</v>
      </c>
      <c r="Q43">
        <v>18</v>
      </c>
      <c r="R43">
        <v>5</v>
      </c>
      <c r="S43">
        <v>4</v>
      </c>
      <c r="T43">
        <v>2</v>
      </c>
      <c r="U43">
        <v>4</v>
      </c>
      <c r="V43">
        <v>3</v>
      </c>
    </row>
    <row r="44" spans="1:22" ht="15">
      <c r="B44" s="50">
        <v>47</v>
      </c>
      <c r="C44" s="39">
        <f>VLOOKUP(B44,Sheet1!C:C,1,0)</f>
        <v>47</v>
      </c>
      <c r="D44" s="62">
        <v>2</v>
      </c>
      <c r="E44" s="55" t="s">
        <v>241</v>
      </c>
      <c r="F44" s="51">
        <v>6.13</v>
      </c>
      <c r="H44" s="51">
        <v>135</v>
      </c>
      <c r="I44" s="51">
        <v>123</v>
      </c>
      <c r="K44">
        <v>68</v>
      </c>
      <c r="L44">
        <v>10</v>
      </c>
      <c r="M44">
        <v>18</v>
      </c>
      <c r="N44">
        <v>18</v>
      </c>
      <c r="O44">
        <v>13</v>
      </c>
      <c r="P44">
        <v>9</v>
      </c>
      <c r="Q44">
        <v>50</v>
      </c>
      <c r="R44">
        <v>11</v>
      </c>
      <c r="S44">
        <v>15</v>
      </c>
      <c r="T44">
        <v>14</v>
      </c>
      <c r="U44">
        <v>7</v>
      </c>
      <c r="V44">
        <v>3</v>
      </c>
    </row>
    <row r="45" spans="1:22" ht="15">
      <c r="B45" s="50">
        <v>48</v>
      </c>
      <c r="C45" s="39">
        <f>VLOOKUP(B45,Sheet1!C:C,1,0)</f>
        <v>48</v>
      </c>
      <c r="D45" s="62">
        <v>1</v>
      </c>
      <c r="E45" s="51" t="s">
        <v>300</v>
      </c>
      <c r="F45" s="59">
        <v>6.2164383561643799</v>
      </c>
      <c r="H45" s="51">
        <v>136</v>
      </c>
      <c r="I45" s="51">
        <v>137</v>
      </c>
      <c r="K45">
        <v>80</v>
      </c>
      <c r="L45">
        <v>17</v>
      </c>
      <c r="M45">
        <v>16</v>
      </c>
      <c r="N45">
        <v>21</v>
      </c>
      <c r="O45">
        <v>17</v>
      </c>
      <c r="P45">
        <v>9</v>
      </c>
      <c r="Q45">
        <v>34</v>
      </c>
      <c r="R45">
        <v>5</v>
      </c>
      <c r="S45">
        <v>11</v>
      </c>
      <c r="T45">
        <v>6</v>
      </c>
      <c r="U45">
        <v>7</v>
      </c>
      <c r="V45">
        <v>5</v>
      </c>
    </row>
    <row r="46" spans="1:22" hidden="1">
      <c r="A46" s="39">
        <v>0</v>
      </c>
      <c r="B46" t="s">
        <v>283</v>
      </c>
      <c r="C46" s="39" t="str">
        <f>VLOOKUP(B46,Sheet1!C:C,1,0)</f>
        <v>b2401</v>
      </c>
      <c r="D46">
        <v>2</v>
      </c>
      <c r="E46" s="40" t="s">
        <v>284</v>
      </c>
      <c r="F46">
        <v>4.99</v>
      </c>
      <c r="H46" s="67">
        <v>138</v>
      </c>
      <c r="I46">
        <v>129</v>
      </c>
      <c r="K46" s="42">
        <v>69</v>
      </c>
      <c r="L46" s="43">
        <v>10</v>
      </c>
      <c r="M46" s="43">
        <v>15</v>
      </c>
      <c r="N46" s="43">
        <v>20</v>
      </c>
      <c r="O46" s="43">
        <v>14</v>
      </c>
      <c r="P46" s="43">
        <v>10</v>
      </c>
      <c r="Q46" s="42">
        <v>41</v>
      </c>
      <c r="R46" s="43">
        <v>8</v>
      </c>
      <c r="S46" s="43">
        <v>9</v>
      </c>
      <c r="T46" s="43">
        <v>9</v>
      </c>
      <c r="U46" s="43">
        <v>6</v>
      </c>
      <c r="V46" s="43">
        <v>9</v>
      </c>
    </row>
    <row r="47" spans="1:22" ht="15">
      <c r="B47" s="56" t="s">
        <v>283</v>
      </c>
      <c r="C47" s="39" t="str">
        <f>VLOOKUP(B47,Sheet1!C:C,1,0)</f>
        <v>b2401</v>
      </c>
      <c r="D47" s="64">
        <v>2</v>
      </c>
      <c r="E47" s="57" t="s">
        <v>221</v>
      </c>
      <c r="F47" s="61">
        <v>5.2109589041095896</v>
      </c>
      <c r="H47" s="57">
        <v>138</v>
      </c>
      <c r="I47" s="57">
        <v>129</v>
      </c>
      <c r="K47">
        <v>73</v>
      </c>
      <c r="L47">
        <v>9</v>
      </c>
      <c r="M47">
        <v>16</v>
      </c>
      <c r="N47">
        <v>23</v>
      </c>
      <c r="O47">
        <v>15</v>
      </c>
      <c r="P47">
        <v>10</v>
      </c>
      <c r="Q47">
        <v>46</v>
      </c>
      <c r="R47">
        <v>8</v>
      </c>
      <c r="S47">
        <v>7</v>
      </c>
      <c r="T47">
        <v>16</v>
      </c>
      <c r="U47">
        <v>8</v>
      </c>
      <c r="V47">
        <v>7</v>
      </c>
    </row>
    <row r="48" spans="1:22" hidden="1">
      <c r="A48" s="39">
        <v>0</v>
      </c>
      <c r="B48" t="s">
        <v>123</v>
      </c>
      <c r="C48" s="39" t="str">
        <f>VLOOKUP(B48,Sheet1!C:C,1,0)</f>
        <v>b2403</v>
      </c>
      <c r="D48">
        <v>1</v>
      </c>
      <c r="E48" s="40" t="s">
        <v>285</v>
      </c>
      <c r="F48" s="46">
        <v>4.92</v>
      </c>
      <c r="H48" s="67">
        <v>123</v>
      </c>
      <c r="I48">
        <v>126</v>
      </c>
      <c r="K48" s="42">
        <v>83</v>
      </c>
      <c r="L48" s="43">
        <v>17</v>
      </c>
      <c r="M48" s="43">
        <v>18</v>
      </c>
      <c r="N48" s="43">
        <v>23</v>
      </c>
      <c r="O48" s="43">
        <v>9</v>
      </c>
      <c r="P48" s="43">
        <v>16</v>
      </c>
      <c r="Q48" s="42">
        <v>59</v>
      </c>
      <c r="R48" s="43">
        <v>7</v>
      </c>
      <c r="S48" s="43">
        <v>8</v>
      </c>
      <c r="T48" s="43">
        <v>20</v>
      </c>
      <c r="U48" s="43">
        <v>13</v>
      </c>
      <c r="V48" s="43">
        <v>11</v>
      </c>
    </row>
    <row r="49" spans="1:22" ht="15">
      <c r="B49" s="56" t="s">
        <v>123</v>
      </c>
      <c r="C49" s="39" t="str">
        <f>VLOOKUP(B49,Sheet1!C:C,1,0)</f>
        <v>b2403</v>
      </c>
      <c r="D49" s="64">
        <v>1</v>
      </c>
      <c r="E49" s="57" t="s">
        <v>285</v>
      </c>
      <c r="F49" s="61">
        <v>5.1150684931506802</v>
      </c>
      <c r="H49" s="57">
        <v>123</v>
      </c>
      <c r="I49" s="57">
        <v>126</v>
      </c>
      <c r="K49">
        <v>83</v>
      </c>
      <c r="L49">
        <v>17</v>
      </c>
      <c r="M49">
        <v>18</v>
      </c>
      <c r="N49">
        <v>23</v>
      </c>
      <c r="O49">
        <v>9</v>
      </c>
      <c r="P49">
        <v>16</v>
      </c>
      <c r="Q49">
        <v>59</v>
      </c>
      <c r="R49">
        <v>7</v>
      </c>
      <c r="S49">
        <v>8</v>
      </c>
      <c r="T49">
        <v>20</v>
      </c>
      <c r="U49">
        <v>13</v>
      </c>
      <c r="V49">
        <v>11</v>
      </c>
    </row>
    <row r="50" spans="1:22" hidden="1">
      <c r="A50" s="39">
        <v>0</v>
      </c>
      <c r="B50" t="s">
        <v>121</v>
      </c>
      <c r="C50" s="39" t="str">
        <f>VLOOKUP(B50,Sheet1!C:C,1,0)</f>
        <v>b2404</v>
      </c>
      <c r="D50">
        <v>1</v>
      </c>
      <c r="E50" s="40" t="s">
        <v>122</v>
      </c>
      <c r="F50">
        <v>5.13</v>
      </c>
      <c r="H50" s="67">
        <v>112</v>
      </c>
      <c r="I50">
        <v>111</v>
      </c>
      <c r="K50" s="42">
        <v>32</v>
      </c>
      <c r="L50" s="43">
        <v>5</v>
      </c>
      <c r="M50" s="43">
        <v>11</v>
      </c>
      <c r="N50" s="43">
        <v>12</v>
      </c>
      <c r="O50" s="43">
        <v>1</v>
      </c>
      <c r="P50" s="43">
        <v>3</v>
      </c>
      <c r="Q50" s="42">
        <v>27</v>
      </c>
      <c r="R50" s="43">
        <v>5</v>
      </c>
      <c r="S50" s="43">
        <v>4</v>
      </c>
      <c r="T50" s="43">
        <v>6</v>
      </c>
      <c r="U50" s="43">
        <v>2</v>
      </c>
      <c r="V50" s="43">
        <v>10</v>
      </c>
    </row>
    <row r="51" spans="1:22" ht="15">
      <c r="B51" s="56" t="s">
        <v>121</v>
      </c>
      <c r="C51" s="39" t="str">
        <f>VLOOKUP(B51,Sheet1!C:C,1,0)</f>
        <v>b2404</v>
      </c>
      <c r="D51" s="64">
        <v>1</v>
      </c>
      <c r="E51" s="57" t="s">
        <v>122</v>
      </c>
      <c r="F51" s="61">
        <v>5.3205479452054796</v>
      </c>
      <c r="H51" s="57">
        <v>112</v>
      </c>
      <c r="I51" s="57">
        <v>111</v>
      </c>
      <c r="K51">
        <v>32</v>
      </c>
      <c r="L51">
        <v>5</v>
      </c>
      <c r="M51">
        <v>11</v>
      </c>
      <c r="N51">
        <v>12</v>
      </c>
      <c r="O51">
        <v>1</v>
      </c>
      <c r="P51">
        <v>3</v>
      </c>
      <c r="Q51">
        <v>27</v>
      </c>
      <c r="R51">
        <v>5</v>
      </c>
      <c r="S51">
        <v>4</v>
      </c>
      <c r="T51">
        <v>6</v>
      </c>
      <c r="U51">
        <v>2</v>
      </c>
      <c r="V51">
        <v>10</v>
      </c>
    </row>
    <row r="52" spans="1:22" hidden="1">
      <c r="A52" s="39">
        <v>0</v>
      </c>
      <c r="B52" t="s">
        <v>216</v>
      </c>
      <c r="C52" s="39" t="str">
        <f>VLOOKUP(B52,Sheet1!C:C,1,0)</f>
        <v>b2405</v>
      </c>
      <c r="D52">
        <v>1</v>
      </c>
      <c r="E52" s="40" t="s">
        <v>286</v>
      </c>
      <c r="F52">
        <v>5.21</v>
      </c>
      <c r="H52" s="67">
        <v>132</v>
      </c>
      <c r="I52">
        <v>129</v>
      </c>
      <c r="K52" s="42">
        <v>59</v>
      </c>
      <c r="L52" s="43">
        <v>7</v>
      </c>
      <c r="M52" s="43">
        <v>13</v>
      </c>
      <c r="N52" s="43">
        <v>24</v>
      </c>
      <c r="O52" s="43">
        <v>6</v>
      </c>
      <c r="P52" s="43">
        <v>9</v>
      </c>
      <c r="Q52" s="42">
        <v>21</v>
      </c>
      <c r="R52" s="43">
        <v>5</v>
      </c>
      <c r="S52" s="43">
        <v>7</v>
      </c>
      <c r="T52" s="43">
        <v>4</v>
      </c>
      <c r="U52" s="43">
        <v>2</v>
      </c>
      <c r="V52" s="43">
        <v>3</v>
      </c>
    </row>
    <row r="53" spans="1:22" ht="15">
      <c r="B53" s="56" t="s">
        <v>216</v>
      </c>
      <c r="C53" s="39" t="str">
        <f>VLOOKUP(B53,Sheet1!C:C,1,0)</f>
        <v>b2405</v>
      </c>
      <c r="D53" s="64">
        <v>1</v>
      </c>
      <c r="E53" s="57" t="s">
        <v>217</v>
      </c>
      <c r="F53" s="61">
        <v>5.3972602739726003</v>
      </c>
      <c r="H53" s="57">
        <v>132</v>
      </c>
      <c r="I53" s="57">
        <v>129</v>
      </c>
      <c r="K53">
        <v>61</v>
      </c>
      <c r="L53">
        <v>5</v>
      </c>
      <c r="M53">
        <v>12</v>
      </c>
      <c r="N53">
        <v>25</v>
      </c>
      <c r="O53">
        <v>9</v>
      </c>
      <c r="P53">
        <v>10</v>
      </c>
      <c r="Q53">
        <v>23</v>
      </c>
      <c r="R53">
        <v>7</v>
      </c>
      <c r="S53">
        <v>6</v>
      </c>
      <c r="T53">
        <v>2</v>
      </c>
      <c r="U53">
        <v>3</v>
      </c>
      <c r="V53">
        <v>5</v>
      </c>
    </row>
    <row r="54" spans="1:22" hidden="1">
      <c r="A54" s="39">
        <v>0</v>
      </c>
      <c r="B54" t="s">
        <v>287</v>
      </c>
      <c r="C54" s="39" t="str">
        <f>VLOOKUP(B54,Sheet1!C:C,1,0)</f>
        <v>b2406</v>
      </c>
      <c r="D54">
        <v>1</v>
      </c>
      <c r="E54" s="40" t="s">
        <v>288</v>
      </c>
      <c r="F54">
        <v>5.32</v>
      </c>
      <c r="H54" s="67">
        <v>142</v>
      </c>
      <c r="I54">
        <v>143</v>
      </c>
      <c r="K54" s="42">
        <v>68</v>
      </c>
      <c r="L54" s="43">
        <v>12</v>
      </c>
      <c r="M54" s="43">
        <v>14</v>
      </c>
      <c r="N54" s="43">
        <v>20</v>
      </c>
      <c r="O54" s="43">
        <v>8</v>
      </c>
      <c r="P54" s="43">
        <v>14</v>
      </c>
      <c r="Q54" s="42">
        <v>31</v>
      </c>
      <c r="R54" s="43">
        <v>8</v>
      </c>
      <c r="S54" s="43">
        <v>6</v>
      </c>
      <c r="T54" s="43">
        <v>7</v>
      </c>
      <c r="U54" s="43">
        <v>5</v>
      </c>
      <c r="V54" s="43">
        <v>5</v>
      </c>
    </row>
    <row r="55" spans="1:22" ht="15">
      <c r="B55" s="56" t="s">
        <v>287</v>
      </c>
      <c r="C55" s="39" t="str">
        <f>VLOOKUP(B55,Sheet1!C:C,1,0)</f>
        <v>b2406</v>
      </c>
      <c r="D55" s="64">
        <v>1</v>
      </c>
      <c r="E55" s="57" t="s">
        <v>219</v>
      </c>
      <c r="F55" s="61">
        <v>5.5123287671232903</v>
      </c>
      <c r="H55" s="57">
        <v>142</v>
      </c>
      <c r="I55" s="57">
        <v>143</v>
      </c>
      <c r="K55">
        <v>57</v>
      </c>
      <c r="L55">
        <v>7</v>
      </c>
      <c r="M55">
        <v>13</v>
      </c>
      <c r="N55">
        <v>21</v>
      </c>
      <c r="O55">
        <v>6</v>
      </c>
      <c r="P55">
        <v>10</v>
      </c>
      <c r="Q55">
        <v>24</v>
      </c>
      <c r="R55">
        <v>8</v>
      </c>
      <c r="S55">
        <v>4</v>
      </c>
      <c r="T55">
        <v>6</v>
      </c>
      <c r="U55">
        <v>5</v>
      </c>
      <c r="V55">
        <v>1</v>
      </c>
    </row>
    <row r="56" spans="1:22" ht="30">
      <c r="B56" s="50" t="s">
        <v>127</v>
      </c>
      <c r="C56" s="39" t="str">
        <f>VLOOKUP(B56,Sheet1!C:C,1,0)</f>
        <v>b2412</v>
      </c>
      <c r="D56" s="62">
        <v>1</v>
      </c>
      <c r="E56" s="55" t="s">
        <v>301</v>
      </c>
      <c r="F56" s="59">
        <v>5.4931506849315097</v>
      </c>
      <c r="H56" s="51">
        <v>132</v>
      </c>
      <c r="I56" s="51">
        <v>137</v>
      </c>
      <c r="K56">
        <v>55</v>
      </c>
      <c r="L56">
        <v>9</v>
      </c>
      <c r="M56">
        <v>15</v>
      </c>
      <c r="N56">
        <v>21</v>
      </c>
      <c r="O56">
        <v>3</v>
      </c>
      <c r="P56">
        <v>7</v>
      </c>
      <c r="Q56">
        <v>28</v>
      </c>
      <c r="R56">
        <v>7</v>
      </c>
      <c r="S56">
        <v>3</v>
      </c>
      <c r="T56">
        <v>9</v>
      </c>
      <c r="U56">
        <v>6</v>
      </c>
      <c r="V56">
        <v>3</v>
      </c>
    </row>
    <row r="57" spans="1:22" ht="15">
      <c r="B57" s="50" t="s">
        <v>143</v>
      </c>
      <c r="C57" s="39" t="str">
        <f>VLOOKUP(B57,Sheet1!C:C,1,0)</f>
        <v>b2415</v>
      </c>
      <c r="D57" s="62">
        <v>1</v>
      </c>
      <c r="E57" s="51" t="s">
        <v>144</v>
      </c>
      <c r="F57" s="59">
        <v>5.4767123287671202</v>
      </c>
      <c r="H57" s="51">
        <v>104</v>
      </c>
      <c r="I57" s="51">
        <v>105</v>
      </c>
      <c r="K57">
        <v>75</v>
      </c>
      <c r="L57">
        <v>8</v>
      </c>
      <c r="M57">
        <v>18</v>
      </c>
      <c r="N57">
        <v>27</v>
      </c>
      <c r="O57">
        <v>13</v>
      </c>
      <c r="P57">
        <v>9</v>
      </c>
      <c r="Q57">
        <v>46</v>
      </c>
      <c r="R57">
        <v>7</v>
      </c>
      <c r="S57">
        <v>9</v>
      </c>
      <c r="T57">
        <v>14</v>
      </c>
      <c r="U57">
        <v>6</v>
      </c>
      <c r="V57">
        <v>10</v>
      </c>
    </row>
    <row r="58" spans="1:22" ht="15">
      <c r="B58" s="50" t="s">
        <v>141</v>
      </c>
      <c r="C58" s="39" t="str">
        <f>VLOOKUP(B58,Sheet1!C:C,1,0)</f>
        <v>b2416</v>
      </c>
      <c r="D58" s="62">
        <v>1</v>
      </c>
      <c r="E58" s="51" t="s">
        <v>142</v>
      </c>
      <c r="F58" s="59">
        <v>5.5589041095890401</v>
      </c>
      <c r="H58" s="51">
        <v>115</v>
      </c>
      <c r="I58" s="51">
        <v>114</v>
      </c>
      <c r="K58">
        <v>60</v>
      </c>
      <c r="L58">
        <v>7</v>
      </c>
      <c r="M58">
        <v>15</v>
      </c>
      <c r="N58">
        <v>19</v>
      </c>
      <c r="O58">
        <v>9</v>
      </c>
      <c r="P58">
        <v>10</v>
      </c>
      <c r="Q58">
        <v>46</v>
      </c>
      <c r="R58">
        <v>11</v>
      </c>
      <c r="S58">
        <v>12</v>
      </c>
      <c r="T58">
        <v>10</v>
      </c>
      <c r="U58">
        <v>7</v>
      </c>
      <c r="V58">
        <v>6</v>
      </c>
    </row>
    <row r="59" spans="1:22" ht="30">
      <c r="B59" s="50" t="s">
        <v>233</v>
      </c>
      <c r="C59" s="39" t="str">
        <f>VLOOKUP(B59,Sheet1!C:C,1,0)</f>
        <v>b2417</v>
      </c>
      <c r="D59" s="62">
        <v>1</v>
      </c>
      <c r="E59" s="55" t="s">
        <v>302</v>
      </c>
      <c r="F59" s="59">
        <v>5.6767123287671204</v>
      </c>
      <c r="H59" s="51">
        <v>96</v>
      </c>
      <c r="I59" s="51">
        <v>108</v>
      </c>
      <c r="K59">
        <v>60</v>
      </c>
      <c r="L59">
        <v>7</v>
      </c>
      <c r="M59">
        <v>14</v>
      </c>
      <c r="N59">
        <v>17</v>
      </c>
      <c r="O59">
        <v>14</v>
      </c>
      <c r="P59">
        <v>8</v>
      </c>
      <c r="Q59">
        <v>30</v>
      </c>
      <c r="R59">
        <v>9</v>
      </c>
      <c r="S59">
        <v>7</v>
      </c>
      <c r="T59">
        <v>8</v>
      </c>
      <c r="U59">
        <v>3</v>
      </c>
      <c r="V59">
        <v>3</v>
      </c>
    </row>
    <row r="60" spans="1:22" ht="15">
      <c r="B60" s="50" t="s">
        <v>242</v>
      </c>
      <c r="C60" s="39" t="str">
        <f>VLOOKUP(B60,Sheet1!C:C,1,0)</f>
        <v>b2418</v>
      </c>
      <c r="D60" s="62">
        <v>1</v>
      </c>
      <c r="E60" s="51" t="s">
        <v>159</v>
      </c>
      <c r="F60" s="59">
        <v>5.5178082191780797</v>
      </c>
      <c r="H60" s="51">
        <v>107</v>
      </c>
      <c r="I60" s="51">
        <v>99</v>
      </c>
      <c r="K60">
        <v>70</v>
      </c>
      <c r="L60">
        <v>10</v>
      </c>
      <c r="M60">
        <v>17</v>
      </c>
      <c r="N60">
        <v>15</v>
      </c>
      <c r="O60">
        <v>17</v>
      </c>
      <c r="P60">
        <v>11</v>
      </c>
      <c r="Q60">
        <v>50</v>
      </c>
      <c r="R60">
        <v>10</v>
      </c>
      <c r="S60">
        <v>14</v>
      </c>
      <c r="T60">
        <v>12</v>
      </c>
      <c r="U60">
        <v>9</v>
      </c>
      <c r="V60">
        <v>5</v>
      </c>
    </row>
    <row r="61" spans="1:22" ht="15" hidden="1">
      <c r="B61" s="54" t="s">
        <v>303</v>
      </c>
      <c r="C61" s="39" t="e">
        <f>VLOOKUP(B61,Sheet1!C:C,1,0)</f>
        <v>#N/A</v>
      </c>
      <c r="D61" s="63">
        <v>1</v>
      </c>
      <c r="E61" s="53" t="s">
        <v>304</v>
      </c>
      <c r="F61" s="60">
        <v>6.65</v>
      </c>
      <c r="H61" s="58">
        <v>132</v>
      </c>
      <c r="I61" s="58">
        <v>137</v>
      </c>
      <c r="K61">
        <v>41</v>
      </c>
      <c r="L61">
        <v>4</v>
      </c>
      <c r="M61">
        <v>11</v>
      </c>
      <c r="N61">
        <v>9</v>
      </c>
      <c r="O61">
        <v>4</v>
      </c>
      <c r="P61">
        <v>13</v>
      </c>
      <c r="Q61">
        <v>21</v>
      </c>
      <c r="R61">
        <v>5</v>
      </c>
      <c r="S61">
        <v>6</v>
      </c>
      <c r="T61">
        <v>7</v>
      </c>
      <c r="U61">
        <v>3</v>
      </c>
      <c r="V61">
        <v>0</v>
      </c>
    </row>
    <row r="62" spans="1:22" ht="15" hidden="1">
      <c r="B62" s="54" t="s">
        <v>228</v>
      </c>
      <c r="C62" s="39" t="e">
        <f>VLOOKUP(B62,Sheet1!C:C,1,0)</f>
        <v>#N/A</v>
      </c>
      <c r="D62" s="63">
        <v>1</v>
      </c>
      <c r="E62" s="53" t="s">
        <v>305</v>
      </c>
      <c r="F62" s="60">
        <v>7.04</v>
      </c>
      <c r="H62" s="58">
        <v>126</v>
      </c>
      <c r="I62" s="58">
        <v>137</v>
      </c>
      <c r="K62">
        <v>67</v>
      </c>
      <c r="L62">
        <v>12</v>
      </c>
      <c r="M62">
        <v>14</v>
      </c>
      <c r="N62">
        <v>23</v>
      </c>
      <c r="O62">
        <v>8</v>
      </c>
      <c r="P62">
        <v>10</v>
      </c>
      <c r="Q62">
        <v>38</v>
      </c>
      <c r="R62">
        <v>7</v>
      </c>
      <c r="S62">
        <v>7</v>
      </c>
      <c r="T62">
        <v>10</v>
      </c>
      <c r="U62">
        <v>11</v>
      </c>
      <c r="V62">
        <v>3</v>
      </c>
    </row>
  </sheetData>
  <autoFilter ref="C1:C62" xr:uid="{BCFEC108-9254-473C-B574-4043C373FF0A}">
    <filterColumn colId="0">
      <filters>
        <filter val="1"/>
        <filter val="10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3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1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V60">
    <sortCondition ref="B2:B6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FCA-5425-4E95-97F5-42F2E20FBD33}">
  <sheetPr filterMode="1"/>
  <dimension ref="A1:AB136"/>
  <sheetViews>
    <sheetView zoomScale="85" zoomScaleNormal="85" workbookViewId="0">
      <pane ySplit="1" topLeftCell="A48" activePane="bottomLeft" state="frozen"/>
      <selection pane="bottomLeft" activeCell="Z1" sqref="Z1:AB1"/>
    </sheetView>
  </sheetViews>
  <sheetFormatPr defaultColWidth="8.875" defaultRowHeight="14.25"/>
  <sheetData>
    <row r="1" spans="1:28">
      <c r="A1" t="s">
        <v>1</v>
      </c>
      <c r="B1" t="s">
        <v>306</v>
      </c>
      <c r="C1" t="s">
        <v>66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309</v>
      </c>
      <c r="AA1" t="s">
        <v>310</v>
      </c>
      <c r="AB1" t="s">
        <v>311</v>
      </c>
    </row>
    <row r="2" spans="1:28">
      <c r="A2">
        <v>1</v>
      </c>
      <c r="B2">
        <f>VLOOKUP(A2,Sheet1!C:C,1,0)</f>
        <v>1</v>
      </c>
      <c r="C2" t="s">
        <v>94</v>
      </c>
      <c r="D2">
        <v>65</v>
      </c>
      <c r="E2">
        <v>57</v>
      </c>
      <c r="F2">
        <v>87</v>
      </c>
      <c r="G2">
        <v>46</v>
      </c>
      <c r="H2">
        <v>72</v>
      </c>
      <c r="I2">
        <v>55</v>
      </c>
      <c r="J2">
        <v>382</v>
      </c>
      <c r="K2">
        <v>124</v>
      </c>
      <c r="L2">
        <v>109</v>
      </c>
      <c r="M2">
        <v>125</v>
      </c>
      <c r="N2">
        <v>24</v>
      </c>
      <c r="O2">
        <v>-0.390625</v>
      </c>
      <c r="P2">
        <v>-0.43396226415094286</v>
      </c>
      <c r="Q2">
        <v>0.1234567901234568</v>
      </c>
      <c r="R2">
        <v>-2.4181818181818175</v>
      </c>
      <c r="S2">
        <v>-0.56666666666666599</v>
      </c>
      <c r="T2">
        <v>-0.73809523809523836</v>
      </c>
      <c r="U2">
        <v>-0.84122562674094681</v>
      </c>
      <c r="V2">
        <v>-1.3579545454545456</v>
      </c>
      <c r="W2">
        <v>0</v>
      </c>
      <c r="X2">
        <v>-0.39694656488549535</v>
      </c>
      <c r="Y2">
        <v>1.9230769230769502E-2</v>
      </c>
      <c r="Z2">
        <f>VLOOKUP(C2,Sheet2!B:E,2,0)</f>
        <v>29</v>
      </c>
      <c r="AA2">
        <f>VLOOKUP(C2,Sheet2!B:E,3,0)</f>
        <v>37</v>
      </c>
      <c r="AB2">
        <f>VLOOKUP(C2,Sheet2!B:E,4,0)</f>
        <v>17</v>
      </c>
    </row>
    <row r="3" spans="1:28">
      <c r="A3">
        <v>2</v>
      </c>
      <c r="B3">
        <f>VLOOKUP(A3,Sheet1!C:C,1,0)</f>
        <v>2</v>
      </c>
      <c r="C3" t="s">
        <v>93</v>
      </c>
      <c r="D3">
        <v>75</v>
      </c>
      <c r="E3">
        <v>65</v>
      </c>
      <c r="F3">
        <v>95</v>
      </c>
      <c r="G3">
        <v>65</v>
      </c>
      <c r="H3">
        <v>79</v>
      </c>
      <c r="I3">
        <v>60</v>
      </c>
      <c r="J3">
        <v>439</v>
      </c>
      <c r="K3">
        <v>149</v>
      </c>
      <c r="L3">
        <v>115</v>
      </c>
      <c r="M3">
        <v>145</v>
      </c>
      <c r="N3">
        <v>30</v>
      </c>
      <c r="O3">
        <v>1.171875</v>
      </c>
      <c r="P3">
        <v>1.0754716981132082</v>
      </c>
      <c r="Q3">
        <v>1.1111111111111112</v>
      </c>
      <c r="R3">
        <v>1.0363636363636368</v>
      </c>
      <c r="S3">
        <v>0.21111111111111175</v>
      </c>
      <c r="T3">
        <v>-0.14285714285714318</v>
      </c>
      <c r="U3">
        <v>0.74651810584958256</v>
      </c>
      <c r="V3">
        <v>6.2499999999999674E-2</v>
      </c>
      <c r="W3">
        <v>0.77922077922077926</v>
      </c>
      <c r="X3">
        <v>1.1297709923664132</v>
      </c>
      <c r="Y3">
        <v>1.1730769230769234</v>
      </c>
      <c r="Z3">
        <f>VLOOKUP(C3,Sheet2!B:E,2,0)</f>
        <v>30</v>
      </c>
      <c r="AA3">
        <f>VLOOKUP(C3,Sheet2!B:E,3,0)</f>
        <v>40</v>
      </c>
      <c r="AB3">
        <f>VLOOKUP(C3,Sheet2!B:E,4,0)</f>
        <v>20</v>
      </c>
    </row>
    <row r="4" spans="1:28">
      <c r="A4">
        <v>3</v>
      </c>
      <c r="B4">
        <f>VLOOKUP(A4,Sheet1!C:C,1,0)</f>
        <v>3</v>
      </c>
      <c r="C4" t="s">
        <v>95</v>
      </c>
      <c r="D4">
        <v>72</v>
      </c>
      <c r="E4">
        <v>58</v>
      </c>
      <c r="F4">
        <v>92</v>
      </c>
      <c r="G4">
        <v>62</v>
      </c>
      <c r="H4">
        <v>74</v>
      </c>
      <c r="I4">
        <v>56</v>
      </c>
      <c r="J4">
        <v>414</v>
      </c>
      <c r="K4">
        <v>142</v>
      </c>
      <c r="L4">
        <v>115</v>
      </c>
      <c r="M4">
        <v>145</v>
      </c>
      <c r="N4">
        <v>12</v>
      </c>
      <c r="O4">
        <v>0.703125</v>
      </c>
      <c r="P4">
        <v>-0.245283018867924</v>
      </c>
      <c r="Q4">
        <v>0.74074074074074081</v>
      </c>
      <c r="R4">
        <v>0.49090909090909141</v>
      </c>
      <c r="S4">
        <v>-0.34444444444444383</v>
      </c>
      <c r="T4">
        <v>-0.6190476190476194</v>
      </c>
      <c r="U4">
        <v>5.0139275766017032E-2</v>
      </c>
      <c r="V4">
        <v>-0.33522727272727304</v>
      </c>
      <c r="W4">
        <v>0.77922077922077926</v>
      </c>
      <c r="X4">
        <v>1.1297709923664132</v>
      </c>
      <c r="Y4">
        <v>-2.2884615384615383</v>
      </c>
      <c r="Z4">
        <f>VLOOKUP(C4,Sheet2!B:E,2,0)</f>
        <v>30</v>
      </c>
      <c r="AA4">
        <f>VLOOKUP(C4,Sheet2!B:E,3,0)</f>
        <v>40</v>
      </c>
      <c r="AB4">
        <f>VLOOKUP(C4,Sheet2!B:E,4,0)</f>
        <v>20</v>
      </c>
    </row>
    <row r="5" spans="1:28">
      <c r="A5">
        <v>4</v>
      </c>
      <c r="B5">
        <f>VLOOKUP(A5,Sheet1!C:C,1,0)</f>
        <v>4</v>
      </c>
      <c r="C5" t="s">
        <v>96</v>
      </c>
      <c r="D5">
        <v>72</v>
      </c>
      <c r="E5">
        <v>62</v>
      </c>
      <c r="F5">
        <v>93</v>
      </c>
      <c r="G5">
        <v>62</v>
      </c>
      <c r="H5">
        <v>77</v>
      </c>
      <c r="I5">
        <v>59</v>
      </c>
      <c r="J5">
        <v>425</v>
      </c>
      <c r="K5">
        <v>150</v>
      </c>
      <c r="L5">
        <v>115</v>
      </c>
      <c r="M5">
        <v>145</v>
      </c>
      <c r="N5">
        <v>15</v>
      </c>
      <c r="O5">
        <v>0.703125</v>
      </c>
      <c r="P5">
        <v>0.5094339622641515</v>
      </c>
      <c r="Q5">
        <v>0.86419753086419759</v>
      </c>
      <c r="R5">
        <v>0.49090909090909141</v>
      </c>
      <c r="S5">
        <v>-1.111111111111048E-2</v>
      </c>
      <c r="T5">
        <v>-0.26190476190476225</v>
      </c>
      <c r="U5">
        <v>0.35654596100278585</v>
      </c>
      <c r="V5">
        <v>0.11931818181818149</v>
      </c>
      <c r="W5">
        <v>0.77922077922077926</v>
      </c>
      <c r="X5">
        <v>1.1297709923664132</v>
      </c>
      <c r="Y5">
        <v>-1.7115384615384612</v>
      </c>
      <c r="Z5">
        <f>VLOOKUP(C5,Sheet2!B:E,2,0)</f>
        <v>30</v>
      </c>
      <c r="AA5">
        <f>VLOOKUP(C5,Sheet2!B:E,3,0)</f>
        <v>40</v>
      </c>
      <c r="AB5">
        <f>VLOOKUP(C5,Sheet2!B:E,4,0)</f>
        <v>20</v>
      </c>
    </row>
    <row r="6" spans="1:28">
      <c r="A6">
        <v>5</v>
      </c>
      <c r="B6">
        <f>VLOOKUP(A6,Sheet1!C:C,1,0)</f>
        <v>5</v>
      </c>
      <c r="C6" t="s">
        <v>97</v>
      </c>
      <c r="D6">
        <v>58</v>
      </c>
      <c r="E6">
        <v>52</v>
      </c>
      <c r="F6">
        <v>79</v>
      </c>
      <c r="G6">
        <v>54</v>
      </c>
      <c r="H6">
        <v>65</v>
      </c>
      <c r="I6">
        <v>53</v>
      </c>
      <c r="J6">
        <v>361</v>
      </c>
      <c r="K6">
        <v>127</v>
      </c>
      <c r="L6">
        <v>99</v>
      </c>
      <c r="M6">
        <v>114</v>
      </c>
      <c r="N6">
        <v>21</v>
      </c>
      <c r="O6">
        <v>-1.484375</v>
      </c>
      <c r="P6">
        <v>-1.3773584905660372</v>
      </c>
      <c r="Q6">
        <v>-0.86419753086419759</v>
      </c>
      <c r="R6">
        <v>-0.96363636363636307</v>
      </c>
      <c r="S6">
        <v>-1.3444444444444439</v>
      </c>
      <c r="T6">
        <v>-0.9761904761904765</v>
      </c>
      <c r="U6">
        <v>-1.4261838440111418</v>
      </c>
      <c r="V6">
        <v>-1.1875000000000002</v>
      </c>
      <c r="W6">
        <v>-1.2987012987012987</v>
      </c>
      <c r="X6">
        <v>-1.236641221374045</v>
      </c>
      <c r="Y6">
        <v>-0.55769230769230738</v>
      </c>
      <c r="Z6">
        <f>VLOOKUP(C6,Sheet2!B:E,2,0)</f>
        <v>26</v>
      </c>
      <c r="AA6">
        <f>VLOOKUP(C6,Sheet2!B:E,3,0)</f>
        <v>34</v>
      </c>
      <c r="AB6">
        <f>VLOOKUP(C6,Sheet2!B:E,4,0)</f>
        <v>16</v>
      </c>
    </row>
    <row r="7" spans="1:28">
      <c r="A7">
        <v>7</v>
      </c>
      <c r="B7">
        <f>VLOOKUP(A7,Sheet1!C:C,1,0)</f>
        <v>7</v>
      </c>
      <c r="C7" t="s">
        <v>98</v>
      </c>
      <c r="D7">
        <v>66</v>
      </c>
      <c r="E7">
        <v>53</v>
      </c>
      <c r="F7">
        <v>90</v>
      </c>
      <c r="G7">
        <v>61</v>
      </c>
      <c r="H7">
        <v>73</v>
      </c>
      <c r="I7">
        <v>60</v>
      </c>
      <c r="J7">
        <v>403</v>
      </c>
      <c r="K7">
        <v>152</v>
      </c>
      <c r="L7">
        <v>98</v>
      </c>
      <c r="M7">
        <v>144</v>
      </c>
      <c r="N7">
        <v>9</v>
      </c>
      <c r="O7">
        <v>-0.234375</v>
      </c>
      <c r="P7">
        <v>-1.1886792452830184</v>
      </c>
      <c r="Q7">
        <v>0.49382716049382719</v>
      </c>
      <c r="R7">
        <v>0.30909090909090958</v>
      </c>
      <c r="S7">
        <v>-0.45555555555555494</v>
      </c>
      <c r="T7">
        <v>-0.14285714285714318</v>
      </c>
      <c r="U7">
        <v>-0.25626740947075177</v>
      </c>
      <c r="V7">
        <v>0.23295454545454511</v>
      </c>
      <c r="W7">
        <v>-1.4285714285714286</v>
      </c>
      <c r="X7">
        <v>1.0534351145038177</v>
      </c>
      <c r="Y7">
        <v>-2.865384615384615</v>
      </c>
      <c r="Z7">
        <f>VLOOKUP(C7,Sheet2!B:E,2,0)</f>
        <v>30</v>
      </c>
      <c r="AA7">
        <f>VLOOKUP(C7,Sheet2!B:E,3,0)</f>
        <v>40</v>
      </c>
      <c r="AB7">
        <f>VLOOKUP(C7,Sheet2!B:E,4,0)</f>
        <v>19</v>
      </c>
    </row>
    <row r="8" spans="1:28">
      <c r="A8">
        <v>8</v>
      </c>
      <c r="B8">
        <f>VLOOKUP(A8,Sheet1!C:C,1,0)</f>
        <v>8</v>
      </c>
      <c r="C8" t="s">
        <v>99</v>
      </c>
      <c r="D8">
        <v>72</v>
      </c>
      <c r="E8">
        <v>61</v>
      </c>
      <c r="F8">
        <v>91</v>
      </c>
      <c r="G8">
        <v>64</v>
      </c>
      <c r="H8">
        <v>78</v>
      </c>
      <c r="I8">
        <v>66</v>
      </c>
      <c r="J8">
        <v>432</v>
      </c>
      <c r="K8">
        <v>154</v>
      </c>
      <c r="L8">
        <v>113</v>
      </c>
      <c r="M8">
        <v>140</v>
      </c>
      <c r="N8">
        <v>25</v>
      </c>
      <c r="O8">
        <v>0.703125</v>
      </c>
      <c r="P8">
        <v>0.32075471698113261</v>
      </c>
      <c r="Q8">
        <v>0.61728395061728403</v>
      </c>
      <c r="R8">
        <v>0.85454545454545505</v>
      </c>
      <c r="S8">
        <v>0.10000000000000063</v>
      </c>
      <c r="T8">
        <v>0.57142857142857106</v>
      </c>
      <c r="U8">
        <v>0.55153203342618418</v>
      </c>
      <c r="V8">
        <v>0.34659090909090873</v>
      </c>
      <c r="W8">
        <v>0.51948051948051943</v>
      </c>
      <c r="X8">
        <v>0.74809160305343603</v>
      </c>
      <c r="Y8">
        <v>0.21153846153846181</v>
      </c>
      <c r="Z8">
        <f>VLOOKUP(C8,Sheet2!B:E,2,0)</f>
        <v>29</v>
      </c>
      <c r="AA8">
        <f>VLOOKUP(C8,Sheet2!B:E,3,0)</f>
        <v>40</v>
      </c>
      <c r="AB8">
        <f>VLOOKUP(C8,Sheet2!B:E,4,0)</f>
        <v>18</v>
      </c>
    </row>
    <row r="9" spans="1:28">
      <c r="A9">
        <v>9</v>
      </c>
      <c r="B9">
        <f>VLOOKUP(A9,Sheet1!C:C,1,0)</f>
        <v>9</v>
      </c>
      <c r="C9" t="s">
        <v>101</v>
      </c>
      <c r="D9">
        <v>68</v>
      </c>
      <c r="E9">
        <v>59</v>
      </c>
      <c r="F9">
        <v>88</v>
      </c>
      <c r="G9">
        <v>59</v>
      </c>
      <c r="H9">
        <v>85</v>
      </c>
      <c r="I9">
        <v>67</v>
      </c>
      <c r="J9">
        <v>426</v>
      </c>
      <c r="K9">
        <v>158</v>
      </c>
      <c r="L9">
        <v>115</v>
      </c>
      <c r="M9">
        <v>123</v>
      </c>
      <c r="N9">
        <v>30</v>
      </c>
      <c r="O9">
        <v>7.8125E-2</v>
      </c>
      <c r="P9">
        <v>-5.6603773584905127E-2</v>
      </c>
      <c r="Q9">
        <v>0.24691358024691359</v>
      </c>
      <c r="R9">
        <v>-5.4545454545454029E-2</v>
      </c>
      <c r="S9">
        <v>0.87777777777777843</v>
      </c>
      <c r="T9">
        <v>0.69047619047619013</v>
      </c>
      <c r="U9">
        <v>0.38440111420612849</v>
      </c>
      <c r="V9">
        <v>0.57386363636363602</v>
      </c>
      <c r="W9">
        <v>0.77922077922077926</v>
      </c>
      <c r="X9">
        <v>-0.54961832061068616</v>
      </c>
      <c r="Y9">
        <v>1.1730769230769234</v>
      </c>
      <c r="Z9">
        <f>VLOOKUP(C9,Sheet2!B:E,2,0)</f>
        <v>30</v>
      </c>
      <c r="AA9">
        <f>VLOOKUP(C9,Sheet2!B:E,3,0)</f>
        <v>33</v>
      </c>
      <c r="AB9">
        <f>VLOOKUP(C9,Sheet2!B:E,4,0)</f>
        <v>20</v>
      </c>
    </row>
    <row r="10" spans="1:28">
      <c r="A10">
        <v>10</v>
      </c>
      <c r="B10">
        <f>VLOOKUP(A10,Sheet1!C:C,1,0)</f>
        <v>10</v>
      </c>
      <c r="C10" t="s">
        <v>102</v>
      </c>
      <c r="D10">
        <v>70</v>
      </c>
      <c r="E10">
        <v>65</v>
      </c>
      <c r="F10">
        <v>95</v>
      </c>
      <c r="G10">
        <v>65</v>
      </c>
      <c r="H10">
        <v>84</v>
      </c>
      <c r="I10">
        <v>66</v>
      </c>
      <c r="J10">
        <v>445</v>
      </c>
      <c r="K10">
        <v>156</v>
      </c>
      <c r="L10">
        <v>115</v>
      </c>
      <c r="M10">
        <v>145</v>
      </c>
      <c r="N10">
        <v>29</v>
      </c>
      <c r="O10">
        <v>0.390625</v>
      </c>
      <c r="P10">
        <v>1.0754716981132082</v>
      </c>
      <c r="Q10">
        <v>1.1111111111111112</v>
      </c>
      <c r="R10">
        <v>1.0363636363636368</v>
      </c>
      <c r="S10">
        <v>0.76666666666666727</v>
      </c>
      <c r="T10">
        <v>0.57142857142857106</v>
      </c>
      <c r="U10">
        <v>0.91364902506963819</v>
      </c>
      <c r="V10">
        <v>0.46022727272727237</v>
      </c>
      <c r="W10">
        <v>0.77922077922077926</v>
      </c>
      <c r="X10">
        <v>1.1297709923664132</v>
      </c>
      <c r="Y10">
        <v>0.98076923076923106</v>
      </c>
      <c r="Z10">
        <f>VLOOKUP(C10,Sheet2!B:E,2,0)</f>
        <v>30</v>
      </c>
      <c r="AA10">
        <f>VLOOKUP(C10,Sheet2!B:E,3,0)</f>
        <v>40</v>
      </c>
      <c r="AB10">
        <f>VLOOKUP(C10,Sheet2!B:E,4,0)</f>
        <v>20</v>
      </c>
    </row>
    <row r="11" spans="1:28" hidden="1">
      <c r="A11">
        <v>11</v>
      </c>
      <c r="B11" t="e">
        <f>VLOOKUP(A11,Sheet1!C:C,1,0)</f>
        <v>#N/A</v>
      </c>
      <c r="C11" t="s">
        <v>103</v>
      </c>
      <c r="D11">
        <v>59</v>
      </c>
      <c r="E11">
        <v>55</v>
      </c>
      <c r="F11">
        <v>89</v>
      </c>
      <c r="G11">
        <v>61</v>
      </c>
      <c r="H11">
        <v>83</v>
      </c>
      <c r="I11">
        <v>60</v>
      </c>
      <c r="J11">
        <v>407</v>
      </c>
      <c r="K11">
        <v>150</v>
      </c>
      <c r="L11">
        <v>103</v>
      </c>
      <c r="M11">
        <v>127</v>
      </c>
      <c r="N11">
        <v>27</v>
      </c>
      <c r="O11">
        <v>-1.328125</v>
      </c>
      <c r="P11">
        <v>-0.81132075471698062</v>
      </c>
      <c r="Q11">
        <v>0.37037037037037041</v>
      </c>
      <c r="R11">
        <v>0.30909090909090958</v>
      </c>
      <c r="S11">
        <v>0.65555555555555622</v>
      </c>
      <c r="T11">
        <v>-0.14285714285714318</v>
      </c>
      <c r="U11">
        <v>-0.14484679665738132</v>
      </c>
      <c r="V11">
        <v>0.11931818181818149</v>
      </c>
      <c r="W11">
        <v>-0.77922077922077926</v>
      </c>
      <c r="X11">
        <v>-0.24427480916030447</v>
      </c>
      <c r="Y11">
        <v>0.59615384615384637</v>
      </c>
    </row>
    <row r="12" spans="1:28" hidden="1">
      <c r="A12">
        <v>12</v>
      </c>
      <c r="B12" t="e">
        <f>VLOOKUP(A12,Sheet1!C:C,1,0)</f>
        <v>#N/A</v>
      </c>
      <c r="C12" t="s">
        <v>117</v>
      </c>
      <c r="D12">
        <v>72</v>
      </c>
      <c r="E12">
        <v>62</v>
      </c>
      <c r="F12">
        <v>92</v>
      </c>
      <c r="G12">
        <v>62</v>
      </c>
      <c r="H12">
        <v>86</v>
      </c>
      <c r="I12">
        <v>68</v>
      </c>
      <c r="J12">
        <v>442</v>
      </c>
      <c r="K12">
        <v>162</v>
      </c>
      <c r="L12">
        <v>113</v>
      </c>
      <c r="M12">
        <v>139</v>
      </c>
      <c r="N12">
        <v>28</v>
      </c>
      <c r="O12">
        <v>0.703125</v>
      </c>
      <c r="P12">
        <v>0.5094339622641515</v>
      </c>
      <c r="Q12">
        <v>0.74074074074074081</v>
      </c>
      <c r="R12">
        <v>0.49090909090909141</v>
      </c>
      <c r="S12">
        <v>0.98888888888888948</v>
      </c>
      <c r="T12">
        <v>0.8095238095238092</v>
      </c>
      <c r="U12">
        <v>0.83008356545961037</v>
      </c>
      <c r="V12">
        <v>0.8011363636363632</v>
      </c>
      <c r="W12">
        <v>0.51948051948051943</v>
      </c>
      <c r="X12">
        <v>0.67175572519084059</v>
      </c>
      <c r="Y12">
        <v>0.78846153846153866</v>
      </c>
    </row>
    <row r="13" spans="1:28">
      <c r="A13">
        <v>13</v>
      </c>
      <c r="B13">
        <f>VLOOKUP(A13,Sheet1!C:C,1,0)</f>
        <v>13</v>
      </c>
      <c r="C13" t="s">
        <v>104</v>
      </c>
      <c r="D13">
        <v>61</v>
      </c>
      <c r="E13">
        <v>60</v>
      </c>
      <c r="F13">
        <v>94</v>
      </c>
      <c r="G13">
        <v>53</v>
      </c>
      <c r="H13">
        <v>72</v>
      </c>
      <c r="I13">
        <v>57</v>
      </c>
      <c r="J13">
        <v>397</v>
      </c>
      <c r="K13">
        <v>140</v>
      </c>
      <c r="L13">
        <v>115</v>
      </c>
      <c r="M13">
        <v>113</v>
      </c>
      <c r="N13">
        <v>29</v>
      </c>
      <c r="O13">
        <v>-1.015625</v>
      </c>
      <c r="P13">
        <v>0.13207547169811376</v>
      </c>
      <c r="Q13">
        <v>0.98765432098765438</v>
      </c>
      <c r="R13">
        <v>-1.1454545454545448</v>
      </c>
      <c r="S13">
        <v>-0.56666666666666599</v>
      </c>
      <c r="T13">
        <v>-0.50000000000000033</v>
      </c>
      <c r="U13">
        <v>-0.42339832869080751</v>
      </c>
      <c r="V13">
        <v>-0.44886363636363663</v>
      </c>
      <c r="W13">
        <v>0.77922077922077926</v>
      </c>
      <c r="X13">
        <v>-1.3129770992366403</v>
      </c>
      <c r="Y13">
        <v>0.98076923076923106</v>
      </c>
      <c r="Z13">
        <f>VLOOKUP(C13,Sheet2!B:E,2,0)</f>
        <v>30</v>
      </c>
      <c r="AA13">
        <f>VLOOKUP(C13,Sheet2!B:E,3,0)</f>
        <v>39</v>
      </c>
      <c r="AB13">
        <f>VLOOKUP(C13,Sheet2!B:E,4,0)</f>
        <v>20</v>
      </c>
    </row>
    <row r="14" spans="1:28">
      <c r="A14">
        <v>14</v>
      </c>
      <c r="B14">
        <f>VLOOKUP(A14,Sheet1!C:C,1,0)</f>
        <v>14</v>
      </c>
      <c r="C14" t="s">
        <v>105</v>
      </c>
      <c r="D14">
        <v>67</v>
      </c>
      <c r="E14">
        <v>56</v>
      </c>
      <c r="F14">
        <v>88</v>
      </c>
      <c r="G14">
        <v>57</v>
      </c>
      <c r="H14">
        <v>68</v>
      </c>
      <c r="I14">
        <v>63</v>
      </c>
      <c r="J14">
        <v>399</v>
      </c>
      <c r="K14">
        <v>139</v>
      </c>
      <c r="L14">
        <v>103</v>
      </c>
      <c r="M14">
        <v>131</v>
      </c>
      <c r="N14">
        <v>26</v>
      </c>
      <c r="O14">
        <v>-7.8125E-2</v>
      </c>
      <c r="P14">
        <v>-0.62264150943396179</v>
      </c>
      <c r="Q14">
        <v>0.24691358024691359</v>
      </c>
      <c r="R14">
        <v>-0.41818181818181765</v>
      </c>
      <c r="S14">
        <v>-1.0111111111111104</v>
      </c>
      <c r="T14">
        <v>0.21428571428571394</v>
      </c>
      <c r="U14">
        <v>-0.36768802228412228</v>
      </c>
      <c r="V14">
        <v>-0.50568181818181845</v>
      </c>
      <c r="W14">
        <v>-0.77922077922077926</v>
      </c>
      <c r="X14">
        <v>6.1068702290077208E-2</v>
      </c>
      <c r="Y14">
        <v>0.40384615384615413</v>
      </c>
      <c r="Z14">
        <f>VLOOKUP(C14,Sheet2!B:E,2,0)</f>
        <v>30</v>
      </c>
      <c r="AA14">
        <f>VLOOKUP(C14,Sheet2!B:E,3,0)</f>
        <v>38</v>
      </c>
      <c r="AB14">
        <f>VLOOKUP(C14,Sheet2!B:E,4,0)</f>
        <v>15</v>
      </c>
    </row>
    <row r="16" spans="1:28">
      <c r="A16">
        <v>16</v>
      </c>
      <c r="B16">
        <f>VLOOKUP(A16,Sheet1!C:C,1,0)</f>
        <v>16</v>
      </c>
      <c r="C16" t="s">
        <v>106</v>
      </c>
      <c r="D16">
        <v>67</v>
      </c>
      <c r="E16">
        <v>62</v>
      </c>
      <c r="F16">
        <v>94</v>
      </c>
      <c r="G16">
        <v>64</v>
      </c>
      <c r="H16">
        <v>89</v>
      </c>
      <c r="I16">
        <v>68</v>
      </c>
      <c r="J16">
        <v>444</v>
      </c>
      <c r="K16">
        <v>165</v>
      </c>
      <c r="L16">
        <v>115</v>
      </c>
      <c r="M16">
        <v>145</v>
      </c>
      <c r="N16">
        <v>19</v>
      </c>
      <c r="O16">
        <v>-7.8125E-2</v>
      </c>
      <c r="P16">
        <v>0.5094339622641515</v>
      </c>
      <c r="Q16">
        <v>0.98765432098765438</v>
      </c>
      <c r="R16">
        <v>0.85454545454545505</v>
      </c>
      <c r="S16">
        <v>1.3222222222222229</v>
      </c>
      <c r="T16">
        <v>0.8095238095238092</v>
      </c>
      <c r="U16">
        <v>0.88579387186629566</v>
      </c>
      <c r="V16">
        <v>0.97159090909090873</v>
      </c>
      <c r="W16">
        <v>0.77922077922077926</v>
      </c>
      <c r="X16">
        <v>1.1297709923664132</v>
      </c>
      <c r="Y16">
        <v>-0.94230769230769196</v>
      </c>
      <c r="Z16">
        <f>VLOOKUP(C16,Sheet2!B:E,2,0)</f>
        <v>30</v>
      </c>
      <c r="AA16">
        <f>VLOOKUP(C16,Sheet2!B:E,3,0)</f>
        <v>40</v>
      </c>
      <c r="AB16">
        <f>VLOOKUP(C16,Sheet2!B:E,4,0)</f>
        <v>20</v>
      </c>
    </row>
    <row r="17" spans="1:28">
      <c r="A17">
        <v>17</v>
      </c>
      <c r="B17">
        <f>VLOOKUP(A17,Sheet1!C:C,1,0)</f>
        <v>17</v>
      </c>
      <c r="C17" t="s">
        <v>107</v>
      </c>
      <c r="D17">
        <v>62</v>
      </c>
      <c r="E17">
        <v>52</v>
      </c>
      <c r="F17">
        <v>85</v>
      </c>
      <c r="G17">
        <v>63</v>
      </c>
      <c r="H17">
        <v>76</v>
      </c>
      <c r="I17">
        <v>59</v>
      </c>
      <c r="J17">
        <v>397</v>
      </c>
      <c r="K17">
        <v>137</v>
      </c>
      <c r="L17">
        <v>103</v>
      </c>
      <c r="M17">
        <v>137</v>
      </c>
      <c r="N17">
        <v>20</v>
      </c>
      <c r="O17">
        <v>-0.859375</v>
      </c>
      <c r="P17">
        <v>-1.3773584905660372</v>
      </c>
      <c r="Q17">
        <v>-0.1234567901234568</v>
      </c>
      <c r="R17">
        <v>0.67272727272727328</v>
      </c>
      <c r="S17">
        <v>-0.12222222222222159</v>
      </c>
      <c r="T17">
        <v>-0.26190476190476225</v>
      </c>
      <c r="U17">
        <v>-0.42339832869080751</v>
      </c>
      <c r="V17">
        <v>-0.6193181818181821</v>
      </c>
      <c r="W17">
        <v>-0.77922077922077926</v>
      </c>
      <c r="X17">
        <v>0.51908396946564972</v>
      </c>
      <c r="Y17">
        <v>-0.74999999999999967</v>
      </c>
      <c r="Z17">
        <f>VLOOKUP(C17,Sheet2!B:E,2,0)</f>
        <v>26</v>
      </c>
      <c r="AA17">
        <f>VLOOKUP(C17,Sheet2!B:E,3,0)</f>
        <v>38</v>
      </c>
      <c r="AB17">
        <f>VLOOKUP(C17,Sheet2!B:E,4,0)</f>
        <v>18</v>
      </c>
    </row>
    <row r="18" spans="1:28">
      <c r="A18">
        <v>18</v>
      </c>
      <c r="B18">
        <f>VLOOKUP(A18,Sheet1!C:C,1,0)</f>
        <v>18</v>
      </c>
      <c r="C18" t="s">
        <v>108</v>
      </c>
      <c r="D18">
        <v>69</v>
      </c>
      <c r="E18">
        <v>58</v>
      </c>
      <c r="F18">
        <v>83</v>
      </c>
      <c r="G18">
        <v>58</v>
      </c>
      <c r="H18">
        <v>57</v>
      </c>
      <c r="I18">
        <v>54</v>
      </c>
      <c r="J18">
        <v>379</v>
      </c>
      <c r="K18">
        <v>135</v>
      </c>
      <c r="L18">
        <v>115</v>
      </c>
      <c r="M18">
        <v>102</v>
      </c>
      <c r="N18">
        <v>27</v>
      </c>
      <c r="O18">
        <v>0.234375</v>
      </c>
      <c r="P18">
        <v>-0.245283018867924</v>
      </c>
      <c r="Q18">
        <v>-0.37037037037037041</v>
      </c>
      <c r="R18">
        <v>-0.23636363636363586</v>
      </c>
      <c r="S18">
        <v>-2.2333333333333325</v>
      </c>
      <c r="T18">
        <v>-0.85714285714285743</v>
      </c>
      <c r="U18">
        <v>-0.92479108635097462</v>
      </c>
      <c r="V18">
        <v>-0.73295454545454575</v>
      </c>
      <c r="W18">
        <v>0.77922077922077926</v>
      </c>
      <c r="X18">
        <v>-2.1526717557251902</v>
      </c>
      <c r="Y18">
        <v>0.59615384615384637</v>
      </c>
      <c r="Z18">
        <f>VLOOKUP(C18,Sheet2!B:E,2,0)</f>
        <v>30</v>
      </c>
      <c r="AA18">
        <f>VLOOKUP(C18,Sheet2!B:E,3,0)</f>
        <v>30</v>
      </c>
      <c r="AB18">
        <f>VLOOKUP(C18,Sheet2!B:E,4,0)</f>
        <v>19</v>
      </c>
    </row>
    <row r="19" spans="1:28">
      <c r="A19">
        <v>19</v>
      </c>
      <c r="B19">
        <f>VLOOKUP(A19,Sheet1!C:C,1,0)</f>
        <v>19</v>
      </c>
      <c r="C19" t="s">
        <v>109</v>
      </c>
      <c r="D19">
        <v>59</v>
      </c>
      <c r="E19">
        <v>52</v>
      </c>
      <c r="F19">
        <v>77</v>
      </c>
      <c r="G19">
        <v>58</v>
      </c>
      <c r="H19">
        <v>67</v>
      </c>
      <c r="I19">
        <v>49</v>
      </c>
      <c r="J19">
        <v>362</v>
      </c>
      <c r="K19">
        <v>112</v>
      </c>
      <c r="L19">
        <v>111</v>
      </c>
      <c r="M19">
        <v>128</v>
      </c>
      <c r="N19">
        <v>11</v>
      </c>
      <c r="O19">
        <v>-1.328125</v>
      </c>
      <c r="P19">
        <v>-1.3773584905660372</v>
      </c>
      <c r="Q19">
        <v>-1.1111111111111112</v>
      </c>
      <c r="R19">
        <v>-0.23636363636363586</v>
      </c>
      <c r="S19">
        <v>-1.1222222222222216</v>
      </c>
      <c r="T19">
        <v>-1.4523809523809526</v>
      </c>
      <c r="U19">
        <v>-1.3983286908077992</v>
      </c>
      <c r="V19">
        <v>-2.0397727272727275</v>
      </c>
      <c r="W19">
        <v>0.25974025974025972</v>
      </c>
      <c r="X19">
        <v>-0.16793893129770907</v>
      </c>
      <c r="Y19">
        <v>-2.4807692307692304</v>
      </c>
      <c r="Z19">
        <f>VLOOKUP(C19,Sheet2!B:E,2,0)</f>
        <v>28</v>
      </c>
      <c r="AA19">
        <f>VLOOKUP(C19,Sheet2!B:E,3,0)</f>
        <v>36</v>
      </c>
      <c r="AB19">
        <f>VLOOKUP(C19,Sheet2!B:E,4,0)</f>
        <v>11</v>
      </c>
    </row>
    <row r="20" spans="1:28">
      <c r="A20">
        <v>20</v>
      </c>
      <c r="B20">
        <f>VLOOKUP(A20,Sheet1!C:C,1,0)</f>
        <v>20</v>
      </c>
      <c r="C20" t="s">
        <v>110</v>
      </c>
      <c r="D20">
        <v>72</v>
      </c>
      <c r="E20">
        <v>63</v>
      </c>
      <c r="F20">
        <v>94</v>
      </c>
      <c r="G20">
        <v>65</v>
      </c>
      <c r="H20">
        <v>81</v>
      </c>
      <c r="I20">
        <v>67</v>
      </c>
      <c r="J20">
        <v>442</v>
      </c>
      <c r="K20">
        <v>153</v>
      </c>
      <c r="L20">
        <v>115</v>
      </c>
      <c r="M20">
        <v>144</v>
      </c>
      <c r="N20">
        <v>30</v>
      </c>
      <c r="O20">
        <v>0.703125</v>
      </c>
      <c r="P20">
        <v>0.69811320754717032</v>
      </c>
      <c r="Q20">
        <v>0.98765432098765438</v>
      </c>
      <c r="R20">
        <v>1.0363636363636368</v>
      </c>
      <c r="S20">
        <v>0.43333333333333396</v>
      </c>
      <c r="T20">
        <v>0.69047619047619013</v>
      </c>
      <c r="U20">
        <v>0.83008356545961037</v>
      </c>
      <c r="V20">
        <v>0.2897727272727269</v>
      </c>
      <c r="W20">
        <v>0.77922077922077926</v>
      </c>
      <c r="X20">
        <v>1.0534351145038177</v>
      </c>
      <c r="Y20">
        <v>1.1730769230769234</v>
      </c>
      <c r="Z20">
        <f>VLOOKUP(C20,Sheet2!B:E,2,0)</f>
        <v>30</v>
      </c>
      <c r="AA20">
        <f>VLOOKUP(C20,Sheet2!B:E,3,0)</f>
        <v>40</v>
      </c>
      <c r="AB20">
        <f>VLOOKUP(C20,Sheet2!B:E,4,0)</f>
        <v>19</v>
      </c>
    </row>
    <row r="22" spans="1:28">
      <c r="A22">
        <v>22</v>
      </c>
      <c r="B22">
        <f>VLOOKUP(A22,Sheet1!C:C,1,0)</f>
        <v>22</v>
      </c>
      <c r="C22" t="s">
        <v>111</v>
      </c>
      <c r="D22">
        <v>70</v>
      </c>
      <c r="E22">
        <v>63</v>
      </c>
      <c r="F22">
        <v>95</v>
      </c>
      <c r="G22">
        <v>54</v>
      </c>
      <c r="H22">
        <v>69</v>
      </c>
      <c r="I22">
        <v>64</v>
      </c>
      <c r="J22">
        <v>415</v>
      </c>
      <c r="K22">
        <v>152</v>
      </c>
      <c r="L22">
        <v>115</v>
      </c>
      <c r="M22">
        <v>118</v>
      </c>
      <c r="N22">
        <v>30</v>
      </c>
      <c r="O22">
        <v>0.390625</v>
      </c>
      <c r="P22">
        <v>0.69811320754717032</v>
      </c>
      <c r="Q22">
        <v>1.1111111111111112</v>
      </c>
      <c r="R22">
        <v>-0.96363636363636307</v>
      </c>
      <c r="S22">
        <v>-0.89999999999999936</v>
      </c>
      <c r="T22">
        <v>0.33333333333333298</v>
      </c>
      <c r="U22">
        <v>7.7994428969359653E-2</v>
      </c>
      <c r="V22">
        <v>0.23295454545454511</v>
      </c>
      <c r="W22">
        <v>0.77922077922077926</v>
      </c>
      <c r="X22">
        <v>-0.93129770992366323</v>
      </c>
      <c r="Y22">
        <v>1.1730769230769234</v>
      </c>
      <c r="Z22">
        <f>VLOOKUP(C22,Sheet2!B:E,2,0)</f>
        <v>30</v>
      </c>
      <c r="AA22">
        <f>VLOOKUP(C22,Sheet2!B:E,3,0)</f>
        <v>40</v>
      </c>
      <c r="AB22">
        <f>VLOOKUP(C22,Sheet2!B:E,4,0)</f>
        <v>20</v>
      </c>
    </row>
    <row r="23" spans="1:28">
      <c r="A23">
        <v>23</v>
      </c>
      <c r="B23">
        <f>VLOOKUP(A23,Sheet1!C:C,1,0)</f>
        <v>23</v>
      </c>
      <c r="C23" t="s">
        <v>113</v>
      </c>
      <c r="D23">
        <v>61</v>
      </c>
      <c r="E23">
        <v>53</v>
      </c>
      <c r="F23">
        <v>87</v>
      </c>
      <c r="G23">
        <v>53</v>
      </c>
      <c r="H23">
        <v>77</v>
      </c>
      <c r="I23">
        <v>53</v>
      </c>
      <c r="J23">
        <v>384</v>
      </c>
      <c r="K23">
        <v>138</v>
      </c>
      <c r="L23">
        <v>106</v>
      </c>
      <c r="M23">
        <v>134</v>
      </c>
      <c r="N23">
        <v>6</v>
      </c>
      <c r="O23">
        <v>-1.015625</v>
      </c>
      <c r="P23">
        <v>-1.1886792452830184</v>
      </c>
      <c r="Q23">
        <v>0.1234567901234568</v>
      </c>
      <c r="R23">
        <v>-1.1454545454545448</v>
      </c>
      <c r="S23">
        <v>-1.111111111111048E-2</v>
      </c>
      <c r="T23">
        <v>-0.9761904761904765</v>
      </c>
      <c r="U23">
        <v>-0.78551532033426152</v>
      </c>
      <c r="V23">
        <v>-0.56250000000000022</v>
      </c>
      <c r="W23">
        <v>-0.38961038961038963</v>
      </c>
      <c r="X23">
        <v>0.29007633587786347</v>
      </c>
      <c r="Y23">
        <v>-3.4423076923076921</v>
      </c>
      <c r="Z23">
        <f>VLOOKUP(C23,Sheet2!B:E,2,0)</f>
        <v>28</v>
      </c>
      <c r="AA23">
        <f>VLOOKUP(C23,Sheet2!B:E,3,0)</f>
        <v>39</v>
      </c>
      <c r="AB23">
        <f>VLOOKUP(C23,Sheet2!B:E,4,0)</f>
        <v>19</v>
      </c>
    </row>
    <row r="24" spans="1:28">
      <c r="A24">
        <v>24</v>
      </c>
      <c r="B24">
        <f>VLOOKUP(A24,Sheet1!C:C,1,0)</f>
        <v>24</v>
      </c>
      <c r="C24" t="s">
        <v>112</v>
      </c>
      <c r="D24">
        <v>75</v>
      </c>
      <c r="E24">
        <v>64</v>
      </c>
      <c r="F24">
        <v>94</v>
      </c>
      <c r="G24">
        <v>65</v>
      </c>
      <c r="H24">
        <v>78</v>
      </c>
      <c r="I24">
        <v>64</v>
      </c>
      <c r="J24">
        <v>440</v>
      </c>
      <c r="K24">
        <v>150</v>
      </c>
      <c r="L24">
        <v>115</v>
      </c>
      <c r="M24">
        <v>145</v>
      </c>
      <c r="N24">
        <v>30</v>
      </c>
      <c r="O24">
        <v>1.171875</v>
      </c>
      <c r="P24">
        <v>0.88679245283018926</v>
      </c>
      <c r="Q24">
        <v>0.98765432098765438</v>
      </c>
      <c r="R24">
        <v>1.0363636363636368</v>
      </c>
      <c r="S24">
        <v>0.10000000000000063</v>
      </c>
      <c r="T24">
        <v>0.33333333333333298</v>
      </c>
      <c r="U24">
        <v>0.77437325905292509</v>
      </c>
      <c r="V24">
        <v>0.11931818181818149</v>
      </c>
      <c r="W24">
        <v>0.77922077922077926</v>
      </c>
      <c r="X24">
        <v>1.1297709923664132</v>
      </c>
      <c r="Y24">
        <v>1.1730769230769234</v>
      </c>
      <c r="Z24">
        <f>VLOOKUP(C24,Sheet2!B:E,2,0)</f>
        <v>30</v>
      </c>
      <c r="AA24">
        <f>VLOOKUP(C24,Sheet2!B:E,3,0)</f>
        <v>40</v>
      </c>
      <c r="AB24">
        <f>VLOOKUP(C24,Sheet2!B:E,4,0)</f>
        <v>19</v>
      </c>
    </row>
    <row r="25" spans="1:28">
      <c r="A25">
        <v>25</v>
      </c>
      <c r="B25">
        <f>VLOOKUP(A25,Sheet1!C:C,1,0)</f>
        <v>25</v>
      </c>
      <c r="C25" t="s">
        <v>116</v>
      </c>
      <c r="D25">
        <v>43</v>
      </c>
      <c r="E25">
        <v>51</v>
      </c>
      <c r="F25">
        <v>60</v>
      </c>
      <c r="G25">
        <v>48</v>
      </c>
      <c r="H25">
        <v>68</v>
      </c>
      <c r="I25">
        <v>29</v>
      </c>
      <c r="J25">
        <v>299</v>
      </c>
      <c r="K25">
        <v>89</v>
      </c>
      <c r="L25">
        <v>113</v>
      </c>
      <c r="M25">
        <v>73</v>
      </c>
      <c r="N25">
        <v>24</v>
      </c>
      <c r="O25">
        <v>-3.828125</v>
      </c>
      <c r="P25">
        <v>-1.566037735849056</v>
      </c>
      <c r="Q25">
        <v>-3.2098765432098766</v>
      </c>
      <c r="R25">
        <v>-2.0545454545454542</v>
      </c>
      <c r="S25">
        <v>-1.0111111111111104</v>
      </c>
      <c r="T25">
        <v>-3.8333333333333335</v>
      </c>
      <c r="U25">
        <v>-3.1532033426183843</v>
      </c>
      <c r="V25">
        <v>-3.3465909090909092</v>
      </c>
      <c r="W25">
        <v>0.51948051948051943</v>
      </c>
      <c r="X25">
        <v>-4.3664122137404568</v>
      </c>
      <c r="Y25">
        <v>1.9230769230769502E-2</v>
      </c>
      <c r="Z25">
        <f>VLOOKUP(C25,Sheet2!B:E,2,0)</f>
        <v>28</v>
      </c>
      <c r="AA25">
        <f>VLOOKUP(C25,Sheet2!B:E,3,0)</f>
        <v>13</v>
      </c>
      <c r="AB25">
        <f>VLOOKUP(C25,Sheet2!B:E,4,0)</f>
        <v>15</v>
      </c>
    </row>
    <row r="26" spans="1:28" hidden="1">
      <c r="A26">
        <v>27</v>
      </c>
      <c r="B26" t="e">
        <f>VLOOKUP(A26,Sheet1!C:C,1,0)</f>
        <v>#N/A</v>
      </c>
      <c r="C26" t="s">
        <v>120</v>
      </c>
      <c r="D26">
        <v>61</v>
      </c>
      <c r="E26">
        <v>54</v>
      </c>
      <c r="F26">
        <v>80</v>
      </c>
      <c r="G26">
        <v>54</v>
      </c>
      <c r="H26">
        <v>72</v>
      </c>
      <c r="I26">
        <v>55</v>
      </c>
      <c r="J26">
        <v>376</v>
      </c>
      <c r="K26">
        <v>117</v>
      </c>
      <c r="L26">
        <v>114</v>
      </c>
      <c r="M26">
        <v>119</v>
      </c>
      <c r="N26">
        <v>26</v>
      </c>
      <c r="O26">
        <v>-1.015625</v>
      </c>
      <c r="P26">
        <v>-0.99999999999999944</v>
      </c>
      <c r="Q26">
        <v>-0.74074074074074081</v>
      </c>
      <c r="R26">
        <v>-0.96363636363636307</v>
      </c>
      <c r="S26">
        <v>-0.56666666666666599</v>
      </c>
      <c r="T26">
        <v>-0.73809523809523836</v>
      </c>
      <c r="U26">
        <v>-1.0083565459610024</v>
      </c>
      <c r="V26">
        <v>-1.7556818181818183</v>
      </c>
      <c r="W26">
        <v>0.64935064935064934</v>
      </c>
      <c r="X26">
        <v>-0.85496183206106791</v>
      </c>
      <c r="Y26">
        <v>0.40384615384615413</v>
      </c>
    </row>
    <row r="27" spans="1:28">
      <c r="A27">
        <v>31</v>
      </c>
      <c r="B27">
        <f>VLOOKUP(A27,Sheet1!C:C,1,0)</f>
        <v>31</v>
      </c>
      <c r="C27" t="s">
        <v>220</v>
      </c>
      <c r="D27">
        <v>75</v>
      </c>
      <c r="E27">
        <v>65</v>
      </c>
      <c r="F27">
        <v>93</v>
      </c>
      <c r="G27">
        <v>65</v>
      </c>
      <c r="H27">
        <v>85</v>
      </c>
      <c r="I27">
        <v>63</v>
      </c>
      <c r="J27">
        <v>446</v>
      </c>
      <c r="K27">
        <v>158</v>
      </c>
      <c r="L27">
        <v>114</v>
      </c>
      <c r="M27">
        <v>144</v>
      </c>
      <c r="N27">
        <v>30</v>
      </c>
      <c r="O27">
        <v>1.171875</v>
      </c>
      <c r="P27">
        <v>1.0754716981132082</v>
      </c>
      <c r="Q27">
        <v>0.86419753086419759</v>
      </c>
      <c r="R27">
        <v>1.0363636363636368</v>
      </c>
      <c r="S27">
        <v>0.87777777777777843</v>
      </c>
      <c r="T27">
        <v>0.21428571428571394</v>
      </c>
      <c r="U27">
        <v>0.94150417827298083</v>
      </c>
      <c r="V27">
        <v>0.57386363636363602</v>
      </c>
      <c r="W27">
        <v>0.64935064935064934</v>
      </c>
      <c r="X27">
        <v>1.0534351145038177</v>
      </c>
      <c r="Y27">
        <v>1.1730769230769234</v>
      </c>
      <c r="Z27">
        <f>VLOOKUP(C27,Sheet2!B:E,2,0)</f>
        <v>29</v>
      </c>
      <c r="AA27">
        <f>VLOOKUP(C27,Sheet2!B:E,3,0)</f>
        <v>39</v>
      </c>
      <c r="AB27">
        <f>VLOOKUP(C27,Sheet2!B:E,4,0)</f>
        <v>20</v>
      </c>
    </row>
    <row r="28" spans="1:28">
      <c r="A28">
        <v>32</v>
      </c>
      <c r="B28">
        <f>VLOOKUP(A28,Sheet1!C:C,1,0)</f>
        <v>32</v>
      </c>
      <c r="C28" t="s">
        <v>222</v>
      </c>
      <c r="D28">
        <v>73</v>
      </c>
      <c r="E28">
        <v>63</v>
      </c>
      <c r="F28">
        <v>93</v>
      </c>
      <c r="G28">
        <v>64</v>
      </c>
      <c r="H28">
        <v>90</v>
      </c>
      <c r="I28">
        <v>71</v>
      </c>
      <c r="J28">
        <v>454</v>
      </c>
      <c r="K28">
        <v>170</v>
      </c>
      <c r="L28">
        <v>115</v>
      </c>
      <c r="M28">
        <v>139</v>
      </c>
      <c r="N28">
        <v>30</v>
      </c>
      <c r="O28">
        <v>0.859375</v>
      </c>
      <c r="P28">
        <v>0.69811320754717032</v>
      </c>
      <c r="Q28">
        <v>0.86419753086419759</v>
      </c>
      <c r="R28">
        <v>0.85454545454545505</v>
      </c>
      <c r="S28">
        <v>1.433333333333334</v>
      </c>
      <c r="T28">
        <v>1.1666666666666663</v>
      </c>
      <c r="U28">
        <v>1.1643454038997219</v>
      </c>
      <c r="V28">
        <v>1.2556818181818177</v>
      </c>
      <c r="W28">
        <v>0.77922077922077926</v>
      </c>
      <c r="X28">
        <v>0.67175572519084059</v>
      </c>
      <c r="Y28">
        <v>1.1730769230769234</v>
      </c>
      <c r="Z28">
        <f>VLOOKUP(C28,Sheet2!B:E,2,0)</f>
        <v>30</v>
      </c>
      <c r="AA28">
        <f>VLOOKUP(C28,Sheet2!B:E,3,0)</f>
        <v>38</v>
      </c>
      <c r="AB28">
        <f>VLOOKUP(C28,Sheet2!B:E,4,0)</f>
        <v>20</v>
      </c>
    </row>
    <row r="30" spans="1:28">
      <c r="A30">
        <v>34</v>
      </c>
      <c r="B30">
        <f>VLOOKUP(A30,Sheet1!C:C,1,0)</f>
        <v>34</v>
      </c>
      <c r="C30" t="s">
        <v>223</v>
      </c>
      <c r="D30">
        <v>75</v>
      </c>
      <c r="E30">
        <v>65</v>
      </c>
      <c r="F30">
        <v>95</v>
      </c>
      <c r="G30">
        <v>65</v>
      </c>
      <c r="H30">
        <v>90</v>
      </c>
      <c r="I30">
        <v>67</v>
      </c>
      <c r="J30">
        <v>457</v>
      </c>
      <c r="K30">
        <v>167</v>
      </c>
      <c r="L30">
        <v>115</v>
      </c>
      <c r="M30">
        <v>145</v>
      </c>
      <c r="N30">
        <v>30</v>
      </c>
      <c r="O30">
        <v>1.171875</v>
      </c>
      <c r="P30">
        <v>1.0754716981132082</v>
      </c>
      <c r="Q30">
        <v>1.1111111111111112</v>
      </c>
      <c r="R30">
        <v>1.0363636363636368</v>
      </c>
      <c r="S30">
        <v>1.433333333333334</v>
      </c>
      <c r="T30">
        <v>0.69047619047619013</v>
      </c>
      <c r="U30">
        <v>1.2479108635097498</v>
      </c>
      <c r="V30">
        <v>1.0852272727272723</v>
      </c>
      <c r="W30">
        <v>0.77922077922077926</v>
      </c>
      <c r="X30">
        <v>1.1297709923664132</v>
      </c>
      <c r="Y30">
        <v>1.1730769230769234</v>
      </c>
      <c r="Z30">
        <f>VLOOKUP(C30,Sheet2!B:E,2,0)</f>
        <v>30</v>
      </c>
      <c r="AA30">
        <f>VLOOKUP(C30,Sheet2!B:E,3,0)</f>
        <v>40</v>
      </c>
      <c r="AB30">
        <f>VLOOKUP(C30,Sheet2!B:E,4,0)</f>
        <v>20</v>
      </c>
    </row>
    <row r="31" spans="1:28">
      <c r="A31">
        <v>34</v>
      </c>
      <c r="B31">
        <f>VLOOKUP(A31,Sheet1!C:C,1,0)</f>
        <v>34</v>
      </c>
      <c r="C31" t="s">
        <v>224</v>
      </c>
      <c r="D31">
        <v>59</v>
      </c>
      <c r="E31">
        <v>57</v>
      </c>
      <c r="F31">
        <v>87</v>
      </c>
      <c r="G31">
        <v>58</v>
      </c>
      <c r="H31">
        <v>75</v>
      </c>
      <c r="I31">
        <v>54</v>
      </c>
      <c r="J31">
        <v>390</v>
      </c>
      <c r="K31">
        <v>128</v>
      </c>
      <c r="L31">
        <v>110</v>
      </c>
      <c r="M31">
        <v>135</v>
      </c>
      <c r="N31">
        <v>17</v>
      </c>
      <c r="O31">
        <v>-1.328125</v>
      </c>
      <c r="P31">
        <v>-0.43396226415094286</v>
      </c>
      <c r="Q31">
        <v>0.1234567901234568</v>
      </c>
      <c r="R31">
        <v>-0.23636363636363586</v>
      </c>
      <c r="S31">
        <v>-0.2333333333333327</v>
      </c>
      <c r="T31">
        <v>-0.85714285714285743</v>
      </c>
      <c r="U31">
        <v>-0.61838440111420578</v>
      </c>
      <c r="V31">
        <v>-1.1306818181818183</v>
      </c>
      <c r="W31">
        <v>0.12987012987012986</v>
      </c>
      <c r="X31">
        <v>0.3664122137404589</v>
      </c>
      <c r="Y31">
        <v>-1.3269230769230766</v>
      </c>
      <c r="Z31">
        <f>VLOOKUP(C31,Sheet2!B:E,2,0)</f>
        <v>29</v>
      </c>
      <c r="AA31">
        <f>VLOOKUP(C31,Sheet2!B:E,3,0)</f>
        <v>38</v>
      </c>
      <c r="AB31">
        <f>VLOOKUP(C31,Sheet2!B:E,4,0)</f>
        <v>18</v>
      </c>
    </row>
    <row r="32" spans="1:28">
      <c r="A32">
        <v>35</v>
      </c>
      <c r="B32">
        <f>VLOOKUP(A32,Sheet1!C:C,1,0)</f>
        <v>35</v>
      </c>
      <c r="C32" t="s">
        <v>225</v>
      </c>
      <c r="D32">
        <v>75</v>
      </c>
      <c r="E32">
        <v>65</v>
      </c>
      <c r="F32">
        <v>95</v>
      </c>
      <c r="G32">
        <v>65</v>
      </c>
      <c r="H32">
        <v>90</v>
      </c>
      <c r="I32">
        <v>72</v>
      </c>
      <c r="J32">
        <v>462</v>
      </c>
      <c r="K32">
        <v>172</v>
      </c>
      <c r="L32">
        <v>115</v>
      </c>
      <c r="M32">
        <v>145</v>
      </c>
      <c r="N32">
        <v>30</v>
      </c>
      <c r="O32">
        <v>1.171875</v>
      </c>
      <c r="P32">
        <v>1.0754716981132082</v>
      </c>
      <c r="Q32">
        <v>1.1111111111111112</v>
      </c>
      <c r="R32">
        <v>1.0363636363636368</v>
      </c>
      <c r="S32">
        <v>1.433333333333334</v>
      </c>
      <c r="T32">
        <v>1.2857142857142854</v>
      </c>
      <c r="U32">
        <v>1.3871866295264628</v>
      </c>
      <c r="V32">
        <v>1.3693181818181814</v>
      </c>
      <c r="W32">
        <v>0.77922077922077926</v>
      </c>
      <c r="X32">
        <v>1.1297709923664132</v>
      </c>
      <c r="Y32">
        <v>1.1730769230769234</v>
      </c>
      <c r="Z32">
        <f>VLOOKUP(C32,Sheet2!B:E,2,0)</f>
        <v>30</v>
      </c>
      <c r="AA32">
        <f>VLOOKUP(C32,Sheet2!B:E,3,0)</f>
        <v>40</v>
      </c>
      <c r="AB32">
        <f>VLOOKUP(C32,Sheet2!B:E,4,0)</f>
        <v>20</v>
      </c>
    </row>
    <row r="33" spans="1:28">
      <c r="A33">
        <v>36</v>
      </c>
      <c r="B33">
        <f>VLOOKUP(A33,Sheet1!C:C,1,0)</f>
        <v>36</v>
      </c>
      <c r="C33" t="s">
        <v>230</v>
      </c>
      <c r="D33">
        <v>61</v>
      </c>
      <c r="E33">
        <v>57</v>
      </c>
      <c r="F33">
        <v>80</v>
      </c>
      <c r="G33">
        <v>53</v>
      </c>
      <c r="H33">
        <v>71</v>
      </c>
      <c r="I33">
        <v>49</v>
      </c>
      <c r="J33">
        <v>371</v>
      </c>
      <c r="K33">
        <v>125</v>
      </c>
      <c r="L33">
        <v>96</v>
      </c>
      <c r="M33">
        <v>133</v>
      </c>
      <c r="N33">
        <v>17</v>
      </c>
      <c r="O33">
        <v>-1.015625</v>
      </c>
      <c r="P33">
        <v>-0.43396226415094286</v>
      </c>
      <c r="Q33">
        <v>-0.74074074074074081</v>
      </c>
      <c r="R33">
        <v>-1.1454545454545448</v>
      </c>
      <c r="S33">
        <v>-0.67777777777777715</v>
      </c>
      <c r="T33">
        <v>-1.4523809523809526</v>
      </c>
      <c r="U33">
        <v>-1.1476323119777156</v>
      </c>
      <c r="V33">
        <v>-1.3011363636363638</v>
      </c>
      <c r="W33">
        <v>-1.6883116883116882</v>
      </c>
      <c r="X33">
        <v>0.21374045801526806</v>
      </c>
      <c r="Y33">
        <v>-1.3269230769230766</v>
      </c>
      <c r="Z33">
        <f>VLOOKUP(C33,Sheet2!B:E,2,0)</f>
        <v>22</v>
      </c>
      <c r="AA33">
        <f>VLOOKUP(C33,Sheet2!B:E,3,0)</f>
        <v>38</v>
      </c>
      <c r="AB33">
        <f>VLOOKUP(C33,Sheet2!B:E,4,0)</f>
        <v>17</v>
      </c>
    </row>
    <row r="34" spans="1:28">
      <c r="A34">
        <v>37</v>
      </c>
      <c r="B34">
        <f>VLOOKUP(A34,Sheet1!C:C,1,0)</f>
        <v>37</v>
      </c>
      <c r="C34" t="s">
        <v>231</v>
      </c>
      <c r="D34">
        <v>72</v>
      </c>
      <c r="E34">
        <v>58</v>
      </c>
      <c r="F34">
        <v>90</v>
      </c>
      <c r="G34">
        <v>61</v>
      </c>
      <c r="H34">
        <v>75</v>
      </c>
      <c r="I34">
        <v>64</v>
      </c>
      <c r="J34">
        <v>420</v>
      </c>
      <c r="K34">
        <v>146</v>
      </c>
      <c r="L34">
        <v>112</v>
      </c>
      <c r="M34">
        <v>138</v>
      </c>
      <c r="N34">
        <v>24</v>
      </c>
      <c r="O34">
        <v>0.703125</v>
      </c>
      <c r="P34">
        <v>-0.245283018867924</v>
      </c>
      <c r="Q34">
        <v>0.49382716049382719</v>
      </c>
      <c r="R34">
        <v>0.30909090909090958</v>
      </c>
      <c r="S34">
        <v>-0.2333333333333327</v>
      </c>
      <c r="T34">
        <v>0.33333333333333298</v>
      </c>
      <c r="U34">
        <v>0.21727019498607275</v>
      </c>
      <c r="V34">
        <v>-0.10795454545454577</v>
      </c>
      <c r="W34">
        <v>0.38961038961038963</v>
      </c>
      <c r="X34">
        <v>0.59541984732824516</v>
      </c>
      <c r="Y34">
        <v>1.9230769230769502E-2</v>
      </c>
      <c r="Z34">
        <f>VLOOKUP(C34,Sheet2!B:E,2,0)</f>
        <v>29</v>
      </c>
      <c r="AA34">
        <f>VLOOKUP(C34,Sheet2!B:E,3,0)</f>
        <v>39</v>
      </c>
      <c r="AB34">
        <f>VLOOKUP(C34,Sheet2!B:E,4,0)</f>
        <v>18</v>
      </c>
    </row>
    <row r="35" spans="1:28">
      <c r="A35">
        <v>38</v>
      </c>
      <c r="B35">
        <f>VLOOKUP(A35,Sheet1!C:C,1,0)</f>
        <v>38</v>
      </c>
      <c r="C35" t="s">
        <v>232</v>
      </c>
      <c r="D35">
        <v>68</v>
      </c>
      <c r="E35">
        <v>59</v>
      </c>
      <c r="F35">
        <v>93</v>
      </c>
      <c r="G35">
        <v>61</v>
      </c>
      <c r="H35">
        <v>76</v>
      </c>
      <c r="I35">
        <v>63</v>
      </c>
      <c r="J35">
        <v>420</v>
      </c>
      <c r="K35">
        <v>149</v>
      </c>
      <c r="L35">
        <v>114</v>
      </c>
      <c r="M35">
        <v>127</v>
      </c>
      <c r="N35">
        <v>30</v>
      </c>
      <c r="O35">
        <v>7.8125E-2</v>
      </c>
      <c r="P35">
        <v>-5.6603773584905127E-2</v>
      </c>
      <c r="Q35">
        <v>0.86419753086419759</v>
      </c>
      <c r="R35">
        <v>0.30909090909090958</v>
      </c>
      <c r="S35">
        <v>-0.12222222222222159</v>
      </c>
      <c r="T35">
        <v>0.21428571428571394</v>
      </c>
      <c r="U35">
        <v>0.21727019498607275</v>
      </c>
      <c r="V35">
        <v>6.2499999999999674E-2</v>
      </c>
      <c r="W35">
        <v>0.64935064935064934</v>
      </c>
      <c r="X35">
        <v>-0.24427480916030447</v>
      </c>
      <c r="Y35">
        <v>1.1730769230769234</v>
      </c>
      <c r="Z35">
        <f>VLOOKUP(C35,Sheet2!B:E,2,0)</f>
        <v>30</v>
      </c>
      <c r="AA35">
        <f>VLOOKUP(C35,Sheet2!B:E,3,0)</f>
        <v>38</v>
      </c>
      <c r="AB35">
        <f>VLOOKUP(C35,Sheet2!B:E,4,0)</f>
        <v>20</v>
      </c>
    </row>
    <row r="36" spans="1:28">
      <c r="A36">
        <v>40</v>
      </c>
      <c r="B36">
        <f>VLOOKUP(A36,Sheet1!C:C,1,0)</f>
        <v>40</v>
      </c>
      <c r="C36" t="s">
        <v>234</v>
      </c>
      <c r="D36">
        <v>54</v>
      </c>
      <c r="E36">
        <v>41</v>
      </c>
      <c r="F36">
        <v>64</v>
      </c>
      <c r="G36">
        <v>51</v>
      </c>
      <c r="H36">
        <v>62</v>
      </c>
      <c r="I36">
        <v>52</v>
      </c>
      <c r="J36">
        <v>324</v>
      </c>
      <c r="K36">
        <v>127</v>
      </c>
      <c r="L36">
        <v>102</v>
      </c>
      <c r="M36">
        <v>77</v>
      </c>
      <c r="N36">
        <v>18</v>
      </c>
      <c r="O36">
        <v>-2.109375</v>
      </c>
      <c r="P36">
        <v>-3.4528301886792447</v>
      </c>
      <c r="Q36">
        <v>-2.7160493827160495</v>
      </c>
      <c r="R36">
        <v>-1.5090909090909086</v>
      </c>
      <c r="S36">
        <v>-1.6777777777777771</v>
      </c>
      <c r="T36">
        <v>-1.0952380952380956</v>
      </c>
      <c r="U36">
        <v>-2.4568245125348187</v>
      </c>
      <c r="V36">
        <v>-1.1875000000000002</v>
      </c>
      <c r="W36">
        <v>-0.90909090909090906</v>
      </c>
      <c r="X36">
        <v>-4.0610687022900755</v>
      </c>
      <c r="Y36">
        <v>-1.1346153846153844</v>
      </c>
      <c r="Z36">
        <f>VLOOKUP(C36,Sheet2!B:E,2,0)</f>
        <v>30</v>
      </c>
      <c r="AA36">
        <f>VLOOKUP(C36,Sheet2!B:E,3,0)</f>
        <v>19</v>
      </c>
      <c r="AB36">
        <f>VLOOKUP(C36,Sheet2!B:E,4,0)</f>
        <v>12</v>
      </c>
    </row>
    <row r="37" spans="1:28">
      <c r="A37">
        <v>41</v>
      </c>
      <c r="B37">
        <f>VLOOKUP(A37,Sheet1!C:C,1,0)</f>
        <v>41</v>
      </c>
      <c r="C37" t="s">
        <v>235</v>
      </c>
      <c r="D37">
        <v>58</v>
      </c>
      <c r="E37">
        <v>51</v>
      </c>
      <c r="F37">
        <v>78</v>
      </c>
      <c r="G37">
        <v>49</v>
      </c>
      <c r="H37">
        <v>67</v>
      </c>
      <c r="I37">
        <v>51</v>
      </c>
      <c r="J37">
        <v>354</v>
      </c>
      <c r="K37">
        <v>127</v>
      </c>
      <c r="L37">
        <v>97</v>
      </c>
      <c r="M37">
        <v>114</v>
      </c>
      <c r="N37">
        <v>16</v>
      </c>
      <c r="O37">
        <v>-1.484375</v>
      </c>
      <c r="P37">
        <v>-1.566037735849056</v>
      </c>
      <c r="Q37">
        <v>-0.98765432098765438</v>
      </c>
      <c r="R37">
        <v>-1.8727272727272721</v>
      </c>
      <c r="S37">
        <v>-1.1222222222222216</v>
      </c>
      <c r="T37">
        <v>-1.2142857142857146</v>
      </c>
      <c r="U37">
        <v>-1.6211699164345401</v>
      </c>
      <c r="V37">
        <v>-1.1875000000000002</v>
      </c>
      <c r="W37">
        <v>-1.5584415584415585</v>
      </c>
      <c r="X37">
        <v>-1.236641221374045</v>
      </c>
      <c r="Y37">
        <v>-1.5192307692307689</v>
      </c>
      <c r="Z37">
        <f>VLOOKUP(C37,Sheet2!B:E,2,0)</f>
        <v>28</v>
      </c>
      <c r="AA37">
        <f>VLOOKUP(C37,Sheet2!B:E,3,0)</f>
        <v>31</v>
      </c>
      <c r="AB37">
        <f>VLOOKUP(C37,Sheet2!B:E,4,0)</f>
        <v>16</v>
      </c>
    </row>
    <row r="38" spans="1:28">
      <c r="A38">
        <v>42</v>
      </c>
      <c r="B38">
        <f>VLOOKUP(A38,Sheet1!C:C,1,0)</f>
        <v>42</v>
      </c>
      <c r="C38" t="s">
        <v>236</v>
      </c>
      <c r="D38">
        <v>68</v>
      </c>
      <c r="E38">
        <v>59</v>
      </c>
      <c r="F38">
        <v>88</v>
      </c>
      <c r="G38">
        <v>59</v>
      </c>
      <c r="H38">
        <v>76</v>
      </c>
      <c r="I38">
        <v>58</v>
      </c>
      <c r="J38">
        <v>408</v>
      </c>
      <c r="K38">
        <v>139</v>
      </c>
      <c r="L38">
        <v>110</v>
      </c>
      <c r="M38">
        <v>141</v>
      </c>
      <c r="N38">
        <v>18</v>
      </c>
      <c r="O38">
        <v>7.8125E-2</v>
      </c>
      <c r="P38">
        <v>-5.6603773584905127E-2</v>
      </c>
      <c r="Q38">
        <v>0.24691358024691359</v>
      </c>
      <c r="R38">
        <v>-5.4545454545454029E-2</v>
      </c>
      <c r="S38">
        <v>-0.12222222222222159</v>
      </c>
      <c r="T38">
        <v>-0.38095238095238126</v>
      </c>
      <c r="U38">
        <v>-0.11699164345403869</v>
      </c>
      <c r="V38">
        <v>-0.50568181818181845</v>
      </c>
      <c r="W38">
        <v>0.12987012987012986</v>
      </c>
      <c r="X38">
        <v>0.82442748091603146</v>
      </c>
      <c r="Y38">
        <v>-1.1346153846153844</v>
      </c>
      <c r="Z38">
        <f>VLOOKUP(C38,Sheet2!B:E,2,0)</f>
        <v>29</v>
      </c>
      <c r="AA38">
        <f>VLOOKUP(C38,Sheet2!B:E,3,0)</f>
        <v>39</v>
      </c>
      <c r="AB38">
        <f>VLOOKUP(C38,Sheet2!B:E,4,0)</f>
        <v>17</v>
      </c>
    </row>
    <row r="39" spans="1:28">
      <c r="A39">
        <v>43</v>
      </c>
      <c r="B39">
        <f>VLOOKUP(A39,Sheet1!C:C,1,0)</f>
        <v>43</v>
      </c>
      <c r="C39" t="s">
        <v>237</v>
      </c>
      <c r="D39">
        <v>69</v>
      </c>
      <c r="E39">
        <v>65</v>
      </c>
      <c r="F39">
        <v>94</v>
      </c>
      <c r="G39">
        <v>61</v>
      </c>
      <c r="H39">
        <v>83</v>
      </c>
      <c r="I39">
        <v>72</v>
      </c>
      <c r="J39">
        <v>444</v>
      </c>
      <c r="K39">
        <v>166</v>
      </c>
      <c r="L39">
        <v>113</v>
      </c>
      <c r="M39">
        <v>136</v>
      </c>
      <c r="N39">
        <v>29</v>
      </c>
      <c r="O39">
        <v>0.234375</v>
      </c>
      <c r="P39">
        <v>1.0754716981132082</v>
      </c>
      <c r="Q39">
        <v>0.98765432098765438</v>
      </c>
      <c r="R39">
        <v>0.30909090909090958</v>
      </c>
      <c r="S39">
        <v>0.65555555555555622</v>
      </c>
      <c r="T39">
        <v>1.2857142857142854</v>
      </c>
      <c r="U39">
        <v>0.88579387186629566</v>
      </c>
      <c r="V39">
        <v>1.0284090909090906</v>
      </c>
      <c r="W39">
        <v>0.51948051948051943</v>
      </c>
      <c r="X39">
        <v>0.44274809160305434</v>
      </c>
      <c r="Y39">
        <v>0.98076923076923106</v>
      </c>
      <c r="Z39">
        <f>VLOOKUP(C39,Sheet2!B:E,2,0)</f>
        <v>30</v>
      </c>
      <c r="AA39">
        <f>VLOOKUP(C39,Sheet2!B:E,3,0)</f>
        <v>40</v>
      </c>
      <c r="AB39">
        <f>VLOOKUP(C39,Sheet2!B:E,4,0)</f>
        <v>20</v>
      </c>
    </row>
    <row r="40" spans="1:28">
      <c r="A40">
        <v>44</v>
      </c>
      <c r="B40">
        <f>VLOOKUP(A40,Sheet1!C:C,1,0)</f>
        <v>44</v>
      </c>
      <c r="C40" t="s">
        <v>238</v>
      </c>
      <c r="D40">
        <v>67</v>
      </c>
      <c r="E40">
        <v>60</v>
      </c>
      <c r="F40">
        <v>90</v>
      </c>
      <c r="G40">
        <v>55</v>
      </c>
      <c r="H40">
        <v>79</v>
      </c>
      <c r="I40">
        <v>56</v>
      </c>
      <c r="J40">
        <v>407</v>
      </c>
      <c r="K40">
        <v>145</v>
      </c>
      <c r="L40">
        <v>107</v>
      </c>
      <c r="M40">
        <v>137</v>
      </c>
      <c r="N40">
        <v>18</v>
      </c>
      <c r="O40">
        <v>-7.8125E-2</v>
      </c>
      <c r="P40">
        <v>0.13207547169811376</v>
      </c>
      <c r="Q40">
        <v>0.49382716049382719</v>
      </c>
      <c r="R40">
        <v>-0.7818181818181813</v>
      </c>
      <c r="S40">
        <v>0.21111111111111175</v>
      </c>
      <c r="T40">
        <v>-0.6190476190476194</v>
      </c>
      <c r="U40">
        <v>-0.14484679665738132</v>
      </c>
      <c r="V40">
        <v>-0.16477272727272757</v>
      </c>
      <c r="W40">
        <v>-0.25974025974025972</v>
      </c>
      <c r="X40">
        <v>0.51908396946564972</v>
      </c>
      <c r="Y40">
        <v>-1.1346153846153844</v>
      </c>
      <c r="Z40">
        <f>VLOOKUP(C40,Sheet2!B:E,2,0)</f>
        <v>27</v>
      </c>
      <c r="AA40">
        <f>VLOOKUP(C40,Sheet2!B:E,3,0)</f>
        <v>40</v>
      </c>
      <c r="AB40">
        <f>VLOOKUP(C40,Sheet2!B:E,4,0)</f>
        <v>20</v>
      </c>
    </row>
    <row r="41" spans="1:28">
      <c r="A41">
        <v>45</v>
      </c>
      <c r="B41">
        <f>VLOOKUP(A41,Sheet1!C:C,1,0)</f>
        <v>45</v>
      </c>
      <c r="C41" t="s">
        <v>239</v>
      </c>
      <c r="D41">
        <v>74</v>
      </c>
      <c r="E41">
        <v>65</v>
      </c>
      <c r="F41">
        <v>95</v>
      </c>
      <c r="G41">
        <v>65</v>
      </c>
      <c r="H41">
        <v>87</v>
      </c>
      <c r="I41">
        <v>66</v>
      </c>
      <c r="J41">
        <v>452</v>
      </c>
      <c r="K41">
        <v>165</v>
      </c>
      <c r="L41">
        <v>114</v>
      </c>
      <c r="M41">
        <v>144</v>
      </c>
      <c r="N41">
        <v>29</v>
      </c>
      <c r="O41">
        <v>1.015625</v>
      </c>
      <c r="P41">
        <v>1.0754716981132082</v>
      </c>
      <c r="Q41">
        <v>1.1111111111111112</v>
      </c>
      <c r="R41">
        <v>1.0363636363636368</v>
      </c>
      <c r="S41">
        <v>1.1000000000000005</v>
      </c>
      <c r="T41">
        <v>0.57142857142857106</v>
      </c>
      <c r="U41">
        <v>1.1086350974930366</v>
      </c>
      <c r="V41">
        <v>0.97159090909090873</v>
      </c>
      <c r="W41">
        <v>0.64935064935064934</v>
      </c>
      <c r="X41">
        <v>1.0534351145038177</v>
      </c>
      <c r="Y41">
        <v>0.98076923076923106</v>
      </c>
      <c r="Z41">
        <f>VLOOKUP(C41,Sheet2!B:E,2,0)</f>
        <v>30</v>
      </c>
      <c r="AA41">
        <f>VLOOKUP(C41,Sheet2!B:E,3,0)</f>
        <v>40</v>
      </c>
      <c r="AB41">
        <f>VLOOKUP(C41,Sheet2!B:E,4,0)</f>
        <v>20</v>
      </c>
    </row>
    <row r="42" spans="1:28">
      <c r="A42">
        <v>46</v>
      </c>
      <c r="B42">
        <f>VLOOKUP(A42,Sheet1!C:C,1,0)</f>
        <v>46</v>
      </c>
      <c r="C42" t="s">
        <v>240</v>
      </c>
      <c r="D42">
        <v>61</v>
      </c>
      <c r="E42">
        <v>52</v>
      </c>
      <c r="F42">
        <v>71</v>
      </c>
      <c r="G42">
        <v>55</v>
      </c>
      <c r="H42">
        <v>82</v>
      </c>
      <c r="I42">
        <v>61</v>
      </c>
      <c r="J42">
        <v>382</v>
      </c>
      <c r="K42">
        <v>140</v>
      </c>
      <c r="L42">
        <v>104</v>
      </c>
      <c r="M42">
        <v>110</v>
      </c>
      <c r="N42">
        <v>28</v>
      </c>
      <c r="O42">
        <v>-1.015625</v>
      </c>
      <c r="P42">
        <v>-1.3773584905660372</v>
      </c>
      <c r="Q42">
        <v>-1.8518518518518519</v>
      </c>
      <c r="R42">
        <v>-0.7818181818181813</v>
      </c>
      <c r="S42">
        <v>0.54444444444444506</v>
      </c>
      <c r="T42">
        <v>-2.3809523809524148E-2</v>
      </c>
      <c r="U42">
        <v>-0.84122562674094681</v>
      </c>
      <c r="V42">
        <v>-0.44886363636363663</v>
      </c>
      <c r="W42">
        <v>-0.64935064935064934</v>
      </c>
      <c r="X42">
        <v>-1.5419847328244267</v>
      </c>
      <c r="Y42">
        <v>0.78846153846153866</v>
      </c>
      <c r="Z42">
        <f>VLOOKUP(C42,Sheet2!B:E,2,0)</f>
        <v>23</v>
      </c>
      <c r="AA42">
        <f>VLOOKUP(C42,Sheet2!B:E,3,0)</f>
        <v>23</v>
      </c>
      <c r="AB42">
        <f>VLOOKUP(C42,Sheet2!B:E,4,0)</f>
        <v>20</v>
      </c>
    </row>
    <row r="43" spans="1:28">
      <c r="A43">
        <v>47</v>
      </c>
      <c r="B43">
        <f>VLOOKUP(A43,Sheet1!C:C,1,0)</f>
        <v>47</v>
      </c>
      <c r="C43" t="s">
        <v>241</v>
      </c>
      <c r="D43">
        <v>90</v>
      </c>
      <c r="E43">
        <v>78</v>
      </c>
      <c r="F43">
        <v>114</v>
      </c>
      <c r="G43">
        <v>78</v>
      </c>
      <c r="H43">
        <v>108</v>
      </c>
      <c r="I43">
        <v>90</v>
      </c>
      <c r="J43">
        <v>558</v>
      </c>
      <c r="K43">
        <v>210</v>
      </c>
      <c r="L43">
        <v>138</v>
      </c>
      <c r="M43">
        <v>174</v>
      </c>
      <c r="N43">
        <v>36</v>
      </c>
      <c r="O43">
        <v>3.515625</v>
      </c>
      <c r="P43">
        <v>3.5283018867924536</v>
      </c>
      <c r="Q43">
        <v>3.4567901234567904</v>
      </c>
      <c r="R43">
        <v>3.4000000000000004</v>
      </c>
      <c r="S43">
        <v>3.433333333333334</v>
      </c>
      <c r="T43">
        <v>3.4285714285714279</v>
      </c>
      <c r="U43">
        <v>4.0612813370473546</v>
      </c>
      <c r="V43">
        <v>3.5284090909090904</v>
      </c>
      <c r="W43">
        <v>3.7662337662337659</v>
      </c>
      <c r="X43">
        <v>3.3435114503816803</v>
      </c>
      <c r="Y43">
        <v>2.3269230769230771</v>
      </c>
      <c r="Z43">
        <f>VLOOKUP(C43,Sheet2!B:E,2,0)</f>
        <v>36</v>
      </c>
      <c r="AA43">
        <f>VLOOKUP(C43,Sheet2!B:E,3,0)</f>
        <v>48</v>
      </c>
      <c r="AB43">
        <f>VLOOKUP(C43,Sheet2!B:E,4,0)</f>
        <v>24</v>
      </c>
    </row>
    <row r="44" spans="1:28">
      <c r="A44">
        <v>48</v>
      </c>
      <c r="B44">
        <f>VLOOKUP(A44,Sheet1!C:C,1,0)</f>
        <v>48</v>
      </c>
      <c r="C44" t="s">
        <v>244</v>
      </c>
      <c r="D44">
        <v>90</v>
      </c>
      <c r="E44">
        <v>78</v>
      </c>
      <c r="F44">
        <v>114</v>
      </c>
      <c r="G44">
        <v>78</v>
      </c>
      <c r="H44">
        <v>108</v>
      </c>
      <c r="I44">
        <v>90</v>
      </c>
      <c r="J44">
        <v>558</v>
      </c>
      <c r="K44">
        <v>210</v>
      </c>
      <c r="L44">
        <v>138</v>
      </c>
      <c r="M44">
        <v>174</v>
      </c>
      <c r="N44">
        <v>36</v>
      </c>
      <c r="O44">
        <v>3.515625</v>
      </c>
      <c r="P44">
        <v>3.5283018867924536</v>
      </c>
      <c r="Q44">
        <v>3.4567901234567904</v>
      </c>
      <c r="R44">
        <v>3.4000000000000004</v>
      </c>
      <c r="S44">
        <v>3.433333333333334</v>
      </c>
      <c r="T44">
        <v>3.4285714285714279</v>
      </c>
      <c r="U44">
        <v>4.0612813370473546</v>
      </c>
      <c r="V44">
        <v>3.5284090909090904</v>
      </c>
      <c r="W44">
        <v>3.7662337662337659</v>
      </c>
      <c r="X44">
        <v>3.3435114503816803</v>
      </c>
      <c r="Y44">
        <v>2.3269230769230771</v>
      </c>
      <c r="Z44">
        <f>VLOOKUP(C44,Sheet2!B:E,2,0)</f>
        <v>36</v>
      </c>
      <c r="AA44">
        <f>VLOOKUP(C44,Sheet2!B:E,3,0)</f>
        <v>48</v>
      </c>
      <c r="AB44">
        <f>VLOOKUP(C44,Sheet2!B:E,4,0)</f>
        <v>24</v>
      </c>
    </row>
    <row r="45" spans="1:28">
      <c r="A45">
        <v>101</v>
      </c>
      <c r="B45">
        <f>VLOOKUP(A45,Sheet1!C:C,1,0)</f>
        <v>101</v>
      </c>
      <c r="C45" t="s">
        <v>133</v>
      </c>
      <c r="D45">
        <v>58</v>
      </c>
      <c r="E45">
        <v>48</v>
      </c>
      <c r="F45">
        <v>66</v>
      </c>
      <c r="G45">
        <v>47</v>
      </c>
      <c r="H45">
        <v>65</v>
      </c>
      <c r="I45">
        <v>52</v>
      </c>
      <c r="J45">
        <v>336</v>
      </c>
      <c r="K45">
        <v>133</v>
      </c>
      <c r="L45">
        <v>97</v>
      </c>
      <c r="M45">
        <v>87</v>
      </c>
      <c r="N45">
        <v>19</v>
      </c>
      <c r="O45">
        <v>-1.484375</v>
      </c>
      <c r="P45">
        <v>-2.132075471698113</v>
      </c>
      <c r="Q45">
        <v>-2.4691358024691361</v>
      </c>
      <c r="R45">
        <v>-2.2363636363636359</v>
      </c>
      <c r="S45">
        <v>-1.3444444444444439</v>
      </c>
      <c r="T45">
        <v>-1.0952380952380956</v>
      </c>
      <c r="U45">
        <v>-2.1225626740947074</v>
      </c>
      <c r="V45">
        <v>-0.84659090909090939</v>
      </c>
      <c r="W45">
        <v>-1.5584415584415585</v>
      </c>
      <c r="X45">
        <v>-3.2977099236641214</v>
      </c>
      <c r="Y45">
        <v>-0.94230769230769196</v>
      </c>
      <c r="Z45">
        <f>VLOOKUP(C45,Sheet2!B:E,2,0)</f>
        <v>28</v>
      </c>
      <c r="AA45">
        <f>VLOOKUP(C45,Sheet2!B:E,3,0)</f>
        <v>18</v>
      </c>
      <c r="AB45">
        <f>VLOOKUP(C45,Sheet2!B:E,4,0)</f>
        <v>17</v>
      </c>
    </row>
    <row r="46" spans="1:28">
      <c r="A46">
        <v>102</v>
      </c>
      <c r="B46">
        <f>VLOOKUP(A46,Sheet1!C:C,1,0)</f>
        <v>102</v>
      </c>
      <c r="C46" t="s">
        <v>158</v>
      </c>
      <c r="D46">
        <v>68</v>
      </c>
      <c r="E46">
        <v>55</v>
      </c>
      <c r="F46">
        <v>90</v>
      </c>
      <c r="G46">
        <v>62</v>
      </c>
      <c r="H46">
        <v>81</v>
      </c>
      <c r="I46">
        <v>56</v>
      </c>
      <c r="J46">
        <v>412</v>
      </c>
      <c r="K46">
        <v>143</v>
      </c>
      <c r="L46">
        <v>100</v>
      </c>
      <c r="M46">
        <v>143</v>
      </c>
      <c r="N46">
        <v>26</v>
      </c>
      <c r="O46">
        <v>7.8125E-2</v>
      </c>
      <c r="P46">
        <v>-0.81132075471698062</v>
      </c>
      <c r="Q46">
        <v>0.49382716049382719</v>
      </c>
      <c r="R46">
        <v>0.49090909090909141</v>
      </c>
      <c r="S46">
        <v>0.43333333333333396</v>
      </c>
      <c r="T46">
        <v>-0.6190476190476194</v>
      </c>
      <c r="U46">
        <v>-5.5710306406682071E-3</v>
      </c>
      <c r="V46">
        <v>-0.27840909090909122</v>
      </c>
      <c r="W46">
        <v>-1.1688311688311688</v>
      </c>
      <c r="X46">
        <v>0.97709923664122222</v>
      </c>
      <c r="Y46">
        <v>0.40384615384615413</v>
      </c>
      <c r="Z46">
        <f>VLOOKUP(C46,Sheet2!B:E,2,0)</f>
        <v>29</v>
      </c>
      <c r="AA46">
        <f>VLOOKUP(C46,Sheet2!B:E,3,0)</f>
        <v>38</v>
      </c>
      <c r="AB46">
        <f>VLOOKUP(C46,Sheet2!B:E,4,0)</f>
        <v>19</v>
      </c>
    </row>
    <row r="47" spans="1:28">
      <c r="A47">
        <v>103</v>
      </c>
      <c r="B47">
        <f>VLOOKUP(A47,Sheet1!C:C,1,0)</f>
        <v>103</v>
      </c>
      <c r="C47" t="s">
        <v>134</v>
      </c>
      <c r="D47">
        <v>63</v>
      </c>
      <c r="E47">
        <v>54</v>
      </c>
      <c r="F47">
        <v>74</v>
      </c>
      <c r="G47">
        <v>52</v>
      </c>
      <c r="H47">
        <v>67</v>
      </c>
      <c r="I47">
        <v>60</v>
      </c>
      <c r="J47">
        <v>370</v>
      </c>
      <c r="K47">
        <v>145</v>
      </c>
      <c r="L47">
        <v>92</v>
      </c>
      <c r="M47">
        <v>110</v>
      </c>
      <c r="N47">
        <v>23</v>
      </c>
      <c r="O47">
        <v>-0.703125</v>
      </c>
      <c r="P47">
        <v>-0.99999999999999944</v>
      </c>
      <c r="Q47">
        <v>-1.4814814814814816</v>
      </c>
      <c r="R47">
        <v>-1.3272727272727267</v>
      </c>
      <c r="S47">
        <v>-1.1222222222222216</v>
      </c>
      <c r="T47">
        <v>-0.14285714285714318</v>
      </c>
      <c r="U47">
        <v>-1.1754874651810583</v>
      </c>
      <c r="V47">
        <v>-0.16477272727272757</v>
      </c>
      <c r="W47">
        <v>-2.2077922077922079</v>
      </c>
      <c r="X47">
        <v>-1.5419847328244267</v>
      </c>
      <c r="Y47">
        <v>-0.1730769230769228</v>
      </c>
      <c r="Z47">
        <f>VLOOKUP(C47,Sheet2!B:E,2,0)</f>
        <v>24</v>
      </c>
      <c r="AA47">
        <f>VLOOKUP(C47,Sheet2!B:E,3,0)</f>
        <v>30</v>
      </c>
      <c r="AB47">
        <f>VLOOKUP(C47,Sheet2!B:E,4,0)</f>
        <v>17</v>
      </c>
    </row>
    <row r="48" spans="1:28">
      <c r="A48">
        <v>104</v>
      </c>
      <c r="B48">
        <f>VLOOKUP(A48,Sheet1!C:C,1,0)</f>
        <v>104</v>
      </c>
      <c r="C48" t="s">
        <v>135</v>
      </c>
      <c r="D48">
        <v>61</v>
      </c>
      <c r="E48">
        <v>59</v>
      </c>
      <c r="F48">
        <v>86</v>
      </c>
      <c r="G48">
        <v>58</v>
      </c>
      <c r="H48">
        <v>84</v>
      </c>
      <c r="I48">
        <v>55</v>
      </c>
      <c r="J48">
        <v>403</v>
      </c>
      <c r="K48">
        <v>138</v>
      </c>
      <c r="L48">
        <v>111</v>
      </c>
      <c r="M48">
        <v>140</v>
      </c>
      <c r="N48">
        <v>14</v>
      </c>
      <c r="O48">
        <v>-1.015625</v>
      </c>
      <c r="P48">
        <v>-5.6603773584905127E-2</v>
      </c>
      <c r="Q48">
        <v>0</v>
      </c>
      <c r="R48">
        <v>-0.23636363636363586</v>
      </c>
      <c r="S48">
        <v>0.76666666666666727</v>
      </c>
      <c r="T48">
        <v>-0.73809523809523836</v>
      </c>
      <c r="U48">
        <v>-0.25626740947075177</v>
      </c>
      <c r="V48">
        <v>-0.56250000000000022</v>
      </c>
      <c r="W48">
        <v>0.25974025974025972</v>
      </c>
      <c r="X48">
        <v>0.74809160305343603</v>
      </c>
      <c r="Y48">
        <v>-1.9038461538461535</v>
      </c>
      <c r="Z48">
        <f>VLOOKUP(C48,Sheet2!B:E,2,0)</f>
        <v>28</v>
      </c>
      <c r="AA48">
        <f>VLOOKUP(C48,Sheet2!B:E,3,0)</f>
        <v>40</v>
      </c>
      <c r="AB48">
        <f>VLOOKUP(C48,Sheet2!B:E,4,0)</f>
        <v>17</v>
      </c>
    </row>
    <row r="49" spans="1:28">
      <c r="A49">
        <v>105</v>
      </c>
      <c r="B49">
        <f>VLOOKUP(A49,Sheet1!C:C,1,0)</f>
        <v>105</v>
      </c>
      <c r="C49" t="s">
        <v>166</v>
      </c>
      <c r="D49">
        <v>67</v>
      </c>
      <c r="E49">
        <v>62</v>
      </c>
      <c r="F49">
        <v>75</v>
      </c>
      <c r="G49">
        <v>54</v>
      </c>
      <c r="H49">
        <v>75</v>
      </c>
      <c r="I49">
        <v>59</v>
      </c>
      <c r="J49">
        <v>392</v>
      </c>
      <c r="K49">
        <v>148</v>
      </c>
      <c r="L49">
        <v>109</v>
      </c>
      <c r="M49">
        <v>107</v>
      </c>
      <c r="N49">
        <v>28</v>
      </c>
      <c r="O49">
        <v>-7.8125E-2</v>
      </c>
      <c r="P49">
        <v>0.5094339622641515</v>
      </c>
      <c r="Q49">
        <v>-1.3580246913580247</v>
      </c>
      <c r="R49">
        <v>-0.96363636363636307</v>
      </c>
      <c r="S49">
        <v>-0.2333333333333327</v>
      </c>
      <c r="T49">
        <v>-0.26190476190476225</v>
      </c>
      <c r="U49">
        <v>-0.56267409470752061</v>
      </c>
      <c r="V49">
        <v>5.6818181818178584E-3</v>
      </c>
      <c r="W49">
        <v>0</v>
      </c>
      <c r="X49">
        <v>-1.7709923664122129</v>
      </c>
      <c r="Y49">
        <v>0.78846153846153866</v>
      </c>
      <c r="Z49">
        <f>VLOOKUP(C49,Sheet2!B:E,2,0)</f>
        <v>24</v>
      </c>
      <c r="AA49">
        <f>VLOOKUP(C49,Sheet2!B:E,3,0)</f>
        <v>28</v>
      </c>
      <c r="AB49">
        <f>VLOOKUP(C49,Sheet2!B:E,4,0)</f>
        <v>18</v>
      </c>
    </row>
    <row r="50" spans="1:28">
      <c r="A50">
        <v>106</v>
      </c>
      <c r="B50">
        <f>VLOOKUP(A50,Sheet1!C:C,1,0)</f>
        <v>106</v>
      </c>
      <c r="C50" t="s">
        <v>149</v>
      </c>
      <c r="D50">
        <v>69</v>
      </c>
      <c r="E50">
        <v>57</v>
      </c>
      <c r="F50">
        <v>92</v>
      </c>
      <c r="G50">
        <v>64</v>
      </c>
      <c r="H50">
        <v>87</v>
      </c>
      <c r="I50">
        <v>68</v>
      </c>
      <c r="J50">
        <v>437</v>
      </c>
      <c r="K50">
        <v>164</v>
      </c>
      <c r="L50">
        <v>106</v>
      </c>
      <c r="M50">
        <v>141</v>
      </c>
      <c r="N50">
        <v>26</v>
      </c>
      <c r="O50">
        <v>0.234375</v>
      </c>
      <c r="P50">
        <v>-0.43396226415094286</v>
      </c>
      <c r="Q50">
        <v>0.74074074074074081</v>
      </c>
      <c r="R50">
        <v>0.85454545454545505</v>
      </c>
      <c r="S50">
        <v>1.1000000000000005</v>
      </c>
      <c r="T50">
        <v>0.8095238095238092</v>
      </c>
      <c r="U50">
        <v>0.69080779944289727</v>
      </c>
      <c r="V50">
        <v>0.91477272727272685</v>
      </c>
      <c r="W50">
        <v>-0.38961038961038963</v>
      </c>
      <c r="X50">
        <v>0.82442748091603146</v>
      </c>
      <c r="Y50">
        <v>0.40384615384615413</v>
      </c>
      <c r="Z50">
        <f>VLOOKUP(C50,Sheet2!B:E,2,0)</f>
        <v>29</v>
      </c>
      <c r="AA50">
        <f>VLOOKUP(C50,Sheet2!B:E,3,0)</f>
        <v>38</v>
      </c>
      <c r="AB50">
        <f>VLOOKUP(C50,Sheet2!B:E,4,0)</f>
        <v>20</v>
      </c>
    </row>
    <row r="51" spans="1:28">
      <c r="A51">
        <v>107</v>
      </c>
      <c r="B51">
        <f>VLOOKUP(A51,Sheet1!C:C,1,0)</f>
        <v>107</v>
      </c>
      <c r="C51" t="s">
        <v>151</v>
      </c>
      <c r="D51">
        <v>53</v>
      </c>
      <c r="E51">
        <v>55</v>
      </c>
      <c r="F51">
        <v>75</v>
      </c>
      <c r="G51">
        <v>48</v>
      </c>
      <c r="H51">
        <v>73</v>
      </c>
      <c r="I51">
        <v>49</v>
      </c>
      <c r="J51">
        <v>353</v>
      </c>
      <c r="K51">
        <v>124</v>
      </c>
      <c r="L51">
        <v>103</v>
      </c>
      <c r="M51">
        <v>106</v>
      </c>
      <c r="N51">
        <v>20</v>
      </c>
      <c r="O51">
        <v>-2.265625</v>
      </c>
      <c r="P51">
        <v>-0.81132075471698062</v>
      </c>
      <c r="Q51">
        <v>-1.3580246913580247</v>
      </c>
      <c r="R51">
        <v>-2.0545454545454542</v>
      </c>
      <c r="S51">
        <v>-0.45555555555555494</v>
      </c>
      <c r="T51">
        <v>-1.4523809523809526</v>
      </c>
      <c r="U51">
        <v>-1.6490250696378828</v>
      </c>
      <c r="V51">
        <v>-1.3579545454545456</v>
      </c>
      <c r="W51">
        <v>-0.77922077922077926</v>
      </c>
      <c r="X51">
        <v>-1.8473282442748082</v>
      </c>
      <c r="Y51">
        <v>-0.74999999999999967</v>
      </c>
      <c r="Z51">
        <f>VLOOKUP(C51,Sheet2!B:E,2,0)</f>
        <v>29</v>
      </c>
      <c r="AA51">
        <f>VLOOKUP(C51,Sheet2!B:E,3,0)</f>
        <v>24</v>
      </c>
      <c r="AB51">
        <f>VLOOKUP(C51,Sheet2!B:E,4,0)</f>
        <v>19</v>
      </c>
    </row>
    <row r="52" spans="1:28">
      <c r="A52">
        <v>108</v>
      </c>
      <c r="B52">
        <f>VLOOKUP(A52,Sheet1!C:C,1,0)</f>
        <v>108</v>
      </c>
      <c r="C52" t="s">
        <v>207</v>
      </c>
      <c r="D52">
        <v>65</v>
      </c>
      <c r="E52">
        <v>63</v>
      </c>
      <c r="F52">
        <v>91</v>
      </c>
      <c r="G52">
        <v>65</v>
      </c>
      <c r="H52">
        <v>83</v>
      </c>
      <c r="I52">
        <v>65</v>
      </c>
      <c r="J52">
        <v>432</v>
      </c>
      <c r="K52">
        <v>164</v>
      </c>
      <c r="L52">
        <v>114</v>
      </c>
      <c r="M52">
        <v>125</v>
      </c>
      <c r="N52">
        <v>29</v>
      </c>
      <c r="O52">
        <v>-0.390625</v>
      </c>
      <c r="P52">
        <v>0.69811320754717032</v>
      </c>
      <c r="Q52">
        <v>0.61728395061728403</v>
      </c>
      <c r="R52">
        <v>1.0363636363636368</v>
      </c>
      <c r="S52">
        <v>0.65555555555555622</v>
      </c>
      <c r="T52">
        <v>0.45238095238095205</v>
      </c>
      <c r="U52">
        <v>0.55153203342618418</v>
      </c>
      <c r="V52">
        <v>0.91477272727272685</v>
      </c>
      <c r="W52">
        <v>0.64935064935064934</v>
      </c>
      <c r="X52">
        <v>-0.39694656488549535</v>
      </c>
      <c r="Y52">
        <v>0.98076923076923106</v>
      </c>
      <c r="Z52">
        <f>VLOOKUP(C52,Sheet2!B:E,2,0)</f>
        <v>29</v>
      </c>
      <c r="AA52">
        <f>VLOOKUP(C52,Sheet2!B:E,3,0)</f>
        <v>37</v>
      </c>
      <c r="AB52">
        <f>VLOOKUP(C52,Sheet2!B:E,4,0)</f>
        <v>20</v>
      </c>
    </row>
    <row r="53" spans="1:28">
      <c r="A53">
        <v>109</v>
      </c>
      <c r="B53">
        <f>VLOOKUP(A53,Sheet1!C:C,1,0)</f>
        <v>109</v>
      </c>
      <c r="C53" t="s">
        <v>146</v>
      </c>
      <c r="D53">
        <v>60</v>
      </c>
      <c r="E53">
        <v>56</v>
      </c>
      <c r="F53">
        <v>85</v>
      </c>
      <c r="G53">
        <v>46</v>
      </c>
      <c r="H53">
        <v>73</v>
      </c>
      <c r="I53">
        <v>43</v>
      </c>
      <c r="J53">
        <v>363</v>
      </c>
      <c r="K53">
        <v>113</v>
      </c>
      <c r="L53">
        <v>112</v>
      </c>
      <c r="M53">
        <v>118</v>
      </c>
      <c r="N53">
        <v>20</v>
      </c>
      <c r="O53">
        <v>-1.171875</v>
      </c>
      <c r="P53">
        <v>-0.62264150943396179</v>
      </c>
      <c r="Q53">
        <v>-0.1234567901234568</v>
      </c>
      <c r="R53">
        <v>-2.4181818181818175</v>
      </c>
      <c r="S53">
        <v>-0.45555555555555494</v>
      </c>
      <c r="T53">
        <v>-2.166666666666667</v>
      </c>
      <c r="U53">
        <v>-1.3704735376044566</v>
      </c>
      <c r="V53">
        <v>-1.9829545454545456</v>
      </c>
      <c r="W53">
        <v>0.38961038961038963</v>
      </c>
      <c r="X53">
        <v>-0.93129770992366323</v>
      </c>
      <c r="Y53">
        <v>-0.74999999999999967</v>
      </c>
      <c r="Z53">
        <f>VLOOKUP(C53,Sheet2!B:E,2,0)</f>
        <v>30</v>
      </c>
      <c r="AA53">
        <f>VLOOKUP(C53,Sheet2!B:E,3,0)</f>
        <v>33</v>
      </c>
      <c r="AB53">
        <f>VLOOKUP(C53,Sheet2!B:E,4,0)</f>
        <v>17</v>
      </c>
    </row>
    <row r="54" spans="1:28">
      <c r="A54">
        <v>110</v>
      </c>
      <c r="B54">
        <f>VLOOKUP(A54,Sheet1!C:C,1,0)</f>
        <v>110</v>
      </c>
      <c r="C54" t="s">
        <v>160</v>
      </c>
      <c r="D54">
        <v>59</v>
      </c>
      <c r="E54">
        <v>52</v>
      </c>
      <c r="F54">
        <v>83</v>
      </c>
      <c r="G54">
        <v>56</v>
      </c>
      <c r="H54">
        <v>75</v>
      </c>
      <c r="I54">
        <v>45</v>
      </c>
      <c r="J54">
        <v>370</v>
      </c>
      <c r="K54">
        <v>120</v>
      </c>
      <c r="L54">
        <v>109</v>
      </c>
      <c r="M54">
        <v>134</v>
      </c>
      <c r="N54">
        <v>7</v>
      </c>
      <c r="O54">
        <v>-1.328125</v>
      </c>
      <c r="P54">
        <v>-1.3773584905660372</v>
      </c>
      <c r="Q54">
        <v>-0.37037037037037041</v>
      </c>
      <c r="R54">
        <v>-0.59999999999999953</v>
      </c>
      <c r="S54">
        <v>-0.2333333333333327</v>
      </c>
      <c r="T54">
        <v>-1.9285714285714288</v>
      </c>
      <c r="U54">
        <v>-1.1754874651810583</v>
      </c>
      <c r="V54">
        <v>-1.5852272727272729</v>
      </c>
      <c r="W54">
        <v>0</v>
      </c>
      <c r="X54">
        <v>0.29007633587786347</v>
      </c>
      <c r="Y54">
        <v>-3.2499999999999996</v>
      </c>
      <c r="Z54">
        <f>VLOOKUP(C54,Sheet2!B:E,2,0)</f>
        <v>30</v>
      </c>
      <c r="AA54">
        <f>VLOOKUP(C54,Sheet2!B:E,3,0)</f>
        <v>36</v>
      </c>
      <c r="AB54">
        <f>VLOOKUP(C54,Sheet2!B:E,4,0)</f>
        <v>16</v>
      </c>
    </row>
    <row r="55" spans="1:28">
      <c r="A55">
        <v>111</v>
      </c>
      <c r="B55">
        <f>VLOOKUP(A55,Sheet1!C:C,1,0)</f>
        <v>111</v>
      </c>
      <c r="C55" t="s">
        <v>136</v>
      </c>
      <c r="D55">
        <v>61</v>
      </c>
      <c r="E55">
        <v>47</v>
      </c>
      <c r="F55">
        <v>75</v>
      </c>
      <c r="G55">
        <v>53</v>
      </c>
      <c r="H55">
        <v>65</v>
      </c>
      <c r="I55">
        <v>30</v>
      </c>
      <c r="J55">
        <v>331</v>
      </c>
      <c r="K55">
        <v>102</v>
      </c>
      <c r="L55">
        <v>86</v>
      </c>
      <c r="M55">
        <v>119</v>
      </c>
      <c r="N55">
        <v>24</v>
      </c>
      <c r="O55">
        <v>-1.015625</v>
      </c>
      <c r="P55">
        <v>-2.3207547169811318</v>
      </c>
      <c r="Q55">
        <v>-1.3580246913580247</v>
      </c>
      <c r="R55">
        <v>-1.1454545454545448</v>
      </c>
      <c r="S55">
        <v>-1.3444444444444439</v>
      </c>
      <c r="T55">
        <v>-3.7142857142857144</v>
      </c>
      <c r="U55">
        <v>-2.2618384401114202</v>
      </c>
      <c r="V55">
        <v>-2.6079545454545454</v>
      </c>
      <c r="W55">
        <v>-2.9870129870129869</v>
      </c>
      <c r="X55">
        <v>-0.85496183206106791</v>
      </c>
      <c r="Y55">
        <v>1.9230769230769502E-2</v>
      </c>
      <c r="Z55">
        <f>VLOOKUP(C55,Sheet2!B:E,2,0)</f>
        <v>23</v>
      </c>
      <c r="AA55">
        <f>VLOOKUP(C55,Sheet2!B:E,3,0)</f>
        <v>32</v>
      </c>
      <c r="AB55">
        <f>VLOOKUP(C55,Sheet2!B:E,4,0)</f>
        <v>15</v>
      </c>
    </row>
    <row r="56" spans="1:28">
      <c r="A56">
        <v>112</v>
      </c>
      <c r="B56">
        <f>VLOOKUP(A56,Sheet1!C:C,1,0)</f>
        <v>112</v>
      </c>
      <c r="C56" t="s">
        <v>145</v>
      </c>
      <c r="D56">
        <v>65</v>
      </c>
      <c r="E56">
        <v>60</v>
      </c>
      <c r="F56">
        <v>84</v>
      </c>
      <c r="G56">
        <v>57</v>
      </c>
      <c r="H56">
        <v>73</v>
      </c>
      <c r="I56">
        <v>60</v>
      </c>
      <c r="J56">
        <v>399</v>
      </c>
      <c r="K56">
        <v>128</v>
      </c>
      <c r="L56">
        <v>115</v>
      </c>
      <c r="M56">
        <v>130</v>
      </c>
      <c r="N56">
        <v>26</v>
      </c>
      <c r="O56">
        <v>-0.390625</v>
      </c>
      <c r="P56">
        <v>0.13207547169811376</v>
      </c>
      <c r="Q56">
        <v>-0.24691358024691359</v>
      </c>
      <c r="R56">
        <v>-0.41818181818181765</v>
      </c>
      <c r="S56">
        <v>-0.45555555555555494</v>
      </c>
      <c r="T56">
        <v>-0.14285714285714318</v>
      </c>
      <c r="U56">
        <v>-0.36768802228412228</v>
      </c>
      <c r="V56">
        <v>-1.1306818181818183</v>
      </c>
      <c r="W56">
        <v>0.77922077922077926</v>
      </c>
      <c r="X56">
        <v>-1.5267175572518216E-2</v>
      </c>
      <c r="Y56">
        <v>0.40384615384615413</v>
      </c>
      <c r="Z56">
        <f>VLOOKUP(C56,Sheet2!B:E,2,0)</f>
        <v>30</v>
      </c>
      <c r="AA56">
        <f>VLOOKUP(C56,Sheet2!B:E,3,0)</f>
        <v>36</v>
      </c>
      <c r="AB56">
        <f>VLOOKUP(C56,Sheet2!B:E,4,0)</f>
        <v>14</v>
      </c>
    </row>
    <row r="57" spans="1:28">
      <c r="A57">
        <v>115</v>
      </c>
      <c r="B57">
        <f>VLOOKUP(A57,Sheet1!C:C,1,0)</f>
        <v>115</v>
      </c>
      <c r="C57" t="s">
        <v>138</v>
      </c>
      <c r="D57">
        <v>60</v>
      </c>
      <c r="E57">
        <v>62</v>
      </c>
      <c r="F57">
        <v>86</v>
      </c>
      <c r="G57">
        <v>49</v>
      </c>
      <c r="H57">
        <v>82</v>
      </c>
      <c r="I57">
        <v>56</v>
      </c>
      <c r="J57">
        <v>395</v>
      </c>
      <c r="K57">
        <v>147</v>
      </c>
      <c r="L57">
        <v>92</v>
      </c>
      <c r="M57">
        <v>137</v>
      </c>
      <c r="N57">
        <v>19</v>
      </c>
      <c r="O57">
        <v>-1.171875</v>
      </c>
      <c r="P57">
        <v>0.5094339622641515</v>
      </c>
      <c r="Q57">
        <v>0</v>
      </c>
      <c r="R57">
        <v>-1.8727272727272721</v>
      </c>
      <c r="S57">
        <v>0.54444444444444506</v>
      </c>
      <c r="T57">
        <v>-0.6190476190476194</v>
      </c>
      <c r="U57">
        <v>-0.47910863509749274</v>
      </c>
      <c r="V57">
        <v>-5.1136363636363952E-2</v>
      </c>
      <c r="W57">
        <v>-2.2077922077922079</v>
      </c>
      <c r="X57">
        <v>0.51908396946564972</v>
      </c>
      <c r="Y57">
        <v>-0.94230769230769196</v>
      </c>
      <c r="Z57">
        <f>VLOOKUP(C57,Sheet2!B:E,2,0)</f>
        <v>27</v>
      </c>
      <c r="AA57">
        <f>VLOOKUP(C57,Sheet2!B:E,3,0)</f>
        <v>37</v>
      </c>
      <c r="AB57">
        <f>VLOOKUP(C57,Sheet2!B:E,4,0)</f>
        <v>19</v>
      </c>
    </row>
    <row r="58" spans="1:28">
      <c r="A58">
        <v>116</v>
      </c>
      <c r="B58">
        <f>VLOOKUP(A58,Sheet1!C:C,1,0)</f>
        <v>116</v>
      </c>
      <c r="C58" t="s">
        <v>153</v>
      </c>
      <c r="D58">
        <v>75</v>
      </c>
      <c r="E58">
        <v>62</v>
      </c>
      <c r="F58">
        <v>91</v>
      </c>
      <c r="G58">
        <v>65</v>
      </c>
      <c r="H58">
        <v>82</v>
      </c>
      <c r="I58">
        <v>70</v>
      </c>
      <c r="J58">
        <v>445</v>
      </c>
      <c r="K58">
        <v>159</v>
      </c>
      <c r="L58">
        <v>112</v>
      </c>
      <c r="M58">
        <v>144</v>
      </c>
      <c r="N58">
        <v>30</v>
      </c>
      <c r="O58">
        <v>1.171875</v>
      </c>
      <c r="P58">
        <v>0.5094339622641515</v>
      </c>
      <c r="Q58">
        <v>0.61728395061728403</v>
      </c>
      <c r="R58">
        <v>1.0363636363636368</v>
      </c>
      <c r="S58">
        <v>0.54444444444444506</v>
      </c>
      <c r="T58">
        <v>1.0476190476190472</v>
      </c>
      <c r="U58">
        <v>0.91364902506963819</v>
      </c>
      <c r="V58">
        <v>0.63068181818181779</v>
      </c>
      <c r="W58">
        <v>0.38961038961038963</v>
      </c>
      <c r="X58">
        <v>1.0534351145038177</v>
      </c>
      <c r="Y58">
        <v>1.1730769230769234</v>
      </c>
      <c r="Z58">
        <f>VLOOKUP(C58,Sheet2!B:E,2,0)</f>
        <v>28</v>
      </c>
      <c r="AA58">
        <f>VLOOKUP(C58,Sheet2!B:E,3,0)</f>
        <v>40</v>
      </c>
      <c r="AB58">
        <f>VLOOKUP(C58,Sheet2!B:E,4,0)</f>
        <v>18</v>
      </c>
    </row>
    <row r="59" spans="1:28">
      <c r="A59">
        <v>117</v>
      </c>
      <c r="B59">
        <f>VLOOKUP(A59,Sheet1!C:C,1,0)</f>
        <v>117</v>
      </c>
      <c r="C59" t="s">
        <v>137</v>
      </c>
      <c r="D59">
        <v>57</v>
      </c>
      <c r="E59">
        <v>46</v>
      </c>
      <c r="F59">
        <v>66</v>
      </c>
      <c r="G59">
        <v>44</v>
      </c>
      <c r="H59">
        <v>54</v>
      </c>
      <c r="I59">
        <v>29</v>
      </c>
      <c r="J59">
        <v>296</v>
      </c>
      <c r="K59">
        <v>93</v>
      </c>
      <c r="L59">
        <v>80</v>
      </c>
      <c r="M59">
        <v>117</v>
      </c>
      <c r="N59">
        <v>6</v>
      </c>
      <c r="O59">
        <v>-1.640625</v>
      </c>
      <c r="P59">
        <v>-2.5094339622641506</v>
      </c>
      <c r="Q59">
        <v>-2.4691358024691361</v>
      </c>
      <c r="R59">
        <v>-2.7818181818181813</v>
      </c>
      <c r="S59">
        <v>-2.566666666666666</v>
      </c>
      <c r="T59">
        <v>-3.8333333333333335</v>
      </c>
      <c r="U59">
        <v>-3.2367688022284122</v>
      </c>
      <c r="V59">
        <v>-3.1193181818181821</v>
      </c>
      <c r="W59">
        <v>-3.7662337662337659</v>
      </c>
      <c r="X59">
        <v>-1.0076335877862588</v>
      </c>
      <c r="Y59">
        <v>-3.4423076923076921</v>
      </c>
      <c r="Z59">
        <f>VLOOKUP(C59,Sheet2!B:E,2,0)</f>
        <v>21</v>
      </c>
      <c r="AA59">
        <f>VLOOKUP(C59,Sheet2!B:E,3,0)</f>
        <v>31</v>
      </c>
      <c r="AB59">
        <f>VLOOKUP(C59,Sheet2!B:E,4,0)</f>
        <v>13</v>
      </c>
    </row>
    <row r="60" spans="1:28">
      <c r="A60">
        <v>118</v>
      </c>
      <c r="B60">
        <f>VLOOKUP(A60,Sheet1!C:C,1,0)</f>
        <v>118</v>
      </c>
      <c r="C60" t="s">
        <v>140</v>
      </c>
      <c r="D60">
        <v>69</v>
      </c>
      <c r="E60">
        <v>62</v>
      </c>
      <c r="F60">
        <v>88</v>
      </c>
      <c r="G60">
        <v>60</v>
      </c>
      <c r="H60">
        <v>75</v>
      </c>
      <c r="I60">
        <v>47</v>
      </c>
      <c r="J60">
        <v>401</v>
      </c>
      <c r="K60">
        <v>138</v>
      </c>
      <c r="L60">
        <v>111</v>
      </c>
      <c r="M60">
        <v>122</v>
      </c>
      <c r="N60">
        <v>30</v>
      </c>
      <c r="O60">
        <v>0.234375</v>
      </c>
      <c r="P60">
        <v>0.5094339622641515</v>
      </c>
      <c r="Q60">
        <v>0.24691358024691359</v>
      </c>
      <c r="R60">
        <v>0.12727272727272779</v>
      </c>
      <c r="S60">
        <v>-0.2333333333333327</v>
      </c>
      <c r="T60">
        <v>-1.6904761904761907</v>
      </c>
      <c r="U60">
        <v>-0.311977715877437</v>
      </c>
      <c r="V60">
        <v>-0.56250000000000022</v>
      </c>
      <c r="W60">
        <v>0.25974025974025972</v>
      </c>
      <c r="X60">
        <v>-0.6259541984732816</v>
      </c>
      <c r="Y60">
        <v>1.1730769230769234</v>
      </c>
      <c r="Z60">
        <f>VLOOKUP(C60,Sheet2!B:E,2,0)</f>
        <v>30</v>
      </c>
      <c r="AA60">
        <f>VLOOKUP(C60,Sheet2!B:E,3,0)</f>
        <v>33</v>
      </c>
      <c r="AB60">
        <f>VLOOKUP(C60,Sheet2!B:E,4,0)</f>
        <v>20</v>
      </c>
    </row>
    <row r="61" spans="1:28">
      <c r="A61">
        <v>119</v>
      </c>
      <c r="B61">
        <f>VLOOKUP(A61,Sheet1!C:C,1,0)</f>
        <v>119</v>
      </c>
      <c r="C61" t="s">
        <v>162</v>
      </c>
      <c r="D61">
        <v>59</v>
      </c>
      <c r="E61">
        <v>54</v>
      </c>
      <c r="F61">
        <v>86</v>
      </c>
      <c r="G61">
        <v>50</v>
      </c>
      <c r="H61">
        <v>73</v>
      </c>
      <c r="I61">
        <v>60</v>
      </c>
      <c r="J61">
        <v>382</v>
      </c>
      <c r="K61">
        <v>140</v>
      </c>
      <c r="L61">
        <v>102</v>
      </c>
      <c r="M61">
        <v>118</v>
      </c>
      <c r="N61">
        <v>22</v>
      </c>
      <c r="O61">
        <v>-1.328125</v>
      </c>
      <c r="P61">
        <v>-0.99999999999999944</v>
      </c>
      <c r="Q61">
        <v>0</v>
      </c>
      <c r="R61">
        <v>-1.6909090909090905</v>
      </c>
      <c r="S61">
        <v>-0.45555555555555494</v>
      </c>
      <c r="T61">
        <v>-0.14285714285714318</v>
      </c>
      <c r="U61">
        <v>-0.84122562674094681</v>
      </c>
      <c r="V61">
        <v>-0.44886363636363663</v>
      </c>
      <c r="W61">
        <v>-0.90909090909090906</v>
      </c>
      <c r="X61">
        <v>-0.93129770992366323</v>
      </c>
      <c r="Y61">
        <v>-0.36538461538461509</v>
      </c>
      <c r="Z61">
        <f>VLOOKUP(C61,Sheet2!B:E,2,0)</f>
        <v>29</v>
      </c>
      <c r="AA61">
        <f>VLOOKUP(C61,Sheet2!B:E,3,0)</f>
        <v>33</v>
      </c>
      <c r="AB61">
        <f>VLOOKUP(C61,Sheet2!B:E,4,0)</f>
        <v>20</v>
      </c>
    </row>
    <row r="62" spans="1:28">
      <c r="A62">
        <v>120</v>
      </c>
      <c r="B62">
        <f>VLOOKUP(A62,Sheet1!C:C,1,0)</f>
        <v>120</v>
      </c>
      <c r="C62" t="s">
        <v>161</v>
      </c>
      <c r="D62">
        <v>69</v>
      </c>
      <c r="E62">
        <v>60</v>
      </c>
      <c r="F62">
        <v>88</v>
      </c>
      <c r="G62">
        <v>60</v>
      </c>
      <c r="H62">
        <v>69</v>
      </c>
      <c r="I62">
        <v>59</v>
      </c>
      <c r="J62">
        <v>405</v>
      </c>
      <c r="K62">
        <v>152</v>
      </c>
      <c r="L62">
        <v>105</v>
      </c>
      <c r="M62">
        <v>124</v>
      </c>
      <c r="N62">
        <v>24</v>
      </c>
      <c r="O62">
        <v>0.234375</v>
      </c>
      <c r="P62">
        <v>0.13207547169811376</v>
      </c>
      <c r="Q62">
        <v>0.24691358024691359</v>
      </c>
      <c r="R62">
        <v>0.12727272727272779</v>
      </c>
      <c r="S62">
        <v>-0.89999999999999936</v>
      </c>
      <c r="T62">
        <v>-0.26190476190476225</v>
      </c>
      <c r="U62">
        <v>-0.20055710306406654</v>
      </c>
      <c r="V62">
        <v>0.23295454545454511</v>
      </c>
      <c r="W62">
        <v>-0.51948051948051943</v>
      </c>
      <c r="X62">
        <v>-0.47328244274809073</v>
      </c>
      <c r="Y62">
        <v>1.9230769230769502E-2</v>
      </c>
      <c r="Z62">
        <f>VLOOKUP(C62,Sheet2!B:E,2,0)</f>
        <v>27</v>
      </c>
      <c r="AA62">
        <f>VLOOKUP(C62,Sheet2!B:E,3,0)</f>
        <v>37</v>
      </c>
      <c r="AB62">
        <f>VLOOKUP(C62,Sheet2!B:E,4,0)</f>
        <v>20</v>
      </c>
    </row>
    <row r="63" spans="1:28">
      <c r="A63">
        <v>121</v>
      </c>
      <c r="B63">
        <f>VLOOKUP(A63,Sheet1!C:C,1,0)</f>
        <v>121</v>
      </c>
      <c r="C63" t="s">
        <v>139</v>
      </c>
      <c r="D63">
        <v>65</v>
      </c>
      <c r="E63">
        <v>60</v>
      </c>
      <c r="F63">
        <v>85</v>
      </c>
      <c r="G63">
        <v>54</v>
      </c>
      <c r="H63">
        <v>72</v>
      </c>
      <c r="I63">
        <v>52</v>
      </c>
      <c r="J63">
        <v>388</v>
      </c>
      <c r="K63">
        <v>126</v>
      </c>
      <c r="L63">
        <v>107</v>
      </c>
      <c r="M63">
        <v>135</v>
      </c>
      <c r="N63">
        <v>20</v>
      </c>
      <c r="O63">
        <v>-0.390625</v>
      </c>
      <c r="P63">
        <v>0.13207547169811376</v>
      </c>
      <c r="Q63">
        <v>-0.1234567901234568</v>
      </c>
      <c r="R63">
        <v>-0.96363636363636307</v>
      </c>
      <c r="S63">
        <v>-0.56666666666666599</v>
      </c>
      <c r="T63">
        <v>-1.0952380952380956</v>
      </c>
      <c r="U63">
        <v>-0.67409470752089107</v>
      </c>
      <c r="V63">
        <v>-1.2443181818181821</v>
      </c>
      <c r="W63">
        <v>-0.25974025974025972</v>
      </c>
      <c r="X63">
        <v>0.3664122137404589</v>
      </c>
      <c r="Y63">
        <v>-0.74999999999999967</v>
      </c>
      <c r="Z63">
        <f>VLOOKUP(C63,Sheet2!B:E,2,0)</f>
        <v>27</v>
      </c>
      <c r="AA63">
        <f>VLOOKUP(C63,Sheet2!B:E,3,0)</f>
        <v>39</v>
      </c>
      <c r="AB63">
        <f>VLOOKUP(C63,Sheet2!B:E,4,0)</f>
        <v>16</v>
      </c>
    </row>
    <row r="64" spans="1:28">
      <c r="A64">
        <v>121</v>
      </c>
      <c r="B64">
        <f>VLOOKUP(A64,Sheet1!C:C,1,0)</f>
        <v>121</v>
      </c>
      <c r="C64" t="s">
        <v>139</v>
      </c>
      <c r="D64">
        <v>61</v>
      </c>
      <c r="E64">
        <v>55</v>
      </c>
      <c r="F64">
        <v>88</v>
      </c>
      <c r="G64">
        <v>59</v>
      </c>
      <c r="H64">
        <v>74</v>
      </c>
      <c r="I64">
        <v>63</v>
      </c>
      <c r="J64">
        <v>400</v>
      </c>
      <c r="K64">
        <v>133</v>
      </c>
      <c r="L64">
        <v>113</v>
      </c>
      <c r="M64">
        <v>133</v>
      </c>
      <c r="N64">
        <v>21</v>
      </c>
      <c r="O64">
        <v>-1.015625</v>
      </c>
      <c r="P64">
        <v>-0.81132075471698062</v>
      </c>
      <c r="Q64">
        <v>0.24691358024691359</v>
      </c>
      <c r="R64">
        <v>-5.4545454545454029E-2</v>
      </c>
      <c r="S64">
        <v>-0.34444444444444383</v>
      </c>
      <c r="T64">
        <v>0.21428571428571394</v>
      </c>
      <c r="U64">
        <v>-0.33983286908077964</v>
      </c>
      <c r="V64">
        <v>-0.84659090909090939</v>
      </c>
      <c r="W64">
        <v>0.51948051948051943</v>
      </c>
      <c r="X64">
        <v>0.21374045801526806</v>
      </c>
      <c r="Y64">
        <v>-0.55769230769230738</v>
      </c>
      <c r="Z64">
        <f>VLOOKUP(C64,Sheet2!B:E,2,0)</f>
        <v>27</v>
      </c>
      <c r="AA64">
        <f>VLOOKUP(C64,Sheet2!B:E,3,0)</f>
        <v>39</v>
      </c>
      <c r="AB64">
        <f>VLOOKUP(C64,Sheet2!B:E,4,0)</f>
        <v>16</v>
      </c>
    </row>
    <row r="65" spans="1:28">
      <c r="A65">
        <v>122</v>
      </c>
      <c r="B65">
        <f>VLOOKUP(A65,Sheet1!C:C,1,0)</f>
        <v>122</v>
      </c>
      <c r="C65" t="s">
        <v>152</v>
      </c>
      <c r="D65">
        <v>54</v>
      </c>
      <c r="E65">
        <v>48</v>
      </c>
      <c r="F65">
        <v>72</v>
      </c>
      <c r="G65">
        <v>52</v>
      </c>
      <c r="H65">
        <v>62</v>
      </c>
      <c r="I65">
        <v>56</v>
      </c>
      <c r="J65">
        <v>344</v>
      </c>
      <c r="K65">
        <v>130</v>
      </c>
      <c r="L65">
        <v>87</v>
      </c>
      <c r="M65">
        <v>104</v>
      </c>
      <c r="N65">
        <v>23</v>
      </c>
      <c r="O65">
        <v>-2.109375</v>
      </c>
      <c r="P65">
        <v>-2.132075471698113</v>
      </c>
      <c r="Q65">
        <v>-1.7283950617283952</v>
      </c>
      <c r="R65">
        <v>-1.3272727272727267</v>
      </c>
      <c r="S65">
        <v>-1.6777777777777771</v>
      </c>
      <c r="T65">
        <v>-0.6190476190476194</v>
      </c>
      <c r="U65">
        <v>-1.8997214484679663</v>
      </c>
      <c r="V65">
        <v>-1.0170454545454548</v>
      </c>
      <c r="W65">
        <v>-2.8571428571428572</v>
      </c>
      <c r="X65">
        <v>-1.9999999999999991</v>
      </c>
      <c r="Y65">
        <v>-0.1730769230769228</v>
      </c>
      <c r="Z65">
        <f>VLOOKUP(C65,Sheet2!B:E,2,0)</f>
        <v>22</v>
      </c>
      <c r="AA65">
        <f>VLOOKUP(C65,Sheet2!B:E,3,0)</f>
        <v>31</v>
      </c>
      <c r="AB65">
        <f>VLOOKUP(C65,Sheet2!B:E,4,0)</f>
        <v>16</v>
      </c>
    </row>
    <row r="66" spans="1:28">
      <c r="A66">
        <v>123</v>
      </c>
      <c r="B66">
        <f>VLOOKUP(A66,Sheet1!C:C,1,0)</f>
        <v>123</v>
      </c>
      <c r="C66" t="s">
        <v>157</v>
      </c>
      <c r="D66">
        <v>53</v>
      </c>
      <c r="E66">
        <v>51</v>
      </c>
      <c r="F66">
        <v>84</v>
      </c>
      <c r="G66">
        <v>57</v>
      </c>
      <c r="H66">
        <v>69</v>
      </c>
      <c r="I66">
        <v>62</v>
      </c>
      <c r="J66">
        <v>376</v>
      </c>
      <c r="K66">
        <v>143</v>
      </c>
      <c r="L66">
        <v>81</v>
      </c>
      <c r="M66">
        <v>130</v>
      </c>
      <c r="N66">
        <v>22</v>
      </c>
      <c r="O66">
        <v>-2.265625</v>
      </c>
      <c r="P66">
        <v>-1.566037735849056</v>
      </c>
      <c r="Q66">
        <v>-0.24691358024691359</v>
      </c>
      <c r="R66">
        <v>-0.41818181818181765</v>
      </c>
      <c r="S66">
        <v>-0.89999999999999936</v>
      </c>
      <c r="T66">
        <v>9.52380952380949E-2</v>
      </c>
      <c r="U66">
        <v>-1.0083565459610024</v>
      </c>
      <c r="V66">
        <v>-0.27840909090909122</v>
      </c>
      <c r="W66">
        <v>-3.6363636363636362</v>
      </c>
      <c r="X66">
        <v>-1.5267175572518216E-2</v>
      </c>
      <c r="Y66">
        <v>-0.36538461538461509</v>
      </c>
      <c r="Z66">
        <f>VLOOKUP(C66,Sheet2!B:E,2,0)</f>
        <v>26</v>
      </c>
      <c r="AA66">
        <f>VLOOKUP(C66,Sheet2!B:E,3,0)</f>
        <v>36</v>
      </c>
      <c r="AB66">
        <f>VLOOKUP(C66,Sheet2!B:E,4,0)</f>
        <v>18</v>
      </c>
    </row>
    <row r="67" spans="1:28">
      <c r="A67">
        <v>124</v>
      </c>
      <c r="B67">
        <f>VLOOKUP(A67,Sheet1!C:C,1,0)</f>
        <v>124</v>
      </c>
      <c r="C67" t="s">
        <v>204</v>
      </c>
      <c r="D67">
        <v>66</v>
      </c>
      <c r="E67">
        <v>60</v>
      </c>
      <c r="F67">
        <v>83</v>
      </c>
      <c r="G67">
        <v>61</v>
      </c>
      <c r="H67">
        <v>80</v>
      </c>
      <c r="I67">
        <v>71</v>
      </c>
      <c r="J67">
        <v>421</v>
      </c>
      <c r="K67">
        <v>168</v>
      </c>
      <c r="L67">
        <v>102</v>
      </c>
      <c r="M67">
        <v>123</v>
      </c>
      <c r="N67">
        <v>28</v>
      </c>
      <c r="O67">
        <v>-0.234375</v>
      </c>
      <c r="P67">
        <v>0.13207547169811376</v>
      </c>
      <c r="Q67">
        <v>-0.37037037037037041</v>
      </c>
      <c r="R67">
        <v>0.30909090909090958</v>
      </c>
      <c r="S67">
        <v>0.32222222222222285</v>
      </c>
      <c r="T67">
        <v>1.1666666666666663</v>
      </c>
      <c r="U67">
        <v>0.24512534818941537</v>
      </c>
      <c r="V67">
        <v>1.1420454545454541</v>
      </c>
      <c r="W67">
        <v>-0.90909090909090906</v>
      </c>
      <c r="X67">
        <v>-0.54961832061068616</v>
      </c>
      <c r="Y67">
        <v>0.78846153846153866</v>
      </c>
      <c r="Z67">
        <f>VLOOKUP(C67,Sheet2!B:E,2,0)</f>
        <v>30</v>
      </c>
      <c r="AA67">
        <f>VLOOKUP(C67,Sheet2!B:E,3,0)</f>
        <v>28</v>
      </c>
      <c r="AB67">
        <f>VLOOKUP(C67,Sheet2!B:E,4,0)</f>
        <v>20</v>
      </c>
    </row>
    <row r="68" spans="1:28">
      <c r="A68">
        <v>125</v>
      </c>
      <c r="B68">
        <f>VLOOKUP(A68,Sheet1!C:C,1,0)</f>
        <v>125</v>
      </c>
      <c r="C68" t="s">
        <v>156</v>
      </c>
      <c r="D68">
        <v>66</v>
      </c>
      <c r="E68">
        <v>60</v>
      </c>
      <c r="F68">
        <v>87</v>
      </c>
      <c r="G68">
        <v>58</v>
      </c>
      <c r="H68">
        <v>77</v>
      </c>
      <c r="I68">
        <v>52</v>
      </c>
      <c r="J68">
        <v>400</v>
      </c>
      <c r="K68">
        <v>134</v>
      </c>
      <c r="L68">
        <v>111</v>
      </c>
      <c r="M68">
        <v>138</v>
      </c>
      <c r="N68">
        <v>17</v>
      </c>
      <c r="O68">
        <v>-0.234375</v>
      </c>
      <c r="P68">
        <v>0.13207547169811376</v>
      </c>
      <c r="Q68">
        <v>0.1234567901234568</v>
      </c>
      <c r="R68">
        <v>-0.23636363636363586</v>
      </c>
      <c r="S68">
        <v>-1.111111111111048E-2</v>
      </c>
      <c r="T68">
        <v>-1.0952380952380956</v>
      </c>
      <c r="U68">
        <v>-0.33983286908077964</v>
      </c>
      <c r="V68">
        <v>-0.78977272727272751</v>
      </c>
      <c r="W68">
        <v>0.25974025974025972</v>
      </c>
      <c r="X68">
        <v>0.59541984732824516</v>
      </c>
      <c r="Y68">
        <v>-1.3269230769230766</v>
      </c>
      <c r="Z68">
        <f>VLOOKUP(C68,Sheet2!B:E,2,0)</f>
        <v>27</v>
      </c>
      <c r="AA68">
        <f>VLOOKUP(C68,Sheet2!B:E,3,0)</f>
        <v>39</v>
      </c>
      <c r="AB68">
        <f>VLOOKUP(C68,Sheet2!B:E,4,0)</f>
        <v>18</v>
      </c>
    </row>
    <row r="69" spans="1:28">
      <c r="A69">
        <v>126</v>
      </c>
      <c r="B69">
        <f>VLOOKUP(A69,Sheet1!C:C,1,0)</f>
        <v>126</v>
      </c>
      <c r="C69" t="s">
        <v>173</v>
      </c>
      <c r="D69">
        <v>59</v>
      </c>
      <c r="E69">
        <v>51</v>
      </c>
      <c r="F69">
        <v>82</v>
      </c>
      <c r="G69">
        <v>54</v>
      </c>
      <c r="H69">
        <v>68</v>
      </c>
      <c r="I69">
        <v>40</v>
      </c>
      <c r="J69">
        <v>354</v>
      </c>
      <c r="K69">
        <v>114</v>
      </c>
      <c r="L69">
        <v>98</v>
      </c>
      <c r="M69">
        <v>119</v>
      </c>
      <c r="N69">
        <v>23</v>
      </c>
      <c r="O69">
        <v>-1.328125</v>
      </c>
      <c r="P69">
        <v>-1.566037735849056</v>
      </c>
      <c r="Q69">
        <v>-0.49382716049382719</v>
      </c>
      <c r="R69">
        <v>-0.96363636363636307</v>
      </c>
      <c r="S69">
        <v>-1.0111111111111104</v>
      </c>
      <c r="T69">
        <v>-2.5238095238095242</v>
      </c>
      <c r="U69">
        <v>-1.6211699164345401</v>
      </c>
      <c r="V69">
        <v>-1.9261363636363638</v>
      </c>
      <c r="W69">
        <v>-1.4285714285714286</v>
      </c>
      <c r="X69">
        <v>-0.85496183206106791</v>
      </c>
      <c r="Y69">
        <v>-0.1730769230769228</v>
      </c>
      <c r="Z69">
        <f>VLOOKUP(C69,Sheet2!B:E,2,0)</f>
        <v>27</v>
      </c>
      <c r="AA69">
        <f>VLOOKUP(C69,Sheet2!B:E,3,0)</f>
        <v>33</v>
      </c>
      <c r="AB69">
        <f>VLOOKUP(C69,Sheet2!B:E,4,0)</f>
        <v>17</v>
      </c>
    </row>
    <row r="70" spans="1:28">
      <c r="A70">
        <v>127</v>
      </c>
      <c r="B70">
        <f>VLOOKUP(A70,Sheet1!C:C,1,0)</f>
        <v>127</v>
      </c>
      <c r="C70" t="s">
        <v>165</v>
      </c>
      <c r="D70">
        <v>65</v>
      </c>
      <c r="E70">
        <v>53</v>
      </c>
      <c r="F70">
        <v>70</v>
      </c>
      <c r="G70">
        <v>54</v>
      </c>
      <c r="H70">
        <v>78</v>
      </c>
      <c r="I70">
        <v>58</v>
      </c>
      <c r="J70">
        <v>378</v>
      </c>
      <c r="K70">
        <v>136</v>
      </c>
      <c r="L70">
        <v>85</v>
      </c>
      <c r="M70">
        <v>129</v>
      </c>
      <c r="N70">
        <v>28</v>
      </c>
      <c r="O70">
        <v>-0.390625</v>
      </c>
      <c r="P70">
        <v>-1.1886792452830184</v>
      </c>
      <c r="Q70">
        <v>-1.9753086419753088</v>
      </c>
      <c r="R70">
        <v>-0.96363636363636307</v>
      </c>
      <c r="S70">
        <v>0.10000000000000063</v>
      </c>
      <c r="T70">
        <v>-0.38095238095238126</v>
      </c>
      <c r="U70">
        <v>-0.95264623955431726</v>
      </c>
      <c r="V70">
        <v>-0.67613636363636387</v>
      </c>
      <c r="W70">
        <v>-3.116883116883117</v>
      </c>
      <c r="X70">
        <v>-9.1603053435113643E-2</v>
      </c>
      <c r="Y70">
        <v>0.78846153846153866</v>
      </c>
      <c r="Z70">
        <f>VLOOKUP(C70,Sheet2!B:E,2,0)</f>
        <v>17</v>
      </c>
      <c r="AA70">
        <f>VLOOKUP(C70,Sheet2!B:E,3,0)</f>
        <v>32</v>
      </c>
      <c r="AB70">
        <f>VLOOKUP(C70,Sheet2!B:E,4,0)</f>
        <v>16</v>
      </c>
    </row>
    <row r="71" spans="1:28">
      <c r="A71">
        <v>128</v>
      </c>
      <c r="B71">
        <f>VLOOKUP(A71,Sheet1!C:C,1,0)</f>
        <v>128</v>
      </c>
      <c r="C71" t="s">
        <v>150</v>
      </c>
      <c r="D71">
        <v>61</v>
      </c>
      <c r="E71">
        <v>56</v>
      </c>
      <c r="F71">
        <v>84</v>
      </c>
      <c r="G71">
        <v>63</v>
      </c>
      <c r="H71">
        <v>82</v>
      </c>
      <c r="I71">
        <v>65</v>
      </c>
      <c r="J71">
        <v>411</v>
      </c>
      <c r="K71">
        <v>157</v>
      </c>
      <c r="L71">
        <v>96</v>
      </c>
      <c r="M71">
        <v>128</v>
      </c>
      <c r="N71">
        <v>30</v>
      </c>
      <c r="O71">
        <v>-1.015625</v>
      </c>
      <c r="P71">
        <v>-0.62264150943396179</v>
      </c>
      <c r="Q71">
        <v>-0.24691358024691359</v>
      </c>
      <c r="R71">
        <v>0.67272727272727328</v>
      </c>
      <c r="S71">
        <v>0.54444444444444506</v>
      </c>
      <c r="T71">
        <v>0.45238095238095205</v>
      </c>
      <c r="U71">
        <v>-3.3426183844010825E-2</v>
      </c>
      <c r="V71">
        <v>0.51704545454545414</v>
      </c>
      <c r="W71">
        <v>-1.6883116883116882</v>
      </c>
      <c r="X71">
        <v>-0.16793893129770907</v>
      </c>
      <c r="Y71">
        <v>1.1730769230769234</v>
      </c>
      <c r="Z71">
        <f>VLOOKUP(C71,Sheet2!B:E,2,0)</f>
        <v>24</v>
      </c>
      <c r="AA71">
        <f>VLOOKUP(C71,Sheet2!B:E,3,0)</f>
        <v>35</v>
      </c>
      <c r="AB71">
        <f>VLOOKUP(C71,Sheet2!B:E,4,0)</f>
        <v>20</v>
      </c>
    </row>
    <row r="72" spans="1:28">
      <c r="A72">
        <v>129</v>
      </c>
      <c r="B72">
        <f>VLOOKUP(A72,Sheet1!C:C,1,0)</f>
        <v>129</v>
      </c>
      <c r="C72" t="s">
        <v>171</v>
      </c>
      <c r="D72">
        <v>56</v>
      </c>
      <c r="E72">
        <v>51</v>
      </c>
      <c r="F72">
        <v>68</v>
      </c>
      <c r="G72">
        <v>51</v>
      </c>
      <c r="H72">
        <v>68</v>
      </c>
      <c r="I72">
        <v>53</v>
      </c>
      <c r="J72">
        <v>347</v>
      </c>
      <c r="K72">
        <v>128</v>
      </c>
      <c r="L72">
        <v>84</v>
      </c>
      <c r="M72">
        <v>111</v>
      </c>
      <c r="N72">
        <v>24</v>
      </c>
      <c r="O72">
        <v>-1.796875</v>
      </c>
      <c r="P72">
        <v>-1.566037735849056</v>
      </c>
      <c r="Q72">
        <v>-2.2222222222222223</v>
      </c>
      <c r="R72">
        <v>-1.5090909090909086</v>
      </c>
      <c r="S72">
        <v>-1.0111111111111104</v>
      </c>
      <c r="T72">
        <v>-0.9761904761904765</v>
      </c>
      <c r="U72">
        <v>-1.8161559888579384</v>
      </c>
      <c r="V72">
        <v>-1.1306818181818183</v>
      </c>
      <c r="W72">
        <v>-3.2467532467532467</v>
      </c>
      <c r="X72">
        <v>-1.4656488549618312</v>
      </c>
      <c r="Y72">
        <v>1.9230769230769502E-2</v>
      </c>
      <c r="Z72">
        <f>VLOOKUP(C72,Sheet2!B:E,2,0)</f>
        <v>21</v>
      </c>
      <c r="AA72">
        <f>VLOOKUP(C72,Sheet2!B:E,3,0)</f>
        <v>29</v>
      </c>
      <c r="AB72">
        <f>VLOOKUP(C72,Sheet2!B:E,4,0)</f>
        <v>14</v>
      </c>
    </row>
    <row r="73" spans="1:28">
      <c r="A73">
        <v>201</v>
      </c>
      <c r="B73">
        <f>VLOOKUP(A73,Sheet1!C:C,1,0)</f>
        <v>201</v>
      </c>
      <c r="C73" t="s">
        <v>175</v>
      </c>
      <c r="D73">
        <v>55</v>
      </c>
      <c r="E73">
        <v>49</v>
      </c>
      <c r="F73">
        <v>67</v>
      </c>
      <c r="G73">
        <v>46</v>
      </c>
      <c r="H73">
        <v>69</v>
      </c>
      <c r="I73">
        <v>47</v>
      </c>
      <c r="J73">
        <v>333</v>
      </c>
      <c r="K73">
        <v>119</v>
      </c>
      <c r="L73">
        <v>89</v>
      </c>
      <c r="M73">
        <v>107</v>
      </c>
      <c r="N73">
        <v>18</v>
      </c>
      <c r="O73">
        <v>-1.953125</v>
      </c>
      <c r="P73">
        <v>-1.9433962264150939</v>
      </c>
      <c r="Q73">
        <v>-2.3456790123456792</v>
      </c>
      <c r="R73">
        <v>-2.4181818181818175</v>
      </c>
      <c r="S73">
        <v>-0.89999999999999936</v>
      </c>
      <c r="T73">
        <v>-1.6904761904761907</v>
      </c>
      <c r="U73">
        <v>-2.2061281337047349</v>
      </c>
      <c r="V73">
        <v>-1.6420454545454548</v>
      </c>
      <c r="W73">
        <v>-2.5974025974025974</v>
      </c>
      <c r="X73">
        <v>-1.7709923664122129</v>
      </c>
      <c r="Y73">
        <v>-1.1346153846153844</v>
      </c>
      <c r="Z73">
        <f>VLOOKUP(C73,Sheet2!B:E,2,0)</f>
        <v>18</v>
      </c>
      <c r="AA73">
        <f>VLOOKUP(C73,Sheet2!B:E,3,0)</f>
        <v>33</v>
      </c>
      <c r="AB73">
        <f>VLOOKUP(C73,Sheet2!B:E,4,0)</f>
        <v>14</v>
      </c>
    </row>
    <row r="74" spans="1:28">
      <c r="A74">
        <v>202</v>
      </c>
      <c r="B74">
        <f>VLOOKUP(A74,Sheet1!C:C,1,0)</f>
        <v>202</v>
      </c>
      <c r="C74" t="s">
        <v>176</v>
      </c>
      <c r="D74">
        <v>54</v>
      </c>
      <c r="E74">
        <v>50</v>
      </c>
      <c r="F74">
        <v>75</v>
      </c>
      <c r="G74">
        <v>54</v>
      </c>
      <c r="H74">
        <v>75</v>
      </c>
      <c r="I74">
        <v>67</v>
      </c>
      <c r="J74">
        <v>375</v>
      </c>
      <c r="K74">
        <v>143</v>
      </c>
      <c r="L74">
        <v>85</v>
      </c>
      <c r="M74">
        <v>127</v>
      </c>
      <c r="N74">
        <v>20</v>
      </c>
      <c r="O74">
        <v>-2.109375</v>
      </c>
      <c r="P74">
        <v>-1.7547169811320751</v>
      </c>
      <c r="Q74">
        <v>-1.3580246913580247</v>
      </c>
      <c r="R74">
        <v>-0.96363636363636307</v>
      </c>
      <c r="S74">
        <v>-0.2333333333333327</v>
      </c>
      <c r="T74">
        <v>0.69047619047619013</v>
      </c>
      <c r="U74">
        <v>-1.0362116991643451</v>
      </c>
      <c r="V74">
        <v>-0.27840909090909122</v>
      </c>
      <c r="W74">
        <v>-3.116883116883117</v>
      </c>
      <c r="X74">
        <v>-0.24427480916030447</v>
      </c>
      <c r="Y74">
        <v>-0.74999999999999967</v>
      </c>
      <c r="Z74">
        <f>VLOOKUP(C74,Sheet2!B:E,2,0)</f>
        <v>21</v>
      </c>
      <c r="AA74">
        <f>VLOOKUP(C74,Sheet2!B:E,3,0)</f>
        <v>34</v>
      </c>
      <c r="AB74">
        <f>VLOOKUP(C74,Sheet2!B:E,4,0)</f>
        <v>17</v>
      </c>
    </row>
    <row r="75" spans="1:28">
      <c r="A75">
        <v>203</v>
      </c>
      <c r="B75">
        <f>VLOOKUP(A75,Sheet1!C:C,1,0)</f>
        <v>203</v>
      </c>
      <c r="C75" t="s">
        <v>180</v>
      </c>
      <c r="D75">
        <v>62</v>
      </c>
      <c r="E75">
        <v>58</v>
      </c>
      <c r="F75">
        <v>88</v>
      </c>
      <c r="G75">
        <v>62</v>
      </c>
      <c r="H75">
        <v>88</v>
      </c>
      <c r="I75">
        <v>73</v>
      </c>
      <c r="J75">
        <v>431</v>
      </c>
      <c r="K75">
        <v>171</v>
      </c>
      <c r="L75">
        <v>94</v>
      </c>
      <c r="M75">
        <v>138</v>
      </c>
      <c r="N75">
        <v>28</v>
      </c>
      <c r="O75">
        <v>-0.859375</v>
      </c>
      <c r="P75">
        <v>-0.245283018867924</v>
      </c>
      <c r="Q75">
        <v>0.24691358024691359</v>
      </c>
      <c r="R75">
        <v>0.49090909090909141</v>
      </c>
      <c r="S75">
        <v>1.2111111111111117</v>
      </c>
      <c r="T75">
        <v>1.4047619047619044</v>
      </c>
      <c r="U75">
        <v>0.52367688022284153</v>
      </c>
      <c r="V75">
        <v>1.3124999999999996</v>
      </c>
      <c r="W75">
        <v>-1.948051948051948</v>
      </c>
      <c r="X75">
        <v>0.59541984732824516</v>
      </c>
      <c r="Y75">
        <v>0.78846153846153866</v>
      </c>
      <c r="Z75">
        <f>VLOOKUP(C75,Sheet2!B:E,2,0)</f>
        <v>29</v>
      </c>
      <c r="AA75">
        <f>VLOOKUP(C75,Sheet2!B:E,3,0)</f>
        <v>35</v>
      </c>
      <c r="AB75">
        <f>VLOOKUP(C75,Sheet2!B:E,4,0)</f>
        <v>20</v>
      </c>
    </row>
    <row r="76" spans="1:28">
      <c r="A76">
        <v>204</v>
      </c>
      <c r="B76">
        <f>VLOOKUP(A76,Sheet1!C:C,1,0)</f>
        <v>204</v>
      </c>
      <c r="C76" t="s">
        <v>179</v>
      </c>
      <c r="D76">
        <v>62</v>
      </c>
      <c r="E76">
        <v>61</v>
      </c>
      <c r="F76">
        <v>95</v>
      </c>
      <c r="G76">
        <v>64</v>
      </c>
      <c r="H76">
        <v>86</v>
      </c>
      <c r="I76">
        <v>64</v>
      </c>
      <c r="J76">
        <v>432</v>
      </c>
      <c r="K76">
        <v>160</v>
      </c>
      <c r="L76">
        <v>97</v>
      </c>
      <c r="M76">
        <v>145</v>
      </c>
      <c r="N76">
        <v>30</v>
      </c>
      <c r="O76">
        <v>-0.859375</v>
      </c>
      <c r="P76">
        <v>0.32075471698113261</v>
      </c>
      <c r="Q76">
        <v>1.1111111111111112</v>
      </c>
      <c r="R76">
        <v>0.85454545454545505</v>
      </c>
      <c r="S76">
        <v>0.98888888888888948</v>
      </c>
      <c r="T76">
        <v>0.33333333333333298</v>
      </c>
      <c r="U76">
        <v>0.55153203342618418</v>
      </c>
      <c r="V76">
        <v>0.68749999999999967</v>
      </c>
      <c r="W76">
        <v>-1.5584415584415585</v>
      </c>
      <c r="X76">
        <v>1.1297709923664132</v>
      </c>
      <c r="Y76">
        <v>1.1730769230769234</v>
      </c>
      <c r="Z76">
        <f>VLOOKUP(C76,Sheet2!B:E,2,0)</f>
        <v>30</v>
      </c>
      <c r="AA76">
        <f>VLOOKUP(C76,Sheet2!B:E,3,0)</f>
        <v>40</v>
      </c>
      <c r="AB76">
        <f>VLOOKUP(C76,Sheet2!B:E,4,0)</f>
        <v>20</v>
      </c>
    </row>
    <row r="77" spans="1:28" hidden="1">
      <c r="A77">
        <v>205</v>
      </c>
      <c r="B77">
        <f>VLOOKUP(A77,Sheet1!C:C,1,0)</f>
        <v>205</v>
      </c>
      <c r="C77" t="s">
        <v>201</v>
      </c>
      <c r="D77">
        <v>63</v>
      </c>
      <c r="E77">
        <v>59</v>
      </c>
      <c r="F77">
        <v>87</v>
      </c>
      <c r="G77">
        <v>59</v>
      </c>
      <c r="H77">
        <v>79</v>
      </c>
      <c r="I77">
        <v>63</v>
      </c>
      <c r="J77">
        <v>410</v>
      </c>
      <c r="K77">
        <v>149</v>
      </c>
      <c r="L77">
        <v>102</v>
      </c>
      <c r="M77">
        <v>129</v>
      </c>
      <c r="N77">
        <v>30</v>
      </c>
      <c r="O77">
        <v>-0.703125</v>
      </c>
      <c r="P77">
        <v>-5.6603773584905127E-2</v>
      </c>
      <c r="Q77">
        <v>0.1234567901234568</v>
      </c>
      <c r="R77">
        <v>-5.4545454545454029E-2</v>
      </c>
      <c r="S77">
        <v>0.21111111111111175</v>
      </c>
      <c r="T77">
        <v>0.21428571428571394</v>
      </c>
      <c r="U77">
        <v>-6.1281337047353446E-2</v>
      </c>
      <c r="V77">
        <v>6.2499999999999674E-2</v>
      </c>
      <c r="W77">
        <v>-0.90909090909090906</v>
      </c>
      <c r="X77">
        <v>-9.1603053435113643E-2</v>
      </c>
      <c r="Y77">
        <v>1.1730769230769234</v>
      </c>
      <c r="Z77">
        <f>VLOOKUP(C77,Sheet2!B:E,2,0)</f>
        <v>25</v>
      </c>
      <c r="AA77">
        <f>VLOOKUP(C77,Sheet2!B:E,3,0)</f>
        <v>39</v>
      </c>
      <c r="AB77">
        <f>VLOOKUP(C77,Sheet2!B:E,4,0)</f>
        <v>18</v>
      </c>
    </row>
    <row r="78" spans="1:28" s="65" customFormat="1">
      <c r="A78" s="65">
        <v>205</v>
      </c>
      <c r="B78" s="65">
        <f>VLOOKUP(A78,Sheet1!C:C,1,0)</f>
        <v>205</v>
      </c>
      <c r="C78" s="65" t="s">
        <v>201</v>
      </c>
      <c r="D78" s="65">
        <v>73</v>
      </c>
      <c r="E78" s="65">
        <v>61</v>
      </c>
      <c r="F78" s="65">
        <v>95</v>
      </c>
      <c r="G78" s="65">
        <v>65</v>
      </c>
      <c r="H78" s="65">
        <v>85</v>
      </c>
      <c r="I78" s="65">
        <v>63</v>
      </c>
      <c r="J78" s="65">
        <v>442</v>
      </c>
      <c r="K78" s="65">
        <v>157</v>
      </c>
      <c r="L78" s="65">
        <v>113</v>
      </c>
      <c r="M78" s="65">
        <v>145</v>
      </c>
      <c r="N78" s="65">
        <v>27</v>
      </c>
      <c r="O78" s="65">
        <v>0.859375</v>
      </c>
      <c r="P78" s="65">
        <v>0.32075471698113261</v>
      </c>
      <c r="Q78" s="65">
        <v>1.1111111111111112</v>
      </c>
      <c r="R78" s="65">
        <v>1.0363636363636368</v>
      </c>
      <c r="S78" s="65">
        <v>0.87777777777777843</v>
      </c>
      <c r="T78" s="65">
        <v>0.21428571428571394</v>
      </c>
      <c r="U78" s="65">
        <v>0.83008356545961037</v>
      </c>
      <c r="V78" s="65">
        <v>0.51704545454545414</v>
      </c>
      <c r="W78" s="65">
        <v>0.51948051948051943</v>
      </c>
      <c r="X78" s="65">
        <v>1.1297709923664132</v>
      </c>
      <c r="Y78" s="65">
        <v>0.59615384615384637</v>
      </c>
      <c r="Z78">
        <f>VLOOKUP(C78,Sheet2!B:E,2,0)</f>
        <v>25</v>
      </c>
      <c r="AA78">
        <f>VLOOKUP(C78,Sheet2!B:E,3,0)</f>
        <v>39</v>
      </c>
      <c r="AB78">
        <f>VLOOKUP(C78,Sheet2!B:E,4,0)</f>
        <v>18</v>
      </c>
    </row>
    <row r="79" spans="1:28">
      <c r="A79">
        <v>206</v>
      </c>
      <c r="B79">
        <f>VLOOKUP(A79,Sheet1!C:C,1,0)</f>
        <v>206</v>
      </c>
      <c r="C79" t="s">
        <v>167</v>
      </c>
      <c r="D79">
        <v>69</v>
      </c>
      <c r="E79">
        <v>63</v>
      </c>
      <c r="F79">
        <v>91</v>
      </c>
      <c r="G79">
        <v>65</v>
      </c>
      <c r="H79">
        <v>90</v>
      </c>
      <c r="I79">
        <v>69</v>
      </c>
      <c r="J79">
        <v>447</v>
      </c>
      <c r="K79">
        <v>169</v>
      </c>
      <c r="L79">
        <v>113</v>
      </c>
      <c r="M79">
        <v>135</v>
      </c>
      <c r="N79">
        <v>30</v>
      </c>
      <c r="O79">
        <v>0.234375</v>
      </c>
      <c r="P79">
        <v>0.69811320754717032</v>
      </c>
      <c r="Q79">
        <v>0.61728395061728403</v>
      </c>
      <c r="R79">
        <v>1.0363636363636368</v>
      </c>
      <c r="S79">
        <v>1.433333333333334</v>
      </c>
      <c r="T79">
        <v>0.92857142857142816</v>
      </c>
      <c r="U79">
        <v>0.96935933147632347</v>
      </c>
      <c r="V79">
        <v>1.198863636363636</v>
      </c>
      <c r="W79">
        <v>0.51948051948051943</v>
      </c>
      <c r="X79">
        <v>0.3664122137404589</v>
      </c>
      <c r="Y79">
        <v>1.1730769230769234</v>
      </c>
      <c r="Z79">
        <f>VLOOKUP(C79,Sheet2!B:E,2,0)</f>
        <v>30</v>
      </c>
      <c r="AA79">
        <f>VLOOKUP(C79,Sheet2!B:E,3,0)</f>
        <v>36</v>
      </c>
      <c r="AB79">
        <f>VLOOKUP(C79,Sheet2!B:E,4,0)</f>
        <v>20</v>
      </c>
    </row>
    <row r="80" spans="1:28">
      <c r="A80">
        <v>207</v>
      </c>
      <c r="B80">
        <f>VLOOKUP(A80,Sheet1!C:C,1,0)</f>
        <v>207</v>
      </c>
      <c r="C80" t="s">
        <v>194</v>
      </c>
      <c r="D80">
        <v>68</v>
      </c>
      <c r="E80">
        <v>61</v>
      </c>
      <c r="F80">
        <v>77</v>
      </c>
      <c r="G80">
        <v>64</v>
      </c>
      <c r="H80">
        <v>84</v>
      </c>
      <c r="I80">
        <v>64</v>
      </c>
      <c r="J80">
        <v>418</v>
      </c>
      <c r="K80">
        <v>155</v>
      </c>
      <c r="L80">
        <v>104</v>
      </c>
      <c r="M80">
        <v>134</v>
      </c>
      <c r="N80">
        <v>25</v>
      </c>
      <c r="O80">
        <v>7.8125E-2</v>
      </c>
      <c r="P80">
        <v>0.32075471698113261</v>
      </c>
      <c r="Q80">
        <v>-1.1111111111111112</v>
      </c>
      <c r="R80">
        <v>0.85454545454545505</v>
      </c>
      <c r="S80">
        <v>0.76666666666666727</v>
      </c>
      <c r="T80">
        <v>0.33333333333333298</v>
      </c>
      <c r="U80">
        <v>0.16155988857938752</v>
      </c>
      <c r="V80">
        <v>0.40340909090909055</v>
      </c>
      <c r="W80">
        <v>-0.64935064935064934</v>
      </c>
      <c r="X80">
        <v>0.29007633587786347</v>
      </c>
      <c r="Y80">
        <v>0.21153846153846181</v>
      </c>
      <c r="Z80">
        <f>VLOOKUP(C80,Sheet2!B:E,2,0)</f>
        <v>24</v>
      </c>
      <c r="AA80">
        <f>VLOOKUP(C80,Sheet2!B:E,3,0)</f>
        <v>34</v>
      </c>
      <c r="AB80">
        <f>VLOOKUP(C80,Sheet2!B:E,4,0)</f>
        <v>15</v>
      </c>
    </row>
    <row r="81" spans="1:28">
      <c r="A81">
        <v>208</v>
      </c>
      <c r="B81">
        <f>VLOOKUP(A81,Sheet1!C:C,1,0)</f>
        <v>208</v>
      </c>
      <c r="C81" t="s">
        <v>170</v>
      </c>
      <c r="D81">
        <v>65</v>
      </c>
      <c r="E81">
        <v>53</v>
      </c>
      <c r="F81">
        <v>75</v>
      </c>
      <c r="G81">
        <v>52</v>
      </c>
      <c r="H81">
        <v>69</v>
      </c>
      <c r="I81">
        <v>46</v>
      </c>
      <c r="J81">
        <v>360</v>
      </c>
      <c r="K81">
        <v>121</v>
      </c>
      <c r="L81">
        <v>102</v>
      </c>
      <c r="M81">
        <v>118</v>
      </c>
      <c r="N81">
        <v>19</v>
      </c>
      <c r="O81">
        <v>-0.390625</v>
      </c>
      <c r="P81">
        <v>-1.1886792452830184</v>
      </c>
      <c r="Q81">
        <v>-1.3580246913580247</v>
      </c>
      <c r="R81">
        <v>-1.3272727272727267</v>
      </c>
      <c r="S81">
        <v>-0.89999999999999936</v>
      </c>
      <c r="T81">
        <v>-1.8095238095238098</v>
      </c>
      <c r="U81">
        <v>-1.4540389972144845</v>
      </c>
      <c r="V81">
        <v>-1.5284090909090911</v>
      </c>
      <c r="W81">
        <v>-0.90909090909090906</v>
      </c>
      <c r="X81">
        <v>-0.93129770992366323</v>
      </c>
      <c r="Y81">
        <v>-0.94230769230769196</v>
      </c>
      <c r="Z81">
        <f>VLOOKUP(C81,Sheet2!B:E,2,0)</f>
        <v>27</v>
      </c>
      <c r="AA81">
        <f>VLOOKUP(C81,Sheet2!B:E,3,0)</f>
        <v>29</v>
      </c>
      <c r="AB81">
        <f>VLOOKUP(C81,Sheet2!B:E,4,0)</f>
        <v>16</v>
      </c>
    </row>
    <row r="82" spans="1:28">
      <c r="A82">
        <v>209</v>
      </c>
      <c r="B82">
        <f>VLOOKUP(A82,Sheet1!C:C,1,0)</f>
        <v>209</v>
      </c>
      <c r="C82" t="s">
        <v>195</v>
      </c>
      <c r="D82">
        <v>65</v>
      </c>
      <c r="E82">
        <v>59</v>
      </c>
      <c r="F82">
        <v>85</v>
      </c>
      <c r="G82">
        <v>58</v>
      </c>
      <c r="H82">
        <v>77</v>
      </c>
      <c r="I82">
        <v>52</v>
      </c>
      <c r="J82">
        <v>396</v>
      </c>
      <c r="K82">
        <v>143</v>
      </c>
      <c r="L82">
        <v>99</v>
      </c>
      <c r="M82">
        <v>131</v>
      </c>
      <c r="N82">
        <v>23</v>
      </c>
      <c r="O82">
        <v>-0.390625</v>
      </c>
      <c r="P82">
        <v>-5.6603773584905127E-2</v>
      </c>
      <c r="Q82">
        <v>-0.1234567901234568</v>
      </c>
      <c r="R82">
        <v>-0.23636363636363586</v>
      </c>
      <c r="S82">
        <v>-1.111111111111048E-2</v>
      </c>
      <c r="T82">
        <v>-1.0952380952380956</v>
      </c>
      <c r="U82">
        <v>-0.4512534818941501</v>
      </c>
      <c r="V82">
        <v>-0.27840909090909122</v>
      </c>
      <c r="W82">
        <v>-1.2987012987012987</v>
      </c>
      <c r="X82">
        <v>6.1068702290077208E-2</v>
      </c>
      <c r="Y82">
        <v>-0.1730769230769228</v>
      </c>
      <c r="Z82">
        <f>VLOOKUP(C82,Sheet2!B:E,2,0)</f>
        <v>29</v>
      </c>
      <c r="AA82">
        <f>VLOOKUP(C82,Sheet2!B:E,3,0)</f>
        <v>32</v>
      </c>
      <c r="AB82">
        <f>VLOOKUP(C82,Sheet2!B:E,4,0)</f>
        <v>20</v>
      </c>
    </row>
    <row r="83" spans="1:28">
      <c r="A83">
        <v>210</v>
      </c>
      <c r="B83">
        <f>VLOOKUP(A83,Sheet1!C:C,1,0)</f>
        <v>210</v>
      </c>
      <c r="C83" t="s">
        <v>189</v>
      </c>
      <c r="D83">
        <v>62</v>
      </c>
      <c r="E83">
        <v>59</v>
      </c>
      <c r="F83">
        <v>87</v>
      </c>
      <c r="G83">
        <v>60</v>
      </c>
      <c r="H83">
        <v>83</v>
      </c>
      <c r="I83">
        <v>63</v>
      </c>
      <c r="J83">
        <v>414</v>
      </c>
      <c r="K83">
        <v>153</v>
      </c>
      <c r="L83">
        <v>101</v>
      </c>
      <c r="M83">
        <v>135</v>
      </c>
      <c r="N83">
        <v>25</v>
      </c>
      <c r="O83">
        <v>-0.859375</v>
      </c>
      <c r="P83">
        <v>-5.6603773584905127E-2</v>
      </c>
      <c r="Q83">
        <v>0.1234567901234568</v>
      </c>
      <c r="R83">
        <v>0.12727272727272779</v>
      </c>
      <c r="S83">
        <v>0.65555555555555622</v>
      </c>
      <c r="T83">
        <v>0.21428571428571394</v>
      </c>
      <c r="U83">
        <v>5.0139275766017032E-2</v>
      </c>
      <c r="V83">
        <v>0.2897727272727269</v>
      </c>
      <c r="W83">
        <v>-1.0389610389610389</v>
      </c>
      <c r="X83">
        <v>0.3664122137404589</v>
      </c>
      <c r="Y83">
        <v>0.21153846153846181</v>
      </c>
      <c r="Z83">
        <f>VLOOKUP(C83,Sheet2!B:E,2,0)</f>
        <v>29</v>
      </c>
      <c r="AA83">
        <f>VLOOKUP(C83,Sheet2!B:E,3,0)</f>
        <v>35</v>
      </c>
      <c r="AB83">
        <f>VLOOKUP(C83,Sheet2!B:E,4,0)</f>
        <v>19</v>
      </c>
    </row>
    <row r="84" spans="1:28">
      <c r="A84">
        <v>211</v>
      </c>
      <c r="B84">
        <f>VLOOKUP(A84,Sheet1!C:C,1,0)</f>
        <v>211</v>
      </c>
      <c r="C84" t="s">
        <v>193</v>
      </c>
      <c r="D84">
        <v>74</v>
      </c>
      <c r="E84">
        <v>64</v>
      </c>
      <c r="F84">
        <v>91</v>
      </c>
      <c r="G84">
        <v>65</v>
      </c>
      <c r="H84">
        <v>89</v>
      </c>
      <c r="I84">
        <v>67</v>
      </c>
      <c r="J84">
        <v>450</v>
      </c>
      <c r="K84">
        <v>166</v>
      </c>
      <c r="L84">
        <v>114</v>
      </c>
      <c r="M84">
        <v>140</v>
      </c>
      <c r="N84">
        <v>30</v>
      </c>
      <c r="O84">
        <v>1.015625</v>
      </c>
      <c r="P84">
        <v>0.88679245283018926</v>
      </c>
      <c r="Q84">
        <v>0.61728395061728403</v>
      </c>
      <c r="R84">
        <v>1.0363636363636368</v>
      </c>
      <c r="S84">
        <v>1.3222222222222229</v>
      </c>
      <c r="T84">
        <v>0.69047619047619013</v>
      </c>
      <c r="U84">
        <v>1.0529247910863513</v>
      </c>
      <c r="V84">
        <v>1.0284090909090906</v>
      </c>
      <c r="W84">
        <v>0.64935064935064934</v>
      </c>
      <c r="X84">
        <v>0.74809160305343603</v>
      </c>
      <c r="Y84">
        <v>1.1730769230769234</v>
      </c>
      <c r="Z84">
        <f>VLOOKUP(C84,Sheet2!B:E,2,0)</f>
        <v>30</v>
      </c>
      <c r="AA84">
        <f>VLOOKUP(C84,Sheet2!B:E,3,0)</f>
        <v>36</v>
      </c>
      <c r="AB84">
        <f>VLOOKUP(C84,Sheet2!B:E,4,0)</f>
        <v>20</v>
      </c>
    </row>
    <row r="85" spans="1:28">
      <c r="A85">
        <v>212</v>
      </c>
      <c r="B85">
        <f>VLOOKUP(A85,Sheet1!C:C,1,0)</f>
        <v>212</v>
      </c>
      <c r="C85" t="s">
        <v>203</v>
      </c>
      <c r="D85">
        <v>57</v>
      </c>
      <c r="E85">
        <v>54</v>
      </c>
      <c r="F85">
        <v>88</v>
      </c>
      <c r="G85">
        <v>57</v>
      </c>
      <c r="H85">
        <v>80</v>
      </c>
      <c r="I85">
        <v>72</v>
      </c>
      <c r="J85">
        <v>408</v>
      </c>
      <c r="K85">
        <v>162</v>
      </c>
      <c r="L85">
        <v>92</v>
      </c>
      <c r="M85">
        <v>126</v>
      </c>
      <c r="N85">
        <v>28</v>
      </c>
      <c r="O85">
        <v>-1.640625</v>
      </c>
      <c r="P85">
        <v>-0.99999999999999944</v>
      </c>
      <c r="Q85">
        <v>0.24691358024691359</v>
      </c>
      <c r="R85">
        <v>-0.41818181818181765</v>
      </c>
      <c r="S85">
        <v>0.32222222222222285</v>
      </c>
      <c r="T85">
        <v>1.2857142857142854</v>
      </c>
      <c r="U85">
        <v>-0.11699164345403869</v>
      </c>
      <c r="V85">
        <v>0.8011363636363632</v>
      </c>
      <c r="W85">
        <v>-2.2077922077922079</v>
      </c>
      <c r="X85">
        <v>-0.32061068702289991</v>
      </c>
      <c r="Y85">
        <v>0.78846153846153866</v>
      </c>
      <c r="Z85">
        <f>VLOOKUP(C85,Sheet2!B:E,2,0)</f>
        <v>30</v>
      </c>
      <c r="AA85">
        <f>VLOOKUP(C85,Sheet2!B:E,3,0)</f>
        <v>38</v>
      </c>
      <c r="AB85">
        <f>VLOOKUP(C85,Sheet2!B:E,4,0)</f>
        <v>16</v>
      </c>
    </row>
    <row r="86" spans="1:28">
      <c r="A86">
        <v>213</v>
      </c>
      <c r="B86">
        <f>VLOOKUP(A86,Sheet1!C:C,1,0)</f>
        <v>213</v>
      </c>
      <c r="C86" t="s">
        <v>185</v>
      </c>
      <c r="D86">
        <v>62</v>
      </c>
      <c r="E86">
        <v>52</v>
      </c>
      <c r="F86">
        <v>81</v>
      </c>
      <c r="G86">
        <v>64</v>
      </c>
      <c r="H86">
        <v>75</v>
      </c>
      <c r="I86">
        <v>54</v>
      </c>
      <c r="J86">
        <v>388</v>
      </c>
      <c r="K86">
        <v>141</v>
      </c>
      <c r="L86">
        <v>100</v>
      </c>
      <c r="M86">
        <v>120</v>
      </c>
      <c r="N86">
        <v>27</v>
      </c>
      <c r="O86">
        <v>-0.859375</v>
      </c>
      <c r="P86">
        <v>-1.3773584905660372</v>
      </c>
      <c r="Q86">
        <v>-0.61728395061728403</v>
      </c>
      <c r="R86">
        <v>0.85454545454545505</v>
      </c>
      <c r="S86">
        <v>-0.2333333333333327</v>
      </c>
      <c r="T86">
        <v>-0.85714285714285743</v>
      </c>
      <c r="U86">
        <v>-0.67409470752089107</v>
      </c>
      <c r="V86">
        <v>-0.39204545454545486</v>
      </c>
      <c r="W86">
        <v>-1.1688311688311688</v>
      </c>
      <c r="X86">
        <v>-0.77862595419847247</v>
      </c>
      <c r="Y86">
        <v>0.59615384615384637</v>
      </c>
      <c r="Z86">
        <f>VLOOKUP(C86,Sheet2!B:E,2,0)</f>
        <v>24</v>
      </c>
      <c r="AA86">
        <f>VLOOKUP(C86,Sheet2!B:E,3,0)</f>
        <v>32</v>
      </c>
      <c r="AB86">
        <f>VLOOKUP(C86,Sheet2!B:E,4,0)</f>
        <v>20</v>
      </c>
    </row>
    <row r="87" spans="1:28">
      <c r="A87">
        <v>214</v>
      </c>
      <c r="B87">
        <f>VLOOKUP(A87,Sheet1!C:C,1,0)</f>
        <v>214</v>
      </c>
      <c r="C87" t="s">
        <v>184</v>
      </c>
      <c r="D87">
        <v>61</v>
      </c>
      <c r="E87">
        <v>52</v>
      </c>
      <c r="F87">
        <v>79</v>
      </c>
      <c r="G87">
        <v>54</v>
      </c>
      <c r="H87">
        <v>73</v>
      </c>
      <c r="I87">
        <v>58</v>
      </c>
      <c r="J87">
        <v>377</v>
      </c>
      <c r="K87">
        <v>148</v>
      </c>
      <c r="L87">
        <v>94</v>
      </c>
      <c r="M87">
        <v>114</v>
      </c>
      <c r="N87">
        <v>21</v>
      </c>
      <c r="O87">
        <v>-1.015625</v>
      </c>
      <c r="P87">
        <v>-1.3773584905660372</v>
      </c>
      <c r="Q87">
        <v>-0.86419753086419759</v>
      </c>
      <c r="R87">
        <v>-0.96363636363636307</v>
      </c>
      <c r="S87">
        <v>-0.45555555555555494</v>
      </c>
      <c r="T87">
        <v>-0.38095238095238126</v>
      </c>
      <c r="U87">
        <v>-0.98050139275765991</v>
      </c>
      <c r="V87">
        <v>5.6818181818178584E-3</v>
      </c>
      <c r="W87">
        <v>-1.948051948051948</v>
      </c>
      <c r="X87">
        <v>-1.236641221374045</v>
      </c>
      <c r="Y87">
        <v>-0.55769230769230738</v>
      </c>
      <c r="Z87">
        <f>VLOOKUP(C87,Sheet2!B:E,2,0)</f>
        <v>24</v>
      </c>
      <c r="AA87">
        <f>VLOOKUP(C87,Sheet2!B:E,3,0)</f>
        <v>32</v>
      </c>
      <c r="AB87">
        <f>VLOOKUP(C87,Sheet2!B:E,4,0)</f>
        <v>20</v>
      </c>
    </row>
    <row r="88" spans="1:28">
      <c r="A88">
        <v>215</v>
      </c>
      <c r="B88">
        <f>VLOOKUP(A88,Sheet1!C:C,1,0)</f>
        <v>215</v>
      </c>
      <c r="C88" t="s">
        <v>188</v>
      </c>
      <c r="D88">
        <v>58</v>
      </c>
      <c r="E88">
        <v>55</v>
      </c>
      <c r="F88">
        <v>75</v>
      </c>
      <c r="G88">
        <v>57</v>
      </c>
      <c r="H88">
        <v>76</v>
      </c>
      <c r="I88">
        <v>53</v>
      </c>
      <c r="J88">
        <v>374</v>
      </c>
      <c r="K88">
        <v>133</v>
      </c>
      <c r="L88">
        <v>106</v>
      </c>
      <c r="M88">
        <v>114</v>
      </c>
      <c r="N88">
        <v>21</v>
      </c>
      <c r="O88">
        <v>-1.484375</v>
      </c>
      <c r="P88">
        <v>-0.81132075471698062</v>
      </c>
      <c r="Q88">
        <v>-1.3580246913580247</v>
      </c>
      <c r="R88">
        <v>-0.41818181818181765</v>
      </c>
      <c r="S88">
        <v>-0.12222222222222159</v>
      </c>
      <c r="T88">
        <v>-0.9761904761904765</v>
      </c>
      <c r="U88">
        <v>-1.0640668523676877</v>
      </c>
      <c r="V88">
        <v>-0.84659090909090939</v>
      </c>
      <c r="W88">
        <v>-0.38961038961038963</v>
      </c>
      <c r="X88">
        <v>-1.236641221374045</v>
      </c>
      <c r="Y88">
        <v>-0.55769230769230738</v>
      </c>
      <c r="Z88">
        <f>VLOOKUP(C88,Sheet2!B:E,2,0)</f>
        <v>27</v>
      </c>
      <c r="AA88">
        <f>VLOOKUP(C88,Sheet2!B:E,3,0)</f>
        <v>30</v>
      </c>
      <c r="AB88">
        <f>VLOOKUP(C88,Sheet2!B:E,4,0)</f>
        <v>15</v>
      </c>
    </row>
    <row r="89" spans="1:28">
      <c r="A89">
        <v>216</v>
      </c>
      <c r="B89">
        <f>VLOOKUP(A89,Sheet1!C:C,1,0)</f>
        <v>216</v>
      </c>
      <c r="C89" t="s">
        <v>190</v>
      </c>
      <c r="D89">
        <v>70</v>
      </c>
      <c r="E89">
        <v>60</v>
      </c>
      <c r="F89">
        <v>92</v>
      </c>
      <c r="G89">
        <v>65</v>
      </c>
      <c r="H89">
        <v>88</v>
      </c>
      <c r="I89">
        <v>61</v>
      </c>
      <c r="J89">
        <v>436</v>
      </c>
      <c r="K89">
        <v>158</v>
      </c>
      <c r="L89">
        <v>108</v>
      </c>
      <c r="M89">
        <v>140</v>
      </c>
      <c r="N89">
        <v>30</v>
      </c>
      <c r="O89">
        <v>0.390625</v>
      </c>
      <c r="P89">
        <v>0.13207547169811376</v>
      </c>
      <c r="Q89">
        <v>0.74074074074074081</v>
      </c>
      <c r="R89">
        <v>1.0363636363636368</v>
      </c>
      <c r="S89">
        <v>1.2111111111111117</v>
      </c>
      <c r="T89">
        <v>-2.3809523809524148E-2</v>
      </c>
      <c r="U89">
        <v>0.66295264623955463</v>
      </c>
      <c r="V89">
        <v>0.57386363636363602</v>
      </c>
      <c r="W89">
        <v>-0.12987012987012986</v>
      </c>
      <c r="X89">
        <v>0.74809160305343603</v>
      </c>
      <c r="Y89">
        <v>1.1730769230769234</v>
      </c>
      <c r="Z89">
        <f>VLOOKUP(C89,Sheet2!B:E,2,0)</f>
        <v>30</v>
      </c>
      <c r="AA89">
        <f>VLOOKUP(C89,Sheet2!B:E,3,0)</f>
        <v>38</v>
      </c>
      <c r="AB89">
        <f>VLOOKUP(C89,Sheet2!B:E,4,0)</f>
        <v>19</v>
      </c>
    </row>
    <row r="90" spans="1:28">
      <c r="A90">
        <v>217</v>
      </c>
      <c r="B90">
        <f>VLOOKUP(A90,Sheet1!C:C,1,0)</f>
        <v>217</v>
      </c>
      <c r="C90" t="s">
        <v>206</v>
      </c>
      <c r="D90">
        <v>67</v>
      </c>
      <c r="E90">
        <v>56</v>
      </c>
      <c r="F90">
        <v>88</v>
      </c>
      <c r="G90">
        <v>60</v>
      </c>
      <c r="H90">
        <v>79</v>
      </c>
      <c r="I90">
        <v>58</v>
      </c>
      <c r="J90">
        <v>408</v>
      </c>
      <c r="K90">
        <v>145</v>
      </c>
      <c r="L90">
        <v>104</v>
      </c>
      <c r="M90">
        <v>135</v>
      </c>
      <c r="N90">
        <v>24</v>
      </c>
      <c r="O90">
        <v>-7.8125E-2</v>
      </c>
      <c r="P90">
        <v>-0.62264150943396179</v>
      </c>
      <c r="Q90">
        <v>0.24691358024691359</v>
      </c>
      <c r="R90">
        <v>0.12727272727272779</v>
      </c>
      <c r="S90">
        <v>0.21111111111111175</v>
      </c>
      <c r="T90">
        <v>-0.38095238095238126</v>
      </c>
      <c r="U90">
        <v>-0.11699164345403869</v>
      </c>
      <c r="V90">
        <v>-0.16477272727272757</v>
      </c>
      <c r="W90">
        <v>-0.64935064935064934</v>
      </c>
      <c r="X90">
        <v>0.3664122137404589</v>
      </c>
      <c r="Y90">
        <v>1.9230769230769502E-2</v>
      </c>
      <c r="Z90">
        <f>VLOOKUP(C90,Sheet2!B:E,2,0)</f>
        <v>26</v>
      </c>
      <c r="AA90">
        <f>VLOOKUP(C90,Sheet2!B:E,3,0)</f>
        <v>39</v>
      </c>
      <c r="AB90">
        <f>VLOOKUP(C90,Sheet2!B:E,4,0)</f>
        <v>19</v>
      </c>
    </row>
    <row r="91" spans="1:28">
      <c r="A91">
        <v>218</v>
      </c>
      <c r="B91">
        <f>VLOOKUP(A91,Sheet1!C:C,1,0)</f>
        <v>218</v>
      </c>
      <c r="C91" t="s">
        <v>202</v>
      </c>
      <c r="D91">
        <v>66</v>
      </c>
      <c r="E91">
        <v>61</v>
      </c>
      <c r="F91">
        <v>91</v>
      </c>
      <c r="G91">
        <v>57</v>
      </c>
      <c r="H91">
        <v>84</v>
      </c>
      <c r="I91">
        <v>65</v>
      </c>
      <c r="J91">
        <v>424</v>
      </c>
      <c r="K91">
        <v>158</v>
      </c>
      <c r="L91">
        <v>98</v>
      </c>
      <c r="M91">
        <v>138</v>
      </c>
      <c r="N91">
        <v>30</v>
      </c>
      <c r="O91">
        <v>-0.234375</v>
      </c>
      <c r="P91">
        <v>0.32075471698113261</v>
      </c>
      <c r="Q91">
        <v>0.61728395061728403</v>
      </c>
      <c r="R91">
        <v>-0.41818181818181765</v>
      </c>
      <c r="S91">
        <v>0.76666666666666727</v>
      </c>
      <c r="T91">
        <v>0.45238095238095205</v>
      </c>
      <c r="U91">
        <v>0.32869080779944321</v>
      </c>
      <c r="V91">
        <v>0.57386363636363602</v>
      </c>
      <c r="W91">
        <v>-1.4285714285714286</v>
      </c>
      <c r="X91">
        <v>0.59541984732824516</v>
      </c>
      <c r="Y91">
        <v>1.1730769230769234</v>
      </c>
      <c r="Z91">
        <f>VLOOKUP(C91,Sheet2!B:E,2,0)</f>
        <v>26</v>
      </c>
      <c r="AA91">
        <f>VLOOKUP(C91,Sheet2!B:E,3,0)</f>
        <v>40</v>
      </c>
      <c r="AB91">
        <f>VLOOKUP(C91,Sheet2!B:E,4,0)</f>
        <v>20</v>
      </c>
    </row>
    <row r="92" spans="1:28">
      <c r="A92">
        <v>219</v>
      </c>
      <c r="B92">
        <f>VLOOKUP(A92,Sheet1!C:C,1,0)</f>
        <v>219</v>
      </c>
      <c r="C92" t="s">
        <v>199</v>
      </c>
      <c r="D92">
        <v>65</v>
      </c>
      <c r="E92">
        <v>58</v>
      </c>
      <c r="F92">
        <v>82</v>
      </c>
      <c r="G92">
        <v>55</v>
      </c>
      <c r="H92">
        <v>73</v>
      </c>
      <c r="I92">
        <v>64</v>
      </c>
      <c r="J92">
        <v>397</v>
      </c>
      <c r="K92">
        <v>134</v>
      </c>
      <c r="L92">
        <v>106</v>
      </c>
      <c r="M92">
        <v>134</v>
      </c>
      <c r="N92">
        <v>23</v>
      </c>
      <c r="O92">
        <v>-0.390625</v>
      </c>
      <c r="P92">
        <v>-0.245283018867924</v>
      </c>
      <c r="Q92">
        <v>-0.49382716049382719</v>
      </c>
      <c r="R92">
        <v>-0.7818181818181813</v>
      </c>
      <c r="S92">
        <v>-0.45555555555555494</v>
      </c>
      <c r="T92">
        <v>0.33333333333333298</v>
      </c>
      <c r="U92">
        <v>-0.42339832869080751</v>
      </c>
      <c r="V92">
        <v>-0.78977272727272751</v>
      </c>
      <c r="W92">
        <v>-0.38961038961038963</v>
      </c>
      <c r="X92">
        <v>0.29007633587786347</v>
      </c>
      <c r="Y92">
        <v>-0.1730769230769228</v>
      </c>
      <c r="Z92">
        <f>VLOOKUP(C92,Sheet2!B:E,2,0)</f>
        <v>30</v>
      </c>
      <c r="AA92">
        <f>VLOOKUP(C92,Sheet2!B:E,3,0)</f>
        <v>34</v>
      </c>
      <c r="AB92">
        <f>VLOOKUP(C92,Sheet2!B:E,4,0)</f>
        <v>15</v>
      </c>
    </row>
    <row r="93" spans="1:28">
      <c r="A93">
        <v>220</v>
      </c>
      <c r="B93">
        <f>VLOOKUP(A93,Sheet1!C:C,1,0)</f>
        <v>220</v>
      </c>
      <c r="C93" t="s">
        <v>192</v>
      </c>
      <c r="D93">
        <v>60</v>
      </c>
      <c r="E93">
        <v>58</v>
      </c>
      <c r="F93">
        <v>85</v>
      </c>
      <c r="G93">
        <v>65</v>
      </c>
      <c r="H93">
        <v>78</v>
      </c>
      <c r="I93">
        <v>60</v>
      </c>
      <c r="J93">
        <v>406</v>
      </c>
      <c r="K93">
        <v>142</v>
      </c>
      <c r="L93">
        <v>106</v>
      </c>
      <c r="M93">
        <v>129</v>
      </c>
      <c r="N93">
        <v>29</v>
      </c>
      <c r="O93">
        <v>-1.171875</v>
      </c>
      <c r="P93">
        <v>-0.245283018867924</v>
      </c>
      <c r="Q93">
        <v>-0.1234567901234568</v>
      </c>
      <c r="R93">
        <v>1.0363636363636368</v>
      </c>
      <c r="S93">
        <v>0.10000000000000063</v>
      </c>
      <c r="T93">
        <v>-0.14285714285714318</v>
      </c>
      <c r="U93">
        <v>-0.17270194986072393</v>
      </c>
      <c r="V93">
        <v>-0.33522727272727304</v>
      </c>
      <c r="W93">
        <v>-0.38961038961038963</v>
      </c>
      <c r="X93">
        <v>-9.1603053435113643E-2</v>
      </c>
      <c r="Y93">
        <v>0.98076923076923106</v>
      </c>
      <c r="Z93">
        <f>VLOOKUP(C93,Sheet2!B:E,2,0)</f>
        <v>30</v>
      </c>
      <c r="AA93">
        <f>VLOOKUP(C93,Sheet2!B:E,3,0)</f>
        <v>34</v>
      </c>
      <c r="AB93">
        <f>VLOOKUP(C93,Sheet2!B:E,4,0)</f>
        <v>16</v>
      </c>
    </row>
    <row r="94" spans="1:28" hidden="1">
      <c r="A94">
        <v>221</v>
      </c>
      <c r="B94" t="e">
        <f>VLOOKUP(A94,Sheet1!C:C,1,0)</f>
        <v>#N/A</v>
      </c>
      <c r="C94" t="s">
        <v>191</v>
      </c>
      <c r="D94">
        <v>58</v>
      </c>
      <c r="E94">
        <v>48</v>
      </c>
      <c r="F94">
        <v>83</v>
      </c>
      <c r="G94">
        <v>55</v>
      </c>
      <c r="H94">
        <v>72</v>
      </c>
      <c r="I94">
        <v>63</v>
      </c>
      <c r="J94">
        <v>379</v>
      </c>
      <c r="K94">
        <v>142</v>
      </c>
      <c r="L94">
        <v>99</v>
      </c>
      <c r="M94">
        <v>120</v>
      </c>
      <c r="N94">
        <v>18</v>
      </c>
      <c r="O94">
        <v>-1.484375</v>
      </c>
      <c r="P94">
        <v>-2.132075471698113</v>
      </c>
      <c r="Q94">
        <v>-0.37037037037037041</v>
      </c>
      <c r="R94">
        <v>-0.7818181818181813</v>
      </c>
      <c r="S94">
        <v>-0.56666666666666599</v>
      </c>
      <c r="T94">
        <v>0.21428571428571394</v>
      </c>
      <c r="U94">
        <v>-0.92479108635097462</v>
      </c>
      <c r="V94">
        <v>-0.33522727272727304</v>
      </c>
      <c r="W94">
        <v>-1.2987012987012987</v>
      </c>
      <c r="X94">
        <v>-0.77862595419847247</v>
      </c>
      <c r="Y94">
        <v>-1.1346153846153844</v>
      </c>
    </row>
    <row r="95" spans="1:28" hidden="1">
      <c r="A95">
        <v>301</v>
      </c>
      <c r="B95" t="e">
        <f>VLOOKUP(A95,Sheet1!C:C,1,0)</f>
        <v>#N/A</v>
      </c>
      <c r="C95" t="s">
        <v>168</v>
      </c>
      <c r="D95">
        <v>75</v>
      </c>
      <c r="E95">
        <v>63</v>
      </c>
      <c r="F95">
        <v>95</v>
      </c>
      <c r="G95">
        <v>64</v>
      </c>
      <c r="H95">
        <v>86</v>
      </c>
      <c r="I95">
        <v>72</v>
      </c>
      <c r="J95">
        <v>455</v>
      </c>
      <c r="K95">
        <v>172</v>
      </c>
      <c r="L95">
        <v>109</v>
      </c>
      <c r="M95">
        <v>144</v>
      </c>
      <c r="N95">
        <v>30</v>
      </c>
      <c r="O95">
        <v>1.171875</v>
      </c>
      <c r="P95">
        <v>0.69811320754717032</v>
      </c>
      <c r="Q95">
        <v>1.1111111111111112</v>
      </c>
      <c r="R95">
        <v>0.85454545454545505</v>
      </c>
      <c r="S95">
        <v>0.98888888888888948</v>
      </c>
      <c r="T95">
        <v>1.2857142857142854</v>
      </c>
      <c r="U95">
        <v>1.1922005571030645</v>
      </c>
      <c r="V95">
        <v>1.3693181818181814</v>
      </c>
      <c r="W95">
        <v>0</v>
      </c>
      <c r="X95">
        <v>1.0534351145038177</v>
      </c>
      <c r="Y95">
        <v>1.1730769230769234</v>
      </c>
    </row>
    <row r="96" spans="1:28" hidden="1">
      <c r="A96">
        <v>302</v>
      </c>
      <c r="B96" t="e">
        <f>VLOOKUP(A96,Sheet1!C:C,1,0)</f>
        <v>#N/A</v>
      </c>
      <c r="C96" t="s">
        <v>169</v>
      </c>
      <c r="D96">
        <v>60</v>
      </c>
      <c r="E96">
        <v>57</v>
      </c>
      <c r="F96">
        <v>86</v>
      </c>
      <c r="G96">
        <v>55</v>
      </c>
      <c r="H96">
        <v>79</v>
      </c>
      <c r="I96">
        <v>63</v>
      </c>
      <c r="J96">
        <v>400</v>
      </c>
      <c r="K96">
        <v>152</v>
      </c>
      <c r="L96">
        <v>106</v>
      </c>
      <c r="M96">
        <v>118</v>
      </c>
      <c r="N96">
        <v>24</v>
      </c>
      <c r="O96">
        <v>-1.171875</v>
      </c>
      <c r="P96">
        <v>-0.43396226415094286</v>
      </c>
      <c r="Q96">
        <v>0</v>
      </c>
      <c r="R96">
        <v>-0.7818181818181813</v>
      </c>
      <c r="S96">
        <v>0.21111111111111175</v>
      </c>
      <c r="T96">
        <v>0.21428571428571394</v>
      </c>
      <c r="U96">
        <v>-0.33983286908077964</v>
      </c>
      <c r="V96">
        <v>0.23295454545454511</v>
      </c>
      <c r="W96">
        <v>-0.38961038961038963</v>
      </c>
      <c r="X96">
        <v>-0.93129770992366323</v>
      </c>
      <c r="Y96">
        <v>1.9230769230769502E-2</v>
      </c>
    </row>
    <row r="97" spans="1:25" hidden="1">
      <c r="A97">
        <v>303</v>
      </c>
      <c r="B97" t="e">
        <f>VLOOKUP(A97,Sheet1!C:C,1,0)</f>
        <v>#N/A</v>
      </c>
      <c r="C97" t="s">
        <v>172</v>
      </c>
      <c r="D97">
        <v>66</v>
      </c>
      <c r="E97">
        <v>52</v>
      </c>
      <c r="F97">
        <v>83</v>
      </c>
      <c r="G97">
        <v>58</v>
      </c>
      <c r="H97">
        <v>73</v>
      </c>
      <c r="I97">
        <v>58</v>
      </c>
      <c r="J97">
        <v>390</v>
      </c>
      <c r="K97">
        <v>133</v>
      </c>
      <c r="L97">
        <v>90</v>
      </c>
      <c r="M97">
        <v>140</v>
      </c>
      <c r="N97">
        <v>27</v>
      </c>
      <c r="O97">
        <v>-0.234375</v>
      </c>
      <c r="P97">
        <v>-1.3773584905660372</v>
      </c>
      <c r="Q97">
        <v>-0.37037037037037041</v>
      </c>
      <c r="R97">
        <v>-0.23636363636363586</v>
      </c>
      <c r="S97">
        <v>-0.45555555555555494</v>
      </c>
      <c r="T97">
        <v>-0.38095238095238126</v>
      </c>
      <c r="U97">
        <v>-0.61838440111420578</v>
      </c>
      <c r="V97">
        <v>-0.84659090909090939</v>
      </c>
      <c r="W97">
        <v>-2.4675324675324677</v>
      </c>
      <c r="X97">
        <v>0.74809160305343603</v>
      </c>
      <c r="Y97">
        <v>0.59615384615384637</v>
      </c>
    </row>
    <row r="98" spans="1:25" hidden="1">
      <c r="A98">
        <v>304</v>
      </c>
      <c r="B98" t="e">
        <f>VLOOKUP(A98,Sheet1!C:C,1,0)</f>
        <v>#N/A</v>
      </c>
      <c r="C98" t="s">
        <v>174</v>
      </c>
      <c r="D98">
        <v>64</v>
      </c>
      <c r="E98">
        <v>56</v>
      </c>
      <c r="F98">
        <v>84</v>
      </c>
      <c r="G98">
        <v>58</v>
      </c>
      <c r="H98">
        <v>76</v>
      </c>
      <c r="I98">
        <v>63</v>
      </c>
      <c r="J98">
        <v>401</v>
      </c>
      <c r="K98">
        <v>154</v>
      </c>
      <c r="L98">
        <v>100</v>
      </c>
      <c r="M98">
        <v>123</v>
      </c>
      <c r="N98">
        <v>24</v>
      </c>
      <c r="O98">
        <v>-0.546875</v>
      </c>
      <c r="P98">
        <v>-0.62264150943396179</v>
      </c>
      <c r="Q98">
        <v>-0.24691358024691359</v>
      </c>
      <c r="R98">
        <v>-0.23636363636363586</v>
      </c>
      <c r="S98">
        <v>-0.12222222222222159</v>
      </c>
      <c r="T98">
        <v>0.21428571428571394</v>
      </c>
      <c r="U98">
        <v>-0.311977715877437</v>
      </c>
      <c r="V98">
        <v>0.34659090909090873</v>
      </c>
      <c r="W98">
        <v>-1.1688311688311688</v>
      </c>
      <c r="X98">
        <v>-0.54961832061068616</v>
      </c>
      <c r="Y98">
        <v>1.9230769230769502E-2</v>
      </c>
    </row>
    <row r="99" spans="1:25" hidden="1">
      <c r="A99">
        <v>305</v>
      </c>
      <c r="B99" t="e">
        <f>VLOOKUP(A99,Sheet1!C:C,1,0)</f>
        <v>#N/A</v>
      </c>
      <c r="C99" t="s">
        <v>177</v>
      </c>
      <c r="D99">
        <v>75</v>
      </c>
      <c r="E99">
        <v>64</v>
      </c>
      <c r="F99">
        <v>94</v>
      </c>
      <c r="G99">
        <v>65</v>
      </c>
      <c r="H99">
        <v>88</v>
      </c>
      <c r="I99">
        <v>70</v>
      </c>
      <c r="J99">
        <v>456</v>
      </c>
      <c r="K99">
        <v>166</v>
      </c>
      <c r="L99">
        <v>115</v>
      </c>
      <c r="M99">
        <v>145</v>
      </c>
      <c r="N99">
        <v>30</v>
      </c>
      <c r="O99">
        <v>1.171875</v>
      </c>
      <c r="P99">
        <v>0.88679245283018926</v>
      </c>
      <c r="Q99">
        <v>0.98765432098765438</v>
      </c>
      <c r="R99">
        <v>1.0363636363636368</v>
      </c>
      <c r="S99">
        <v>1.2111111111111117</v>
      </c>
      <c r="T99">
        <v>1.0476190476190472</v>
      </c>
      <c r="U99">
        <v>1.2200557103064071</v>
      </c>
      <c r="V99">
        <v>1.0284090909090906</v>
      </c>
      <c r="W99">
        <v>0.77922077922077926</v>
      </c>
      <c r="X99">
        <v>1.1297709923664132</v>
      </c>
      <c r="Y99">
        <v>1.1730769230769234</v>
      </c>
    </row>
    <row r="100" spans="1:25" hidden="1">
      <c r="A100">
        <v>306</v>
      </c>
      <c r="B100" t="e">
        <f>VLOOKUP(A100,Sheet1!C:C,1,0)</f>
        <v>#N/A</v>
      </c>
      <c r="C100" t="s">
        <v>178</v>
      </c>
      <c r="D100">
        <v>73</v>
      </c>
      <c r="E100">
        <v>62</v>
      </c>
      <c r="F100">
        <v>93</v>
      </c>
      <c r="G100">
        <v>65</v>
      </c>
      <c r="H100">
        <v>88</v>
      </c>
      <c r="I100">
        <v>73</v>
      </c>
      <c r="J100">
        <v>454</v>
      </c>
      <c r="K100">
        <v>170</v>
      </c>
      <c r="L100">
        <v>113</v>
      </c>
      <c r="M100">
        <v>141</v>
      </c>
      <c r="N100">
        <v>30</v>
      </c>
      <c r="O100">
        <v>0.859375</v>
      </c>
      <c r="P100">
        <v>0.5094339622641515</v>
      </c>
      <c r="Q100">
        <v>0.86419753086419759</v>
      </c>
      <c r="R100">
        <v>1.0363636363636368</v>
      </c>
      <c r="S100">
        <v>1.2111111111111117</v>
      </c>
      <c r="T100">
        <v>1.4047619047619044</v>
      </c>
      <c r="U100">
        <v>1.1643454038997219</v>
      </c>
      <c r="V100">
        <v>1.2556818181818177</v>
      </c>
      <c r="W100">
        <v>0.51948051948051943</v>
      </c>
      <c r="X100">
        <v>0.82442748091603146</v>
      </c>
      <c r="Y100">
        <v>1.1730769230769234</v>
      </c>
    </row>
    <row r="101" spans="1:25" hidden="1">
      <c r="A101">
        <v>307</v>
      </c>
      <c r="B101" t="e">
        <f>VLOOKUP(A101,Sheet1!C:C,1,0)</f>
        <v>#N/A</v>
      </c>
      <c r="C101" t="s">
        <v>181</v>
      </c>
      <c r="D101">
        <v>61</v>
      </c>
      <c r="E101">
        <v>54</v>
      </c>
      <c r="F101">
        <v>82</v>
      </c>
      <c r="G101">
        <v>59</v>
      </c>
      <c r="H101">
        <v>63</v>
      </c>
      <c r="I101">
        <v>61</v>
      </c>
      <c r="J101">
        <v>380</v>
      </c>
      <c r="K101">
        <v>141</v>
      </c>
      <c r="L101">
        <v>100</v>
      </c>
      <c r="M101">
        <v>115</v>
      </c>
      <c r="N101">
        <v>24</v>
      </c>
      <c r="O101">
        <v>-1.015625</v>
      </c>
      <c r="P101">
        <v>-0.99999999999999944</v>
      </c>
      <c r="Q101">
        <v>-0.49382716049382719</v>
      </c>
      <c r="R101">
        <v>-5.4545454545454029E-2</v>
      </c>
      <c r="S101">
        <v>-1.566666666666666</v>
      </c>
      <c r="T101">
        <v>-2.3809523809524148E-2</v>
      </c>
      <c r="U101">
        <v>-0.89693593314763198</v>
      </c>
      <c r="V101">
        <v>-0.39204545454545486</v>
      </c>
      <c r="W101">
        <v>-1.1688311688311688</v>
      </c>
      <c r="X101">
        <v>-1.1603053435114496</v>
      </c>
      <c r="Y101">
        <v>1.9230769230769502E-2</v>
      </c>
    </row>
    <row r="102" spans="1:25" hidden="1">
      <c r="A102">
        <v>309</v>
      </c>
      <c r="B102" t="e">
        <f>VLOOKUP(A102,Sheet1!C:C,1,0)</f>
        <v>#N/A</v>
      </c>
      <c r="C102" t="s">
        <v>205</v>
      </c>
      <c r="D102">
        <v>66</v>
      </c>
      <c r="E102">
        <v>46</v>
      </c>
      <c r="F102">
        <v>75</v>
      </c>
      <c r="G102">
        <v>50</v>
      </c>
      <c r="H102">
        <v>66</v>
      </c>
      <c r="I102">
        <v>31</v>
      </c>
      <c r="J102">
        <v>334</v>
      </c>
      <c r="K102">
        <v>92</v>
      </c>
      <c r="L102">
        <v>96</v>
      </c>
      <c r="M102">
        <v>125</v>
      </c>
      <c r="N102">
        <v>21</v>
      </c>
      <c r="O102">
        <v>-0.234375</v>
      </c>
      <c r="P102">
        <v>-2.5094339622641506</v>
      </c>
      <c r="Q102">
        <v>-1.3580246913580247</v>
      </c>
      <c r="R102">
        <v>-1.6909090909090905</v>
      </c>
      <c r="S102">
        <v>-1.2333333333333327</v>
      </c>
      <c r="T102">
        <v>-3.5952380952380953</v>
      </c>
      <c r="U102">
        <v>-2.1782729805013927</v>
      </c>
      <c r="V102">
        <v>-3.1761363636363638</v>
      </c>
      <c r="W102">
        <v>-1.6883116883116882</v>
      </c>
      <c r="X102">
        <v>-0.39694656488549535</v>
      </c>
      <c r="Y102">
        <v>-0.55769230769230738</v>
      </c>
    </row>
    <row r="103" spans="1:25" hidden="1">
      <c r="A103">
        <v>310</v>
      </c>
      <c r="B103" t="e">
        <f>VLOOKUP(A103,Sheet1!C:C,1,0)</f>
        <v>#N/A</v>
      </c>
      <c r="C103" t="s">
        <v>186</v>
      </c>
      <c r="D103">
        <v>74</v>
      </c>
      <c r="E103">
        <v>60</v>
      </c>
      <c r="F103">
        <v>95</v>
      </c>
      <c r="G103">
        <v>65</v>
      </c>
      <c r="H103">
        <v>90</v>
      </c>
      <c r="I103">
        <v>60</v>
      </c>
      <c r="J103">
        <v>444</v>
      </c>
      <c r="K103">
        <v>157</v>
      </c>
      <c r="L103">
        <v>114</v>
      </c>
      <c r="M103">
        <v>145</v>
      </c>
      <c r="N103">
        <v>28</v>
      </c>
      <c r="O103">
        <v>1.015625</v>
      </c>
      <c r="P103">
        <v>0.13207547169811376</v>
      </c>
      <c r="Q103">
        <v>1.1111111111111112</v>
      </c>
      <c r="R103">
        <v>1.0363636363636368</v>
      </c>
      <c r="S103">
        <v>1.433333333333334</v>
      </c>
      <c r="T103">
        <v>-0.14285714285714318</v>
      </c>
      <c r="U103">
        <v>0.88579387186629566</v>
      </c>
      <c r="V103">
        <v>0.51704545454545414</v>
      </c>
      <c r="W103">
        <v>0.64935064935064934</v>
      </c>
      <c r="X103">
        <v>1.1297709923664132</v>
      </c>
      <c r="Y103">
        <v>0.78846153846153866</v>
      </c>
    </row>
    <row r="104" spans="1:25" hidden="1">
      <c r="A104">
        <v>311</v>
      </c>
      <c r="B104" t="e">
        <f>VLOOKUP(A104,Sheet1!C:C,1,0)</f>
        <v>#N/A</v>
      </c>
      <c r="C104" t="s">
        <v>187</v>
      </c>
      <c r="D104">
        <v>67</v>
      </c>
      <c r="E104">
        <v>61</v>
      </c>
      <c r="F104">
        <v>90</v>
      </c>
      <c r="G104">
        <v>65</v>
      </c>
      <c r="H104">
        <v>80</v>
      </c>
      <c r="I104">
        <v>60</v>
      </c>
      <c r="J104">
        <v>423</v>
      </c>
      <c r="K104">
        <v>146</v>
      </c>
      <c r="L104">
        <v>113</v>
      </c>
      <c r="M104">
        <v>134</v>
      </c>
      <c r="N104">
        <v>30</v>
      </c>
      <c r="O104">
        <v>-7.8125E-2</v>
      </c>
      <c r="P104">
        <v>0.32075471698113261</v>
      </c>
      <c r="Q104">
        <v>0.49382716049382719</v>
      </c>
      <c r="R104">
        <v>1.0363636363636368</v>
      </c>
      <c r="S104">
        <v>0.32222222222222285</v>
      </c>
      <c r="T104">
        <v>-0.14285714285714318</v>
      </c>
      <c r="U104">
        <v>0.30083565459610062</v>
      </c>
      <c r="V104">
        <v>-0.10795454545454577</v>
      </c>
      <c r="W104">
        <v>0.51948051948051943</v>
      </c>
      <c r="X104">
        <v>0.29007633587786347</v>
      </c>
      <c r="Y104">
        <v>1.1730769230769234</v>
      </c>
    </row>
    <row r="105" spans="1:25" hidden="1">
      <c r="A105">
        <v>312</v>
      </c>
      <c r="B105" t="e">
        <f>VLOOKUP(A105,Sheet1!C:C,1,0)</f>
        <v>#N/A</v>
      </c>
      <c r="C105" t="s">
        <v>197</v>
      </c>
      <c r="D105">
        <v>71</v>
      </c>
      <c r="E105">
        <v>65</v>
      </c>
      <c r="F105">
        <v>95</v>
      </c>
      <c r="G105">
        <v>62</v>
      </c>
      <c r="H105">
        <v>80</v>
      </c>
      <c r="I105">
        <v>64</v>
      </c>
      <c r="J105">
        <v>437</v>
      </c>
      <c r="K105">
        <v>155</v>
      </c>
      <c r="L105">
        <v>111</v>
      </c>
      <c r="M105">
        <v>142</v>
      </c>
      <c r="N105">
        <v>29</v>
      </c>
      <c r="O105">
        <v>0.546875</v>
      </c>
      <c r="P105">
        <v>1.0754716981132082</v>
      </c>
      <c r="Q105">
        <v>1.1111111111111112</v>
      </c>
      <c r="R105">
        <v>0.49090909090909141</v>
      </c>
      <c r="S105">
        <v>0.32222222222222285</v>
      </c>
      <c r="T105">
        <v>0.33333333333333298</v>
      </c>
      <c r="U105">
        <v>0.69080779944289727</v>
      </c>
      <c r="V105">
        <v>0.40340909090909055</v>
      </c>
      <c r="W105">
        <v>0.25974025974025972</v>
      </c>
      <c r="X105">
        <v>0.9007633587786269</v>
      </c>
      <c r="Y105">
        <v>0.98076923076923106</v>
      </c>
    </row>
    <row r="106" spans="1:25" hidden="1">
      <c r="A106">
        <v>313</v>
      </c>
      <c r="B106" t="e">
        <f>VLOOKUP(A106,Sheet1!C:C,1,0)</f>
        <v>#N/A</v>
      </c>
      <c r="C106" t="s">
        <v>196</v>
      </c>
      <c r="D106">
        <v>69</v>
      </c>
      <c r="E106">
        <v>60</v>
      </c>
      <c r="F106">
        <v>89</v>
      </c>
      <c r="G106">
        <v>62</v>
      </c>
      <c r="H106">
        <v>77</v>
      </c>
      <c r="I106">
        <v>51</v>
      </c>
      <c r="J106">
        <v>408</v>
      </c>
      <c r="K106">
        <v>138</v>
      </c>
      <c r="L106">
        <v>105</v>
      </c>
      <c r="M106">
        <v>139</v>
      </c>
      <c r="N106">
        <v>26</v>
      </c>
      <c r="O106">
        <v>0.234375</v>
      </c>
      <c r="P106">
        <v>0.13207547169811376</v>
      </c>
      <c r="Q106">
        <v>0.37037037037037041</v>
      </c>
      <c r="R106">
        <v>0.49090909090909141</v>
      </c>
      <c r="S106">
        <v>-1.111111111111048E-2</v>
      </c>
      <c r="T106">
        <v>-1.2142857142857146</v>
      </c>
      <c r="U106">
        <v>-0.11699164345403869</v>
      </c>
      <c r="V106">
        <v>-0.56250000000000022</v>
      </c>
      <c r="W106">
        <v>-0.51948051948051943</v>
      </c>
      <c r="X106">
        <v>0.67175572519084059</v>
      </c>
      <c r="Y106">
        <v>0.40384615384615413</v>
      </c>
    </row>
    <row r="107" spans="1:25" hidden="1">
      <c r="A107">
        <v>314</v>
      </c>
      <c r="B107" t="e">
        <f>VLOOKUP(A107,Sheet1!C:C,1,0)</f>
        <v>#N/A</v>
      </c>
      <c r="C107" t="s">
        <v>200</v>
      </c>
      <c r="D107">
        <v>71</v>
      </c>
      <c r="E107">
        <v>58</v>
      </c>
      <c r="F107">
        <v>82</v>
      </c>
      <c r="G107">
        <v>56</v>
      </c>
      <c r="H107">
        <v>66</v>
      </c>
      <c r="I107">
        <v>58</v>
      </c>
      <c r="J107">
        <v>391</v>
      </c>
      <c r="K107">
        <v>141</v>
      </c>
      <c r="L107">
        <v>112</v>
      </c>
      <c r="M107">
        <v>110</v>
      </c>
      <c r="N107">
        <v>28</v>
      </c>
      <c r="O107">
        <v>0.546875</v>
      </c>
      <c r="P107">
        <v>-0.245283018867924</v>
      </c>
      <c r="Q107">
        <v>-0.49382716049382719</v>
      </c>
      <c r="R107">
        <v>-0.59999999999999953</v>
      </c>
      <c r="S107">
        <v>-1.2333333333333327</v>
      </c>
      <c r="T107">
        <v>-0.38095238095238126</v>
      </c>
      <c r="U107">
        <v>-0.59052924791086325</v>
      </c>
      <c r="V107">
        <v>-0.39204545454545486</v>
      </c>
      <c r="W107">
        <v>0.38961038961038963</v>
      </c>
      <c r="X107">
        <v>-1.5419847328244267</v>
      </c>
      <c r="Y107">
        <v>0.78846153846153866</v>
      </c>
    </row>
    <row r="108" spans="1:25" hidden="1">
      <c r="A108">
        <v>315</v>
      </c>
      <c r="B108" t="e">
        <f>VLOOKUP(A108,Sheet1!C:C,1,0)</f>
        <v>#N/A</v>
      </c>
      <c r="C108" t="s">
        <v>198</v>
      </c>
      <c r="D108">
        <v>65</v>
      </c>
      <c r="E108">
        <v>56</v>
      </c>
      <c r="F108">
        <v>84</v>
      </c>
      <c r="G108">
        <v>57</v>
      </c>
      <c r="H108">
        <v>75</v>
      </c>
      <c r="I108">
        <v>57</v>
      </c>
      <c r="J108">
        <v>394</v>
      </c>
      <c r="K108">
        <v>142</v>
      </c>
      <c r="L108">
        <v>97</v>
      </c>
      <c r="M108">
        <v>127</v>
      </c>
      <c r="N108">
        <v>28</v>
      </c>
      <c r="O108">
        <v>-0.390625</v>
      </c>
      <c r="P108">
        <v>-0.62264150943396179</v>
      </c>
      <c r="Q108">
        <v>-0.24691358024691359</v>
      </c>
      <c r="R108">
        <v>-0.41818181818181765</v>
      </c>
      <c r="S108">
        <v>-0.2333333333333327</v>
      </c>
      <c r="T108">
        <v>-0.50000000000000033</v>
      </c>
      <c r="U108">
        <v>-0.50696378830083533</v>
      </c>
      <c r="V108">
        <v>-0.33522727272727304</v>
      </c>
      <c r="W108">
        <v>-1.5584415584415585</v>
      </c>
      <c r="X108">
        <v>-0.24427480916030447</v>
      </c>
      <c r="Y108">
        <v>0.78846153846153866</v>
      </c>
    </row>
    <row r="109" spans="1:25" hidden="1">
      <c r="A109">
        <v>998</v>
      </c>
      <c r="B109" t="e">
        <f>VLOOKUP(A109,Sheet1!C:C,1,0)</f>
        <v>#N/A</v>
      </c>
      <c r="C109" t="s">
        <v>125</v>
      </c>
      <c r="D109">
        <v>68</v>
      </c>
      <c r="E109">
        <v>63</v>
      </c>
      <c r="F109">
        <v>88</v>
      </c>
      <c r="G109">
        <v>62</v>
      </c>
      <c r="H109">
        <v>75</v>
      </c>
      <c r="I109">
        <v>61</v>
      </c>
      <c r="J109">
        <v>417</v>
      </c>
      <c r="K109">
        <v>148</v>
      </c>
      <c r="L109">
        <v>108</v>
      </c>
      <c r="M109">
        <v>138</v>
      </c>
      <c r="N109">
        <v>23</v>
      </c>
      <c r="O109">
        <v>7.8125E-2</v>
      </c>
      <c r="P109">
        <v>0.69811320754717032</v>
      </c>
      <c r="Q109">
        <v>0.24691358024691359</v>
      </c>
      <c r="R109">
        <v>0.49090909090909141</v>
      </c>
      <c r="S109">
        <v>-0.2333333333333327</v>
      </c>
      <c r="T109">
        <v>-2.3809523809524148E-2</v>
      </c>
      <c r="U109">
        <v>0.13370473537604488</v>
      </c>
      <c r="V109">
        <v>5.6818181818178584E-3</v>
      </c>
      <c r="W109">
        <v>-0.12987012987012986</v>
      </c>
      <c r="X109">
        <v>0.59541984732824516</v>
      </c>
      <c r="Y109">
        <v>-0.1730769230769228</v>
      </c>
    </row>
    <row r="110" spans="1:25" hidden="1">
      <c r="A110">
        <v>999</v>
      </c>
      <c r="B110" t="e">
        <f>VLOOKUP(A110,Sheet1!C:C,1,0)</f>
        <v>#N/A</v>
      </c>
      <c r="C110" t="s">
        <v>126</v>
      </c>
      <c r="D110">
        <v>69</v>
      </c>
      <c r="E110">
        <v>58</v>
      </c>
      <c r="F110">
        <v>87</v>
      </c>
      <c r="G110">
        <v>54</v>
      </c>
      <c r="H110">
        <v>79</v>
      </c>
      <c r="I110">
        <v>63</v>
      </c>
      <c r="J110">
        <v>410</v>
      </c>
      <c r="K110">
        <v>162</v>
      </c>
      <c r="L110">
        <v>112</v>
      </c>
      <c r="M110">
        <v>106</v>
      </c>
      <c r="N110">
        <v>30</v>
      </c>
      <c r="O110">
        <v>0.234375</v>
      </c>
      <c r="P110">
        <v>-0.245283018867924</v>
      </c>
      <c r="Q110">
        <v>0.1234567901234568</v>
      </c>
      <c r="R110">
        <v>-0.96363636363636307</v>
      </c>
      <c r="S110">
        <v>0.21111111111111175</v>
      </c>
      <c r="T110">
        <v>0.21428571428571394</v>
      </c>
      <c r="U110">
        <v>-6.1281337047353446E-2</v>
      </c>
      <c r="V110">
        <v>0.8011363636363632</v>
      </c>
      <c r="W110">
        <v>0.38961038961038963</v>
      </c>
      <c r="X110">
        <v>-1.8473282442748082</v>
      </c>
      <c r="Y110">
        <v>1.1730769230769234</v>
      </c>
    </row>
    <row r="111" spans="1:25" hidden="1">
      <c r="A111">
        <v>62418</v>
      </c>
      <c r="B111" t="e">
        <f>VLOOKUP(A111,Sheet1!C:C,1,0)</f>
        <v>#N/A</v>
      </c>
      <c r="C111" t="s">
        <v>159</v>
      </c>
      <c r="D111">
        <v>67</v>
      </c>
      <c r="E111">
        <v>63</v>
      </c>
      <c r="F111">
        <v>84</v>
      </c>
      <c r="G111">
        <v>54</v>
      </c>
      <c r="H111">
        <v>73</v>
      </c>
      <c r="I111">
        <v>61</v>
      </c>
      <c r="J111">
        <v>402</v>
      </c>
      <c r="K111">
        <v>149</v>
      </c>
      <c r="L111">
        <v>107</v>
      </c>
      <c r="M111">
        <v>120</v>
      </c>
      <c r="N111">
        <v>26</v>
      </c>
      <c r="O111">
        <v>-7.8125E-2</v>
      </c>
      <c r="P111">
        <v>0.69811320754717032</v>
      </c>
      <c r="Q111">
        <v>-0.24691358024691359</v>
      </c>
      <c r="R111">
        <v>-0.96363636363636307</v>
      </c>
      <c r="S111">
        <v>-0.45555555555555494</v>
      </c>
      <c r="T111">
        <v>-2.3809523809524148E-2</v>
      </c>
      <c r="U111">
        <v>-0.28412256267409441</v>
      </c>
      <c r="V111">
        <v>6.2499999999999674E-2</v>
      </c>
      <c r="W111">
        <v>-0.25974025974025972</v>
      </c>
      <c r="X111">
        <v>-0.77862595419847247</v>
      </c>
      <c r="Y111">
        <v>0.40384615384615413</v>
      </c>
    </row>
    <row r="112" spans="1:25" hidden="1">
      <c r="A112">
        <v>102401</v>
      </c>
      <c r="B112" t="e">
        <f>VLOOKUP(A112,Sheet1!C:C,1,0)</f>
        <v>#N/A</v>
      </c>
      <c r="C112" t="s">
        <v>100</v>
      </c>
      <c r="D112">
        <v>51</v>
      </c>
      <c r="E112">
        <v>58</v>
      </c>
      <c r="F112">
        <v>86</v>
      </c>
      <c r="G112">
        <v>56</v>
      </c>
      <c r="H112">
        <v>63</v>
      </c>
      <c r="I112">
        <v>73</v>
      </c>
      <c r="J112">
        <v>387</v>
      </c>
      <c r="K112">
        <v>154</v>
      </c>
      <c r="L112">
        <v>111</v>
      </c>
      <c r="M112">
        <v>103</v>
      </c>
      <c r="N112">
        <v>19</v>
      </c>
      <c r="O112">
        <v>-2.578125</v>
      </c>
      <c r="P112">
        <v>-0.245283018867924</v>
      </c>
      <c r="Q112">
        <v>0</v>
      </c>
      <c r="R112">
        <v>-0.59999999999999953</v>
      </c>
      <c r="S112">
        <v>-1.566666666666666</v>
      </c>
      <c r="T112">
        <v>1.4047619047619044</v>
      </c>
      <c r="U112">
        <v>-0.70194986072423371</v>
      </c>
      <c r="V112">
        <v>0.34659090909090873</v>
      </c>
      <c r="W112">
        <v>0.25974025974025972</v>
      </c>
      <c r="X112">
        <v>-2.0763358778625944</v>
      </c>
      <c r="Y112">
        <v>-0.94230769230769196</v>
      </c>
    </row>
    <row r="113" spans="1:28" hidden="1">
      <c r="A113">
        <v>102401</v>
      </c>
      <c r="B113" t="e">
        <f>VLOOKUP(A113,Sheet1!C:C,1,0)</f>
        <v>#N/A</v>
      </c>
      <c r="C113" t="s">
        <v>221</v>
      </c>
      <c r="D113">
        <v>72</v>
      </c>
      <c r="E113">
        <v>62</v>
      </c>
      <c r="F113">
        <v>92</v>
      </c>
      <c r="G113">
        <v>60</v>
      </c>
      <c r="H113">
        <v>87</v>
      </c>
      <c r="I113">
        <v>69</v>
      </c>
      <c r="J113">
        <v>442</v>
      </c>
      <c r="K113">
        <v>172</v>
      </c>
      <c r="L113">
        <v>115</v>
      </c>
      <c r="M113">
        <v>143</v>
      </c>
      <c r="N113">
        <v>12</v>
      </c>
      <c r="O113">
        <v>0.703125</v>
      </c>
      <c r="P113">
        <v>0.5094339622641515</v>
      </c>
      <c r="Q113">
        <v>0.74074074074074081</v>
      </c>
      <c r="R113">
        <v>0.12727272727272779</v>
      </c>
      <c r="S113">
        <v>1.1000000000000005</v>
      </c>
      <c r="T113">
        <v>0.92857142857142816</v>
      </c>
      <c r="U113">
        <v>0.83008356545961037</v>
      </c>
      <c r="V113">
        <v>1.3693181818181814</v>
      </c>
      <c r="W113">
        <v>0.77922077922077926</v>
      </c>
      <c r="X113">
        <v>0.97709923664122222</v>
      </c>
      <c r="Y113">
        <v>-2.2884615384615383</v>
      </c>
    </row>
    <row r="114" spans="1:28" hidden="1">
      <c r="A114" t="s">
        <v>147</v>
      </c>
      <c r="B114" t="e">
        <f>VLOOKUP(A114,Sheet1!C:C,1,0)</f>
        <v>#N/A</v>
      </c>
      <c r="C114" t="s">
        <v>148</v>
      </c>
      <c r="D114">
        <v>70</v>
      </c>
      <c r="E114">
        <v>58</v>
      </c>
      <c r="F114">
        <v>90</v>
      </c>
      <c r="G114">
        <v>64</v>
      </c>
      <c r="H114">
        <v>79</v>
      </c>
      <c r="I114">
        <v>59</v>
      </c>
      <c r="J114">
        <v>420</v>
      </c>
      <c r="K114">
        <v>144</v>
      </c>
      <c r="L114">
        <v>112</v>
      </c>
      <c r="M114">
        <v>143</v>
      </c>
      <c r="N114">
        <v>21</v>
      </c>
      <c r="O114">
        <v>0.390625</v>
      </c>
      <c r="P114">
        <v>-0.245283018867924</v>
      </c>
      <c r="Q114">
        <v>0.49382716049382719</v>
      </c>
      <c r="R114">
        <v>0.85454545454545505</v>
      </c>
      <c r="S114">
        <v>0.21111111111111175</v>
      </c>
      <c r="T114">
        <v>-0.26190476190476225</v>
      </c>
      <c r="U114">
        <v>0.21727019498607275</v>
      </c>
      <c r="V114">
        <v>-0.22159090909090939</v>
      </c>
      <c r="W114">
        <v>0.38961038961038963</v>
      </c>
      <c r="X114">
        <v>0.97709923664122222</v>
      </c>
      <c r="Y114">
        <v>-0.55769230769230738</v>
      </c>
    </row>
    <row r="115" spans="1:28" hidden="1">
      <c r="A115" t="s">
        <v>208</v>
      </c>
      <c r="B115" t="e">
        <f>VLOOKUP(A115,Sheet1!C:C,1,0)</f>
        <v>#N/A</v>
      </c>
      <c r="C115" t="s">
        <v>209</v>
      </c>
      <c r="D115">
        <v>68</v>
      </c>
      <c r="E115">
        <v>51</v>
      </c>
      <c r="F115">
        <v>89</v>
      </c>
      <c r="G115">
        <v>58</v>
      </c>
      <c r="H115">
        <v>70</v>
      </c>
      <c r="I115">
        <v>34</v>
      </c>
      <c r="J115">
        <v>370</v>
      </c>
      <c r="K115">
        <v>116</v>
      </c>
      <c r="L115">
        <v>92</v>
      </c>
      <c r="M115">
        <v>139</v>
      </c>
      <c r="N115">
        <v>23</v>
      </c>
      <c r="O115">
        <v>7.8125E-2</v>
      </c>
      <c r="P115">
        <v>-1.566037735849056</v>
      </c>
      <c r="Q115">
        <v>0.37037037037037041</v>
      </c>
      <c r="R115">
        <v>-0.23636363636363586</v>
      </c>
      <c r="S115">
        <v>-0.78888888888888831</v>
      </c>
      <c r="T115">
        <v>-3.2380952380952381</v>
      </c>
      <c r="U115">
        <v>-1.1754874651810583</v>
      </c>
      <c r="V115">
        <v>-1.8125000000000002</v>
      </c>
      <c r="W115">
        <v>-2.2077922077922079</v>
      </c>
      <c r="X115">
        <v>0.67175572519084059</v>
      </c>
      <c r="Y115">
        <v>-0.1730769230769228</v>
      </c>
    </row>
    <row r="116" spans="1:28" hidden="1">
      <c r="A116" t="s">
        <v>210</v>
      </c>
      <c r="B116" t="e">
        <f>VLOOKUP(A116,Sheet1!C:C,1,0)</f>
        <v>#N/A</v>
      </c>
      <c r="C116" t="s">
        <v>211</v>
      </c>
      <c r="D116">
        <v>71</v>
      </c>
      <c r="E116">
        <v>63</v>
      </c>
      <c r="F116">
        <v>92</v>
      </c>
      <c r="G116">
        <v>62</v>
      </c>
      <c r="H116">
        <v>76</v>
      </c>
      <c r="I116">
        <v>65</v>
      </c>
      <c r="J116">
        <v>429</v>
      </c>
      <c r="K116">
        <v>141</v>
      </c>
      <c r="L116">
        <v>114</v>
      </c>
      <c r="M116">
        <v>144</v>
      </c>
      <c r="N116">
        <v>30</v>
      </c>
      <c r="O116">
        <v>0.546875</v>
      </c>
      <c r="P116">
        <v>0.69811320754717032</v>
      </c>
      <c r="Q116">
        <v>0.74074074074074081</v>
      </c>
      <c r="R116">
        <v>0.49090909090909141</v>
      </c>
      <c r="S116">
        <v>-0.12222222222222159</v>
      </c>
      <c r="T116">
        <v>0.45238095238095205</v>
      </c>
      <c r="U116">
        <v>0.46796657381615631</v>
      </c>
      <c r="V116">
        <v>-0.39204545454545486</v>
      </c>
      <c r="W116">
        <v>0.64935064935064934</v>
      </c>
      <c r="X116">
        <v>1.0534351145038177</v>
      </c>
      <c r="Y116">
        <v>1.1730769230769234</v>
      </c>
    </row>
    <row r="117" spans="1:28" hidden="1">
      <c r="A117" t="s">
        <v>212</v>
      </c>
      <c r="B117" t="e">
        <f>VLOOKUP(A117,Sheet1!C:C,1,0)</f>
        <v>#N/A</v>
      </c>
      <c r="C117" t="s">
        <v>213</v>
      </c>
      <c r="D117">
        <v>67</v>
      </c>
      <c r="E117">
        <v>59</v>
      </c>
      <c r="F117">
        <v>83</v>
      </c>
      <c r="G117">
        <v>56</v>
      </c>
      <c r="H117">
        <v>77</v>
      </c>
      <c r="I117">
        <v>58</v>
      </c>
      <c r="J117">
        <v>400</v>
      </c>
      <c r="K117">
        <v>145</v>
      </c>
      <c r="L117">
        <v>104</v>
      </c>
      <c r="M117">
        <v>127</v>
      </c>
      <c r="N117">
        <v>24</v>
      </c>
      <c r="O117">
        <v>-7.8125E-2</v>
      </c>
      <c r="P117">
        <v>-5.6603773584905127E-2</v>
      </c>
      <c r="Q117">
        <v>-0.37037037037037041</v>
      </c>
      <c r="R117">
        <v>-0.59999999999999953</v>
      </c>
      <c r="S117">
        <v>-1.111111111111048E-2</v>
      </c>
      <c r="T117">
        <v>-0.38095238095238126</v>
      </c>
      <c r="U117">
        <v>-0.33983286908077964</v>
      </c>
      <c r="V117">
        <v>-0.16477272727272757</v>
      </c>
      <c r="W117">
        <v>-0.64935064935064934</v>
      </c>
      <c r="X117">
        <v>-0.24427480916030447</v>
      </c>
      <c r="Y117">
        <v>1.9230769230769502E-2</v>
      </c>
    </row>
    <row r="118" spans="1:28" hidden="1">
      <c r="A118" t="s">
        <v>214</v>
      </c>
      <c r="B118" t="e">
        <f>VLOOKUP(A118,Sheet1!C:C,1,0)</f>
        <v>#N/A</v>
      </c>
      <c r="C118" t="s">
        <v>215</v>
      </c>
      <c r="D118">
        <v>66</v>
      </c>
      <c r="E118">
        <v>57</v>
      </c>
      <c r="F118">
        <v>87</v>
      </c>
      <c r="G118">
        <v>58</v>
      </c>
      <c r="H118">
        <v>66</v>
      </c>
      <c r="I118">
        <v>59</v>
      </c>
      <c r="J118">
        <v>393</v>
      </c>
      <c r="K118">
        <v>143</v>
      </c>
      <c r="L118">
        <v>111</v>
      </c>
      <c r="M118">
        <v>114</v>
      </c>
      <c r="N118">
        <v>25</v>
      </c>
      <c r="O118">
        <v>-0.234375</v>
      </c>
      <c r="P118">
        <v>-0.43396226415094286</v>
      </c>
      <c r="Q118">
        <v>0.1234567901234568</v>
      </c>
      <c r="R118">
        <v>-0.23636363636363586</v>
      </c>
      <c r="S118">
        <v>-1.2333333333333327</v>
      </c>
      <c r="T118">
        <v>-0.26190476190476225</v>
      </c>
      <c r="U118">
        <v>-0.53481894150417797</v>
      </c>
      <c r="V118">
        <v>-0.27840909090909122</v>
      </c>
      <c r="W118">
        <v>0.25974025974025972</v>
      </c>
      <c r="X118">
        <v>-1.236641221374045</v>
      </c>
      <c r="Y118">
        <v>0.21153846153846181</v>
      </c>
    </row>
    <row r="119" spans="1:28" hidden="1">
      <c r="A119" t="s">
        <v>118</v>
      </c>
      <c r="B119" t="e">
        <f>VLOOKUP(A119,Sheet1!C:C,1,0)</f>
        <v>#N/A</v>
      </c>
      <c r="C119" t="s">
        <v>119</v>
      </c>
      <c r="D119">
        <v>63</v>
      </c>
      <c r="E119">
        <v>55</v>
      </c>
      <c r="F119">
        <v>87</v>
      </c>
      <c r="G119">
        <v>55</v>
      </c>
      <c r="H119">
        <v>66</v>
      </c>
      <c r="I119">
        <v>59</v>
      </c>
      <c r="J119">
        <v>385</v>
      </c>
      <c r="K119">
        <v>138</v>
      </c>
      <c r="L119">
        <v>105</v>
      </c>
      <c r="M119">
        <v>119</v>
      </c>
      <c r="N119">
        <v>23</v>
      </c>
      <c r="O119">
        <v>-0.703125</v>
      </c>
      <c r="P119">
        <v>-0.81132075471698062</v>
      </c>
      <c r="Q119">
        <v>0.1234567901234568</v>
      </c>
      <c r="R119">
        <v>-0.7818181818181813</v>
      </c>
      <c r="S119">
        <v>-1.2333333333333327</v>
      </c>
      <c r="T119">
        <v>-0.26190476190476225</v>
      </c>
      <c r="U119">
        <v>-0.75766016713091888</v>
      </c>
      <c r="V119">
        <v>-0.56250000000000022</v>
      </c>
      <c r="W119">
        <v>-0.51948051948051943</v>
      </c>
      <c r="X119">
        <v>-0.85496183206106791</v>
      </c>
      <c r="Y119">
        <v>-0.1730769230769228</v>
      </c>
    </row>
    <row r="120" spans="1:28">
      <c r="A120" t="s">
        <v>123</v>
      </c>
      <c r="B120" t="str">
        <f>VLOOKUP(A120,Sheet1!C:C,1,0)</f>
        <v>b2403</v>
      </c>
      <c r="C120" t="s">
        <v>124</v>
      </c>
      <c r="D120">
        <v>65</v>
      </c>
      <c r="E120">
        <v>64</v>
      </c>
      <c r="F120">
        <v>87</v>
      </c>
      <c r="G120">
        <v>62</v>
      </c>
      <c r="H120">
        <v>81</v>
      </c>
      <c r="I120">
        <v>62</v>
      </c>
      <c r="J120">
        <v>421</v>
      </c>
      <c r="K120">
        <v>154</v>
      </c>
      <c r="L120">
        <v>114</v>
      </c>
      <c r="M120">
        <v>129</v>
      </c>
      <c r="N120">
        <v>24</v>
      </c>
      <c r="O120">
        <v>-0.390625</v>
      </c>
      <c r="P120">
        <v>0.88679245283018926</v>
      </c>
      <c r="Q120">
        <v>0.1234567901234568</v>
      </c>
      <c r="R120">
        <v>0.49090909090909141</v>
      </c>
      <c r="S120">
        <v>0.43333333333333396</v>
      </c>
      <c r="T120">
        <v>9.52380952380949E-2</v>
      </c>
      <c r="U120">
        <v>0.24512534818941537</v>
      </c>
      <c r="V120">
        <v>0.34659090909090873</v>
      </c>
      <c r="W120">
        <v>0.64935064935064934</v>
      </c>
      <c r="X120">
        <v>-9.1603053435113643E-2</v>
      </c>
      <c r="Y120">
        <v>1.9230769230769502E-2</v>
      </c>
      <c r="Z120">
        <f>VLOOKUP(C120,Sheet2!B:E,2,0)</f>
        <v>29</v>
      </c>
      <c r="AA120">
        <f>VLOOKUP(C120,Sheet2!B:E,3,0)</f>
        <v>34</v>
      </c>
      <c r="AB120">
        <f>VLOOKUP(C120,Sheet2!B:E,4,0)</f>
        <v>20</v>
      </c>
    </row>
    <row r="121" spans="1:28">
      <c r="A121" t="s">
        <v>121</v>
      </c>
      <c r="B121" t="str">
        <f>VLOOKUP(A121,Sheet1!C:C,1,0)</f>
        <v>b2404</v>
      </c>
      <c r="C121" t="s">
        <v>122</v>
      </c>
      <c r="D121">
        <v>66</v>
      </c>
      <c r="E121">
        <v>63</v>
      </c>
      <c r="F121">
        <v>86</v>
      </c>
      <c r="G121">
        <v>64</v>
      </c>
      <c r="H121">
        <v>79</v>
      </c>
      <c r="I121">
        <v>54</v>
      </c>
      <c r="J121">
        <v>412</v>
      </c>
      <c r="K121">
        <v>142</v>
      </c>
      <c r="L121">
        <v>112</v>
      </c>
      <c r="M121">
        <v>136</v>
      </c>
      <c r="N121">
        <v>22</v>
      </c>
      <c r="O121">
        <v>-0.234375</v>
      </c>
      <c r="P121">
        <v>0.69811320754717032</v>
      </c>
      <c r="Q121">
        <v>0</v>
      </c>
      <c r="R121">
        <v>0.85454545454545505</v>
      </c>
      <c r="S121">
        <v>0.21111111111111175</v>
      </c>
      <c r="T121">
        <v>-0.85714285714285743</v>
      </c>
      <c r="U121">
        <v>-5.5710306406682071E-3</v>
      </c>
      <c r="V121">
        <v>-0.33522727272727304</v>
      </c>
      <c r="W121">
        <v>0.38961038961038963</v>
      </c>
      <c r="X121">
        <v>0.44274809160305434</v>
      </c>
      <c r="Y121">
        <v>-0.36538461538461509</v>
      </c>
      <c r="Z121">
        <f>VLOOKUP(C121,Sheet2!B:E,2,0)</f>
        <v>29</v>
      </c>
      <c r="AA121">
        <f>VLOOKUP(C121,Sheet2!B:E,3,0)</f>
        <v>34</v>
      </c>
      <c r="AB121">
        <f>VLOOKUP(C121,Sheet2!B:E,4,0)</f>
        <v>19</v>
      </c>
    </row>
    <row r="122" spans="1:28">
      <c r="A122" t="s">
        <v>216</v>
      </c>
      <c r="B122" t="str">
        <f>VLOOKUP(A122,Sheet1!C:C,1,0)</f>
        <v>b2405</v>
      </c>
      <c r="C122" t="s">
        <v>217</v>
      </c>
      <c r="D122">
        <v>59</v>
      </c>
      <c r="E122">
        <v>55</v>
      </c>
      <c r="F122">
        <v>79</v>
      </c>
      <c r="G122">
        <v>53</v>
      </c>
      <c r="H122">
        <v>62</v>
      </c>
      <c r="I122">
        <v>61</v>
      </c>
      <c r="J122">
        <v>369</v>
      </c>
      <c r="K122">
        <v>136</v>
      </c>
      <c r="L122">
        <v>98</v>
      </c>
      <c r="M122">
        <v>114</v>
      </c>
      <c r="N122">
        <v>21</v>
      </c>
      <c r="O122">
        <v>-1.328125</v>
      </c>
      <c r="P122">
        <v>-0.81132075471698062</v>
      </c>
      <c r="Q122">
        <v>-0.86419753086419759</v>
      </c>
      <c r="R122">
        <v>-1.1454545454545448</v>
      </c>
      <c r="S122">
        <v>-1.6777777777777771</v>
      </c>
      <c r="T122">
        <v>-2.3809523809524148E-2</v>
      </c>
      <c r="U122">
        <v>-1.2033426183844009</v>
      </c>
      <c r="V122">
        <v>-0.67613636363636387</v>
      </c>
      <c r="W122">
        <v>-1.4285714285714286</v>
      </c>
      <c r="X122">
        <v>-1.236641221374045</v>
      </c>
      <c r="Y122">
        <v>-0.55769230769230738</v>
      </c>
      <c r="Z122">
        <f>VLOOKUP(C122,Sheet2!B:E,2,0)</f>
        <v>26</v>
      </c>
      <c r="AA122">
        <f>VLOOKUP(C122,Sheet2!B:E,3,0)</f>
        <v>34</v>
      </c>
      <c r="AB122">
        <f>VLOOKUP(C122,Sheet2!B:E,4,0)</f>
        <v>16</v>
      </c>
    </row>
    <row r="123" spans="1:28">
      <c r="A123" t="s">
        <v>218</v>
      </c>
      <c r="B123" t="str">
        <f>VLOOKUP(A123,Sheet1!C:C,1,0)</f>
        <v>b2406</v>
      </c>
      <c r="C123" t="s">
        <v>219</v>
      </c>
      <c r="D123">
        <v>57</v>
      </c>
      <c r="E123">
        <v>53</v>
      </c>
      <c r="F123">
        <v>73</v>
      </c>
      <c r="G123">
        <v>52</v>
      </c>
      <c r="H123">
        <v>69</v>
      </c>
      <c r="I123">
        <v>67</v>
      </c>
      <c r="J123">
        <v>371</v>
      </c>
      <c r="K123">
        <v>128</v>
      </c>
      <c r="L123">
        <v>98</v>
      </c>
      <c r="M123">
        <v>121</v>
      </c>
      <c r="N123">
        <v>24</v>
      </c>
      <c r="O123">
        <v>-1.640625</v>
      </c>
      <c r="P123">
        <v>-1.1886792452830184</v>
      </c>
      <c r="Q123">
        <v>-1.6049382716049383</v>
      </c>
      <c r="R123">
        <v>-1.3272727272727267</v>
      </c>
      <c r="S123">
        <v>-0.89999999999999936</v>
      </c>
      <c r="T123">
        <v>0.69047619047619013</v>
      </c>
      <c r="U123">
        <v>-1.1476323119777156</v>
      </c>
      <c r="V123">
        <v>-1.1306818181818183</v>
      </c>
      <c r="W123">
        <v>-1.4285714285714286</v>
      </c>
      <c r="X123">
        <v>-0.70229007633587703</v>
      </c>
      <c r="Y123">
        <v>1.9230769230769502E-2</v>
      </c>
      <c r="Z123">
        <f>VLOOKUP(C123,Sheet2!B:E,2,0)</f>
        <v>24</v>
      </c>
      <c r="AA123">
        <f>VLOOKUP(C123,Sheet2!B:E,3,0)</f>
        <v>32</v>
      </c>
      <c r="AB123">
        <f>VLOOKUP(C123,Sheet2!B:E,4,0)</f>
        <v>13</v>
      </c>
    </row>
    <row r="124" spans="1:28">
      <c r="A124" t="s">
        <v>127</v>
      </c>
      <c r="B124" t="str">
        <f>VLOOKUP(A124,Sheet1!C:C,1,0)</f>
        <v>b2412</v>
      </c>
      <c r="C124" t="s">
        <v>128</v>
      </c>
      <c r="D124">
        <v>58</v>
      </c>
      <c r="E124">
        <v>46</v>
      </c>
      <c r="F124">
        <v>76</v>
      </c>
      <c r="G124">
        <v>42</v>
      </c>
      <c r="H124">
        <v>61</v>
      </c>
      <c r="I124">
        <v>47</v>
      </c>
      <c r="J124">
        <v>330</v>
      </c>
      <c r="K124">
        <v>105</v>
      </c>
      <c r="L124">
        <v>94</v>
      </c>
      <c r="M124">
        <v>105</v>
      </c>
      <c r="N124">
        <v>26</v>
      </c>
      <c r="O124">
        <v>-1.484375</v>
      </c>
      <c r="P124">
        <v>-2.5094339622641506</v>
      </c>
      <c r="Q124">
        <v>-1.2345679012345681</v>
      </c>
      <c r="R124">
        <v>-3.1454545454545451</v>
      </c>
      <c r="S124">
        <v>-1.7888888888888883</v>
      </c>
      <c r="T124">
        <v>-1.6904761904761907</v>
      </c>
      <c r="U124">
        <v>-2.2896935933147629</v>
      </c>
      <c r="V124">
        <v>-2.4375</v>
      </c>
      <c r="W124">
        <v>-1.948051948051948</v>
      </c>
      <c r="X124">
        <v>-1.9236641221374038</v>
      </c>
      <c r="Y124">
        <v>0.40384615384615413</v>
      </c>
      <c r="Z124">
        <f>VLOOKUP(C124,Sheet2!B:E,2,0)</f>
        <v>30</v>
      </c>
      <c r="AA124">
        <f>VLOOKUP(C124,Sheet2!B:E,3,0)</f>
        <v>28</v>
      </c>
      <c r="AB124">
        <f>VLOOKUP(C124,Sheet2!B:E,4,0)</f>
        <v>14</v>
      </c>
    </row>
    <row r="125" spans="1:28" hidden="1">
      <c r="A125" t="s">
        <v>129</v>
      </c>
      <c r="B125" t="e">
        <f>VLOOKUP(A125,Sheet1!C:C,1,0)</f>
        <v>#N/A</v>
      </c>
      <c r="C125" t="s">
        <v>130</v>
      </c>
      <c r="D125">
        <v>62</v>
      </c>
      <c r="E125">
        <v>58</v>
      </c>
      <c r="F125">
        <v>82</v>
      </c>
      <c r="G125">
        <v>59</v>
      </c>
      <c r="H125">
        <v>82</v>
      </c>
      <c r="I125">
        <v>63</v>
      </c>
      <c r="J125">
        <v>406</v>
      </c>
      <c r="K125">
        <v>162</v>
      </c>
      <c r="L125">
        <v>99</v>
      </c>
      <c r="M125">
        <v>115</v>
      </c>
      <c r="N125">
        <v>30</v>
      </c>
      <c r="O125">
        <v>-0.859375</v>
      </c>
      <c r="P125">
        <v>-0.245283018867924</v>
      </c>
      <c r="Q125">
        <v>-0.49382716049382719</v>
      </c>
      <c r="R125">
        <v>-5.4545454545454029E-2</v>
      </c>
      <c r="S125">
        <v>0.54444444444444506</v>
      </c>
      <c r="T125">
        <v>0.21428571428571394</v>
      </c>
      <c r="U125">
        <v>-0.17270194986072393</v>
      </c>
      <c r="V125">
        <v>0.8011363636363632</v>
      </c>
      <c r="W125">
        <v>-1.2987012987012987</v>
      </c>
      <c r="X125">
        <v>-1.1603053435114496</v>
      </c>
      <c r="Y125">
        <v>1.1730769230769234</v>
      </c>
    </row>
    <row r="126" spans="1:28" hidden="1">
      <c r="A126" t="s">
        <v>131</v>
      </c>
      <c r="B126" t="e">
        <f>VLOOKUP(A126,Sheet1!C:C,1,0)</f>
        <v>#N/A</v>
      </c>
      <c r="C126" t="s">
        <v>132</v>
      </c>
      <c r="D126">
        <v>60</v>
      </c>
      <c r="E126">
        <v>56</v>
      </c>
      <c r="F126">
        <v>83</v>
      </c>
      <c r="G126">
        <v>61</v>
      </c>
      <c r="H126">
        <v>68</v>
      </c>
      <c r="I126">
        <v>55</v>
      </c>
      <c r="J126">
        <v>383</v>
      </c>
      <c r="K126">
        <v>136</v>
      </c>
      <c r="L126">
        <v>109</v>
      </c>
      <c r="M126">
        <v>124</v>
      </c>
      <c r="N126">
        <v>14</v>
      </c>
      <c r="O126">
        <v>-1.171875</v>
      </c>
      <c r="P126">
        <v>-0.62264150943396179</v>
      </c>
      <c r="Q126">
        <v>-0.37037037037037041</v>
      </c>
      <c r="R126">
        <v>0.30909090909090958</v>
      </c>
      <c r="S126">
        <v>-1.0111111111111104</v>
      </c>
      <c r="T126">
        <v>-0.73809523809523836</v>
      </c>
      <c r="U126">
        <v>-0.81337047353760417</v>
      </c>
      <c r="V126">
        <v>-0.67613636363636387</v>
      </c>
      <c r="W126">
        <v>0</v>
      </c>
      <c r="X126">
        <v>-0.47328244274809073</v>
      </c>
      <c r="Y126">
        <v>-1.9038461538461535</v>
      </c>
    </row>
    <row r="127" spans="1:28">
      <c r="A127" t="s">
        <v>143</v>
      </c>
      <c r="B127" t="str">
        <f>VLOOKUP(A127,Sheet1!C:C,1,0)</f>
        <v>b2415</v>
      </c>
      <c r="C127" t="s">
        <v>144</v>
      </c>
      <c r="D127">
        <v>70</v>
      </c>
      <c r="E127">
        <v>57</v>
      </c>
      <c r="F127">
        <v>87</v>
      </c>
      <c r="G127">
        <v>64</v>
      </c>
      <c r="H127">
        <v>62</v>
      </c>
      <c r="I127">
        <v>60</v>
      </c>
      <c r="J127">
        <v>400</v>
      </c>
      <c r="K127">
        <v>143</v>
      </c>
      <c r="L127">
        <v>106</v>
      </c>
      <c r="M127">
        <v>126</v>
      </c>
      <c r="N127">
        <v>25</v>
      </c>
      <c r="O127">
        <v>0.390625</v>
      </c>
      <c r="P127">
        <v>-0.43396226415094286</v>
      </c>
      <c r="Q127">
        <v>0.1234567901234568</v>
      </c>
      <c r="R127">
        <v>0.85454545454545505</v>
      </c>
      <c r="S127">
        <v>-1.6777777777777771</v>
      </c>
      <c r="T127">
        <v>-0.14285714285714318</v>
      </c>
      <c r="U127">
        <v>-0.33983286908077964</v>
      </c>
      <c r="V127">
        <v>-0.27840909090909122</v>
      </c>
      <c r="W127">
        <v>-0.38961038961038963</v>
      </c>
      <c r="X127">
        <v>-0.32061068702289991</v>
      </c>
      <c r="Y127">
        <v>0.21153846153846181</v>
      </c>
      <c r="Z127">
        <f>VLOOKUP(C127,Sheet2!B:E,2,0)</f>
        <v>29</v>
      </c>
      <c r="AA127">
        <f>VLOOKUP(C127,Sheet2!B:E,3,0)</f>
        <v>35</v>
      </c>
      <c r="AB127">
        <f>VLOOKUP(C127,Sheet2!B:E,4,0)</f>
        <v>19</v>
      </c>
    </row>
    <row r="128" spans="1:28">
      <c r="A128" t="s">
        <v>141</v>
      </c>
      <c r="B128" t="str">
        <f>VLOOKUP(A128,Sheet1!C:C,1,0)</f>
        <v>b2416</v>
      </c>
      <c r="C128" t="s">
        <v>142</v>
      </c>
      <c r="D128">
        <v>74</v>
      </c>
      <c r="E128">
        <v>61</v>
      </c>
      <c r="F128">
        <v>93</v>
      </c>
      <c r="G128">
        <v>59</v>
      </c>
      <c r="H128">
        <v>84</v>
      </c>
      <c r="I128">
        <v>58</v>
      </c>
      <c r="J128">
        <v>429</v>
      </c>
      <c r="K128">
        <v>147</v>
      </c>
      <c r="L128">
        <v>111</v>
      </c>
      <c r="M128">
        <v>145</v>
      </c>
      <c r="N128">
        <v>26</v>
      </c>
      <c r="O128">
        <v>1.015625</v>
      </c>
      <c r="P128">
        <v>0.32075471698113261</v>
      </c>
      <c r="Q128">
        <v>0.86419753086419759</v>
      </c>
      <c r="R128">
        <v>-5.4545454545454029E-2</v>
      </c>
      <c r="S128">
        <v>0.76666666666666727</v>
      </c>
      <c r="T128">
        <v>-0.38095238095238126</v>
      </c>
      <c r="U128">
        <v>0.46796657381615631</v>
      </c>
      <c r="V128">
        <v>-5.1136363636363952E-2</v>
      </c>
      <c r="W128">
        <v>0.25974025974025972</v>
      </c>
      <c r="X128">
        <v>1.1297709923664132</v>
      </c>
      <c r="Y128">
        <v>0.40384615384615413</v>
      </c>
      <c r="Z128">
        <f>VLOOKUP(C128,Sheet2!B:E,2,0)</f>
        <v>29</v>
      </c>
      <c r="AA128">
        <f>VLOOKUP(C128,Sheet2!B:E,3,0)</f>
        <v>40</v>
      </c>
      <c r="AB128">
        <f>VLOOKUP(C128,Sheet2!B:E,4,0)</f>
        <v>19</v>
      </c>
    </row>
    <row r="129" spans="1:28" s="65" customFormat="1" hidden="1">
      <c r="A129" s="65" t="s">
        <v>154</v>
      </c>
      <c r="B129" s="65" t="str">
        <f>VLOOKUP(A129,Sheet1!C:C,1,0)</f>
        <v>b2417</v>
      </c>
      <c r="C129" s="65" t="s">
        <v>155</v>
      </c>
      <c r="D129" s="65">
        <v>68</v>
      </c>
      <c r="E129" s="65">
        <v>63</v>
      </c>
      <c r="F129" s="65">
        <v>91</v>
      </c>
      <c r="G129" s="65">
        <v>61</v>
      </c>
      <c r="H129" s="65">
        <v>83</v>
      </c>
      <c r="I129" s="65">
        <v>68</v>
      </c>
      <c r="J129" s="65">
        <v>434</v>
      </c>
      <c r="K129" s="65">
        <v>161</v>
      </c>
      <c r="L129" s="65">
        <v>101</v>
      </c>
      <c r="M129" s="65">
        <v>142</v>
      </c>
      <c r="N129" s="65">
        <v>30</v>
      </c>
      <c r="O129" s="65">
        <v>7.8125E-2</v>
      </c>
      <c r="P129" s="65">
        <v>0.69811320754717032</v>
      </c>
      <c r="Q129" s="65">
        <v>0.61728395061728403</v>
      </c>
      <c r="R129" s="65">
        <v>0.30909090909090958</v>
      </c>
      <c r="S129" s="65">
        <v>0.65555555555555622</v>
      </c>
      <c r="T129" s="65">
        <v>0.8095238095238092</v>
      </c>
      <c r="U129" s="65">
        <v>0.60724233983286946</v>
      </c>
      <c r="V129" s="65">
        <v>0.74431818181818143</v>
      </c>
      <c r="W129" s="65">
        <v>-1.0389610389610389</v>
      </c>
      <c r="X129" s="65">
        <v>0.9007633587786269</v>
      </c>
      <c r="Y129" s="65">
        <v>1.1730769230769234</v>
      </c>
    </row>
    <row r="130" spans="1:28">
      <c r="A130" t="s">
        <v>233</v>
      </c>
      <c r="B130" t="str">
        <f>VLOOKUP(A130,Sheet1!C:C,1,0)</f>
        <v>b2417</v>
      </c>
      <c r="C130" t="s">
        <v>155</v>
      </c>
      <c r="D130">
        <v>64</v>
      </c>
      <c r="E130">
        <v>59</v>
      </c>
      <c r="F130">
        <v>90</v>
      </c>
      <c r="G130">
        <v>59</v>
      </c>
      <c r="H130">
        <v>86</v>
      </c>
      <c r="I130">
        <v>60</v>
      </c>
      <c r="J130">
        <v>418</v>
      </c>
      <c r="K130">
        <v>151</v>
      </c>
      <c r="L130">
        <v>112</v>
      </c>
      <c r="M130">
        <v>141</v>
      </c>
      <c r="N130">
        <v>14</v>
      </c>
      <c r="O130">
        <v>-0.546875</v>
      </c>
      <c r="P130">
        <v>-5.6603773584905127E-2</v>
      </c>
      <c r="Q130">
        <v>0.49382716049382719</v>
      </c>
      <c r="R130">
        <v>-5.4545454545454029E-2</v>
      </c>
      <c r="S130">
        <v>0.98888888888888948</v>
      </c>
      <c r="T130">
        <v>-0.14285714285714318</v>
      </c>
      <c r="U130">
        <v>0.16155988857938752</v>
      </c>
      <c r="V130">
        <v>0.17613636363636329</v>
      </c>
      <c r="W130">
        <v>0.38961038961038963</v>
      </c>
      <c r="X130">
        <v>0.82442748091603146</v>
      </c>
      <c r="Y130">
        <v>-1.9038461538461535</v>
      </c>
      <c r="Z130">
        <f>VLOOKUP(C130,Sheet2!B:E,2,0)</f>
        <v>26</v>
      </c>
      <c r="AA130">
        <f>VLOOKUP(C130,Sheet2!B:E,3,0)</f>
        <v>40</v>
      </c>
      <c r="AB130">
        <f>VLOOKUP(C130,Sheet2!B:E,4,0)</f>
        <v>20</v>
      </c>
    </row>
    <row r="131" spans="1:28">
      <c r="A131" t="s">
        <v>242</v>
      </c>
      <c r="B131" t="str">
        <f>VLOOKUP(A131,Sheet1!C:C,1,0)</f>
        <v>b2418</v>
      </c>
      <c r="C131" t="s">
        <v>243</v>
      </c>
      <c r="D131">
        <v>90</v>
      </c>
      <c r="E131">
        <v>78</v>
      </c>
      <c r="F131">
        <v>114</v>
      </c>
      <c r="G131">
        <v>78</v>
      </c>
      <c r="H131">
        <v>108</v>
      </c>
      <c r="I131">
        <v>90</v>
      </c>
      <c r="J131">
        <v>558</v>
      </c>
      <c r="K131">
        <v>210</v>
      </c>
      <c r="L131">
        <v>138</v>
      </c>
      <c r="M131">
        <v>174</v>
      </c>
      <c r="N131">
        <v>36</v>
      </c>
      <c r="O131">
        <v>3.515625</v>
      </c>
      <c r="P131">
        <v>3.5283018867924536</v>
      </c>
      <c r="Q131">
        <v>3.4567901234567904</v>
      </c>
      <c r="R131">
        <v>3.4000000000000004</v>
      </c>
      <c r="S131">
        <v>3.433333333333334</v>
      </c>
      <c r="T131">
        <v>3.4285714285714279</v>
      </c>
      <c r="U131">
        <v>4.0612813370473546</v>
      </c>
      <c r="V131">
        <v>3.5284090909090904</v>
      </c>
      <c r="W131">
        <v>3.7662337662337659</v>
      </c>
      <c r="X131">
        <v>3.3435114503816803</v>
      </c>
      <c r="Y131">
        <v>2.3269230769230771</v>
      </c>
      <c r="Z131">
        <f>VLOOKUP(C131,Sheet2!B:E,2,0)</f>
        <v>36</v>
      </c>
      <c r="AA131">
        <f>VLOOKUP(C131,Sheet2!B:E,3,0)</f>
        <v>48</v>
      </c>
      <c r="AB131">
        <f>VLOOKUP(C131,Sheet2!B:E,4,0)</f>
        <v>24</v>
      </c>
    </row>
    <row r="132" spans="1:28" hidden="1">
      <c r="A132" t="s">
        <v>163</v>
      </c>
      <c r="B132" t="e">
        <f>VLOOKUP(A132,Sheet1!C:C,1,0)</f>
        <v>#N/A</v>
      </c>
      <c r="C132" t="s">
        <v>164</v>
      </c>
      <c r="D132">
        <v>73</v>
      </c>
      <c r="E132">
        <v>63</v>
      </c>
      <c r="F132">
        <v>92</v>
      </c>
      <c r="G132">
        <v>64</v>
      </c>
      <c r="H132">
        <v>88</v>
      </c>
      <c r="I132">
        <v>60</v>
      </c>
      <c r="J132">
        <v>440</v>
      </c>
      <c r="K132">
        <v>158</v>
      </c>
      <c r="L132">
        <v>112</v>
      </c>
      <c r="M132">
        <v>142</v>
      </c>
      <c r="N132">
        <v>28</v>
      </c>
      <c r="O132">
        <v>0.859375</v>
      </c>
      <c r="P132">
        <v>0.69811320754717032</v>
      </c>
      <c r="Q132">
        <v>0.74074074074074081</v>
      </c>
      <c r="R132">
        <v>0.85454545454545505</v>
      </c>
      <c r="S132">
        <v>1.2111111111111117</v>
      </c>
      <c r="T132">
        <v>-0.14285714285714318</v>
      </c>
      <c r="U132">
        <v>0.77437325905292509</v>
      </c>
      <c r="V132">
        <v>0.57386363636363602</v>
      </c>
      <c r="W132">
        <v>0.38961038961038963</v>
      </c>
      <c r="X132">
        <v>0.9007633587786269</v>
      </c>
      <c r="Y132">
        <v>0.78846153846153866</v>
      </c>
    </row>
    <row r="133" spans="1:28" hidden="1">
      <c r="A133" t="s">
        <v>226</v>
      </c>
      <c r="B133" t="e">
        <f>VLOOKUP(A133,Sheet1!C:C,1,0)</f>
        <v>#N/A</v>
      </c>
      <c r="C133" t="s">
        <v>227</v>
      </c>
      <c r="D133">
        <v>74</v>
      </c>
      <c r="E133">
        <v>62</v>
      </c>
      <c r="F133">
        <v>89</v>
      </c>
      <c r="G133">
        <v>62</v>
      </c>
      <c r="H133">
        <v>85</v>
      </c>
      <c r="I133">
        <v>69</v>
      </c>
      <c r="J133">
        <v>441</v>
      </c>
      <c r="K133">
        <v>165</v>
      </c>
      <c r="L133">
        <v>107</v>
      </c>
      <c r="M133">
        <v>142</v>
      </c>
      <c r="N133">
        <v>27</v>
      </c>
      <c r="O133">
        <v>1.015625</v>
      </c>
      <c r="P133">
        <v>0.5094339622641515</v>
      </c>
      <c r="Q133">
        <v>0.37037037037037041</v>
      </c>
      <c r="R133">
        <v>0.49090909090909141</v>
      </c>
      <c r="S133">
        <v>0.87777777777777843</v>
      </c>
      <c r="T133">
        <v>0.92857142857142816</v>
      </c>
      <c r="U133">
        <v>0.80222841225626773</v>
      </c>
      <c r="V133">
        <v>0.97159090909090873</v>
      </c>
      <c r="W133">
        <v>-0.25974025974025972</v>
      </c>
      <c r="X133">
        <v>0.9007633587786269</v>
      </c>
      <c r="Y133">
        <v>0.59615384615384637</v>
      </c>
    </row>
    <row r="134" spans="1:28" hidden="1">
      <c r="A134" t="s">
        <v>228</v>
      </c>
      <c r="B134" t="e">
        <f>VLOOKUP(A134,Sheet1!C:C,1,0)</f>
        <v>#N/A</v>
      </c>
      <c r="C134" t="s">
        <v>229</v>
      </c>
      <c r="D134">
        <v>75</v>
      </c>
      <c r="E134">
        <v>65</v>
      </c>
      <c r="F134">
        <v>95</v>
      </c>
      <c r="G134">
        <v>65</v>
      </c>
      <c r="H134">
        <v>90</v>
      </c>
      <c r="I134">
        <v>74</v>
      </c>
      <c r="J134">
        <v>464</v>
      </c>
      <c r="K134">
        <v>174</v>
      </c>
      <c r="L134">
        <v>115</v>
      </c>
      <c r="M134">
        <v>145</v>
      </c>
      <c r="N134">
        <v>30</v>
      </c>
      <c r="O134">
        <v>1.171875</v>
      </c>
      <c r="P134">
        <v>1.0754716981132082</v>
      </c>
      <c r="Q134">
        <v>1.1111111111111112</v>
      </c>
      <c r="R134">
        <v>1.0363636363636368</v>
      </c>
      <c r="S134">
        <v>1.433333333333334</v>
      </c>
      <c r="T134">
        <v>1.5238095238095235</v>
      </c>
      <c r="U134">
        <v>1.4428969359331481</v>
      </c>
      <c r="V134">
        <v>1.482954545454545</v>
      </c>
      <c r="W134">
        <v>0.77922077922077926</v>
      </c>
      <c r="X134">
        <v>1.1297709923664132</v>
      </c>
      <c r="Y134">
        <v>1.1730769230769234</v>
      </c>
    </row>
    <row r="135" spans="1:28" hidden="1">
      <c r="A135" t="s">
        <v>114</v>
      </c>
      <c r="B135" t="e">
        <f>VLOOKUP(A135,Sheet1!C:C,1,0)</f>
        <v>#N/A</v>
      </c>
      <c r="C135" t="s">
        <v>115</v>
      </c>
      <c r="D135">
        <v>68</v>
      </c>
      <c r="E135">
        <v>62</v>
      </c>
      <c r="F135">
        <v>92</v>
      </c>
      <c r="G135">
        <v>64</v>
      </c>
      <c r="H135">
        <v>75</v>
      </c>
      <c r="I135">
        <v>56</v>
      </c>
      <c r="J135">
        <v>417</v>
      </c>
      <c r="K135">
        <v>138</v>
      </c>
      <c r="L135">
        <v>109</v>
      </c>
      <c r="M135">
        <v>142</v>
      </c>
      <c r="N135">
        <v>28</v>
      </c>
      <c r="O135">
        <v>7.8125E-2</v>
      </c>
      <c r="P135">
        <v>0.5094339622641515</v>
      </c>
      <c r="Q135">
        <v>0.74074074074074081</v>
      </c>
      <c r="R135">
        <v>0.85454545454545505</v>
      </c>
      <c r="S135">
        <v>-0.2333333333333327</v>
      </c>
      <c r="T135">
        <v>-0.6190476190476194</v>
      </c>
      <c r="U135">
        <v>0.13370473537604488</v>
      </c>
      <c r="V135">
        <v>-0.56250000000000022</v>
      </c>
      <c r="W135">
        <v>0</v>
      </c>
      <c r="X135">
        <v>0.9007633587786269</v>
      </c>
      <c r="Y135">
        <v>0.78846153846153866</v>
      </c>
    </row>
    <row r="136" spans="1:28" hidden="1">
      <c r="A136" t="s">
        <v>182</v>
      </c>
      <c r="B136" t="e">
        <f>VLOOKUP(A136,Sheet1!C:C,1,0)</f>
        <v>#N/A</v>
      </c>
      <c r="C136" t="s">
        <v>183</v>
      </c>
      <c r="D136">
        <v>73</v>
      </c>
      <c r="E136">
        <v>65</v>
      </c>
      <c r="F136">
        <v>94</v>
      </c>
      <c r="G136">
        <v>60</v>
      </c>
      <c r="H136">
        <v>85</v>
      </c>
      <c r="I136">
        <v>66</v>
      </c>
      <c r="J136">
        <v>443</v>
      </c>
      <c r="K136">
        <v>160</v>
      </c>
      <c r="L136">
        <v>115</v>
      </c>
      <c r="M136">
        <v>139</v>
      </c>
      <c r="N136">
        <v>29</v>
      </c>
      <c r="O136">
        <v>0.859375</v>
      </c>
      <c r="P136">
        <v>1.0754716981132082</v>
      </c>
      <c r="Q136">
        <v>0.98765432098765438</v>
      </c>
      <c r="R136">
        <v>0.12727272727272779</v>
      </c>
      <c r="S136">
        <v>0.87777777777777843</v>
      </c>
      <c r="T136">
        <v>0.57142857142857106</v>
      </c>
      <c r="U136">
        <v>0.85793871866295301</v>
      </c>
      <c r="V136">
        <v>0.68749999999999967</v>
      </c>
      <c r="W136">
        <v>0.77922077922077926</v>
      </c>
      <c r="X136">
        <v>0.67175572519084059</v>
      </c>
      <c r="Y136">
        <v>0.98076923076923106</v>
      </c>
    </row>
  </sheetData>
  <autoFilter ref="A1:Y136" xr:uid="{CBA2CFCA-5425-4E95-97F5-42F2E20FBD33}">
    <filterColumn colId="1">
      <filters>
        <filter val="1"/>
        <filter val="1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4"/>
        <filter val="16"/>
        <filter val="17"/>
        <filter val="18"/>
        <filter val="19"/>
        <filter val="2"/>
        <filter val="2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3"/>
        <filter val="24"/>
        <filter val="25"/>
        <filter val="3"/>
        <filter val="31"/>
        <filter val="32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Y136">
    <sortCondition ref="A13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EC0F-654B-4779-BE51-16C89A07CE49}">
  <dimension ref="A1:E133"/>
  <sheetViews>
    <sheetView workbookViewId="0">
      <selection activeCell="F30" sqref="F30"/>
    </sheetView>
  </sheetViews>
  <sheetFormatPr defaultRowHeight="14.25"/>
  <sheetData>
    <row r="1" spans="1:5">
      <c r="C1" t="s">
        <v>312</v>
      </c>
      <c r="D1" t="s">
        <v>313</v>
      </c>
      <c r="E1" t="s">
        <v>314</v>
      </c>
    </row>
    <row r="2" spans="1:5">
      <c r="A2" t="s">
        <v>315</v>
      </c>
      <c r="B2" t="s">
        <v>93</v>
      </c>
      <c r="C2">
        <v>30</v>
      </c>
      <c r="D2">
        <v>40</v>
      </c>
      <c r="E2">
        <v>20</v>
      </c>
    </row>
    <row r="3" spans="1:5">
      <c r="A3">
        <v>1</v>
      </c>
      <c r="B3" t="s">
        <v>94</v>
      </c>
      <c r="C3">
        <v>29</v>
      </c>
      <c r="D3">
        <v>37</v>
      </c>
      <c r="E3">
        <v>17</v>
      </c>
    </row>
    <row r="4" spans="1:5">
      <c r="A4">
        <v>3</v>
      </c>
      <c r="B4" t="s">
        <v>95</v>
      </c>
      <c r="C4">
        <v>30</v>
      </c>
      <c r="D4">
        <v>40</v>
      </c>
      <c r="E4">
        <v>20</v>
      </c>
    </row>
    <row r="5" spans="1:5">
      <c r="A5">
        <v>4</v>
      </c>
      <c r="B5" t="s">
        <v>96</v>
      </c>
      <c r="C5">
        <v>30</v>
      </c>
      <c r="D5">
        <v>40</v>
      </c>
      <c r="E5">
        <v>20</v>
      </c>
    </row>
    <row r="6" spans="1:5">
      <c r="A6">
        <v>5</v>
      </c>
      <c r="B6" t="s">
        <v>97</v>
      </c>
      <c r="C6">
        <v>26</v>
      </c>
      <c r="D6">
        <v>34</v>
      </c>
      <c r="E6">
        <v>16</v>
      </c>
    </row>
    <row r="7" spans="1:5">
      <c r="A7">
        <v>7</v>
      </c>
      <c r="B7" t="s">
        <v>98</v>
      </c>
      <c r="C7">
        <v>30</v>
      </c>
      <c r="D7">
        <v>40</v>
      </c>
      <c r="E7">
        <v>19</v>
      </c>
    </row>
    <row r="8" spans="1:5">
      <c r="A8">
        <v>8</v>
      </c>
      <c r="B8" t="s">
        <v>99</v>
      </c>
      <c r="C8">
        <v>29</v>
      </c>
      <c r="D8">
        <v>40</v>
      </c>
      <c r="E8">
        <v>18</v>
      </c>
    </row>
    <row r="9" spans="1:5">
      <c r="A9" t="s">
        <v>249</v>
      </c>
      <c r="B9" t="s">
        <v>100</v>
      </c>
      <c r="C9">
        <v>30</v>
      </c>
      <c r="D9">
        <v>35</v>
      </c>
      <c r="E9">
        <v>18</v>
      </c>
    </row>
    <row r="10" spans="1:5">
      <c r="A10">
        <v>9</v>
      </c>
      <c r="B10" t="s">
        <v>101</v>
      </c>
      <c r="C10">
        <v>30</v>
      </c>
      <c r="D10">
        <v>33</v>
      </c>
      <c r="E10">
        <v>20</v>
      </c>
    </row>
    <row r="11" spans="1:5">
      <c r="A11">
        <v>10</v>
      </c>
      <c r="B11" t="s">
        <v>102</v>
      </c>
      <c r="C11">
        <v>30</v>
      </c>
      <c r="D11">
        <v>40</v>
      </c>
      <c r="E11">
        <v>20</v>
      </c>
    </row>
    <row r="12" spans="1:5">
      <c r="A12">
        <v>11</v>
      </c>
      <c r="B12" t="s">
        <v>103</v>
      </c>
      <c r="C12">
        <v>28</v>
      </c>
      <c r="D12">
        <v>36</v>
      </c>
      <c r="E12">
        <v>20</v>
      </c>
    </row>
    <row r="13" spans="1:5">
      <c r="A13">
        <v>13</v>
      </c>
      <c r="B13" t="s">
        <v>104</v>
      </c>
      <c r="C13">
        <v>30</v>
      </c>
      <c r="D13">
        <v>39</v>
      </c>
      <c r="E13">
        <v>20</v>
      </c>
    </row>
    <row r="14" spans="1:5">
      <c r="A14">
        <v>14</v>
      </c>
      <c r="B14" t="s">
        <v>105</v>
      </c>
      <c r="C14">
        <v>30</v>
      </c>
      <c r="D14">
        <v>38</v>
      </c>
      <c r="E14">
        <v>15</v>
      </c>
    </row>
    <row r="15" spans="1:5">
      <c r="A15">
        <v>16</v>
      </c>
      <c r="B15" t="s">
        <v>106</v>
      </c>
      <c r="C15">
        <v>30</v>
      </c>
      <c r="D15">
        <v>40</v>
      </c>
      <c r="E15">
        <v>20</v>
      </c>
    </row>
    <row r="16" spans="1:5">
      <c r="A16">
        <v>17</v>
      </c>
      <c r="B16" t="s">
        <v>107</v>
      </c>
      <c r="C16">
        <v>26</v>
      </c>
      <c r="D16">
        <v>38</v>
      </c>
      <c r="E16">
        <v>18</v>
      </c>
    </row>
    <row r="17" spans="1:5">
      <c r="A17">
        <v>18</v>
      </c>
      <c r="B17" t="s">
        <v>108</v>
      </c>
      <c r="C17">
        <v>30</v>
      </c>
      <c r="D17">
        <v>30</v>
      </c>
      <c r="E17">
        <v>19</v>
      </c>
    </row>
    <row r="18" spans="1:5">
      <c r="A18">
        <v>19</v>
      </c>
      <c r="B18" t="s">
        <v>109</v>
      </c>
      <c r="C18">
        <v>28</v>
      </c>
      <c r="D18">
        <v>36</v>
      </c>
      <c r="E18">
        <v>11</v>
      </c>
    </row>
    <row r="19" spans="1:5">
      <c r="A19">
        <v>20</v>
      </c>
      <c r="B19" t="s">
        <v>110</v>
      </c>
      <c r="C19">
        <v>30</v>
      </c>
      <c r="D19">
        <v>40</v>
      </c>
      <c r="E19">
        <v>19</v>
      </c>
    </row>
    <row r="20" spans="1:5">
      <c r="A20">
        <v>22</v>
      </c>
      <c r="B20" t="s">
        <v>111</v>
      </c>
      <c r="C20">
        <v>30</v>
      </c>
      <c r="D20">
        <v>40</v>
      </c>
      <c r="E20">
        <v>20</v>
      </c>
    </row>
    <row r="21" spans="1:5">
      <c r="A21">
        <v>24</v>
      </c>
      <c r="B21" t="s">
        <v>112</v>
      </c>
      <c r="C21">
        <v>30</v>
      </c>
      <c r="D21">
        <v>40</v>
      </c>
      <c r="E21">
        <v>19</v>
      </c>
    </row>
    <row r="22" spans="1:5">
      <c r="A22">
        <v>23</v>
      </c>
      <c r="B22" t="s">
        <v>113</v>
      </c>
      <c r="C22">
        <v>28</v>
      </c>
      <c r="D22">
        <v>39</v>
      </c>
      <c r="E22">
        <v>19</v>
      </c>
    </row>
    <row r="23" spans="1:5">
      <c r="A23" t="s">
        <v>114</v>
      </c>
      <c r="B23" t="s">
        <v>115</v>
      </c>
      <c r="C23">
        <v>28</v>
      </c>
      <c r="D23">
        <v>39</v>
      </c>
      <c r="E23">
        <v>20</v>
      </c>
    </row>
    <row r="24" spans="1:5">
      <c r="A24">
        <v>25</v>
      </c>
      <c r="B24" t="s">
        <v>116</v>
      </c>
      <c r="C24">
        <v>28</v>
      </c>
      <c r="D24">
        <v>13</v>
      </c>
      <c r="E24">
        <v>15</v>
      </c>
    </row>
    <row r="25" spans="1:5">
      <c r="A25">
        <v>12</v>
      </c>
      <c r="B25" t="s">
        <v>117</v>
      </c>
      <c r="C25">
        <v>30</v>
      </c>
      <c r="D25">
        <v>40</v>
      </c>
      <c r="E25">
        <v>18</v>
      </c>
    </row>
    <row r="26" spans="1:5">
      <c r="A26" t="s">
        <v>118</v>
      </c>
      <c r="B26" t="s">
        <v>119</v>
      </c>
      <c r="C26">
        <v>29</v>
      </c>
      <c r="D26">
        <v>36</v>
      </c>
      <c r="E26">
        <v>18</v>
      </c>
    </row>
    <row r="27" spans="1:5">
      <c r="A27">
        <v>27</v>
      </c>
      <c r="B27" t="s">
        <v>120</v>
      </c>
      <c r="C27">
        <v>30</v>
      </c>
      <c r="D27">
        <v>34</v>
      </c>
      <c r="E27">
        <v>12</v>
      </c>
    </row>
    <row r="28" spans="1:5">
      <c r="A28" t="s">
        <v>121</v>
      </c>
      <c r="B28" t="s">
        <v>122</v>
      </c>
      <c r="C28">
        <v>29</v>
      </c>
      <c r="D28">
        <v>34</v>
      </c>
      <c r="E28">
        <v>19</v>
      </c>
    </row>
    <row r="29" spans="1:5">
      <c r="A29" t="s">
        <v>123</v>
      </c>
      <c r="B29" t="s">
        <v>124</v>
      </c>
      <c r="C29">
        <v>29</v>
      </c>
      <c r="D29">
        <v>34</v>
      </c>
      <c r="E29">
        <v>20</v>
      </c>
    </row>
    <row r="30" spans="1:5">
      <c r="A30">
        <v>998</v>
      </c>
      <c r="B30" t="s">
        <v>125</v>
      </c>
      <c r="C30">
        <v>26</v>
      </c>
      <c r="D30">
        <v>40</v>
      </c>
      <c r="E30">
        <v>18</v>
      </c>
    </row>
    <row r="31" spans="1:5">
      <c r="A31">
        <v>999</v>
      </c>
      <c r="B31" t="s">
        <v>126</v>
      </c>
      <c r="C31">
        <v>29</v>
      </c>
      <c r="D31">
        <v>33</v>
      </c>
      <c r="E31">
        <v>20</v>
      </c>
    </row>
    <row r="32" spans="1:5">
      <c r="A32" t="s">
        <v>127</v>
      </c>
      <c r="B32" t="s">
        <v>128</v>
      </c>
      <c r="C32">
        <v>30</v>
      </c>
      <c r="D32">
        <v>28</v>
      </c>
      <c r="E32">
        <v>14</v>
      </c>
    </row>
    <row r="33" spans="1:5">
      <c r="A33" t="s">
        <v>129</v>
      </c>
      <c r="B33" t="s">
        <v>130</v>
      </c>
      <c r="C33">
        <v>24</v>
      </c>
      <c r="D33">
        <v>33</v>
      </c>
      <c r="E33">
        <v>20</v>
      </c>
    </row>
    <row r="34" spans="1:5">
      <c r="A34" t="s">
        <v>131</v>
      </c>
      <c r="B34" t="s">
        <v>132</v>
      </c>
      <c r="C34">
        <v>30</v>
      </c>
      <c r="D34">
        <v>30</v>
      </c>
      <c r="E34">
        <v>20</v>
      </c>
    </row>
    <row r="35" spans="1:5">
      <c r="A35">
        <v>101</v>
      </c>
      <c r="B35" t="s">
        <v>133</v>
      </c>
      <c r="C35">
        <v>28</v>
      </c>
      <c r="D35">
        <v>18</v>
      </c>
      <c r="E35">
        <v>17</v>
      </c>
    </row>
    <row r="36" spans="1:5">
      <c r="A36">
        <v>103</v>
      </c>
      <c r="B36" t="s">
        <v>134</v>
      </c>
      <c r="C36">
        <v>24</v>
      </c>
      <c r="D36">
        <v>30</v>
      </c>
      <c r="E36">
        <v>17</v>
      </c>
    </row>
    <row r="37" spans="1:5">
      <c r="A37">
        <v>104</v>
      </c>
      <c r="B37" t="s">
        <v>135</v>
      </c>
      <c r="C37">
        <v>28</v>
      </c>
      <c r="D37">
        <v>40</v>
      </c>
      <c r="E37">
        <v>17</v>
      </c>
    </row>
    <row r="38" spans="1:5">
      <c r="A38">
        <v>111</v>
      </c>
      <c r="B38" t="s">
        <v>136</v>
      </c>
      <c r="C38">
        <v>23</v>
      </c>
      <c r="D38">
        <v>32</v>
      </c>
      <c r="E38">
        <v>15</v>
      </c>
    </row>
    <row r="39" spans="1:5">
      <c r="A39">
        <v>117</v>
      </c>
      <c r="B39" t="s">
        <v>137</v>
      </c>
      <c r="C39">
        <v>21</v>
      </c>
      <c r="D39">
        <v>31</v>
      </c>
      <c r="E39">
        <v>13</v>
      </c>
    </row>
    <row r="40" spans="1:5">
      <c r="A40">
        <v>115</v>
      </c>
      <c r="B40" t="s">
        <v>138</v>
      </c>
      <c r="C40">
        <v>27</v>
      </c>
      <c r="D40">
        <v>37</v>
      </c>
      <c r="E40">
        <v>19</v>
      </c>
    </row>
    <row r="41" spans="1:5">
      <c r="A41">
        <v>121</v>
      </c>
      <c r="B41" t="s">
        <v>139</v>
      </c>
      <c r="C41">
        <v>27</v>
      </c>
      <c r="D41">
        <v>39</v>
      </c>
      <c r="E41">
        <v>16</v>
      </c>
    </row>
    <row r="42" spans="1:5">
      <c r="A42">
        <v>121</v>
      </c>
      <c r="B42" t="s">
        <v>139</v>
      </c>
      <c r="C42">
        <v>30</v>
      </c>
      <c r="D42">
        <v>38</v>
      </c>
      <c r="E42">
        <v>16</v>
      </c>
    </row>
    <row r="43" spans="1:5">
      <c r="A43">
        <v>118</v>
      </c>
      <c r="B43" t="s">
        <v>140</v>
      </c>
      <c r="C43">
        <v>30</v>
      </c>
      <c r="D43">
        <v>33</v>
      </c>
      <c r="E43">
        <v>20</v>
      </c>
    </row>
    <row r="44" spans="1:5">
      <c r="A44" t="s">
        <v>141</v>
      </c>
      <c r="B44" t="s">
        <v>142</v>
      </c>
      <c r="C44">
        <v>29</v>
      </c>
      <c r="D44">
        <v>40</v>
      </c>
      <c r="E44">
        <v>19</v>
      </c>
    </row>
    <row r="45" spans="1:5">
      <c r="A45" t="s">
        <v>143</v>
      </c>
      <c r="B45" t="s">
        <v>144</v>
      </c>
      <c r="C45">
        <v>29</v>
      </c>
      <c r="D45">
        <v>35</v>
      </c>
      <c r="E45">
        <v>19</v>
      </c>
    </row>
    <row r="46" spans="1:5">
      <c r="A46">
        <v>112</v>
      </c>
      <c r="B46" t="s">
        <v>145</v>
      </c>
      <c r="C46">
        <v>30</v>
      </c>
      <c r="D46">
        <v>36</v>
      </c>
      <c r="E46">
        <v>14</v>
      </c>
    </row>
    <row r="47" spans="1:5">
      <c r="A47">
        <v>109</v>
      </c>
      <c r="B47" t="s">
        <v>146</v>
      </c>
      <c r="C47">
        <v>30</v>
      </c>
      <c r="D47">
        <v>33</v>
      </c>
      <c r="E47">
        <v>17</v>
      </c>
    </row>
    <row r="48" spans="1:5">
      <c r="A48" t="s">
        <v>147</v>
      </c>
      <c r="B48" t="s">
        <v>148</v>
      </c>
      <c r="C48">
        <v>30</v>
      </c>
      <c r="D48">
        <v>38</v>
      </c>
      <c r="E48">
        <v>18</v>
      </c>
    </row>
    <row r="49" spans="1:5">
      <c r="A49">
        <v>106</v>
      </c>
      <c r="B49" t="s">
        <v>149</v>
      </c>
      <c r="C49">
        <v>29</v>
      </c>
      <c r="D49">
        <v>38</v>
      </c>
      <c r="E49">
        <v>20</v>
      </c>
    </row>
    <row r="50" spans="1:5">
      <c r="A50">
        <v>128</v>
      </c>
      <c r="B50" t="s">
        <v>150</v>
      </c>
      <c r="C50">
        <v>24</v>
      </c>
      <c r="D50">
        <v>35</v>
      </c>
      <c r="E50">
        <v>20</v>
      </c>
    </row>
    <row r="51" spans="1:5">
      <c r="A51">
        <v>107</v>
      </c>
      <c r="B51" t="s">
        <v>151</v>
      </c>
      <c r="C51">
        <v>29</v>
      </c>
      <c r="D51">
        <v>24</v>
      </c>
      <c r="E51">
        <v>19</v>
      </c>
    </row>
    <row r="52" spans="1:5">
      <c r="A52">
        <v>122</v>
      </c>
      <c r="B52" t="s">
        <v>152</v>
      </c>
      <c r="C52">
        <v>22</v>
      </c>
      <c r="D52">
        <v>31</v>
      </c>
      <c r="E52">
        <v>16</v>
      </c>
    </row>
    <row r="53" spans="1:5">
      <c r="A53">
        <v>116</v>
      </c>
      <c r="B53" t="s">
        <v>153</v>
      </c>
      <c r="C53">
        <v>28</v>
      </c>
      <c r="D53">
        <v>40</v>
      </c>
      <c r="E53">
        <v>18</v>
      </c>
    </row>
    <row r="54" spans="1:5">
      <c r="A54" t="s">
        <v>154</v>
      </c>
      <c r="B54" t="s">
        <v>155</v>
      </c>
      <c r="C54">
        <v>26</v>
      </c>
      <c r="D54">
        <v>40</v>
      </c>
      <c r="E54">
        <v>20</v>
      </c>
    </row>
    <row r="55" spans="1:5">
      <c r="A55">
        <v>125</v>
      </c>
      <c r="B55" t="s">
        <v>156</v>
      </c>
      <c r="C55">
        <v>27</v>
      </c>
      <c r="D55">
        <v>39</v>
      </c>
      <c r="E55">
        <v>18</v>
      </c>
    </row>
    <row r="56" spans="1:5">
      <c r="A56">
        <v>123</v>
      </c>
      <c r="B56" t="s">
        <v>157</v>
      </c>
      <c r="C56">
        <v>26</v>
      </c>
      <c r="D56">
        <v>36</v>
      </c>
      <c r="E56">
        <v>18</v>
      </c>
    </row>
    <row r="57" spans="1:5">
      <c r="A57">
        <v>102</v>
      </c>
      <c r="B57" t="s">
        <v>158</v>
      </c>
      <c r="C57">
        <v>29</v>
      </c>
      <c r="D57">
        <v>38</v>
      </c>
      <c r="E57">
        <v>19</v>
      </c>
    </row>
    <row r="58" spans="1:5">
      <c r="A58">
        <v>62418</v>
      </c>
      <c r="B58" t="s">
        <v>159</v>
      </c>
      <c r="C58">
        <v>30</v>
      </c>
      <c r="D58">
        <v>34</v>
      </c>
      <c r="E58">
        <v>16</v>
      </c>
    </row>
    <row r="59" spans="1:5">
      <c r="A59">
        <v>110</v>
      </c>
      <c r="B59" t="s">
        <v>160</v>
      </c>
      <c r="C59">
        <v>30</v>
      </c>
      <c r="D59">
        <v>36</v>
      </c>
      <c r="E59">
        <v>16</v>
      </c>
    </row>
    <row r="60" spans="1:5">
      <c r="A60">
        <v>120</v>
      </c>
      <c r="B60" t="s">
        <v>161</v>
      </c>
      <c r="C60">
        <v>27</v>
      </c>
      <c r="D60">
        <v>37</v>
      </c>
      <c r="E60">
        <v>20</v>
      </c>
    </row>
    <row r="61" spans="1:5">
      <c r="A61">
        <v>119</v>
      </c>
      <c r="B61" t="s">
        <v>162</v>
      </c>
      <c r="C61">
        <v>29</v>
      </c>
      <c r="D61">
        <v>33</v>
      </c>
      <c r="E61">
        <v>20</v>
      </c>
    </row>
    <row r="62" spans="1:5">
      <c r="A62" t="s">
        <v>163</v>
      </c>
      <c r="B62" t="s">
        <v>164</v>
      </c>
      <c r="C62">
        <v>30</v>
      </c>
      <c r="D62">
        <v>39</v>
      </c>
      <c r="E62">
        <v>18</v>
      </c>
    </row>
    <row r="63" spans="1:5">
      <c r="A63">
        <v>127</v>
      </c>
      <c r="B63" t="s">
        <v>165</v>
      </c>
      <c r="C63">
        <v>17</v>
      </c>
      <c r="D63">
        <v>32</v>
      </c>
      <c r="E63">
        <v>16</v>
      </c>
    </row>
    <row r="64" spans="1:5">
      <c r="A64">
        <v>105</v>
      </c>
      <c r="B64" t="s">
        <v>166</v>
      </c>
      <c r="C64">
        <v>24</v>
      </c>
      <c r="D64">
        <v>28</v>
      </c>
      <c r="E64">
        <v>18</v>
      </c>
    </row>
    <row r="65" spans="1:5">
      <c r="A65">
        <v>206</v>
      </c>
      <c r="B65" t="s">
        <v>167</v>
      </c>
      <c r="C65">
        <v>30</v>
      </c>
      <c r="D65">
        <v>36</v>
      </c>
      <c r="E65">
        <v>20</v>
      </c>
    </row>
    <row r="66" spans="1:5">
      <c r="A66">
        <v>301</v>
      </c>
      <c r="B66" t="s">
        <v>168</v>
      </c>
      <c r="C66">
        <v>30</v>
      </c>
      <c r="D66">
        <v>40</v>
      </c>
      <c r="E66">
        <v>20</v>
      </c>
    </row>
    <row r="67" spans="1:5">
      <c r="A67">
        <v>302</v>
      </c>
      <c r="B67" t="s">
        <v>169</v>
      </c>
      <c r="C67">
        <v>29</v>
      </c>
      <c r="D67">
        <v>33</v>
      </c>
      <c r="E67">
        <v>20</v>
      </c>
    </row>
    <row r="68" spans="1:5">
      <c r="A68">
        <v>208</v>
      </c>
      <c r="B68" t="s">
        <v>170</v>
      </c>
      <c r="C68">
        <v>27</v>
      </c>
      <c r="D68">
        <v>29</v>
      </c>
      <c r="E68">
        <v>16</v>
      </c>
    </row>
    <row r="69" spans="1:5">
      <c r="A69">
        <v>129</v>
      </c>
      <c r="B69" t="s">
        <v>171</v>
      </c>
      <c r="C69">
        <v>21</v>
      </c>
      <c r="D69">
        <v>29</v>
      </c>
      <c r="E69">
        <v>14</v>
      </c>
    </row>
    <row r="70" spans="1:5">
      <c r="A70">
        <v>303</v>
      </c>
      <c r="B70" t="s">
        <v>172</v>
      </c>
      <c r="C70">
        <v>24</v>
      </c>
      <c r="D70">
        <v>36</v>
      </c>
      <c r="E70">
        <v>18</v>
      </c>
    </row>
    <row r="71" spans="1:5">
      <c r="A71">
        <v>126</v>
      </c>
      <c r="B71" t="s">
        <v>173</v>
      </c>
      <c r="C71">
        <v>27</v>
      </c>
      <c r="D71">
        <v>33</v>
      </c>
      <c r="E71">
        <v>17</v>
      </c>
    </row>
    <row r="72" spans="1:5">
      <c r="A72">
        <v>304</v>
      </c>
      <c r="B72" t="s">
        <v>174</v>
      </c>
      <c r="C72">
        <v>27</v>
      </c>
      <c r="D72">
        <v>32</v>
      </c>
      <c r="E72">
        <v>20</v>
      </c>
    </row>
    <row r="73" spans="1:5">
      <c r="A73">
        <v>201</v>
      </c>
      <c r="B73" t="s">
        <v>175</v>
      </c>
      <c r="C73">
        <v>18</v>
      </c>
      <c r="D73">
        <v>33</v>
      </c>
      <c r="E73">
        <v>14</v>
      </c>
    </row>
    <row r="74" spans="1:5">
      <c r="A74">
        <v>202</v>
      </c>
      <c r="B74" t="s">
        <v>176</v>
      </c>
      <c r="C74">
        <v>21</v>
      </c>
      <c r="D74">
        <v>34</v>
      </c>
      <c r="E74">
        <v>17</v>
      </c>
    </row>
    <row r="75" spans="1:5">
      <c r="A75">
        <v>305</v>
      </c>
      <c r="B75" t="s">
        <v>177</v>
      </c>
      <c r="C75">
        <v>30</v>
      </c>
      <c r="D75">
        <v>40</v>
      </c>
      <c r="E75">
        <v>19</v>
      </c>
    </row>
    <row r="76" spans="1:5">
      <c r="A76">
        <v>306</v>
      </c>
      <c r="B76" t="s">
        <v>178</v>
      </c>
      <c r="C76">
        <v>30</v>
      </c>
      <c r="D76">
        <v>38</v>
      </c>
      <c r="E76">
        <v>20</v>
      </c>
    </row>
    <row r="77" spans="1:5">
      <c r="A77">
        <v>204</v>
      </c>
      <c r="B77" t="s">
        <v>179</v>
      </c>
      <c r="C77">
        <v>30</v>
      </c>
      <c r="D77">
        <v>40</v>
      </c>
      <c r="E77">
        <v>20</v>
      </c>
    </row>
    <row r="78" spans="1:5">
      <c r="A78">
        <v>203</v>
      </c>
      <c r="B78" t="s">
        <v>180</v>
      </c>
      <c r="C78">
        <v>29</v>
      </c>
      <c r="D78">
        <v>35</v>
      </c>
      <c r="E78">
        <v>20</v>
      </c>
    </row>
    <row r="79" spans="1:5">
      <c r="A79">
        <v>307</v>
      </c>
      <c r="B79" t="s">
        <v>181</v>
      </c>
      <c r="C79">
        <v>28</v>
      </c>
      <c r="D79">
        <v>29</v>
      </c>
      <c r="E79">
        <v>20</v>
      </c>
    </row>
    <row r="80" spans="1:5">
      <c r="A80" t="s">
        <v>182</v>
      </c>
      <c r="B80" t="s">
        <v>183</v>
      </c>
      <c r="C80">
        <v>30</v>
      </c>
      <c r="D80">
        <v>40</v>
      </c>
      <c r="E80">
        <v>19</v>
      </c>
    </row>
    <row r="81" spans="1:5">
      <c r="A81">
        <v>214</v>
      </c>
      <c r="B81" t="s">
        <v>184</v>
      </c>
      <c r="C81">
        <v>24</v>
      </c>
      <c r="D81">
        <v>32</v>
      </c>
      <c r="E81">
        <v>20</v>
      </c>
    </row>
    <row r="82" spans="1:5">
      <c r="A82">
        <v>213</v>
      </c>
      <c r="B82" t="s">
        <v>185</v>
      </c>
      <c r="C82">
        <v>24</v>
      </c>
      <c r="D82">
        <v>32</v>
      </c>
      <c r="E82">
        <v>20</v>
      </c>
    </row>
    <row r="83" spans="1:5">
      <c r="A83">
        <v>310</v>
      </c>
      <c r="B83" t="s">
        <v>186</v>
      </c>
      <c r="C83">
        <v>30</v>
      </c>
      <c r="D83">
        <v>40</v>
      </c>
      <c r="E83">
        <v>20</v>
      </c>
    </row>
    <row r="84" spans="1:5">
      <c r="A84">
        <v>311</v>
      </c>
      <c r="B84" t="s">
        <v>187</v>
      </c>
      <c r="C84">
        <v>30</v>
      </c>
      <c r="D84">
        <v>38</v>
      </c>
      <c r="E84">
        <v>17</v>
      </c>
    </row>
    <row r="85" spans="1:5">
      <c r="A85">
        <v>215</v>
      </c>
      <c r="B85" t="s">
        <v>188</v>
      </c>
      <c r="C85">
        <v>27</v>
      </c>
      <c r="D85">
        <v>30</v>
      </c>
      <c r="E85">
        <v>15</v>
      </c>
    </row>
    <row r="86" spans="1:5">
      <c r="A86">
        <v>210</v>
      </c>
      <c r="B86" t="s">
        <v>189</v>
      </c>
      <c r="C86">
        <v>29</v>
      </c>
      <c r="D86">
        <v>35</v>
      </c>
      <c r="E86">
        <v>19</v>
      </c>
    </row>
    <row r="87" spans="1:5">
      <c r="A87">
        <v>216</v>
      </c>
      <c r="B87" t="s">
        <v>190</v>
      </c>
      <c r="C87">
        <v>30</v>
      </c>
      <c r="D87">
        <v>38</v>
      </c>
      <c r="E87">
        <v>19</v>
      </c>
    </row>
    <row r="88" spans="1:5">
      <c r="A88">
        <v>221</v>
      </c>
      <c r="B88" t="s">
        <v>191</v>
      </c>
      <c r="C88">
        <v>26</v>
      </c>
      <c r="D88">
        <v>37</v>
      </c>
      <c r="E88">
        <v>17</v>
      </c>
    </row>
    <row r="89" spans="1:5">
      <c r="A89">
        <v>220</v>
      </c>
      <c r="B89" t="s">
        <v>192</v>
      </c>
      <c r="C89">
        <v>30</v>
      </c>
      <c r="D89">
        <v>34</v>
      </c>
      <c r="E89">
        <v>16</v>
      </c>
    </row>
    <row r="90" spans="1:5">
      <c r="A90">
        <v>211</v>
      </c>
      <c r="B90" t="s">
        <v>193</v>
      </c>
      <c r="C90">
        <v>30</v>
      </c>
      <c r="D90">
        <v>36</v>
      </c>
      <c r="E90">
        <v>20</v>
      </c>
    </row>
    <row r="91" spans="1:5">
      <c r="A91">
        <v>207</v>
      </c>
      <c r="B91" t="s">
        <v>194</v>
      </c>
      <c r="C91">
        <v>24</v>
      </c>
      <c r="D91">
        <v>34</v>
      </c>
      <c r="E91">
        <v>15</v>
      </c>
    </row>
    <row r="92" spans="1:5">
      <c r="A92">
        <v>209</v>
      </c>
      <c r="B92" t="s">
        <v>195</v>
      </c>
      <c r="C92">
        <v>29</v>
      </c>
      <c r="D92">
        <v>32</v>
      </c>
      <c r="E92">
        <v>20</v>
      </c>
    </row>
    <row r="93" spans="1:5">
      <c r="A93">
        <v>313</v>
      </c>
      <c r="B93" t="s">
        <v>196</v>
      </c>
      <c r="C93">
        <v>26</v>
      </c>
      <c r="D93">
        <v>40</v>
      </c>
      <c r="E93">
        <v>18</v>
      </c>
    </row>
    <row r="94" spans="1:5">
      <c r="A94">
        <v>312</v>
      </c>
      <c r="B94" t="s">
        <v>197</v>
      </c>
      <c r="C94">
        <v>30</v>
      </c>
      <c r="D94">
        <v>40</v>
      </c>
      <c r="E94">
        <v>20</v>
      </c>
    </row>
    <row r="95" spans="1:5">
      <c r="A95">
        <v>315</v>
      </c>
      <c r="B95" t="s">
        <v>198</v>
      </c>
      <c r="C95">
        <v>26</v>
      </c>
      <c r="D95">
        <v>37</v>
      </c>
      <c r="E95">
        <v>17</v>
      </c>
    </row>
    <row r="96" spans="1:5">
      <c r="A96">
        <v>219</v>
      </c>
      <c r="B96" t="s">
        <v>199</v>
      </c>
      <c r="C96">
        <v>30</v>
      </c>
      <c r="D96">
        <v>34</v>
      </c>
      <c r="E96">
        <v>15</v>
      </c>
    </row>
    <row r="97" spans="1:5">
      <c r="A97">
        <v>314</v>
      </c>
      <c r="B97" t="s">
        <v>200</v>
      </c>
      <c r="C97">
        <v>30</v>
      </c>
      <c r="D97">
        <v>28</v>
      </c>
      <c r="E97">
        <v>20</v>
      </c>
    </row>
    <row r="98" spans="1:5">
      <c r="A98">
        <v>205</v>
      </c>
      <c r="B98" t="s">
        <v>201</v>
      </c>
      <c r="C98">
        <v>25</v>
      </c>
      <c r="D98">
        <v>39</v>
      </c>
      <c r="E98">
        <v>18</v>
      </c>
    </row>
    <row r="99" spans="1:5">
      <c r="A99">
        <v>218</v>
      </c>
      <c r="B99" t="s">
        <v>202</v>
      </c>
      <c r="C99">
        <v>26</v>
      </c>
      <c r="D99">
        <v>40</v>
      </c>
      <c r="E99">
        <v>20</v>
      </c>
    </row>
    <row r="100" spans="1:5">
      <c r="A100">
        <v>212</v>
      </c>
      <c r="B100" t="s">
        <v>203</v>
      </c>
      <c r="C100">
        <v>30</v>
      </c>
      <c r="D100">
        <v>38</v>
      </c>
      <c r="E100">
        <v>16</v>
      </c>
    </row>
    <row r="101" spans="1:5">
      <c r="A101">
        <v>205</v>
      </c>
      <c r="B101" t="s">
        <v>201</v>
      </c>
      <c r="C101">
        <v>30</v>
      </c>
      <c r="D101">
        <v>40</v>
      </c>
      <c r="E101">
        <v>20</v>
      </c>
    </row>
    <row r="102" spans="1:5">
      <c r="A102">
        <v>124</v>
      </c>
      <c r="B102" t="s">
        <v>204</v>
      </c>
      <c r="C102">
        <v>30</v>
      </c>
      <c r="D102">
        <v>28</v>
      </c>
      <c r="E102">
        <v>20</v>
      </c>
    </row>
    <row r="103" spans="1:5">
      <c r="A103">
        <v>309</v>
      </c>
      <c r="B103" t="s">
        <v>205</v>
      </c>
      <c r="C103">
        <v>28</v>
      </c>
      <c r="D103">
        <v>31</v>
      </c>
      <c r="E103">
        <v>12</v>
      </c>
    </row>
    <row r="104" spans="1:5">
      <c r="A104">
        <v>217</v>
      </c>
      <c r="B104" t="s">
        <v>206</v>
      </c>
      <c r="C104">
        <v>26</v>
      </c>
      <c r="D104">
        <v>39</v>
      </c>
      <c r="E104">
        <v>19</v>
      </c>
    </row>
    <row r="105" spans="1:5">
      <c r="A105">
        <v>108</v>
      </c>
      <c r="B105" t="s">
        <v>207</v>
      </c>
      <c r="C105">
        <v>29</v>
      </c>
      <c r="D105">
        <v>37</v>
      </c>
      <c r="E105">
        <v>20</v>
      </c>
    </row>
    <row r="106" spans="1:5">
      <c r="A106" t="s">
        <v>208</v>
      </c>
      <c r="B106" t="s">
        <v>209</v>
      </c>
      <c r="C106">
        <v>24</v>
      </c>
      <c r="D106">
        <v>40</v>
      </c>
      <c r="E106">
        <v>20</v>
      </c>
    </row>
    <row r="107" spans="1:5">
      <c r="A107" t="s">
        <v>210</v>
      </c>
      <c r="B107" t="s">
        <v>211</v>
      </c>
      <c r="C107">
        <v>30</v>
      </c>
      <c r="D107">
        <v>40</v>
      </c>
      <c r="E107">
        <v>17</v>
      </c>
    </row>
    <row r="108" spans="1:5">
      <c r="A108" t="s">
        <v>212</v>
      </c>
      <c r="B108" t="s">
        <v>213</v>
      </c>
      <c r="C108">
        <v>27</v>
      </c>
      <c r="D108">
        <v>34</v>
      </c>
      <c r="E108">
        <v>18</v>
      </c>
    </row>
    <row r="109" spans="1:5">
      <c r="A109" t="s">
        <v>214</v>
      </c>
      <c r="B109" t="s">
        <v>215</v>
      </c>
      <c r="C109">
        <v>30</v>
      </c>
      <c r="D109">
        <v>36</v>
      </c>
      <c r="E109">
        <v>17</v>
      </c>
    </row>
    <row r="110" spans="1:5">
      <c r="A110" t="s">
        <v>216</v>
      </c>
      <c r="B110" t="s">
        <v>217</v>
      </c>
      <c r="C110">
        <v>26</v>
      </c>
      <c r="D110">
        <v>34</v>
      </c>
      <c r="E110">
        <v>16</v>
      </c>
    </row>
    <row r="111" spans="1:5">
      <c r="A111" t="s">
        <v>218</v>
      </c>
      <c r="B111" t="s">
        <v>219</v>
      </c>
      <c r="C111">
        <v>24</v>
      </c>
      <c r="D111">
        <v>32</v>
      </c>
      <c r="E111">
        <v>13</v>
      </c>
    </row>
    <row r="112" spans="1:5">
      <c r="A112">
        <v>31</v>
      </c>
      <c r="B112" t="s">
        <v>220</v>
      </c>
      <c r="C112">
        <v>29</v>
      </c>
      <c r="D112">
        <v>39</v>
      </c>
      <c r="E112">
        <v>20</v>
      </c>
    </row>
    <row r="113" spans="1:5">
      <c r="A113">
        <v>102401</v>
      </c>
      <c r="B113" t="s">
        <v>221</v>
      </c>
      <c r="C113">
        <v>30</v>
      </c>
      <c r="D113">
        <v>40</v>
      </c>
      <c r="E113">
        <v>20</v>
      </c>
    </row>
    <row r="114" spans="1:5">
      <c r="A114">
        <v>32</v>
      </c>
      <c r="B114" t="s">
        <v>222</v>
      </c>
      <c r="C114">
        <v>30</v>
      </c>
      <c r="D114">
        <v>38</v>
      </c>
      <c r="E114">
        <v>20</v>
      </c>
    </row>
    <row r="115" spans="1:5">
      <c r="A115">
        <v>34</v>
      </c>
      <c r="B115" t="s">
        <v>223</v>
      </c>
      <c r="C115">
        <v>30</v>
      </c>
      <c r="D115">
        <v>40</v>
      </c>
      <c r="E115">
        <v>20</v>
      </c>
    </row>
    <row r="116" spans="1:5">
      <c r="A116">
        <v>34</v>
      </c>
      <c r="B116" t="s">
        <v>224</v>
      </c>
      <c r="C116">
        <v>29</v>
      </c>
      <c r="D116">
        <v>38</v>
      </c>
      <c r="E116">
        <v>18</v>
      </c>
    </row>
    <row r="117" spans="1:5">
      <c r="A117">
        <v>35</v>
      </c>
      <c r="B117" t="s">
        <v>225</v>
      </c>
      <c r="C117">
        <v>30</v>
      </c>
      <c r="D117">
        <v>40</v>
      </c>
      <c r="E117">
        <v>20</v>
      </c>
    </row>
    <row r="118" spans="1:5">
      <c r="A118" t="s">
        <v>226</v>
      </c>
      <c r="B118" t="s">
        <v>227</v>
      </c>
      <c r="C118">
        <v>26</v>
      </c>
      <c r="D118">
        <v>39</v>
      </c>
      <c r="E118">
        <v>20</v>
      </c>
    </row>
    <row r="119" spans="1:5">
      <c r="A119" t="s">
        <v>228</v>
      </c>
      <c r="B119" t="s">
        <v>229</v>
      </c>
      <c r="C119">
        <v>30</v>
      </c>
      <c r="D119">
        <v>40</v>
      </c>
      <c r="E119">
        <v>20</v>
      </c>
    </row>
    <row r="120" spans="1:5">
      <c r="A120">
        <v>36</v>
      </c>
      <c r="B120" t="s">
        <v>230</v>
      </c>
      <c r="C120">
        <v>22</v>
      </c>
      <c r="D120">
        <v>38</v>
      </c>
      <c r="E120">
        <v>17</v>
      </c>
    </row>
    <row r="121" spans="1:5">
      <c r="A121">
        <v>37</v>
      </c>
      <c r="B121" t="s">
        <v>231</v>
      </c>
      <c r="C121">
        <v>29</v>
      </c>
      <c r="D121">
        <v>39</v>
      </c>
      <c r="E121">
        <v>18</v>
      </c>
    </row>
    <row r="122" spans="1:5">
      <c r="A122">
        <v>38</v>
      </c>
      <c r="B122" t="s">
        <v>232</v>
      </c>
      <c r="C122">
        <v>30</v>
      </c>
      <c r="D122">
        <v>38</v>
      </c>
      <c r="E122">
        <v>20</v>
      </c>
    </row>
    <row r="123" spans="1:5">
      <c r="A123" t="s">
        <v>233</v>
      </c>
      <c r="B123" t="s">
        <v>155</v>
      </c>
      <c r="C123">
        <v>29</v>
      </c>
      <c r="D123">
        <v>40</v>
      </c>
      <c r="E123">
        <v>20</v>
      </c>
    </row>
    <row r="124" spans="1:5">
      <c r="A124">
        <v>40</v>
      </c>
      <c r="B124" t="s">
        <v>234</v>
      </c>
      <c r="C124">
        <v>30</v>
      </c>
      <c r="D124">
        <v>19</v>
      </c>
      <c r="E124">
        <v>12</v>
      </c>
    </row>
    <row r="125" spans="1:5">
      <c r="A125">
        <v>41</v>
      </c>
      <c r="B125" t="s">
        <v>235</v>
      </c>
      <c r="C125">
        <v>28</v>
      </c>
      <c r="D125">
        <v>31</v>
      </c>
      <c r="E125">
        <v>16</v>
      </c>
    </row>
    <row r="126" spans="1:5">
      <c r="A126">
        <v>42</v>
      </c>
      <c r="B126" t="s">
        <v>236</v>
      </c>
      <c r="C126">
        <v>29</v>
      </c>
      <c r="D126">
        <v>39</v>
      </c>
      <c r="E126">
        <v>17</v>
      </c>
    </row>
    <row r="127" spans="1:5">
      <c r="A127">
        <v>43</v>
      </c>
      <c r="B127" t="s">
        <v>237</v>
      </c>
      <c r="C127">
        <v>30</v>
      </c>
      <c r="D127">
        <v>40</v>
      </c>
      <c r="E127">
        <v>20</v>
      </c>
    </row>
    <row r="128" spans="1:5">
      <c r="A128">
        <v>44</v>
      </c>
      <c r="B128" t="s">
        <v>238</v>
      </c>
      <c r="C128">
        <v>27</v>
      </c>
      <c r="D128">
        <v>40</v>
      </c>
      <c r="E128">
        <v>20</v>
      </c>
    </row>
    <row r="129" spans="1:5">
      <c r="A129">
        <v>45</v>
      </c>
      <c r="B129" t="s">
        <v>239</v>
      </c>
      <c r="C129">
        <v>30</v>
      </c>
      <c r="D129">
        <v>40</v>
      </c>
      <c r="E129">
        <v>20</v>
      </c>
    </row>
    <row r="130" spans="1:5">
      <c r="A130">
        <v>46</v>
      </c>
      <c r="B130" t="s">
        <v>240</v>
      </c>
      <c r="C130">
        <v>23</v>
      </c>
      <c r="D130">
        <v>23</v>
      </c>
      <c r="E130">
        <v>20</v>
      </c>
    </row>
    <row r="131" spans="1:5">
      <c r="A131">
        <v>47</v>
      </c>
      <c r="B131" t="s">
        <v>241</v>
      </c>
      <c r="C131">
        <v>36</v>
      </c>
      <c r="D131">
        <v>48</v>
      </c>
      <c r="E131">
        <v>24</v>
      </c>
    </row>
    <row r="132" spans="1:5">
      <c r="A132" t="s">
        <v>242</v>
      </c>
      <c r="B132" t="s">
        <v>243</v>
      </c>
      <c r="C132">
        <v>36</v>
      </c>
      <c r="D132">
        <v>48</v>
      </c>
      <c r="E132">
        <v>24</v>
      </c>
    </row>
    <row r="133" spans="1:5">
      <c r="A133">
        <v>48</v>
      </c>
      <c r="B133" t="s">
        <v>244</v>
      </c>
      <c r="C133">
        <v>36</v>
      </c>
      <c r="D133">
        <v>48</v>
      </c>
      <c r="E133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EED-4414-468B-9161-DFD4643F94E1}">
  <dimension ref="A1:C48"/>
  <sheetViews>
    <sheetView workbookViewId="0">
      <selection activeCell="C1" sqref="C1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101</v>
      </c>
      <c r="B2">
        <v>1</v>
      </c>
      <c r="C2">
        <v>1</v>
      </c>
    </row>
    <row r="3" spans="1:3">
      <c r="A3">
        <v>102</v>
      </c>
      <c r="B3">
        <v>1</v>
      </c>
      <c r="C3">
        <v>1</v>
      </c>
    </row>
    <row r="4" spans="1:3">
      <c r="A4">
        <v>103</v>
      </c>
      <c r="B4">
        <v>1</v>
      </c>
      <c r="C4">
        <v>1</v>
      </c>
    </row>
    <row r="5" spans="1:3">
      <c r="A5">
        <v>104</v>
      </c>
      <c r="B5">
        <v>1</v>
      </c>
      <c r="C5">
        <v>1</v>
      </c>
    </row>
    <row r="6" spans="1:3">
      <c r="A6">
        <v>105</v>
      </c>
      <c r="B6">
        <v>1</v>
      </c>
      <c r="C6">
        <v>2</v>
      </c>
    </row>
    <row r="7" spans="1:3">
      <c r="A7">
        <v>106</v>
      </c>
      <c r="B7">
        <v>2</v>
      </c>
      <c r="C7">
        <v>1</v>
      </c>
    </row>
    <row r="8" spans="1:3">
      <c r="A8">
        <v>107</v>
      </c>
      <c r="B8">
        <v>2</v>
      </c>
      <c r="C8">
        <v>2</v>
      </c>
    </row>
    <row r="9" spans="1:3">
      <c r="A9">
        <v>107</v>
      </c>
      <c r="B9">
        <v>3</v>
      </c>
      <c r="C9">
        <v>3</v>
      </c>
    </row>
    <row r="10" spans="1:3">
      <c r="A10">
        <v>108</v>
      </c>
      <c r="B10">
        <v>1</v>
      </c>
      <c r="C10">
        <v>1</v>
      </c>
    </row>
    <row r="11" spans="1:3">
      <c r="A11">
        <v>109</v>
      </c>
      <c r="B11">
        <v>1</v>
      </c>
      <c r="C11">
        <v>1</v>
      </c>
    </row>
    <row r="12" spans="1:3">
      <c r="A12">
        <v>111</v>
      </c>
      <c r="B12">
        <v>1</v>
      </c>
      <c r="C12">
        <v>2</v>
      </c>
    </row>
    <row r="13" spans="1:3">
      <c r="A13">
        <v>112</v>
      </c>
      <c r="B13">
        <v>1</v>
      </c>
      <c r="C13">
        <v>1</v>
      </c>
    </row>
    <row r="14" spans="1:3">
      <c r="A14">
        <v>114</v>
      </c>
      <c r="B14">
        <v>1</v>
      </c>
      <c r="C14">
        <v>1</v>
      </c>
    </row>
    <row r="15" spans="1:3">
      <c r="A15">
        <v>115</v>
      </c>
      <c r="B15">
        <v>1</v>
      </c>
      <c r="C15">
        <v>1</v>
      </c>
    </row>
    <row r="16" spans="1:3">
      <c r="A16">
        <v>116</v>
      </c>
      <c r="B16">
        <v>1</v>
      </c>
      <c r="C16">
        <v>1</v>
      </c>
    </row>
    <row r="17" spans="1:3">
      <c r="A17">
        <v>118</v>
      </c>
      <c r="B17">
        <v>1</v>
      </c>
      <c r="C17">
        <v>1</v>
      </c>
    </row>
    <row r="18" spans="1:3">
      <c r="A18">
        <v>119</v>
      </c>
      <c r="B18">
        <v>1</v>
      </c>
      <c r="C18">
        <v>2</v>
      </c>
    </row>
    <row r="19" spans="1:3">
      <c r="A19">
        <v>120</v>
      </c>
      <c r="B19">
        <v>1</v>
      </c>
      <c r="C19">
        <v>1</v>
      </c>
    </row>
    <row r="20" spans="1:3">
      <c r="A20">
        <v>121</v>
      </c>
      <c r="B20">
        <v>1</v>
      </c>
      <c r="C20">
        <v>2</v>
      </c>
    </row>
    <row r="21" spans="1:3">
      <c r="A21">
        <v>122</v>
      </c>
      <c r="B21">
        <v>1</v>
      </c>
      <c r="C21">
        <v>1</v>
      </c>
    </row>
    <row r="22" spans="1:3">
      <c r="A22">
        <v>123</v>
      </c>
      <c r="B22">
        <v>1</v>
      </c>
      <c r="C22">
        <v>1</v>
      </c>
    </row>
    <row r="23" spans="1:3">
      <c r="A23">
        <v>124</v>
      </c>
      <c r="B23">
        <v>1</v>
      </c>
      <c r="C23">
        <v>1</v>
      </c>
    </row>
    <row r="24" spans="1:3">
      <c r="A24">
        <v>125</v>
      </c>
      <c r="B24">
        <v>1</v>
      </c>
      <c r="C24">
        <v>1</v>
      </c>
    </row>
    <row r="25" spans="1:3">
      <c r="A25">
        <v>126</v>
      </c>
      <c r="B25">
        <v>1</v>
      </c>
      <c r="C25">
        <v>1</v>
      </c>
    </row>
    <row r="26" spans="1:3">
      <c r="A26">
        <v>127</v>
      </c>
      <c r="B26">
        <v>1</v>
      </c>
      <c r="C26">
        <v>1</v>
      </c>
    </row>
    <row r="27" spans="1:3">
      <c r="A27">
        <v>128</v>
      </c>
      <c r="B27">
        <v>2</v>
      </c>
      <c r="C27">
        <v>1</v>
      </c>
    </row>
    <row r="28" spans="1:3">
      <c r="A28">
        <v>129</v>
      </c>
      <c r="B28">
        <v>1</v>
      </c>
      <c r="C28">
        <v>1</v>
      </c>
    </row>
    <row r="29" spans="1:3">
      <c r="A29">
        <v>201</v>
      </c>
      <c r="B29">
        <v>1</v>
      </c>
      <c r="C29">
        <v>1</v>
      </c>
    </row>
    <row r="30" spans="1:3">
      <c r="A30">
        <v>202</v>
      </c>
      <c r="B30">
        <v>1</v>
      </c>
      <c r="C30">
        <v>1</v>
      </c>
    </row>
    <row r="31" spans="1:3">
      <c r="A31">
        <v>203</v>
      </c>
      <c r="B31">
        <v>1</v>
      </c>
      <c r="C31">
        <v>1</v>
      </c>
    </row>
    <row r="32" spans="1:3">
      <c r="A32">
        <v>204</v>
      </c>
      <c r="B32">
        <v>1</v>
      </c>
      <c r="C32">
        <v>1</v>
      </c>
    </row>
    <row r="33" spans="1:3">
      <c r="A33">
        <v>205</v>
      </c>
      <c r="B33">
        <v>1</v>
      </c>
      <c r="C33">
        <v>1</v>
      </c>
    </row>
    <row r="34" spans="1:3">
      <c r="A34">
        <v>206</v>
      </c>
      <c r="B34">
        <v>2</v>
      </c>
      <c r="C34">
        <v>1</v>
      </c>
    </row>
    <row r="35" spans="1:3">
      <c r="A35">
        <v>207</v>
      </c>
      <c r="B35">
        <v>1</v>
      </c>
      <c r="C35">
        <v>5</v>
      </c>
    </row>
    <row r="36" spans="1:3">
      <c r="A36">
        <v>208</v>
      </c>
      <c r="B36">
        <v>1</v>
      </c>
      <c r="C36">
        <v>1</v>
      </c>
    </row>
    <row r="37" spans="1:3">
      <c r="A37">
        <v>209</v>
      </c>
      <c r="B37">
        <v>1</v>
      </c>
      <c r="C37">
        <v>1</v>
      </c>
    </row>
    <row r="38" spans="1:3">
      <c r="A38">
        <v>210</v>
      </c>
      <c r="B38">
        <v>1</v>
      </c>
      <c r="C38">
        <v>2</v>
      </c>
    </row>
    <row r="39" spans="1:3">
      <c r="A39">
        <v>211</v>
      </c>
      <c r="B39">
        <v>1</v>
      </c>
      <c r="C39">
        <v>1</v>
      </c>
    </row>
    <row r="40" spans="1:3">
      <c r="A40">
        <v>212</v>
      </c>
      <c r="B40">
        <v>2</v>
      </c>
      <c r="C40">
        <v>1</v>
      </c>
    </row>
    <row r="41" spans="1:3">
      <c r="A41">
        <v>213</v>
      </c>
      <c r="B41">
        <v>1</v>
      </c>
      <c r="C41">
        <v>1</v>
      </c>
    </row>
    <row r="42" spans="1:3">
      <c r="A42">
        <v>214</v>
      </c>
      <c r="B42">
        <v>1</v>
      </c>
      <c r="C42">
        <v>1</v>
      </c>
    </row>
    <row r="43" spans="1:3">
      <c r="A43">
        <v>215</v>
      </c>
      <c r="B43">
        <v>1</v>
      </c>
      <c r="C43">
        <v>3</v>
      </c>
    </row>
    <row r="44" spans="1:3">
      <c r="A44">
        <v>216</v>
      </c>
      <c r="B44">
        <v>1</v>
      </c>
      <c r="C44">
        <v>1</v>
      </c>
    </row>
    <row r="45" spans="1:3">
      <c r="A45">
        <v>217</v>
      </c>
      <c r="B45">
        <v>3</v>
      </c>
      <c r="C45">
        <v>2</v>
      </c>
    </row>
    <row r="46" spans="1:3">
      <c r="A46">
        <v>218</v>
      </c>
      <c r="B46">
        <v>1</v>
      </c>
      <c r="C46">
        <v>1</v>
      </c>
    </row>
    <row r="47" spans="1:3">
      <c r="A47">
        <v>219</v>
      </c>
      <c r="B47">
        <v>1</v>
      </c>
      <c r="C47">
        <v>2</v>
      </c>
    </row>
    <row r="48" spans="1:3">
      <c r="A48">
        <v>220</v>
      </c>
      <c r="B48">
        <v>1</v>
      </c>
      <c r="C48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DF3-3E48-4713-92C4-405094B95233}">
  <dimension ref="A1:C51"/>
  <sheetViews>
    <sheetView workbookViewId="0">
      <selection sqref="A1:C1048576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</v>
      </c>
      <c r="B2">
        <v>3</v>
      </c>
      <c r="C2">
        <v>1</v>
      </c>
    </row>
    <row r="3" spans="1:3">
      <c r="A3">
        <v>2</v>
      </c>
      <c r="B3">
        <v>2</v>
      </c>
      <c r="C3">
        <v>3</v>
      </c>
    </row>
    <row r="4" spans="1:3">
      <c r="A4">
        <v>3</v>
      </c>
      <c r="B4">
        <v>2</v>
      </c>
      <c r="C4">
        <v>3</v>
      </c>
    </row>
    <row r="5" spans="1:3">
      <c r="A5">
        <v>4</v>
      </c>
      <c r="B5">
        <v>2</v>
      </c>
      <c r="C5">
        <v>1</v>
      </c>
    </row>
    <row r="6" spans="1:3">
      <c r="A6">
        <v>5</v>
      </c>
      <c r="B6">
        <v>2</v>
      </c>
      <c r="C6">
        <v>1</v>
      </c>
    </row>
    <row r="7" spans="1:3">
      <c r="A7">
        <v>7</v>
      </c>
      <c r="B7">
        <v>1</v>
      </c>
      <c r="C7">
        <v>1</v>
      </c>
    </row>
    <row r="8" spans="1:3">
      <c r="A8">
        <v>8</v>
      </c>
      <c r="B8">
        <v>1</v>
      </c>
      <c r="C8">
        <v>1</v>
      </c>
    </row>
    <row r="9" spans="1:3">
      <c r="A9">
        <v>9</v>
      </c>
      <c r="B9">
        <v>2</v>
      </c>
      <c r="C9">
        <v>2</v>
      </c>
    </row>
    <row r="10" spans="1:3">
      <c r="A10">
        <v>10</v>
      </c>
      <c r="B10">
        <v>2</v>
      </c>
      <c r="C10">
        <v>4</v>
      </c>
    </row>
    <row r="11" spans="1:3">
      <c r="A11">
        <v>13</v>
      </c>
      <c r="B11">
        <v>3</v>
      </c>
      <c r="C11">
        <v>3</v>
      </c>
    </row>
    <row r="12" spans="1:3">
      <c r="A12">
        <v>14</v>
      </c>
    </row>
    <row r="13" spans="1:3">
      <c r="A13">
        <v>15</v>
      </c>
      <c r="B13">
        <v>1</v>
      </c>
      <c r="C13">
        <v>3</v>
      </c>
    </row>
    <row r="14" spans="1:3">
      <c r="A14">
        <v>16</v>
      </c>
    </row>
    <row r="15" spans="1:3">
      <c r="A15">
        <v>17</v>
      </c>
      <c r="B15">
        <v>1</v>
      </c>
      <c r="C15">
        <v>2</v>
      </c>
    </row>
    <row r="16" spans="1:3">
      <c r="A16">
        <v>18</v>
      </c>
      <c r="B16">
        <v>1</v>
      </c>
      <c r="C16">
        <v>1</v>
      </c>
    </row>
    <row r="17" spans="1:3">
      <c r="A17">
        <v>19</v>
      </c>
      <c r="B17">
        <v>3</v>
      </c>
      <c r="C17">
        <v>1</v>
      </c>
    </row>
    <row r="18" spans="1:3">
      <c r="A18">
        <v>20</v>
      </c>
      <c r="B18">
        <v>1</v>
      </c>
      <c r="C18">
        <v>2</v>
      </c>
    </row>
    <row r="19" spans="1:3">
      <c r="A19">
        <v>21</v>
      </c>
      <c r="B19">
        <v>1</v>
      </c>
      <c r="C19">
        <v>1</v>
      </c>
    </row>
    <row r="20" spans="1:3">
      <c r="A20">
        <v>22</v>
      </c>
      <c r="B20">
        <v>1</v>
      </c>
      <c r="C20">
        <v>3</v>
      </c>
    </row>
    <row r="21" spans="1:3">
      <c r="A21">
        <v>23</v>
      </c>
      <c r="B21">
        <v>2</v>
      </c>
      <c r="C21">
        <v>3</v>
      </c>
    </row>
    <row r="22" spans="1:3">
      <c r="A22">
        <v>24</v>
      </c>
      <c r="B22">
        <v>1</v>
      </c>
      <c r="C22">
        <v>1</v>
      </c>
    </row>
    <row r="23" spans="1:3">
      <c r="A23">
        <v>25</v>
      </c>
      <c r="B23">
        <v>2</v>
      </c>
      <c r="C23">
        <v>3</v>
      </c>
    </row>
    <row r="24" spans="1:3">
      <c r="A24">
        <v>31</v>
      </c>
      <c r="B24">
        <v>3</v>
      </c>
      <c r="C24">
        <v>2</v>
      </c>
    </row>
    <row r="25" spans="1:3">
      <c r="A25">
        <v>32</v>
      </c>
      <c r="B25">
        <v>2</v>
      </c>
      <c r="C25">
        <v>1</v>
      </c>
    </row>
    <row r="26" spans="1:3">
      <c r="A26">
        <v>33</v>
      </c>
      <c r="B26">
        <v>2</v>
      </c>
      <c r="C26">
        <v>3</v>
      </c>
    </row>
    <row r="27" spans="1:3">
      <c r="A27">
        <v>34</v>
      </c>
      <c r="B27">
        <v>1</v>
      </c>
      <c r="C27">
        <v>1</v>
      </c>
    </row>
    <row r="28" spans="1:3">
      <c r="A28">
        <v>35</v>
      </c>
      <c r="B28">
        <v>2</v>
      </c>
      <c r="C28">
        <v>1</v>
      </c>
    </row>
    <row r="29" spans="1:3">
      <c r="A29">
        <v>36</v>
      </c>
      <c r="B29">
        <v>1</v>
      </c>
      <c r="C29">
        <v>1</v>
      </c>
    </row>
    <row r="30" spans="1:3">
      <c r="A30">
        <v>37</v>
      </c>
      <c r="B30">
        <v>1</v>
      </c>
      <c r="C30">
        <v>2</v>
      </c>
    </row>
    <row r="31" spans="1:3">
      <c r="A31">
        <v>38</v>
      </c>
      <c r="B31">
        <v>2</v>
      </c>
      <c r="C31">
        <v>2</v>
      </c>
    </row>
    <row r="32" spans="1:3">
      <c r="A32">
        <v>39</v>
      </c>
      <c r="B32">
        <v>1</v>
      </c>
      <c r="C32">
        <v>2</v>
      </c>
    </row>
    <row r="33" spans="1:3">
      <c r="A33">
        <v>40</v>
      </c>
      <c r="B33">
        <v>2</v>
      </c>
      <c r="C33">
        <v>2</v>
      </c>
    </row>
    <row r="34" spans="1:3">
      <c r="A34">
        <v>41</v>
      </c>
      <c r="B34">
        <v>1</v>
      </c>
      <c r="C34">
        <v>2</v>
      </c>
    </row>
    <row r="35" spans="1:3">
      <c r="A35">
        <v>42</v>
      </c>
      <c r="B35">
        <v>2</v>
      </c>
      <c r="C35">
        <v>2</v>
      </c>
    </row>
    <row r="36" spans="1:3">
      <c r="A36">
        <v>43</v>
      </c>
      <c r="B36">
        <v>4</v>
      </c>
      <c r="C36">
        <v>5</v>
      </c>
    </row>
    <row r="37" spans="1:3">
      <c r="A37">
        <v>44</v>
      </c>
      <c r="B37">
        <v>1</v>
      </c>
      <c r="C37">
        <v>2</v>
      </c>
    </row>
    <row r="38" spans="1:3">
      <c r="A38">
        <v>45</v>
      </c>
      <c r="B38">
        <v>2</v>
      </c>
      <c r="C38">
        <v>1</v>
      </c>
    </row>
    <row r="39" spans="1:3">
      <c r="A39">
        <v>46</v>
      </c>
      <c r="B39">
        <v>2</v>
      </c>
      <c r="C39">
        <v>1</v>
      </c>
    </row>
    <row r="40" spans="1:3">
      <c r="A40">
        <v>47</v>
      </c>
      <c r="B40">
        <v>1</v>
      </c>
      <c r="C40">
        <v>1</v>
      </c>
    </row>
    <row r="41" spans="1:3">
      <c r="A41">
        <v>48</v>
      </c>
      <c r="B41">
        <v>3</v>
      </c>
      <c r="C41">
        <v>1</v>
      </c>
    </row>
    <row r="42" spans="1:3">
      <c r="A42" t="s">
        <v>249</v>
      </c>
      <c r="B42">
        <v>2</v>
      </c>
      <c r="C42">
        <v>1</v>
      </c>
    </row>
    <row r="43" spans="1:3">
      <c r="A43" t="s">
        <v>247</v>
      </c>
      <c r="B43">
        <v>1</v>
      </c>
      <c r="C43">
        <v>1</v>
      </c>
    </row>
    <row r="44" spans="1:3">
      <c r="A44" t="s">
        <v>248</v>
      </c>
      <c r="B44">
        <v>3</v>
      </c>
      <c r="C44">
        <v>1</v>
      </c>
    </row>
    <row r="45" spans="1:3">
      <c r="A45" t="s">
        <v>245</v>
      </c>
      <c r="B45">
        <v>3</v>
      </c>
      <c r="C45">
        <v>2</v>
      </c>
    </row>
    <row r="46" spans="1:3">
      <c r="A46" t="s">
        <v>246</v>
      </c>
      <c r="B46">
        <v>2</v>
      </c>
      <c r="C46">
        <v>1</v>
      </c>
    </row>
    <row r="47" spans="1:3">
      <c r="A47" t="s">
        <v>253</v>
      </c>
      <c r="B47">
        <v>1</v>
      </c>
      <c r="C47">
        <v>1</v>
      </c>
    </row>
    <row r="48" spans="1:3">
      <c r="A48" t="s">
        <v>251</v>
      </c>
      <c r="B48">
        <v>1</v>
      </c>
      <c r="C48">
        <v>1</v>
      </c>
    </row>
    <row r="49" spans="1:3">
      <c r="A49" t="s">
        <v>250</v>
      </c>
      <c r="B49">
        <v>2</v>
      </c>
      <c r="C49">
        <v>1</v>
      </c>
    </row>
    <row r="50" spans="1:3">
      <c r="A50" t="s">
        <v>252</v>
      </c>
      <c r="B50">
        <v>1</v>
      </c>
      <c r="C50">
        <v>1</v>
      </c>
    </row>
    <row r="51" spans="1:3">
      <c r="A51" t="s">
        <v>254</v>
      </c>
      <c r="B51">
        <v>3</v>
      </c>
      <c r="C51">
        <v>3</v>
      </c>
    </row>
  </sheetData>
  <sortState ref="A2:C51">
    <sortCondition ref="A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817E-2E06-470F-B03F-20DB84B0E41F}">
  <dimension ref="A1:J130"/>
  <sheetViews>
    <sheetView workbookViewId="0">
      <selection activeCell="C1" sqref="C1:J1"/>
    </sheetView>
  </sheetViews>
  <sheetFormatPr defaultRowHeight="14.25"/>
  <sheetData>
    <row r="1" spans="1:10">
      <c r="A1" s="108" t="s">
        <v>337</v>
      </c>
      <c r="B1" s="108" t="s">
        <v>338</v>
      </c>
      <c r="C1" s="108" t="s">
        <v>339</v>
      </c>
      <c r="D1" s="108" t="s">
        <v>340</v>
      </c>
      <c r="E1" s="108" t="s">
        <v>341</v>
      </c>
      <c r="F1" s="108" t="s">
        <v>342</v>
      </c>
      <c r="G1" s="108" t="s">
        <v>343</v>
      </c>
      <c r="H1" s="108" t="s">
        <v>344</v>
      </c>
      <c r="I1" s="108" t="s">
        <v>345</v>
      </c>
      <c r="J1" s="108" t="s">
        <v>346</v>
      </c>
    </row>
    <row r="2" spans="1:10">
      <c r="A2" s="108">
        <v>1</v>
      </c>
      <c r="B2" s="108" t="s">
        <v>94</v>
      </c>
      <c r="C2" s="108" t="s">
        <v>347</v>
      </c>
      <c r="D2" s="108">
        <v>4</v>
      </c>
      <c r="E2" s="108">
        <v>0</v>
      </c>
      <c r="F2" s="108">
        <v>2</v>
      </c>
      <c r="G2" s="108">
        <v>0</v>
      </c>
      <c r="H2" s="108">
        <v>0</v>
      </c>
      <c r="I2" s="108">
        <v>2</v>
      </c>
      <c r="J2" s="108">
        <v>0</v>
      </c>
    </row>
    <row r="3" spans="1:10">
      <c r="A3" s="108">
        <v>2</v>
      </c>
      <c r="B3" s="108" t="s">
        <v>93</v>
      </c>
      <c r="C3" s="108" t="s">
        <v>348</v>
      </c>
      <c r="D3" s="108">
        <v>8</v>
      </c>
      <c r="E3" s="108">
        <v>1</v>
      </c>
      <c r="F3" s="108">
        <v>0</v>
      </c>
      <c r="G3" s="108">
        <v>1</v>
      </c>
      <c r="H3" s="108">
        <v>0</v>
      </c>
      <c r="I3" s="108">
        <v>2</v>
      </c>
      <c r="J3" s="108">
        <v>4</v>
      </c>
    </row>
    <row r="4" spans="1:10">
      <c r="A4" s="108">
        <v>3</v>
      </c>
      <c r="B4" s="108" t="s">
        <v>95</v>
      </c>
      <c r="C4" s="108" t="s">
        <v>349</v>
      </c>
      <c r="D4" s="108">
        <v>25</v>
      </c>
      <c r="E4" s="108">
        <v>11</v>
      </c>
      <c r="F4" s="108">
        <v>0</v>
      </c>
      <c r="G4" s="108">
        <v>4</v>
      </c>
      <c r="H4" s="108">
        <v>5</v>
      </c>
      <c r="I4" s="108">
        <v>0</v>
      </c>
      <c r="J4" s="108">
        <v>5</v>
      </c>
    </row>
    <row r="5" spans="1:10">
      <c r="A5" s="108">
        <v>4</v>
      </c>
      <c r="B5" s="108" t="s">
        <v>96</v>
      </c>
      <c r="C5" s="108" t="s">
        <v>350</v>
      </c>
      <c r="D5" s="108">
        <v>6</v>
      </c>
      <c r="E5" s="108">
        <v>1</v>
      </c>
      <c r="F5" s="108">
        <v>0</v>
      </c>
      <c r="G5" s="108">
        <v>0</v>
      </c>
      <c r="H5" s="108">
        <v>0</v>
      </c>
      <c r="I5" s="108">
        <v>2</v>
      </c>
      <c r="J5" s="108">
        <v>3</v>
      </c>
    </row>
    <row r="6" spans="1:10">
      <c r="A6" s="108">
        <v>5</v>
      </c>
      <c r="B6" s="108" t="s">
        <v>97</v>
      </c>
      <c r="C6" s="108" t="s">
        <v>351</v>
      </c>
      <c r="D6" s="108">
        <v>16</v>
      </c>
      <c r="E6" s="108">
        <v>4</v>
      </c>
      <c r="F6" s="108">
        <v>2</v>
      </c>
      <c r="G6" s="108">
        <v>1</v>
      </c>
      <c r="H6" s="108">
        <v>2</v>
      </c>
      <c r="I6" s="108">
        <v>4</v>
      </c>
      <c r="J6" s="108">
        <v>3</v>
      </c>
    </row>
    <row r="7" spans="1:10">
      <c r="A7" s="108">
        <v>7</v>
      </c>
      <c r="B7" s="108" t="s">
        <v>98</v>
      </c>
      <c r="C7" s="108" t="s">
        <v>352</v>
      </c>
      <c r="D7" s="108">
        <v>42</v>
      </c>
      <c r="E7" s="108">
        <v>17</v>
      </c>
      <c r="F7" s="108">
        <v>3</v>
      </c>
      <c r="G7" s="108">
        <v>6</v>
      </c>
      <c r="H7" s="108">
        <v>0</v>
      </c>
      <c r="I7" s="108">
        <v>9</v>
      </c>
      <c r="J7" s="108">
        <v>7</v>
      </c>
    </row>
    <row r="8" spans="1:10">
      <c r="A8" s="108">
        <v>8</v>
      </c>
      <c r="B8" s="108" t="s">
        <v>99</v>
      </c>
      <c r="C8" s="108" t="s">
        <v>353</v>
      </c>
      <c r="D8" s="108">
        <v>10</v>
      </c>
      <c r="E8" s="108">
        <v>9</v>
      </c>
      <c r="F8" s="108">
        <v>0</v>
      </c>
      <c r="G8" s="108">
        <v>0</v>
      </c>
      <c r="H8" s="108">
        <v>0</v>
      </c>
      <c r="I8" s="108">
        <v>0</v>
      </c>
      <c r="J8" s="108">
        <v>1</v>
      </c>
    </row>
    <row r="9" spans="1:10">
      <c r="A9" s="108">
        <v>9</v>
      </c>
      <c r="B9" s="108" t="s">
        <v>101</v>
      </c>
      <c r="C9" s="108" t="s">
        <v>354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</row>
    <row r="10" spans="1:10">
      <c r="A10" s="108">
        <v>10</v>
      </c>
      <c r="B10" s="108" t="s">
        <v>102</v>
      </c>
      <c r="C10" s="108" t="s">
        <v>355</v>
      </c>
      <c r="D10" s="108">
        <v>0</v>
      </c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v>0</v>
      </c>
    </row>
    <row r="11" spans="1:10">
      <c r="A11" s="108">
        <v>11</v>
      </c>
      <c r="B11" s="108" t="s">
        <v>103</v>
      </c>
      <c r="C11" s="108" t="s">
        <v>356</v>
      </c>
      <c r="D11" s="108">
        <v>2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2</v>
      </c>
    </row>
    <row r="12" spans="1:10">
      <c r="A12" s="108">
        <v>12</v>
      </c>
      <c r="B12" s="108" t="s">
        <v>117</v>
      </c>
      <c r="C12" s="108" t="s">
        <v>357</v>
      </c>
      <c r="D12" s="108">
        <v>15</v>
      </c>
      <c r="E12" s="108">
        <v>2</v>
      </c>
      <c r="F12" s="108">
        <v>0</v>
      </c>
      <c r="G12" s="108">
        <v>4</v>
      </c>
      <c r="H12" s="108">
        <v>3</v>
      </c>
      <c r="I12" s="108">
        <v>4</v>
      </c>
      <c r="J12" s="108">
        <v>2</v>
      </c>
    </row>
    <row r="13" spans="1:10">
      <c r="A13" s="108">
        <v>13</v>
      </c>
      <c r="B13" s="108" t="s">
        <v>104</v>
      </c>
      <c r="C13" s="108" t="s">
        <v>358</v>
      </c>
      <c r="D13" s="108">
        <v>2</v>
      </c>
      <c r="E13" s="108">
        <v>1</v>
      </c>
      <c r="F13" s="108">
        <v>0</v>
      </c>
      <c r="G13" s="108">
        <v>0</v>
      </c>
      <c r="H13" s="108">
        <v>0</v>
      </c>
      <c r="I13" s="108">
        <v>1</v>
      </c>
      <c r="J13" s="108">
        <v>0</v>
      </c>
    </row>
    <row r="14" spans="1:10">
      <c r="A14" s="108">
        <v>14</v>
      </c>
      <c r="B14" s="108" t="s">
        <v>105</v>
      </c>
      <c r="C14" s="108" t="s">
        <v>359</v>
      </c>
      <c r="D14" s="108">
        <v>6</v>
      </c>
      <c r="E14" s="108">
        <v>4</v>
      </c>
      <c r="F14" s="108">
        <v>0</v>
      </c>
      <c r="G14" s="108">
        <v>1</v>
      </c>
      <c r="H14" s="108">
        <v>0</v>
      </c>
      <c r="I14" s="108">
        <v>1</v>
      </c>
      <c r="J14" s="108">
        <v>0</v>
      </c>
    </row>
    <row r="15" spans="1:10">
      <c r="A15" s="108">
        <v>16</v>
      </c>
      <c r="B15" s="108" t="s">
        <v>106</v>
      </c>
      <c r="C15" s="108" t="s">
        <v>360</v>
      </c>
      <c r="D15" s="108">
        <v>1</v>
      </c>
      <c r="E15" s="108">
        <v>1</v>
      </c>
      <c r="F15" s="108">
        <v>0</v>
      </c>
      <c r="G15" s="108">
        <v>0</v>
      </c>
      <c r="H15" s="108">
        <v>0</v>
      </c>
      <c r="I15" s="108">
        <v>0</v>
      </c>
      <c r="J15" s="108">
        <v>0</v>
      </c>
    </row>
    <row r="16" spans="1:10">
      <c r="A16" s="108">
        <v>17</v>
      </c>
      <c r="B16" s="108" t="s">
        <v>107</v>
      </c>
      <c r="C16" s="108" t="s">
        <v>361</v>
      </c>
      <c r="D16" s="108">
        <v>10</v>
      </c>
      <c r="E16" s="108">
        <v>1</v>
      </c>
      <c r="F16" s="108">
        <v>0</v>
      </c>
      <c r="G16" s="108">
        <v>6</v>
      </c>
      <c r="H16" s="108">
        <v>1</v>
      </c>
      <c r="I16" s="108">
        <v>0</v>
      </c>
      <c r="J16" s="108">
        <v>2</v>
      </c>
    </row>
    <row r="17" spans="1:10">
      <c r="A17" s="108">
        <v>18</v>
      </c>
      <c r="B17" s="108" t="s">
        <v>108</v>
      </c>
      <c r="C17" s="108" t="s">
        <v>362</v>
      </c>
      <c r="D17" s="108">
        <v>18</v>
      </c>
      <c r="E17" s="108">
        <v>4</v>
      </c>
      <c r="F17" s="108">
        <v>1</v>
      </c>
      <c r="G17" s="108">
        <v>2</v>
      </c>
      <c r="H17" s="108">
        <v>2</v>
      </c>
      <c r="I17" s="108">
        <v>5</v>
      </c>
      <c r="J17" s="108">
        <v>4</v>
      </c>
    </row>
    <row r="18" spans="1:10">
      <c r="A18" s="108">
        <v>19</v>
      </c>
      <c r="B18" s="108" t="s">
        <v>109</v>
      </c>
      <c r="C18" s="108" t="s">
        <v>363</v>
      </c>
      <c r="D18" s="108">
        <v>7</v>
      </c>
      <c r="E18" s="108">
        <v>0</v>
      </c>
      <c r="F18" s="108">
        <v>0</v>
      </c>
      <c r="G18" s="108">
        <v>0</v>
      </c>
      <c r="H18" s="108">
        <v>0</v>
      </c>
      <c r="I18" s="108">
        <v>1</v>
      </c>
      <c r="J18" s="108">
        <v>6</v>
      </c>
    </row>
    <row r="19" spans="1:10">
      <c r="A19" s="108">
        <v>20</v>
      </c>
      <c r="B19" s="108" t="s">
        <v>110</v>
      </c>
      <c r="C19" s="108" t="s">
        <v>364</v>
      </c>
      <c r="D19" s="108">
        <v>36</v>
      </c>
      <c r="E19" s="108">
        <v>9</v>
      </c>
      <c r="F19" s="108">
        <v>2</v>
      </c>
      <c r="G19" s="108">
        <v>4</v>
      </c>
      <c r="H19" s="108">
        <v>5</v>
      </c>
      <c r="I19" s="108">
        <v>6</v>
      </c>
      <c r="J19" s="108">
        <v>10</v>
      </c>
    </row>
    <row r="20" spans="1:10">
      <c r="A20" s="108">
        <v>21</v>
      </c>
      <c r="B20" s="108" t="s">
        <v>114</v>
      </c>
      <c r="C20" s="108" t="s">
        <v>365</v>
      </c>
      <c r="D20" s="108">
        <v>30</v>
      </c>
      <c r="E20" s="108">
        <v>2</v>
      </c>
      <c r="F20" s="108">
        <v>1</v>
      </c>
      <c r="G20" s="108">
        <v>13</v>
      </c>
      <c r="H20" s="108">
        <v>4</v>
      </c>
      <c r="I20" s="108">
        <v>4</v>
      </c>
      <c r="J20" s="108">
        <v>6</v>
      </c>
    </row>
    <row r="21" spans="1:10">
      <c r="A21" s="108">
        <v>22</v>
      </c>
      <c r="B21" s="108" t="s">
        <v>111</v>
      </c>
      <c r="C21" s="108" t="s">
        <v>366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</row>
    <row r="22" spans="1:10">
      <c r="A22" s="108">
        <v>23</v>
      </c>
      <c r="B22" s="108" t="s">
        <v>113</v>
      </c>
      <c r="C22" s="108" t="s">
        <v>367</v>
      </c>
      <c r="D22" s="108">
        <v>7</v>
      </c>
      <c r="E22" s="108">
        <v>2</v>
      </c>
      <c r="F22" s="108">
        <v>0</v>
      </c>
      <c r="G22" s="108">
        <v>2</v>
      </c>
      <c r="H22" s="108">
        <v>0</v>
      </c>
      <c r="I22" s="108">
        <v>2</v>
      </c>
      <c r="J22" s="108">
        <v>1</v>
      </c>
    </row>
    <row r="23" spans="1:10">
      <c r="A23" s="108">
        <v>24</v>
      </c>
      <c r="B23" s="108" t="s">
        <v>112</v>
      </c>
      <c r="C23" s="108" t="s">
        <v>368</v>
      </c>
      <c r="D23" s="108">
        <v>26</v>
      </c>
      <c r="E23" s="108">
        <v>3</v>
      </c>
      <c r="F23" s="108">
        <v>0</v>
      </c>
      <c r="G23" s="108">
        <v>3</v>
      </c>
      <c r="H23" s="108">
        <v>3</v>
      </c>
      <c r="I23" s="108">
        <v>9</v>
      </c>
      <c r="J23" s="108">
        <v>8</v>
      </c>
    </row>
    <row r="24" spans="1:10">
      <c r="A24" s="108">
        <v>25</v>
      </c>
      <c r="B24" s="108" t="s">
        <v>116</v>
      </c>
      <c r="C24" s="108" t="s">
        <v>369</v>
      </c>
      <c r="D24" s="108">
        <v>1</v>
      </c>
      <c r="E24" s="108">
        <v>0</v>
      </c>
      <c r="F24" s="108">
        <v>0</v>
      </c>
      <c r="G24" s="108">
        <v>0</v>
      </c>
      <c r="H24" s="108">
        <v>1</v>
      </c>
      <c r="I24" s="108">
        <v>0</v>
      </c>
      <c r="J24" s="108">
        <v>0</v>
      </c>
    </row>
    <row r="25" spans="1:10">
      <c r="A25" s="108">
        <v>27</v>
      </c>
      <c r="B25" s="108" t="s">
        <v>120</v>
      </c>
      <c r="C25" s="108" t="s">
        <v>370</v>
      </c>
      <c r="D25" s="108">
        <v>19</v>
      </c>
      <c r="E25" s="108">
        <v>9</v>
      </c>
      <c r="F25" s="108">
        <v>0</v>
      </c>
      <c r="G25" s="108">
        <v>4</v>
      </c>
      <c r="H25" s="108">
        <v>2</v>
      </c>
      <c r="I25" s="108">
        <v>3</v>
      </c>
      <c r="J25" s="108">
        <v>1</v>
      </c>
    </row>
    <row r="26" spans="1:10">
      <c r="A26" s="108">
        <v>31</v>
      </c>
      <c r="B26" s="108" t="s">
        <v>220</v>
      </c>
      <c r="C26" s="108" t="s">
        <v>371</v>
      </c>
      <c r="D26" s="108">
        <v>17</v>
      </c>
      <c r="E26" s="108">
        <v>2</v>
      </c>
      <c r="F26" s="108">
        <v>1</v>
      </c>
      <c r="G26" s="108">
        <v>2</v>
      </c>
      <c r="H26" s="108">
        <v>2</v>
      </c>
      <c r="I26" s="108">
        <v>2</v>
      </c>
      <c r="J26" s="108">
        <v>8</v>
      </c>
    </row>
    <row r="27" spans="1:10">
      <c r="A27" s="108">
        <v>32</v>
      </c>
      <c r="B27" s="108" t="s">
        <v>222</v>
      </c>
      <c r="C27" s="108" t="s">
        <v>372</v>
      </c>
      <c r="D27" s="108">
        <v>7</v>
      </c>
      <c r="E27" s="108">
        <v>5</v>
      </c>
      <c r="F27" s="108">
        <v>0</v>
      </c>
      <c r="G27" s="108">
        <v>1</v>
      </c>
      <c r="H27" s="108">
        <v>0</v>
      </c>
      <c r="I27" s="108">
        <v>1</v>
      </c>
      <c r="J27" s="108">
        <v>0</v>
      </c>
    </row>
    <row r="28" spans="1:10">
      <c r="A28" s="108">
        <v>33</v>
      </c>
      <c r="B28" s="108" t="s">
        <v>223</v>
      </c>
      <c r="C28" s="108" t="s">
        <v>373</v>
      </c>
      <c r="D28" s="108">
        <v>17</v>
      </c>
      <c r="E28" s="108">
        <v>5</v>
      </c>
      <c r="F28" s="108">
        <v>1</v>
      </c>
      <c r="G28" s="108">
        <v>4</v>
      </c>
      <c r="H28" s="108">
        <v>2</v>
      </c>
      <c r="I28" s="108">
        <v>3</v>
      </c>
      <c r="J28" s="108">
        <v>2</v>
      </c>
    </row>
    <row r="29" spans="1:10">
      <c r="A29" s="108">
        <v>34</v>
      </c>
      <c r="B29" s="108" t="s">
        <v>224</v>
      </c>
      <c r="C29" s="108" t="s">
        <v>374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</row>
    <row r="30" spans="1:10">
      <c r="A30" s="108">
        <v>35</v>
      </c>
      <c r="B30" s="108" t="s">
        <v>225</v>
      </c>
      <c r="C30" s="108" t="s">
        <v>375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</row>
    <row r="31" spans="1:10">
      <c r="A31" s="108">
        <v>36</v>
      </c>
      <c r="B31" s="108" t="s">
        <v>230</v>
      </c>
      <c r="C31" s="108" t="s">
        <v>376</v>
      </c>
      <c r="D31" s="108">
        <v>1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1</v>
      </c>
    </row>
    <row r="32" spans="1:10">
      <c r="A32" s="108">
        <v>37</v>
      </c>
      <c r="B32" s="108" t="s">
        <v>231</v>
      </c>
      <c r="C32" s="108" t="s">
        <v>377</v>
      </c>
      <c r="D32" s="108">
        <v>14</v>
      </c>
      <c r="E32" s="108">
        <v>3</v>
      </c>
      <c r="F32" s="108">
        <v>0</v>
      </c>
      <c r="G32" s="108">
        <v>1</v>
      </c>
      <c r="H32" s="108">
        <v>4</v>
      </c>
      <c r="I32" s="108">
        <v>3</v>
      </c>
      <c r="J32" s="108">
        <v>3</v>
      </c>
    </row>
    <row r="33" spans="1:10">
      <c r="A33" s="108">
        <v>38</v>
      </c>
      <c r="B33" s="108" t="s">
        <v>232</v>
      </c>
      <c r="C33" s="108" t="s">
        <v>378</v>
      </c>
      <c r="D33" s="108">
        <v>2</v>
      </c>
      <c r="E33" s="108">
        <v>1</v>
      </c>
      <c r="F33" s="108">
        <v>0</v>
      </c>
      <c r="G33" s="108">
        <v>0</v>
      </c>
      <c r="H33" s="108">
        <v>0</v>
      </c>
      <c r="I33" s="108">
        <v>1</v>
      </c>
      <c r="J33" s="108">
        <v>0</v>
      </c>
    </row>
    <row r="34" spans="1:10">
      <c r="A34" s="108">
        <v>39</v>
      </c>
      <c r="B34" s="108" t="s">
        <v>379</v>
      </c>
      <c r="C34" s="108" t="s">
        <v>380</v>
      </c>
      <c r="D34" s="108">
        <v>30</v>
      </c>
      <c r="E34" s="108">
        <v>7</v>
      </c>
      <c r="F34" s="108">
        <v>2</v>
      </c>
      <c r="G34" s="108">
        <v>4</v>
      </c>
      <c r="H34" s="108">
        <v>4</v>
      </c>
      <c r="I34" s="108">
        <v>9</v>
      </c>
      <c r="J34" s="108">
        <v>4</v>
      </c>
    </row>
    <row r="35" spans="1:10">
      <c r="A35" s="108">
        <v>40</v>
      </c>
      <c r="B35" s="108" t="s">
        <v>234</v>
      </c>
      <c r="C35" s="108" t="s">
        <v>381</v>
      </c>
      <c r="D35" s="108">
        <v>9</v>
      </c>
      <c r="E35" s="108">
        <v>0</v>
      </c>
      <c r="F35" s="108">
        <v>0</v>
      </c>
      <c r="G35" s="108">
        <v>0</v>
      </c>
      <c r="H35" s="108">
        <v>1</v>
      </c>
      <c r="I35" s="108">
        <v>3</v>
      </c>
      <c r="J35" s="108">
        <v>5</v>
      </c>
    </row>
    <row r="36" spans="1:10">
      <c r="A36" s="108">
        <v>41</v>
      </c>
      <c r="B36" s="108" t="s">
        <v>235</v>
      </c>
      <c r="C36" s="108" t="s">
        <v>366</v>
      </c>
      <c r="D36" s="108">
        <v>20</v>
      </c>
      <c r="E36" s="108">
        <v>0</v>
      </c>
      <c r="F36" s="108">
        <v>0</v>
      </c>
      <c r="G36" s="108">
        <v>4</v>
      </c>
      <c r="H36" s="108">
        <v>6</v>
      </c>
      <c r="I36" s="108">
        <v>5</v>
      </c>
      <c r="J36" s="108">
        <v>5</v>
      </c>
    </row>
    <row r="37" spans="1:10">
      <c r="A37" s="108">
        <v>42</v>
      </c>
      <c r="B37" s="108" t="s">
        <v>236</v>
      </c>
      <c r="C37" s="108" t="s">
        <v>382</v>
      </c>
      <c r="D37" s="108">
        <v>6</v>
      </c>
      <c r="E37" s="108">
        <v>3</v>
      </c>
      <c r="F37" s="108">
        <v>0</v>
      </c>
      <c r="G37" s="108">
        <v>1</v>
      </c>
      <c r="H37" s="108">
        <v>0</v>
      </c>
      <c r="I37" s="108">
        <v>1</v>
      </c>
      <c r="J37" s="108">
        <v>1</v>
      </c>
    </row>
    <row r="38" spans="1:10">
      <c r="A38" s="108">
        <v>43</v>
      </c>
      <c r="B38" s="108" t="s">
        <v>237</v>
      </c>
      <c r="C38" s="108" t="s">
        <v>383</v>
      </c>
      <c r="D38" s="108">
        <v>7</v>
      </c>
      <c r="E38" s="108">
        <v>2</v>
      </c>
      <c r="F38" s="108">
        <v>0</v>
      </c>
      <c r="G38" s="108">
        <v>0</v>
      </c>
      <c r="H38" s="108">
        <v>2</v>
      </c>
      <c r="I38" s="108">
        <v>1</v>
      </c>
      <c r="J38" s="108">
        <v>2</v>
      </c>
    </row>
    <row r="39" spans="1:10">
      <c r="A39" s="108">
        <v>44</v>
      </c>
      <c r="B39" s="108" t="s">
        <v>238</v>
      </c>
      <c r="C39" s="108" t="s">
        <v>384</v>
      </c>
      <c r="D39" s="108">
        <v>35</v>
      </c>
      <c r="E39" s="108">
        <v>6</v>
      </c>
      <c r="F39" s="108">
        <v>1</v>
      </c>
      <c r="G39" s="108">
        <v>7</v>
      </c>
      <c r="H39" s="108">
        <v>5</v>
      </c>
      <c r="I39" s="108">
        <v>10</v>
      </c>
      <c r="J39" s="108">
        <v>6</v>
      </c>
    </row>
    <row r="40" spans="1:10">
      <c r="A40" s="108">
        <v>45</v>
      </c>
      <c r="B40" s="108" t="s">
        <v>239</v>
      </c>
      <c r="C40" s="108" t="s">
        <v>385</v>
      </c>
      <c r="D40" s="108">
        <v>20</v>
      </c>
      <c r="E40" s="108">
        <v>9</v>
      </c>
      <c r="F40" s="108">
        <v>6</v>
      </c>
      <c r="G40" s="108">
        <v>1</v>
      </c>
      <c r="H40" s="108">
        <v>0</v>
      </c>
      <c r="I40" s="108">
        <v>4</v>
      </c>
      <c r="J40" s="108">
        <v>0</v>
      </c>
    </row>
    <row r="41" spans="1:10">
      <c r="A41" s="108">
        <v>46</v>
      </c>
      <c r="B41" s="108" t="s">
        <v>240</v>
      </c>
      <c r="C41" s="108" t="s">
        <v>386</v>
      </c>
      <c r="D41" s="108">
        <v>6</v>
      </c>
      <c r="E41" s="108">
        <v>3</v>
      </c>
      <c r="F41" s="108">
        <v>0</v>
      </c>
      <c r="G41" s="108">
        <v>2</v>
      </c>
      <c r="H41" s="108">
        <v>1</v>
      </c>
      <c r="I41" s="108">
        <v>0</v>
      </c>
      <c r="J41" s="108">
        <v>0</v>
      </c>
    </row>
    <row r="42" spans="1:10">
      <c r="A42" s="108">
        <v>47</v>
      </c>
      <c r="B42" s="108" t="s">
        <v>241</v>
      </c>
      <c r="C42" s="108" t="s">
        <v>387</v>
      </c>
      <c r="D42" s="108">
        <v>10</v>
      </c>
      <c r="E42" s="108">
        <v>4</v>
      </c>
      <c r="F42" s="108">
        <v>0</v>
      </c>
      <c r="G42" s="108">
        <v>2</v>
      </c>
      <c r="H42" s="108">
        <v>2</v>
      </c>
      <c r="I42" s="108">
        <v>2</v>
      </c>
      <c r="J42" s="108">
        <v>0</v>
      </c>
    </row>
    <row r="43" spans="1:10">
      <c r="A43" s="108">
        <v>48</v>
      </c>
      <c r="B43" s="108" t="s">
        <v>244</v>
      </c>
      <c r="C43" s="108" t="s">
        <v>371</v>
      </c>
      <c r="D43" s="108">
        <v>18</v>
      </c>
      <c r="E43" s="108">
        <v>3</v>
      </c>
      <c r="F43" s="108">
        <v>0</v>
      </c>
      <c r="G43" s="108">
        <v>0</v>
      </c>
      <c r="H43" s="108">
        <v>4</v>
      </c>
      <c r="I43" s="108">
        <v>9</v>
      </c>
      <c r="J43" s="108">
        <v>2</v>
      </c>
    </row>
    <row r="44" spans="1:10">
      <c r="A44" s="108">
        <v>101</v>
      </c>
      <c r="B44" s="108" t="s">
        <v>133</v>
      </c>
      <c r="C44" s="108" t="s">
        <v>388</v>
      </c>
      <c r="D44" s="108">
        <v>5</v>
      </c>
      <c r="E44" s="108">
        <v>3</v>
      </c>
      <c r="F44" s="108">
        <v>0</v>
      </c>
      <c r="G44" s="108">
        <v>2</v>
      </c>
      <c r="H44" s="108">
        <v>0</v>
      </c>
      <c r="I44" s="108">
        <v>0</v>
      </c>
      <c r="J44" s="108">
        <v>0</v>
      </c>
    </row>
    <row r="45" spans="1:10">
      <c r="A45" s="108">
        <v>102</v>
      </c>
      <c r="B45" s="108" t="s">
        <v>158</v>
      </c>
      <c r="C45" s="108" t="s">
        <v>382</v>
      </c>
      <c r="D45" s="108">
        <v>7</v>
      </c>
      <c r="E45" s="108">
        <v>4</v>
      </c>
      <c r="F45" s="108">
        <v>0</v>
      </c>
      <c r="G45" s="108">
        <v>1</v>
      </c>
      <c r="H45" s="108">
        <v>0</v>
      </c>
      <c r="I45" s="108">
        <v>2</v>
      </c>
      <c r="J45" s="108">
        <v>0</v>
      </c>
    </row>
    <row r="46" spans="1:10">
      <c r="A46" s="108">
        <v>103</v>
      </c>
      <c r="B46" s="108" t="s">
        <v>134</v>
      </c>
      <c r="C46" s="108" t="s">
        <v>389</v>
      </c>
      <c r="D46" s="108">
        <v>6</v>
      </c>
      <c r="E46" s="108">
        <v>2</v>
      </c>
      <c r="F46" s="108">
        <v>0</v>
      </c>
      <c r="G46" s="108">
        <v>2</v>
      </c>
      <c r="H46" s="108">
        <v>1</v>
      </c>
      <c r="I46" s="108">
        <v>0</v>
      </c>
      <c r="J46" s="108">
        <v>1</v>
      </c>
    </row>
    <row r="47" spans="1:10">
      <c r="A47" s="108">
        <v>104</v>
      </c>
      <c r="B47" s="108" t="s">
        <v>135</v>
      </c>
      <c r="C47" s="108" t="s">
        <v>390</v>
      </c>
      <c r="D47" s="108">
        <v>9</v>
      </c>
      <c r="E47" s="108">
        <v>1</v>
      </c>
      <c r="F47" s="108">
        <v>0</v>
      </c>
      <c r="G47" s="108">
        <v>0</v>
      </c>
      <c r="H47" s="108">
        <v>2</v>
      </c>
      <c r="I47" s="108">
        <v>2</v>
      </c>
      <c r="J47" s="108">
        <v>4</v>
      </c>
    </row>
    <row r="48" spans="1:10">
      <c r="A48" s="108">
        <v>105</v>
      </c>
      <c r="B48" s="108" t="s">
        <v>166</v>
      </c>
      <c r="C48" s="108" t="s">
        <v>391</v>
      </c>
      <c r="D48" s="108">
        <v>28</v>
      </c>
      <c r="E48" s="108">
        <v>8</v>
      </c>
      <c r="F48" s="108">
        <v>0</v>
      </c>
      <c r="G48" s="108">
        <v>1</v>
      </c>
      <c r="H48" s="108">
        <v>4</v>
      </c>
      <c r="I48" s="108">
        <v>8</v>
      </c>
      <c r="J48" s="108">
        <v>7</v>
      </c>
    </row>
    <row r="49" spans="1:10">
      <c r="A49" s="108">
        <v>106</v>
      </c>
      <c r="B49" s="108" t="s">
        <v>149</v>
      </c>
      <c r="C49" s="108" t="s">
        <v>392</v>
      </c>
      <c r="D49" s="108">
        <v>24</v>
      </c>
      <c r="E49" s="108">
        <v>6</v>
      </c>
      <c r="F49" s="108">
        <v>1</v>
      </c>
      <c r="G49" s="108">
        <v>4</v>
      </c>
      <c r="H49" s="108">
        <v>3</v>
      </c>
      <c r="I49" s="108">
        <v>5</v>
      </c>
      <c r="J49" s="108">
        <v>5</v>
      </c>
    </row>
    <row r="50" spans="1:10">
      <c r="A50" s="108">
        <v>107</v>
      </c>
      <c r="B50" s="108" t="s">
        <v>151</v>
      </c>
      <c r="C50" s="108" t="s">
        <v>362</v>
      </c>
      <c r="D50" s="108">
        <v>11</v>
      </c>
      <c r="E50" s="108">
        <v>1</v>
      </c>
      <c r="F50" s="108">
        <v>0</v>
      </c>
      <c r="G50" s="108">
        <v>1</v>
      </c>
      <c r="H50" s="108">
        <v>6</v>
      </c>
      <c r="I50" s="108">
        <v>2</v>
      </c>
      <c r="J50" s="108">
        <v>1</v>
      </c>
    </row>
    <row r="51" spans="1:10">
      <c r="A51" s="108">
        <v>108</v>
      </c>
      <c r="B51" s="108" t="s">
        <v>207</v>
      </c>
      <c r="C51" s="108" t="s">
        <v>393</v>
      </c>
      <c r="D51" s="108">
        <v>12</v>
      </c>
      <c r="E51" s="108">
        <v>1</v>
      </c>
      <c r="F51" s="108">
        <v>0</v>
      </c>
      <c r="G51" s="108">
        <v>3</v>
      </c>
      <c r="H51" s="108">
        <v>1</v>
      </c>
      <c r="I51" s="108">
        <v>7</v>
      </c>
      <c r="J51" s="108">
        <v>0</v>
      </c>
    </row>
    <row r="52" spans="1:10">
      <c r="A52" s="108">
        <v>109</v>
      </c>
      <c r="B52" s="108" t="s">
        <v>146</v>
      </c>
      <c r="C52" s="108" t="s">
        <v>394</v>
      </c>
      <c r="D52" s="108">
        <v>5</v>
      </c>
      <c r="E52" s="108">
        <v>3</v>
      </c>
      <c r="F52" s="108">
        <v>0</v>
      </c>
      <c r="G52" s="108">
        <v>1</v>
      </c>
      <c r="H52" s="108">
        <v>1</v>
      </c>
      <c r="I52" s="108">
        <v>0</v>
      </c>
      <c r="J52" s="108">
        <v>0</v>
      </c>
    </row>
    <row r="53" spans="1:10">
      <c r="A53" s="108">
        <v>110</v>
      </c>
      <c r="B53" s="108" t="s">
        <v>160</v>
      </c>
      <c r="C53" s="108" t="s">
        <v>395</v>
      </c>
      <c r="D53" s="108">
        <v>10</v>
      </c>
      <c r="E53" s="108">
        <v>3</v>
      </c>
      <c r="F53" s="108">
        <v>0</v>
      </c>
      <c r="G53" s="108">
        <v>0</v>
      </c>
      <c r="H53" s="108">
        <v>1</v>
      </c>
      <c r="I53" s="108">
        <v>4</v>
      </c>
      <c r="J53" s="108">
        <v>2</v>
      </c>
    </row>
    <row r="54" spans="1:10">
      <c r="A54" s="108">
        <v>111</v>
      </c>
      <c r="B54" s="108" t="s">
        <v>136</v>
      </c>
      <c r="C54" s="108" t="s">
        <v>396</v>
      </c>
      <c r="D54" s="108">
        <v>20</v>
      </c>
      <c r="E54" s="108">
        <v>3</v>
      </c>
      <c r="F54" s="108">
        <v>1</v>
      </c>
      <c r="G54" s="108">
        <v>2</v>
      </c>
      <c r="H54" s="108">
        <v>4</v>
      </c>
      <c r="I54" s="108">
        <v>5</v>
      </c>
      <c r="J54" s="108">
        <v>5</v>
      </c>
    </row>
    <row r="55" spans="1:10">
      <c r="A55" s="108">
        <v>112</v>
      </c>
      <c r="B55" s="108" t="s">
        <v>145</v>
      </c>
      <c r="C55" s="108" t="s">
        <v>397</v>
      </c>
      <c r="D55" s="108">
        <v>9</v>
      </c>
      <c r="E55" s="108">
        <v>1</v>
      </c>
      <c r="F55" s="108">
        <v>0</v>
      </c>
      <c r="G55" s="108">
        <v>0</v>
      </c>
      <c r="H55" s="108">
        <v>0</v>
      </c>
      <c r="I55" s="108">
        <v>6</v>
      </c>
      <c r="J55" s="108">
        <v>2</v>
      </c>
    </row>
    <row r="56" spans="1:10">
      <c r="A56" s="108">
        <v>115</v>
      </c>
      <c r="B56" s="108" t="s">
        <v>138</v>
      </c>
      <c r="C56" s="108" t="s">
        <v>398</v>
      </c>
      <c r="D56" s="108">
        <v>15</v>
      </c>
      <c r="E56" s="108">
        <v>0</v>
      </c>
      <c r="F56" s="108">
        <v>0</v>
      </c>
      <c r="G56" s="108">
        <v>0</v>
      </c>
      <c r="H56" s="108">
        <v>6</v>
      </c>
      <c r="I56" s="108">
        <v>5</v>
      </c>
      <c r="J56" s="108">
        <v>4</v>
      </c>
    </row>
    <row r="57" spans="1:10">
      <c r="A57" s="108">
        <v>116</v>
      </c>
      <c r="B57" s="108" t="s">
        <v>153</v>
      </c>
      <c r="C57" s="108" t="s">
        <v>377</v>
      </c>
      <c r="D57" s="108">
        <v>18</v>
      </c>
      <c r="E57" s="108">
        <v>3</v>
      </c>
      <c r="F57" s="108">
        <v>0</v>
      </c>
      <c r="G57" s="108">
        <v>3</v>
      </c>
      <c r="H57" s="108">
        <v>0</v>
      </c>
      <c r="I57" s="108">
        <v>6</v>
      </c>
      <c r="J57" s="108">
        <v>6</v>
      </c>
    </row>
    <row r="58" spans="1:10">
      <c r="A58" s="108">
        <v>117</v>
      </c>
      <c r="B58" s="108" t="s">
        <v>137</v>
      </c>
      <c r="C58" s="108" t="s">
        <v>399</v>
      </c>
      <c r="D58" s="108">
        <v>22</v>
      </c>
      <c r="E58" s="108">
        <v>3</v>
      </c>
      <c r="F58" s="108">
        <v>0</v>
      </c>
      <c r="G58" s="108">
        <v>3</v>
      </c>
      <c r="H58" s="108">
        <v>5</v>
      </c>
      <c r="I58" s="108">
        <v>6</v>
      </c>
      <c r="J58" s="108">
        <v>5</v>
      </c>
    </row>
    <row r="59" spans="1:10">
      <c r="A59" s="108">
        <v>118</v>
      </c>
      <c r="B59" s="108" t="s">
        <v>140</v>
      </c>
      <c r="C59" s="108" t="s">
        <v>400</v>
      </c>
      <c r="D59" s="108">
        <v>16</v>
      </c>
      <c r="E59" s="108">
        <v>5</v>
      </c>
      <c r="F59" s="108">
        <v>0</v>
      </c>
      <c r="G59" s="108">
        <v>2</v>
      </c>
      <c r="H59" s="108">
        <v>2</v>
      </c>
      <c r="I59" s="108">
        <v>5</v>
      </c>
      <c r="J59" s="108">
        <v>2</v>
      </c>
    </row>
    <row r="60" spans="1:10">
      <c r="A60" s="108">
        <v>119</v>
      </c>
      <c r="B60" s="108" t="s">
        <v>162</v>
      </c>
      <c r="C60" s="108" t="s">
        <v>401</v>
      </c>
      <c r="D60" s="108">
        <v>6</v>
      </c>
      <c r="E60" s="108">
        <v>0</v>
      </c>
      <c r="F60" s="108">
        <v>0</v>
      </c>
      <c r="G60" s="108">
        <v>0</v>
      </c>
      <c r="H60" s="108">
        <v>4</v>
      </c>
      <c r="I60" s="108">
        <v>1</v>
      </c>
      <c r="J60" s="108">
        <v>1</v>
      </c>
    </row>
    <row r="61" spans="1:10">
      <c r="A61" s="108">
        <v>120</v>
      </c>
      <c r="B61" s="108" t="s">
        <v>161</v>
      </c>
      <c r="C61" s="108" t="s">
        <v>402</v>
      </c>
      <c r="D61" s="108">
        <v>9</v>
      </c>
      <c r="E61" s="108">
        <v>3</v>
      </c>
      <c r="F61" s="108">
        <v>0</v>
      </c>
      <c r="G61" s="108">
        <v>4</v>
      </c>
      <c r="H61" s="108">
        <v>0</v>
      </c>
      <c r="I61" s="108">
        <v>1</v>
      </c>
      <c r="J61" s="108">
        <v>1</v>
      </c>
    </row>
    <row r="62" spans="1:10">
      <c r="A62" s="108">
        <v>121</v>
      </c>
      <c r="B62" s="108" t="s">
        <v>139</v>
      </c>
      <c r="C62" s="108" t="s">
        <v>377</v>
      </c>
      <c r="D62" s="108">
        <v>23</v>
      </c>
      <c r="E62" s="108">
        <v>7</v>
      </c>
      <c r="F62" s="108">
        <v>2</v>
      </c>
      <c r="G62" s="108">
        <v>4</v>
      </c>
      <c r="H62" s="108">
        <v>0</v>
      </c>
      <c r="I62" s="108">
        <v>3</v>
      </c>
      <c r="J62" s="108">
        <v>7</v>
      </c>
    </row>
    <row r="63" spans="1:10">
      <c r="A63" s="108">
        <v>122</v>
      </c>
      <c r="B63" s="108" t="s">
        <v>152</v>
      </c>
      <c r="C63" s="108" t="s">
        <v>403</v>
      </c>
      <c r="D63" s="108">
        <v>6</v>
      </c>
      <c r="E63" s="108">
        <v>4</v>
      </c>
      <c r="F63" s="108">
        <v>0</v>
      </c>
      <c r="G63" s="108">
        <v>0</v>
      </c>
      <c r="H63" s="108">
        <v>1</v>
      </c>
      <c r="I63" s="108">
        <v>0</v>
      </c>
      <c r="J63" s="108">
        <v>1</v>
      </c>
    </row>
    <row r="64" spans="1:10">
      <c r="A64" s="108">
        <v>123</v>
      </c>
      <c r="B64" s="108" t="s">
        <v>157</v>
      </c>
      <c r="C64" s="108" t="s">
        <v>404</v>
      </c>
      <c r="D64" s="108">
        <v>12</v>
      </c>
      <c r="E64" s="108">
        <v>3</v>
      </c>
      <c r="F64" s="108">
        <v>1</v>
      </c>
      <c r="G64" s="108">
        <v>2</v>
      </c>
      <c r="H64" s="108">
        <v>2</v>
      </c>
      <c r="I64" s="108">
        <v>2</v>
      </c>
      <c r="J64" s="108">
        <v>2</v>
      </c>
    </row>
    <row r="65" spans="1:10">
      <c r="A65" s="108">
        <v>124</v>
      </c>
      <c r="B65" s="108" t="s">
        <v>204</v>
      </c>
      <c r="C65" s="108" t="s">
        <v>405</v>
      </c>
      <c r="D65" s="108">
        <v>2</v>
      </c>
      <c r="E65" s="108">
        <v>0</v>
      </c>
      <c r="F65" s="108">
        <v>0</v>
      </c>
      <c r="G65" s="108">
        <v>0</v>
      </c>
      <c r="H65" s="108">
        <v>0</v>
      </c>
      <c r="I65" s="108">
        <v>2</v>
      </c>
      <c r="J65" s="108">
        <v>0</v>
      </c>
    </row>
    <row r="66" spans="1:10">
      <c r="A66" s="108">
        <v>125</v>
      </c>
      <c r="B66" s="108" t="s">
        <v>156</v>
      </c>
      <c r="C66" s="108" t="s">
        <v>406</v>
      </c>
      <c r="D66" s="108">
        <v>42</v>
      </c>
      <c r="E66" s="108">
        <v>4</v>
      </c>
      <c r="F66" s="108">
        <v>1</v>
      </c>
      <c r="G66" s="108">
        <v>8</v>
      </c>
      <c r="H66" s="108">
        <v>8</v>
      </c>
      <c r="I66" s="108">
        <v>11</v>
      </c>
      <c r="J66" s="108">
        <v>10</v>
      </c>
    </row>
    <row r="67" spans="1:10">
      <c r="A67" s="108">
        <v>126</v>
      </c>
      <c r="B67" s="108" t="s">
        <v>173</v>
      </c>
      <c r="C67" s="108" t="s">
        <v>359</v>
      </c>
      <c r="D67" s="108">
        <v>5</v>
      </c>
      <c r="E67" s="108">
        <v>0</v>
      </c>
      <c r="F67" s="108">
        <v>0</v>
      </c>
      <c r="G67" s="108">
        <v>0</v>
      </c>
      <c r="H67" s="108">
        <v>0</v>
      </c>
      <c r="I67" s="108">
        <v>2</v>
      </c>
      <c r="J67" s="108">
        <v>3</v>
      </c>
    </row>
    <row r="68" spans="1:10">
      <c r="A68" s="108">
        <v>127</v>
      </c>
      <c r="B68" s="108" t="s">
        <v>165</v>
      </c>
      <c r="C68" s="108" t="s">
        <v>407</v>
      </c>
      <c r="D68" s="108">
        <v>4</v>
      </c>
      <c r="E68" s="108">
        <v>1</v>
      </c>
      <c r="F68" s="108">
        <v>0</v>
      </c>
      <c r="G68" s="108">
        <v>2</v>
      </c>
      <c r="H68" s="108">
        <v>0</v>
      </c>
      <c r="I68" s="108">
        <v>1</v>
      </c>
      <c r="J68" s="108">
        <v>0</v>
      </c>
    </row>
    <row r="69" spans="1:10">
      <c r="A69" s="108">
        <v>128</v>
      </c>
      <c r="B69" s="108" t="s">
        <v>150</v>
      </c>
      <c r="C69" s="108" t="s">
        <v>408</v>
      </c>
      <c r="D69" s="108">
        <v>13</v>
      </c>
      <c r="E69" s="108">
        <v>4</v>
      </c>
      <c r="F69" s="108">
        <v>0</v>
      </c>
      <c r="G69" s="108">
        <v>3</v>
      </c>
      <c r="H69" s="108">
        <v>1</v>
      </c>
      <c r="I69" s="108">
        <v>2</v>
      </c>
      <c r="J69" s="108">
        <v>3</v>
      </c>
    </row>
    <row r="70" spans="1:10">
      <c r="A70" s="108">
        <v>129</v>
      </c>
      <c r="B70" s="108" t="s">
        <v>171</v>
      </c>
      <c r="C70" s="108" t="s">
        <v>409</v>
      </c>
      <c r="D70" s="108">
        <v>0</v>
      </c>
      <c r="E70" s="108">
        <v>0</v>
      </c>
      <c r="F70" s="108">
        <v>0</v>
      </c>
      <c r="G70" s="108">
        <v>0</v>
      </c>
      <c r="H70" s="108">
        <v>0</v>
      </c>
      <c r="I70" s="108">
        <v>0</v>
      </c>
      <c r="J70" s="108">
        <v>0</v>
      </c>
    </row>
    <row r="71" spans="1:10">
      <c r="A71" s="108">
        <v>201</v>
      </c>
      <c r="B71" s="108" t="s">
        <v>175</v>
      </c>
      <c r="C71" s="108" t="s">
        <v>410</v>
      </c>
      <c r="D71" s="108">
        <v>21</v>
      </c>
      <c r="E71" s="108">
        <v>5</v>
      </c>
      <c r="F71" s="108">
        <v>0</v>
      </c>
      <c r="G71" s="108">
        <v>5</v>
      </c>
      <c r="H71" s="108">
        <v>2</v>
      </c>
      <c r="I71" s="108">
        <v>2</v>
      </c>
      <c r="J71" s="108">
        <v>7</v>
      </c>
    </row>
    <row r="72" spans="1:10">
      <c r="A72" s="108">
        <v>202</v>
      </c>
      <c r="B72" s="108" t="s">
        <v>176</v>
      </c>
      <c r="C72" s="108" t="s">
        <v>411</v>
      </c>
      <c r="D72" s="108">
        <v>35</v>
      </c>
      <c r="E72" s="108">
        <v>12</v>
      </c>
      <c r="F72" s="108">
        <v>8</v>
      </c>
      <c r="G72" s="108">
        <v>3</v>
      </c>
      <c r="H72" s="108">
        <v>6</v>
      </c>
      <c r="I72" s="108">
        <v>2</v>
      </c>
      <c r="J72" s="108">
        <v>4</v>
      </c>
    </row>
    <row r="73" spans="1:10">
      <c r="A73" s="108">
        <v>203</v>
      </c>
      <c r="B73" s="108" t="s">
        <v>180</v>
      </c>
      <c r="C73" s="108" t="s">
        <v>412</v>
      </c>
      <c r="D73" s="108">
        <v>3</v>
      </c>
      <c r="E73" s="108">
        <v>1</v>
      </c>
      <c r="F73" s="108">
        <v>0</v>
      </c>
      <c r="G73" s="108">
        <v>0</v>
      </c>
      <c r="H73" s="108">
        <v>1</v>
      </c>
      <c r="I73" s="108">
        <v>1</v>
      </c>
      <c r="J73" s="108">
        <v>0</v>
      </c>
    </row>
    <row r="74" spans="1:10">
      <c r="A74" s="108">
        <v>204</v>
      </c>
      <c r="B74" s="108" t="s">
        <v>179</v>
      </c>
      <c r="C74" s="108" t="s">
        <v>413</v>
      </c>
      <c r="D74" s="108">
        <v>27</v>
      </c>
      <c r="E74" s="108">
        <v>5</v>
      </c>
      <c r="F74" s="108">
        <v>0</v>
      </c>
      <c r="G74" s="108">
        <v>4</v>
      </c>
      <c r="H74" s="108">
        <v>2</v>
      </c>
      <c r="I74" s="108">
        <v>9</v>
      </c>
      <c r="J74" s="108">
        <v>7</v>
      </c>
    </row>
    <row r="75" spans="1:10">
      <c r="A75" s="108">
        <v>205</v>
      </c>
      <c r="B75" s="108" t="s">
        <v>201</v>
      </c>
      <c r="C75" s="108" t="s">
        <v>414</v>
      </c>
      <c r="D75" s="108">
        <v>26</v>
      </c>
      <c r="E75" s="108">
        <v>6</v>
      </c>
      <c r="F75" s="108">
        <v>0</v>
      </c>
      <c r="G75" s="108">
        <v>2</v>
      </c>
      <c r="H75" s="108">
        <v>7</v>
      </c>
      <c r="I75" s="108">
        <v>7</v>
      </c>
      <c r="J75" s="108">
        <v>4</v>
      </c>
    </row>
    <row r="76" spans="1:10">
      <c r="A76" s="108">
        <v>206</v>
      </c>
      <c r="B76" s="108" t="s">
        <v>167</v>
      </c>
      <c r="C76" s="108" t="s">
        <v>415</v>
      </c>
      <c r="D76" s="108">
        <v>8</v>
      </c>
      <c r="E76" s="108">
        <v>7</v>
      </c>
      <c r="F76" s="108">
        <v>0</v>
      </c>
      <c r="G76" s="108">
        <v>1</v>
      </c>
      <c r="H76" s="108">
        <v>0</v>
      </c>
      <c r="I76" s="108">
        <v>0</v>
      </c>
      <c r="J76" s="108">
        <v>0</v>
      </c>
    </row>
    <row r="77" spans="1:10">
      <c r="A77" s="108">
        <v>207</v>
      </c>
      <c r="B77" s="108" t="s">
        <v>194</v>
      </c>
      <c r="C77" s="108" t="s">
        <v>416</v>
      </c>
      <c r="D77" s="108">
        <v>36</v>
      </c>
      <c r="E77" s="108">
        <v>9</v>
      </c>
      <c r="F77" s="108">
        <v>0</v>
      </c>
      <c r="G77" s="108">
        <v>7</v>
      </c>
      <c r="H77" s="108">
        <v>4</v>
      </c>
      <c r="I77" s="108">
        <v>9</v>
      </c>
      <c r="J77" s="108">
        <v>7</v>
      </c>
    </row>
    <row r="78" spans="1:10">
      <c r="A78" s="108">
        <v>208</v>
      </c>
      <c r="B78" s="108" t="s">
        <v>170</v>
      </c>
      <c r="C78" s="108" t="s">
        <v>393</v>
      </c>
      <c r="D78" s="108">
        <v>7</v>
      </c>
      <c r="E78" s="108">
        <v>2</v>
      </c>
      <c r="F78" s="108">
        <v>0</v>
      </c>
      <c r="G78" s="108">
        <v>0</v>
      </c>
      <c r="H78" s="108">
        <v>1</v>
      </c>
      <c r="I78" s="108">
        <v>1</v>
      </c>
      <c r="J78" s="108">
        <v>3</v>
      </c>
    </row>
    <row r="79" spans="1:10">
      <c r="A79" s="108">
        <v>209</v>
      </c>
      <c r="B79" s="108" t="s">
        <v>195</v>
      </c>
      <c r="C79" s="108" t="s">
        <v>417</v>
      </c>
      <c r="D79" s="108">
        <v>26</v>
      </c>
      <c r="E79" s="108">
        <v>5</v>
      </c>
      <c r="F79" s="108">
        <v>2</v>
      </c>
      <c r="G79" s="108">
        <v>3</v>
      </c>
      <c r="H79" s="108">
        <v>4</v>
      </c>
      <c r="I79" s="108">
        <v>8</v>
      </c>
      <c r="J79" s="108">
        <v>4</v>
      </c>
    </row>
    <row r="80" spans="1:10">
      <c r="A80" s="108">
        <v>210</v>
      </c>
      <c r="B80" s="108" t="s">
        <v>189</v>
      </c>
      <c r="C80" s="108" t="s">
        <v>418</v>
      </c>
      <c r="D80" s="108">
        <v>3</v>
      </c>
      <c r="E80" s="108">
        <v>1</v>
      </c>
      <c r="F80" s="108">
        <v>0</v>
      </c>
      <c r="G80" s="108">
        <v>0</v>
      </c>
      <c r="H80" s="108">
        <v>1</v>
      </c>
      <c r="I80" s="108">
        <v>1</v>
      </c>
      <c r="J80" s="108">
        <v>0</v>
      </c>
    </row>
    <row r="81" spans="1:10">
      <c r="A81" s="108">
        <v>211</v>
      </c>
      <c r="B81" s="108" t="s">
        <v>193</v>
      </c>
      <c r="C81" s="108" t="s">
        <v>401</v>
      </c>
      <c r="D81" s="108">
        <v>2</v>
      </c>
      <c r="E81" s="108">
        <v>2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</row>
    <row r="82" spans="1:10">
      <c r="A82" s="108">
        <v>212</v>
      </c>
      <c r="B82" s="108" t="s">
        <v>203</v>
      </c>
      <c r="C82" s="108" t="s">
        <v>419</v>
      </c>
      <c r="D82" s="108">
        <v>4</v>
      </c>
      <c r="E82" s="108">
        <v>1</v>
      </c>
      <c r="F82" s="108">
        <v>0</v>
      </c>
      <c r="G82" s="108">
        <v>3</v>
      </c>
      <c r="H82" s="108">
        <v>0</v>
      </c>
      <c r="I82" s="108">
        <v>0</v>
      </c>
      <c r="J82" s="108">
        <v>0</v>
      </c>
    </row>
    <row r="83" spans="1:10">
      <c r="A83" s="108">
        <v>213</v>
      </c>
      <c r="B83" s="108" t="s">
        <v>185</v>
      </c>
      <c r="C83" s="108" t="s">
        <v>420</v>
      </c>
      <c r="D83" s="108">
        <v>18</v>
      </c>
      <c r="E83" s="108">
        <v>5</v>
      </c>
      <c r="F83" s="108">
        <v>0</v>
      </c>
      <c r="G83" s="108">
        <v>0</v>
      </c>
      <c r="H83" s="108">
        <v>0</v>
      </c>
      <c r="I83" s="108">
        <v>6</v>
      </c>
      <c r="J83" s="108">
        <v>7</v>
      </c>
    </row>
    <row r="84" spans="1:10">
      <c r="A84" s="108">
        <v>214</v>
      </c>
      <c r="B84" s="108" t="s">
        <v>184</v>
      </c>
      <c r="C84" s="108" t="s">
        <v>421</v>
      </c>
      <c r="D84" s="108">
        <v>0</v>
      </c>
      <c r="E84" s="108">
        <v>0</v>
      </c>
      <c r="F84" s="108">
        <v>0</v>
      </c>
      <c r="G84" s="108">
        <v>0</v>
      </c>
      <c r="H84" s="108">
        <v>0</v>
      </c>
      <c r="I84" s="108">
        <v>0</v>
      </c>
      <c r="J84" s="108">
        <v>0</v>
      </c>
    </row>
    <row r="85" spans="1:10">
      <c r="A85" s="108">
        <v>215</v>
      </c>
      <c r="B85" s="108" t="s">
        <v>188</v>
      </c>
      <c r="C85" s="108" t="s">
        <v>422</v>
      </c>
      <c r="D85" s="108">
        <v>13</v>
      </c>
      <c r="E85" s="108">
        <v>4</v>
      </c>
      <c r="F85" s="108">
        <v>0</v>
      </c>
      <c r="G85" s="108">
        <v>2</v>
      </c>
      <c r="H85" s="108">
        <v>1</v>
      </c>
      <c r="I85" s="108">
        <v>2</v>
      </c>
      <c r="J85" s="108">
        <v>4</v>
      </c>
    </row>
    <row r="86" spans="1:10">
      <c r="A86" s="108">
        <v>216</v>
      </c>
      <c r="B86" s="108" t="s">
        <v>190</v>
      </c>
      <c r="C86" s="108" t="s">
        <v>423</v>
      </c>
      <c r="D86" s="108">
        <v>12</v>
      </c>
      <c r="E86" s="108">
        <v>2</v>
      </c>
      <c r="F86" s="108">
        <v>1</v>
      </c>
      <c r="G86" s="108">
        <v>1</v>
      </c>
      <c r="H86" s="108">
        <v>2</v>
      </c>
      <c r="I86" s="108">
        <v>3</v>
      </c>
      <c r="J86" s="108">
        <v>3</v>
      </c>
    </row>
    <row r="87" spans="1:10">
      <c r="A87" s="108">
        <v>217</v>
      </c>
      <c r="B87" s="108" t="s">
        <v>206</v>
      </c>
      <c r="C87" s="108" t="s">
        <v>424</v>
      </c>
      <c r="D87" s="108">
        <v>12</v>
      </c>
      <c r="E87" s="108">
        <v>3</v>
      </c>
      <c r="F87" s="108">
        <v>0</v>
      </c>
      <c r="G87" s="108">
        <v>2</v>
      </c>
      <c r="H87" s="108">
        <v>2</v>
      </c>
      <c r="I87" s="108">
        <v>2</v>
      </c>
      <c r="J87" s="108">
        <v>3</v>
      </c>
    </row>
    <row r="88" spans="1:10">
      <c r="A88" s="108">
        <v>218</v>
      </c>
      <c r="B88" s="108" t="s">
        <v>202</v>
      </c>
      <c r="C88" s="108" t="s">
        <v>425</v>
      </c>
      <c r="D88" s="108">
        <v>29</v>
      </c>
      <c r="E88" s="108">
        <v>7</v>
      </c>
      <c r="F88" s="108">
        <v>0</v>
      </c>
      <c r="G88" s="108">
        <v>5</v>
      </c>
      <c r="H88" s="108">
        <v>8</v>
      </c>
      <c r="I88" s="108">
        <v>4</v>
      </c>
      <c r="J88" s="108">
        <v>5</v>
      </c>
    </row>
    <row r="89" spans="1:10">
      <c r="A89" s="108">
        <v>219</v>
      </c>
      <c r="B89" s="108" t="s">
        <v>199</v>
      </c>
      <c r="C89" s="108" t="s">
        <v>384</v>
      </c>
      <c r="D89" s="108">
        <v>6</v>
      </c>
      <c r="E89" s="108">
        <v>4</v>
      </c>
      <c r="F89" s="108">
        <v>0</v>
      </c>
      <c r="G89" s="108">
        <v>1</v>
      </c>
      <c r="H89" s="108">
        <v>0</v>
      </c>
      <c r="I89" s="108">
        <v>1</v>
      </c>
      <c r="J89" s="108">
        <v>0</v>
      </c>
    </row>
    <row r="90" spans="1:10">
      <c r="A90" s="108">
        <v>220</v>
      </c>
      <c r="B90" s="108" t="s">
        <v>192</v>
      </c>
      <c r="C90" s="108" t="s">
        <v>426</v>
      </c>
      <c r="D90" s="108">
        <v>6</v>
      </c>
      <c r="E90" s="108">
        <v>5</v>
      </c>
      <c r="F90" s="108">
        <v>0</v>
      </c>
      <c r="G90" s="108">
        <v>0</v>
      </c>
      <c r="H90" s="108">
        <v>0</v>
      </c>
      <c r="I90" s="108">
        <v>0</v>
      </c>
      <c r="J90" s="108">
        <v>1</v>
      </c>
    </row>
    <row r="91" spans="1:10">
      <c r="A91" s="108">
        <v>221</v>
      </c>
      <c r="B91" s="108" t="s">
        <v>191</v>
      </c>
      <c r="C91" s="108" t="s">
        <v>427</v>
      </c>
      <c r="D91" s="108">
        <v>34</v>
      </c>
      <c r="E91" s="108">
        <v>7</v>
      </c>
      <c r="F91" s="108">
        <v>1</v>
      </c>
      <c r="G91" s="108">
        <v>4</v>
      </c>
      <c r="H91" s="108">
        <v>4</v>
      </c>
      <c r="I91" s="108">
        <v>7</v>
      </c>
      <c r="J91" s="108">
        <v>11</v>
      </c>
    </row>
    <row r="92" spans="1:10">
      <c r="A92" s="108">
        <v>301</v>
      </c>
      <c r="B92" s="108" t="s">
        <v>168</v>
      </c>
      <c r="C92" s="108" t="s">
        <v>428</v>
      </c>
      <c r="D92" s="108">
        <v>12</v>
      </c>
      <c r="E92" s="108">
        <v>2</v>
      </c>
      <c r="F92" s="108">
        <v>0</v>
      </c>
      <c r="G92" s="108">
        <v>2</v>
      </c>
      <c r="H92" s="108">
        <v>1</v>
      </c>
      <c r="I92" s="108">
        <v>0</v>
      </c>
      <c r="J92" s="108">
        <v>7</v>
      </c>
    </row>
    <row r="93" spans="1:10">
      <c r="A93" s="108">
        <v>302</v>
      </c>
      <c r="B93" s="108" t="s">
        <v>169</v>
      </c>
      <c r="C93" s="108" t="s">
        <v>429</v>
      </c>
      <c r="D93" s="108">
        <v>15</v>
      </c>
      <c r="E93" s="108">
        <v>1</v>
      </c>
      <c r="F93" s="108">
        <v>0</v>
      </c>
      <c r="G93" s="108">
        <v>3</v>
      </c>
      <c r="H93" s="108">
        <v>1</v>
      </c>
      <c r="I93" s="108">
        <v>3</v>
      </c>
      <c r="J93" s="108">
        <v>7</v>
      </c>
    </row>
    <row r="94" spans="1:10">
      <c r="A94" s="108">
        <v>303</v>
      </c>
      <c r="B94" s="108" t="s">
        <v>172</v>
      </c>
      <c r="C94" s="108" t="s">
        <v>430</v>
      </c>
      <c r="D94" s="108">
        <v>10</v>
      </c>
      <c r="E94" s="108">
        <v>4</v>
      </c>
      <c r="F94" s="108">
        <v>0</v>
      </c>
      <c r="G94" s="108">
        <v>1</v>
      </c>
      <c r="H94" s="108">
        <v>2</v>
      </c>
      <c r="I94" s="108">
        <v>2</v>
      </c>
      <c r="J94" s="108">
        <v>1</v>
      </c>
    </row>
    <row r="95" spans="1:10">
      <c r="A95" s="108">
        <v>304</v>
      </c>
      <c r="B95" s="108" t="s">
        <v>174</v>
      </c>
      <c r="C95" s="108" t="s">
        <v>431</v>
      </c>
      <c r="D95" s="108">
        <v>58</v>
      </c>
      <c r="E95" s="108">
        <v>7</v>
      </c>
      <c r="F95" s="108">
        <v>6</v>
      </c>
      <c r="G95" s="108">
        <v>13</v>
      </c>
      <c r="H95" s="108">
        <v>9</v>
      </c>
      <c r="I95" s="108">
        <v>16</v>
      </c>
      <c r="J95" s="108">
        <v>7</v>
      </c>
    </row>
    <row r="96" spans="1:10">
      <c r="A96" s="108">
        <v>305</v>
      </c>
      <c r="B96" s="108" t="s">
        <v>177</v>
      </c>
      <c r="C96" s="108" t="s">
        <v>432</v>
      </c>
      <c r="D96" s="108">
        <v>3</v>
      </c>
      <c r="E96" s="108">
        <v>2</v>
      </c>
      <c r="F96" s="108">
        <v>0</v>
      </c>
      <c r="G96" s="108">
        <v>0</v>
      </c>
      <c r="H96" s="108">
        <v>0</v>
      </c>
      <c r="I96" s="108">
        <v>1</v>
      </c>
      <c r="J96" s="108">
        <v>0</v>
      </c>
    </row>
    <row r="97" spans="1:10">
      <c r="A97" s="108">
        <v>306</v>
      </c>
      <c r="B97" s="108" t="s">
        <v>178</v>
      </c>
      <c r="C97" s="108" t="s">
        <v>433</v>
      </c>
      <c r="D97" s="108">
        <v>29</v>
      </c>
      <c r="E97" s="108">
        <v>8</v>
      </c>
      <c r="F97" s="108">
        <v>1</v>
      </c>
      <c r="G97" s="108">
        <v>4</v>
      </c>
      <c r="H97" s="108">
        <v>1</v>
      </c>
      <c r="I97" s="108">
        <v>8</v>
      </c>
      <c r="J97" s="108">
        <v>7</v>
      </c>
    </row>
    <row r="98" spans="1:10">
      <c r="A98" s="108">
        <v>307</v>
      </c>
      <c r="B98" s="108" t="s">
        <v>181</v>
      </c>
      <c r="C98" s="108" t="s">
        <v>360</v>
      </c>
      <c r="D98" s="108">
        <v>2</v>
      </c>
      <c r="E98" s="108">
        <v>0</v>
      </c>
      <c r="F98" s="108">
        <v>0</v>
      </c>
      <c r="G98" s="108">
        <v>0</v>
      </c>
      <c r="H98" s="108">
        <v>0</v>
      </c>
      <c r="I98" s="108">
        <v>1</v>
      </c>
      <c r="J98" s="108">
        <v>1</v>
      </c>
    </row>
    <row r="99" spans="1:10">
      <c r="A99" s="108">
        <v>309</v>
      </c>
      <c r="B99" s="108" t="s">
        <v>205</v>
      </c>
      <c r="C99" s="108" t="s">
        <v>434</v>
      </c>
      <c r="D99" s="108">
        <v>10</v>
      </c>
      <c r="E99" s="108">
        <v>0</v>
      </c>
      <c r="F99" s="108">
        <v>0</v>
      </c>
      <c r="G99" s="108">
        <v>3</v>
      </c>
      <c r="H99" s="108">
        <v>5</v>
      </c>
      <c r="I99" s="108">
        <v>2</v>
      </c>
      <c r="J99" s="108">
        <v>0</v>
      </c>
    </row>
    <row r="100" spans="1:10">
      <c r="A100" s="108">
        <v>310</v>
      </c>
      <c r="B100" s="108" t="s">
        <v>186</v>
      </c>
      <c r="C100" s="108" t="s">
        <v>435</v>
      </c>
      <c r="D100" s="108">
        <v>10</v>
      </c>
      <c r="E100" s="108">
        <v>4</v>
      </c>
      <c r="F100" s="108">
        <v>0</v>
      </c>
      <c r="G100" s="108">
        <v>1</v>
      </c>
      <c r="H100" s="108">
        <v>2</v>
      </c>
      <c r="I100" s="108">
        <v>1</v>
      </c>
      <c r="J100" s="108">
        <v>2</v>
      </c>
    </row>
    <row r="101" spans="1:10">
      <c r="A101" s="108">
        <v>311</v>
      </c>
      <c r="B101" s="108" t="s">
        <v>187</v>
      </c>
      <c r="C101" s="108" t="s">
        <v>436</v>
      </c>
      <c r="D101" s="108">
        <v>10</v>
      </c>
      <c r="E101" s="108">
        <v>3</v>
      </c>
      <c r="F101" s="108">
        <v>0</v>
      </c>
      <c r="G101" s="108">
        <v>0</v>
      </c>
      <c r="H101" s="108">
        <v>2</v>
      </c>
      <c r="I101" s="108">
        <v>2</v>
      </c>
      <c r="J101" s="108">
        <v>3</v>
      </c>
    </row>
    <row r="102" spans="1:10">
      <c r="A102" s="108">
        <v>312</v>
      </c>
      <c r="B102" s="108" t="s">
        <v>197</v>
      </c>
      <c r="C102" s="108" t="s">
        <v>437</v>
      </c>
      <c r="D102" s="108">
        <v>2</v>
      </c>
      <c r="E102" s="108">
        <v>1</v>
      </c>
      <c r="F102" s="108">
        <v>0</v>
      </c>
      <c r="G102" s="108">
        <v>0</v>
      </c>
      <c r="H102" s="108">
        <v>0</v>
      </c>
      <c r="I102" s="108">
        <v>0</v>
      </c>
      <c r="J102" s="108">
        <v>1</v>
      </c>
    </row>
    <row r="103" spans="1:10">
      <c r="A103" s="108">
        <v>313</v>
      </c>
      <c r="B103" s="108" t="s">
        <v>196</v>
      </c>
      <c r="C103" s="108" t="s">
        <v>408</v>
      </c>
      <c r="D103" s="108">
        <v>2</v>
      </c>
      <c r="E103" s="108">
        <v>0</v>
      </c>
      <c r="F103" s="108">
        <v>0</v>
      </c>
      <c r="G103" s="108">
        <v>0</v>
      </c>
      <c r="H103" s="108">
        <v>0</v>
      </c>
      <c r="I103" s="108">
        <v>2</v>
      </c>
      <c r="J103" s="108">
        <v>0</v>
      </c>
    </row>
    <row r="104" spans="1:10">
      <c r="A104" s="108">
        <v>314</v>
      </c>
      <c r="B104" s="108" t="s">
        <v>200</v>
      </c>
      <c r="C104" s="108" t="s">
        <v>438</v>
      </c>
      <c r="D104" s="108">
        <v>6</v>
      </c>
      <c r="E104" s="108">
        <v>1</v>
      </c>
      <c r="F104" s="108">
        <v>0</v>
      </c>
      <c r="G104" s="108">
        <v>0</v>
      </c>
      <c r="H104" s="108">
        <v>3</v>
      </c>
      <c r="I104" s="108">
        <v>1</v>
      </c>
      <c r="J104" s="108">
        <v>1</v>
      </c>
    </row>
    <row r="105" spans="1:10">
      <c r="A105" s="108">
        <v>315</v>
      </c>
      <c r="B105" s="108" t="s">
        <v>198</v>
      </c>
      <c r="C105" s="108" t="s">
        <v>439</v>
      </c>
      <c r="D105" s="108">
        <v>14</v>
      </c>
      <c r="E105" s="108">
        <v>2</v>
      </c>
      <c r="F105" s="108">
        <v>1</v>
      </c>
      <c r="G105" s="108">
        <v>1</v>
      </c>
      <c r="H105" s="108">
        <v>2</v>
      </c>
      <c r="I105" s="108">
        <v>5</v>
      </c>
      <c r="J105" s="108">
        <v>3</v>
      </c>
    </row>
    <row r="106" spans="1:10">
      <c r="A106" s="108">
        <v>998</v>
      </c>
      <c r="B106" s="108" t="s">
        <v>125</v>
      </c>
      <c r="C106" s="108" t="s">
        <v>380</v>
      </c>
      <c r="D106" s="108">
        <v>20</v>
      </c>
      <c r="E106" s="108">
        <v>2</v>
      </c>
      <c r="F106" s="108">
        <v>0</v>
      </c>
      <c r="G106" s="108">
        <v>5</v>
      </c>
      <c r="H106" s="108">
        <v>5</v>
      </c>
      <c r="I106" s="108">
        <v>3</v>
      </c>
      <c r="J106" s="108">
        <v>5</v>
      </c>
    </row>
    <row r="107" spans="1:10">
      <c r="A107" s="108">
        <v>999</v>
      </c>
      <c r="B107" s="108" t="s">
        <v>126</v>
      </c>
      <c r="C107" s="108" t="s">
        <v>440</v>
      </c>
      <c r="D107" s="108">
        <v>5</v>
      </c>
      <c r="E107" s="108">
        <v>2</v>
      </c>
      <c r="F107" s="108">
        <v>0</v>
      </c>
      <c r="G107" s="108">
        <v>1</v>
      </c>
      <c r="H107" s="108">
        <v>0</v>
      </c>
      <c r="I107" s="108">
        <v>1</v>
      </c>
      <c r="J107" s="108">
        <v>1</v>
      </c>
    </row>
    <row r="108" spans="1:10">
      <c r="A108" s="108" t="s">
        <v>254</v>
      </c>
      <c r="B108" s="108" t="s">
        <v>159</v>
      </c>
      <c r="C108" s="108" t="s">
        <v>441</v>
      </c>
      <c r="D108" s="108">
        <v>21</v>
      </c>
      <c r="E108" s="108">
        <v>1</v>
      </c>
      <c r="F108" s="108">
        <v>5</v>
      </c>
      <c r="G108" s="108">
        <v>3</v>
      </c>
      <c r="H108" s="108">
        <v>2</v>
      </c>
      <c r="I108" s="108">
        <v>6</v>
      </c>
      <c r="J108" s="108">
        <v>4</v>
      </c>
    </row>
    <row r="109" spans="1:10">
      <c r="A109" s="108">
        <v>114</v>
      </c>
      <c r="B109" s="108" t="s">
        <v>148</v>
      </c>
      <c r="C109" s="108" t="s">
        <v>442</v>
      </c>
      <c r="D109" s="108">
        <v>15</v>
      </c>
      <c r="E109" s="108">
        <v>4</v>
      </c>
      <c r="F109" s="108">
        <v>0</v>
      </c>
      <c r="G109" s="108">
        <v>3</v>
      </c>
      <c r="H109" s="108">
        <v>2</v>
      </c>
      <c r="I109" s="108">
        <v>3</v>
      </c>
      <c r="J109" s="108">
        <v>3</v>
      </c>
    </row>
    <row r="110" spans="1:10">
      <c r="A110" s="108" t="s">
        <v>208</v>
      </c>
      <c r="B110" s="108" t="s">
        <v>209</v>
      </c>
      <c r="C110" s="108" t="s">
        <v>378</v>
      </c>
      <c r="D110" s="108">
        <v>37</v>
      </c>
      <c r="E110" s="108">
        <v>4</v>
      </c>
      <c r="F110" s="108">
        <v>0</v>
      </c>
      <c r="G110" s="108">
        <v>6</v>
      </c>
      <c r="H110" s="108">
        <v>9</v>
      </c>
      <c r="I110" s="108">
        <v>13</v>
      </c>
      <c r="J110" s="108">
        <v>5</v>
      </c>
    </row>
    <row r="111" spans="1:10">
      <c r="A111" s="108" t="s">
        <v>210</v>
      </c>
      <c r="B111" s="108" t="s">
        <v>211</v>
      </c>
      <c r="C111" s="108" t="s">
        <v>402</v>
      </c>
      <c r="D111" s="108">
        <v>11</v>
      </c>
      <c r="E111" s="108">
        <v>3</v>
      </c>
      <c r="F111" s="108">
        <v>0</v>
      </c>
      <c r="G111" s="108">
        <v>1</v>
      </c>
      <c r="H111" s="108">
        <v>1</v>
      </c>
      <c r="I111" s="108">
        <v>1</v>
      </c>
      <c r="J111" s="108">
        <v>5</v>
      </c>
    </row>
    <row r="112" spans="1:10">
      <c r="A112" s="108" t="s">
        <v>212</v>
      </c>
      <c r="B112" s="108" t="s">
        <v>213</v>
      </c>
      <c r="C112" s="108" t="s">
        <v>443</v>
      </c>
      <c r="D112" s="108">
        <v>7</v>
      </c>
      <c r="E112" s="108">
        <v>1</v>
      </c>
      <c r="F112" s="108">
        <v>0</v>
      </c>
      <c r="G112" s="108">
        <v>0</v>
      </c>
      <c r="H112" s="108">
        <v>2</v>
      </c>
      <c r="I112" s="108">
        <v>1</v>
      </c>
      <c r="J112" s="108">
        <v>3</v>
      </c>
    </row>
    <row r="113" spans="1:10">
      <c r="A113" s="108" t="s">
        <v>214</v>
      </c>
      <c r="B113" s="108" t="s">
        <v>215</v>
      </c>
      <c r="C113" s="108" t="s">
        <v>444</v>
      </c>
      <c r="D113" s="108">
        <v>8</v>
      </c>
      <c r="E113" s="108">
        <v>5</v>
      </c>
      <c r="F113" s="108">
        <v>0</v>
      </c>
      <c r="G113" s="108">
        <v>0</v>
      </c>
      <c r="H113" s="108">
        <v>2</v>
      </c>
      <c r="I113" s="108">
        <v>1</v>
      </c>
      <c r="J113" s="108">
        <v>0</v>
      </c>
    </row>
    <row r="114" spans="1:10">
      <c r="A114" s="108" t="s">
        <v>283</v>
      </c>
      <c r="B114" s="108" t="s">
        <v>100</v>
      </c>
      <c r="C114" s="108" t="s">
        <v>445</v>
      </c>
      <c r="D114" s="108">
        <v>29</v>
      </c>
      <c r="E114" s="108">
        <v>7</v>
      </c>
      <c r="F114" s="108">
        <v>4</v>
      </c>
      <c r="G114" s="108">
        <v>6</v>
      </c>
      <c r="H114" s="108">
        <v>3</v>
      </c>
      <c r="I114" s="108">
        <v>5</v>
      </c>
      <c r="J114" s="108">
        <v>4</v>
      </c>
    </row>
    <row r="115" spans="1:10">
      <c r="A115" s="108" t="s">
        <v>118</v>
      </c>
      <c r="B115" s="108" t="s">
        <v>119</v>
      </c>
      <c r="C115" s="108" t="s">
        <v>446</v>
      </c>
      <c r="D115" s="108">
        <v>19</v>
      </c>
      <c r="E115" s="108">
        <v>4</v>
      </c>
      <c r="F115" s="108">
        <v>0</v>
      </c>
      <c r="G115" s="108">
        <v>5</v>
      </c>
      <c r="H115" s="108">
        <v>3</v>
      </c>
      <c r="I115" s="108">
        <v>5</v>
      </c>
      <c r="J115" s="108">
        <v>2</v>
      </c>
    </row>
    <row r="116" spans="1:10">
      <c r="A116" s="108" t="s">
        <v>123</v>
      </c>
      <c r="B116" s="108" t="s">
        <v>124</v>
      </c>
      <c r="C116" s="108" t="s">
        <v>447</v>
      </c>
      <c r="D116" s="108">
        <v>17</v>
      </c>
      <c r="E116" s="108">
        <v>6</v>
      </c>
      <c r="F116" s="108">
        <v>1</v>
      </c>
      <c r="G116" s="108">
        <v>6</v>
      </c>
      <c r="H116" s="108">
        <v>0</v>
      </c>
      <c r="I116" s="108">
        <v>3</v>
      </c>
      <c r="J116" s="108">
        <v>1</v>
      </c>
    </row>
    <row r="117" spans="1:10">
      <c r="A117" s="108" t="s">
        <v>121</v>
      </c>
      <c r="B117" s="108" t="s">
        <v>122</v>
      </c>
      <c r="C117" s="108" t="s">
        <v>448</v>
      </c>
      <c r="D117" s="108">
        <v>10</v>
      </c>
      <c r="E117" s="108">
        <v>1</v>
      </c>
      <c r="F117" s="108">
        <v>0</v>
      </c>
      <c r="G117" s="108">
        <v>2</v>
      </c>
      <c r="H117" s="108">
        <v>2</v>
      </c>
      <c r="I117" s="108">
        <v>3</v>
      </c>
      <c r="J117" s="108">
        <v>2</v>
      </c>
    </row>
    <row r="118" spans="1:10">
      <c r="A118" s="108" t="s">
        <v>216</v>
      </c>
      <c r="B118" s="108" t="s">
        <v>217</v>
      </c>
      <c r="C118" s="108" t="s">
        <v>449</v>
      </c>
      <c r="D118" s="108">
        <v>9</v>
      </c>
      <c r="E118" s="108">
        <v>2</v>
      </c>
      <c r="F118" s="108">
        <v>0</v>
      </c>
      <c r="G118" s="108">
        <v>2</v>
      </c>
      <c r="H118" s="108">
        <v>1</v>
      </c>
      <c r="I118" s="108">
        <v>2</v>
      </c>
      <c r="J118" s="108">
        <v>2</v>
      </c>
    </row>
    <row r="119" spans="1:10">
      <c r="A119" s="108" t="s">
        <v>287</v>
      </c>
      <c r="B119" s="108" t="s">
        <v>219</v>
      </c>
      <c r="C119" s="108" t="s">
        <v>450</v>
      </c>
      <c r="D119" s="108">
        <v>3</v>
      </c>
      <c r="E119" s="108">
        <v>1</v>
      </c>
      <c r="F119" s="108">
        <v>0</v>
      </c>
      <c r="G119" s="108">
        <v>0</v>
      </c>
      <c r="H119" s="108">
        <v>1</v>
      </c>
      <c r="I119" s="108">
        <v>1</v>
      </c>
      <c r="J119" s="108">
        <v>0</v>
      </c>
    </row>
    <row r="120" spans="1:10">
      <c r="A120" s="108" t="s">
        <v>127</v>
      </c>
      <c r="B120" s="108" t="s">
        <v>128</v>
      </c>
      <c r="C120" s="108" t="s">
        <v>408</v>
      </c>
      <c r="D120" s="108">
        <v>11</v>
      </c>
      <c r="E120" s="108">
        <v>4</v>
      </c>
      <c r="F120" s="108">
        <v>0</v>
      </c>
      <c r="G120" s="108">
        <v>1</v>
      </c>
      <c r="H120" s="108">
        <v>1</v>
      </c>
      <c r="I120" s="108">
        <v>1</v>
      </c>
      <c r="J120" s="108">
        <v>4</v>
      </c>
    </row>
    <row r="121" spans="1:10">
      <c r="A121" s="108" t="s">
        <v>129</v>
      </c>
      <c r="B121" s="108" t="s">
        <v>130</v>
      </c>
      <c r="C121" s="108" t="s">
        <v>451</v>
      </c>
      <c r="D121" s="108">
        <v>30</v>
      </c>
      <c r="E121" s="108">
        <v>4</v>
      </c>
      <c r="F121" s="108">
        <v>0</v>
      </c>
      <c r="G121" s="108">
        <v>9</v>
      </c>
      <c r="H121" s="108">
        <v>4</v>
      </c>
      <c r="I121" s="108">
        <v>11</v>
      </c>
      <c r="J121" s="108">
        <v>2</v>
      </c>
    </row>
    <row r="122" spans="1:10">
      <c r="A122" s="108" t="s">
        <v>452</v>
      </c>
      <c r="B122" s="108" t="s">
        <v>132</v>
      </c>
      <c r="C122" s="108" t="s">
        <v>453</v>
      </c>
      <c r="D122" s="108">
        <v>6</v>
      </c>
      <c r="E122" s="108">
        <v>0</v>
      </c>
      <c r="F122" s="108">
        <v>0</v>
      </c>
      <c r="G122" s="108">
        <v>2</v>
      </c>
      <c r="H122" s="108">
        <v>1</v>
      </c>
      <c r="I122" s="108">
        <v>1</v>
      </c>
      <c r="J122" s="108">
        <v>2</v>
      </c>
    </row>
    <row r="123" spans="1:10">
      <c r="A123" s="108" t="s">
        <v>143</v>
      </c>
      <c r="B123" s="108" t="s">
        <v>144</v>
      </c>
      <c r="C123" s="108" t="s">
        <v>454</v>
      </c>
      <c r="D123" s="108">
        <v>18</v>
      </c>
      <c r="E123" s="108">
        <v>5</v>
      </c>
      <c r="F123" s="108">
        <v>2</v>
      </c>
      <c r="G123" s="108">
        <v>1</v>
      </c>
      <c r="H123" s="108">
        <v>3</v>
      </c>
      <c r="I123" s="108">
        <v>4</v>
      </c>
      <c r="J123" s="108">
        <v>3</v>
      </c>
    </row>
    <row r="124" spans="1:10">
      <c r="A124" s="108" t="s">
        <v>141</v>
      </c>
      <c r="B124" s="108" t="s">
        <v>142</v>
      </c>
      <c r="C124" s="108" t="s">
        <v>455</v>
      </c>
      <c r="D124" s="108">
        <v>16</v>
      </c>
      <c r="E124" s="108">
        <v>7</v>
      </c>
      <c r="F124" s="108">
        <v>0</v>
      </c>
      <c r="G124" s="108">
        <v>2</v>
      </c>
      <c r="H124" s="108">
        <v>1</v>
      </c>
      <c r="I124" s="108">
        <v>4</v>
      </c>
      <c r="J124" s="108">
        <v>2</v>
      </c>
    </row>
    <row r="125" spans="1:10">
      <c r="A125" s="108" t="s">
        <v>233</v>
      </c>
      <c r="B125" s="108" t="s">
        <v>155</v>
      </c>
      <c r="C125" s="108" t="s">
        <v>456</v>
      </c>
      <c r="D125" s="108">
        <v>29</v>
      </c>
      <c r="E125" s="108">
        <v>5</v>
      </c>
      <c r="F125" s="108">
        <v>0</v>
      </c>
      <c r="G125" s="108">
        <v>8</v>
      </c>
      <c r="H125" s="108">
        <v>5</v>
      </c>
      <c r="I125" s="108">
        <v>7</v>
      </c>
      <c r="J125" s="108">
        <v>4</v>
      </c>
    </row>
    <row r="126" spans="1:10">
      <c r="A126" s="108" t="s">
        <v>242</v>
      </c>
      <c r="B126" s="108" t="s">
        <v>243</v>
      </c>
      <c r="C126" s="108" t="s">
        <v>457</v>
      </c>
      <c r="D126" s="108">
        <v>4</v>
      </c>
      <c r="E126" s="108">
        <v>3</v>
      </c>
      <c r="F126" s="108">
        <v>0</v>
      </c>
      <c r="G126" s="108">
        <v>0</v>
      </c>
      <c r="H126" s="108">
        <v>0</v>
      </c>
      <c r="I126" s="108">
        <v>0</v>
      </c>
      <c r="J126" s="108">
        <v>1</v>
      </c>
    </row>
    <row r="127" spans="1:10">
      <c r="A127" s="108" t="s">
        <v>163</v>
      </c>
      <c r="B127" s="108" t="s">
        <v>164</v>
      </c>
      <c r="C127" s="108" t="s">
        <v>458</v>
      </c>
      <c r="D127" s="108">
        <v>14</v>
      </c>
      <c r="E127" s="108">
        <v>6</v>
      </c>
      <c r="F127" s="108">
        <v>1</v>
      </c>
      <c r="G127" s="108">
        <v>4</v>
      </c>
      <c r="H127" s="108">
        <v>0</v>
      </c>
      <c r="I127" s="108">
        <v>2</v>
      </c>
      <c r="J127" s="108">
        <v>1</v>
      </c>
    </row>
    <row r="128" spans="1:10">
      <c r="A128" s="108" t="s">
        <v>459</v>
      </c>
      <c r="B128" s="108" t="s">
        <v>227</v>
      </c>
      <c r="C128" s="108" t="s">
        <v>460</v>
      </c>
      <c r="D128" s="108">
        <v>0</v>
      </c>
      <c r="E128" s="108">
        <v>0</v>
      </c>
      <c r="F128" s="108">
        <v>0</v>
      </c>
      <c r="G128" s="108">
        <v>0</v>
      </c>
      <c r="H128" s="108">
        <v>0</v>
      </c>
      <c r="I128" s="108">
        <v>0</v>
      </c>
      <c r="J128" s="108">
        <v>0</v>
      </c>
    </row>
    <row r="129" spans="1:10">
      <c r="A129" s="108" t="s">
        <v>461</v>
      </c>
      <c r="B129" s="108" t="s">
        <v>305</v>
      </c>
      <c r="C129" s="108" t="s">
        <v>462</v>
      </c>
      <c r="D129" s="108">
        <v>4</v>
      </c>
      <c r="E129" s="108">
        <v>0</v>
      </c>
      <c r="F129" s="108">
        <v>0</v>
      </c>
      <c r="G129" s="108">
        <v>1</v>
      </c>
      <c r="H129" s="108">
        <v>0</v>
      </c>
      <c r="I129" s="108">
        <v>0</v>
      </c>
      <c r="J129" s="108">
        <v>3</v>
      </c>
    </row>
    <row r="130" spans="1:10">
      <c r="A130" s="108" t="s">
        <v>463</v>
      </c>
      <c r="B130" s="108" t="s">
        <v>183</v>
      </c>
      <c r="C130" s="108" t="s">
        <v>464</v>
      </c>
      <c r="D130" s="108">
        <v>7</v>
      </c>
      <c r="E130" s="108">
        <v>6</v>
      </c>
      <c r="F130" s="108">
        <v>0</v>
      </c>
      <c r="G130" s="108">
        <v>1</v>
      </c>
      <c r="H130" s="108">
        <v>0</v>
      </c>
      <c r="I130" s="108">
        <v>0</v>
      </c>
      <c r="J130" s="108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6C76-3188-42D2-AF0C-A3ACA254A1EF}">
  <dimension ref="A1:AC132"/>
  <sheetViews>
    <sheetView topLeftCell="A40" workbookViewId="0">
      <selection activeCell="A68" sqref="A68:XFD68"/>
    </sheetView>
  </sheetViews>
  <sheetFormatPr defaultRowHeight="14.25"/>
  <sheetData>
    <row r="1" spans="1:29">
      <c r="A1" s="108" t="s">
        <v>337</v>
      </c>
      <c r="B1" s="108" t="s">
        <v>338</v>
      </c>
      <c r="C1" s="108" t="s">
        <v>492</v>
      </c>
      <c r="D1" s="108" t="s">
        <v>466</v>
      </c>
      <c r="E1" s="108" t="s">
        <v>467</v>
      </c>
      <c r="F1" s="108" t="s">
        <v>468</v>
      </c>
      <c r="G1" s="108" t="s">
        <v>469</v>
      </c>
      <c r="H1" s="108" t="s">
        <v>470</v>
      </c>
      <c r="I1" s="108" t="s">
        <v>471</v>
      </c>
      <c r="J1" s="108" t="s">
        <v>472</v>
      </c>
      <c r="K1" s="108" t="s">
        <v>473</v>
      </c>
      <c r="L1" s="108" t="s">
        <v>474</v>
      </c>
      <c r="M1" s="108" t="s">
        <v>475</v>
      </c>
      <c r="N1" s="108" t="s">
        <v>476</v>
      </c>
      <c r="O1" s="108" t="s">
        <v>477</v>
      </c>
      <c r="P1" s="108" t="s">
        <v>478</v>
      </c>
      <c r="Q1" s="108" t="s">
        <v>479</v>
      </c>
      <c r="R1" s="108" t="s">
        <v>480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8" t="s">
        <v>489</v>
      </c>
      <c r="AB1" s="108" t="s">
        <v>490</v>
      </c>
      <c r="AC1" s="108" t="s">
        <v>491</v>
      </c>
    </row>
    <row r="2" spans="1:29">
      <c r="A2" s="108">
        <v>2</v>
      </c>
      <c r="B2" s="108" t="s">
        <v>93</v>
      </c>
      <c r="C2" s="108">
        <v>0.17296389588580999</v>
      </c>
      <c r="D2" s="108" t="s">
        <v>275</v>
      </c>
      <c r="E2" s="108" t="s">
        <v>275</v>
      </c>
      <c r="F2" s="108" t="s">
        <v>275</v>
      </c>
      <c r="G2" s="108" t="s">
        <v>275</v>
      </c>
      <c r="H2" s="108" t="s">
        <v>275</v>
      </c>
      <c r="I2" s="108" t="s">
        <v>275</v>
      </c>
      <c r="J2" s="108">
        <v>2</v>
      </c>
      <c r="K2" s="108">
        <v>5</v>
      </c>
      <c r="L2" s="108">
        <v>5</v>
      </c>
      <c r="M2" s="108">
        <v>3</v>
      </c>
      <c r="N2" s="108">
        <v>1</v>
      </c>
      <c r="O2" s="108">
        <v>4</v>
      </c>
      <c r="P2" s="108">
        <v>20</v>
      </c>
      <c r="Q2" s="108">
        <v>0.419047619047619</v>
      </c>
      <c r="R2" s="108">
        <v>0.27160493827160498</v>
      </c>
      <c r="S2" s="108">
        <v>0.625</v>
      </c>
      <c r="T2" s="108">
        <v>-0.42857142857142799</v>
      </c>
      <c r="U2" s="108">
        <v>-0.22072072072072099</v>
      </c>
      <c r="V2" s="108">
        <v>0.255230125523012</v>
      </c>
      <c r="W2" s="108">
        <v>0.17296389588580999</v>
      </c>
      <c r="X2" s="108" t="s">
        <v>275</v>
      </c>
      <c r="Y2" s="108" t="s">
        <v>275</v>
      </c>
      <c r="Z2" s="108" t="s">
        <v>275</v>
      </c>
      <c r="AA2" s="108" t="s">
        <v>275</v>
      </c>
      <c r="AB2" s="108" t="s">
        <v>275</v>
      </c>
      <c r="AC2" s="108" t="s">
        <v>275</v>
      </c>
    </row>
    <row r="3" spans="1:29">
      <c r="A3" s="108">
        <v>1</v>
      </c>
      <c r="B3" s="108" t="s">
        <v>94</v>
      </c>
      <c r="C3" s="108">
        <v>-7.8925272879932895E-2</v>
      </c>
      <c r="D3" s="108" t="s">
        <v>275</v>
      </c>
      <c r="E3" s="108" t="s">
        <v>275</v>
      </c>
      <c r="F3" s="108" t="s">
        <v>275</v>
      </c>
      <c r="G3" s="108" t="s">
        <v>275</v>
      </c>
      <c r="H3" s="108" t="s">
        <v>275</v>
      </c>
      <c r="I3" s="108" t="s">
        <v>275</v>
      </c>
      <c r="J3" s="108">
        <v>0</v>
      </c>
      <c r="K3" s="108">
        <v>4</v>
      </c>
      <c r="L3" s="108">
        <v>7</v>
      </c>
      <c r="M3" s="108">
        <v>4</v>
      </c>
      <c r="N3" s="108">
        <v>0</v>
      </c>
      <c r="O3" s="108">
        <v>2</v>
      </c>
      <c r="P3" s="108">
        <v>17</v>
      </c>
      <c r="Q3" s="108">
        <v>-0.53333333333333299</v>
      </c>
      <c r="R3" s="108">
        <v>-3.7037037037037097E-2</v>
      </c>
      <c r="S3" s="108">
        <v>1.43145161290323</v>
      </c>
      <c r="T3" s="108">
        <v>-0.118012422360248</v>
      </c>
      <c r="U3" s="108">
        <v>-0.67117117117117098</v>
      </c>
      <c r="V3" s="108">
        <v>-0.58158995815899595</v>
      </c>
      <c r="W3" s="108">
        <v>-7.8925272879932895E-2</v>
      </c>
      <c r="X3" s="108" t="s">
        <v>275</v>
      </c>
      <c r="Y3" s="108" t="s">
        <v>275</v>
      </c>
      <c r="Z3" s="108" t="s">
        <v>275</v>
      </c>
      <c r="AA3" s="108" t="s">
        <v>275</v>
      </c>
      <c r="AB3" s="108" t="s">
        <v>275</v>
      </c>
      <c r="AC3" s="108" t="s">
        <v>275</v>
      </c>
    </row>
    <row r="4" spans="1:29">
      <c r="A4" s="108">
        <v>4</v>
      </c>
      <c r="B4" s="108" t="s">
        <v>96</v>
      </c>
      <c r="C4" s="108">
        <v>1.75182481751824E-2</v>
      </c>
      <c r="D4" s="108">
        <v>0</v>
      </c>
      <c r="E4" s="108">
        <v>3</v>
      </c>
      <c r="F4" s="108">
        <v>5</v>
      </c>
      <c r="G4" s="108">
        <v>7</v>
      </c>
      <c r="H4" s="108">
        <v>5</v>
      </c>
      <c r="I4" s="108">
        <v>20</v>
      </c>
      <c r="J4" s="108" t="s">
        <v>275</v>
      </c>
      <c r="K4" s="108" t="s">
        <v>275</v>
      </c>
      <c r="L4" s="108" t="s">
        <v>275</v>
      </c>
      <c r="M4" s="108" t="s">
        <v>275</v>
      </c>
      <c r="N4" s="108" t="s">
        <v>275</v>
      </c>
      <c r="O4" s="108" t="s">
        <v>275</v>
      </c>
      <c r="P4" s="108" t="s">
        <v>275</v>
      </c>
      <c r="Q4" s="108" t="s">
        <v>275</v>
      </c>
      <c r="R4" s="108" t="s">
        <v>275</v>
      </c>
      <c r="S4" s="108" t="s">
        <v>275</v>
      </c>
      <c r="T4" s="108" t="s">
        <v>275</v>
      </c>
      <c r="U4" s="108" t="s">
        <v>275</v>
      </c>
      <c r="V4" s="108" t="s">
        <v>275</v>
      </c>
      <c r="W4" s="108" t="s">
        <v>275</v>
      </c>
      <c r="X4" s="108">
        <v>-0.67475728155339798</v>
      </c>
      <c r="Y4" s="108">
        <v>-0.56118143459915604</v>
      </c>
      <c r="Z4" s="108">
        <v>0.56050955414012704</v>
      </c>
      <c r="AA4" s="108">
        <v>8.4051724137930994E-2</v>
      </c>
      <c r="AB4" s="108">
        <v>0.69055374592833896</v>
      </c>
      <c r="AC4" s="108">
        <v>1.75182481751824E-2</v>
      </c>
    </row>
    <row r="5" spans="1:29">
      <c r="A5" s="108">
        <v>5</v>
      </c>
      <c r="B5" s="108" t="s">
        <v>97</v>
      </c>
      <c r="C5" s="108">
        <v>0.50881612090680095</v>
      </c>
      <c r="D5" s="108" t="s">
        <v>275</v>
      </c>
      <c r="E5" s="108" t="s">
        <v>275</v>
      </c>
      <c r="F5" s="108" t="s">
        <v>275</v>
      </c>
      <c r="G5" s="108" t="s">
        <v>275</v>
      </c>
      <c r="H5" s="108" t="s">
        <v>275</v>
      </c>
      <c r="I5" s="108" t="s">
        <v>275</v>
      </c>
      <c r="J5" s="108">
        <v>1</v>
      </c>
      <c r="K5" s="108">
        <v>6</v>
      </c>
      <c r="L5" s="108">
        <v>2</v>
      </c>
      <c r="M5" s="108">
        <v>6</v>
      </c>
      <c r="N5" s="108">
        <v>4</v>
      </c>
      <c r="O5" s="108">
        <v>5</v>
      </c>
      <c r="P5" s="108">
        <v>24</v>
      </c>
      <c r="Q5" s="108">
        <v>-5.7142857142857197E-2</v>
      </c>
      <c r="R5" s="108">
        <v>0.58024691358024705</v>
      </c>
      <c r="S5" s="108">
        <v>-0.58467741935483897</v>
      </c>
      <c r="T5" s="108">
        <v>0.50310559006211197</v>
      </c>
      <c r="U5" s="108">
        <v>1.13063063063063</v>
      </c>
      <c r="V5" s="108">
        <v>0.673640167364017</v>
      </c>
      <c r="W5" s="108">
        <v>0.50881612090680095</v>
      </c>
      <c r="X5" s="108" t="s">
        <v>275</v>
      </c>
      <c r="Y5" s="108" t="s">
        <v>275</v>
      </c>
      <c r="Z5" s="108" t="s">
        <v>275</v>
      </c>
      <c r="AA5" s="108" t="s">
        <v>275</v>
      </c>
      <c r="AB5" s="108" t="s">
        <v>275</v>
      </c>
      <c r="AC5" s="108" t="s">
        <v>275</v>
      </c>
    </row>
    <row r="6" spans="1:29">
      <c r="A6" s="108">
        <v>7</v>
      </c>
      <c r="B6" s="108" t="s">
        <v>98</v>
      </c>
      <c r="C6" s="108">
        <v>-0.75062972292191399</v>
      </c>
      <c r="D6" s="108" t="s">
        <v>275</v>
      </c>
      <c r="E6" s="108" t="s">
        <v>275</v>
      </c>
      <c r="F6" s="108" t="s">
        <v>275</v>
      </c>
      <c r="G6" s="108" t="s">
        <v>275</v>
      </c>
      <c r="H6" s="108" t="s">
        <v>275</v>
      </c>
      <c r="I6" s="108" t="s">
        <v>275</v>
      </c>
      <c r="J6" s="108">
        <v>0</v>
      </c>
      <c r="K6" s="108">
        <v>2</v>
      </c>
      <c r="L6" s="108">
        <v>1</v>
      </c>
      <c r="M6" s="108">
        <v>4</v>
      </c>
      <c r="N6" s="108">
        <v>0</v>
      </c>
      <c r="O6" s="108">
        <v>2</v>
      </c>
      <c r="P6" s="108">
        <v>9</v>
      </c>
      <c r="Q6" s="108">
        <v>-0.53333333333333299</v>
      </c>
      <c r="R6" s="108">
        <v>-0.65432098765432101</v>
      </c>
      <c r="S6" s="108">
        <v>-0.98790322580645196</v>
      </c>
      <c r="T6" s="108">
        <v>-0.118012422360248</v>
      </c>
      <c r="U6" s="108">
        <v>-0.67117117117117098</v>
      </c>
      <c r="V6" s="108">
        <v>-0.58158995815899595</v>
      </c>
      <c r="W6" s="108">
        <v>-0.75062972292191399</v>
      </c>
      <c r="X6" s="108" t="s">
        <v>275</v>
      </c>
      <c r="Y6" s="108" t="s">
        <v>275</v>
      </c>
      <c r="Z6" s="108" t="s">
        <v>275</v>
      </c>
      <c r="AA6" s="108" t="s">
        <v>275</v>
      </c>
      <c r="AB6" s="108" t="s">
        <v>275</v>
      </c>
      <c r="AC6" s="108" t="s">
        <v>275</v>
      </c>
    </row>
    <row r="7" spans="1:29">
      <c r="A7" s="108">
        <v>8</v>
      </c>
      <c r="B7" s="108" t="s">
        <v>99</v>
      </c>
      <c r="C7" s="108">
        <v>-1.00251889168766</v>
      </c>
      <c r="D7" s="108" t="s">
        <v>275</v>
      </c>
      <c r="E7" s="108" t="s">
        <v>275</v>
      </c>
      <c r="F7" s="108" t="s">
        <v>275</v>
      </c>
      <c r="G7" s="108" t="s">
        <v>275</v>
      </c>
      <c r="H7" s="108" t="s">
        <v>275</v>
      </c>
      <c r="I7" s="108" t="s">
        <v>275</v>
      </c>
      <c r="J7" s="108">
        <v>0</v>
      </c>
      <c r="K7" s="108">
        <v>2</v>
      </c>
      <c r="L7" s="108">
        <v>1</v>
      </c>
      <c r="M7" s="108">
        <v>2</v>
      </c>
      <c r="N7" s="108">
        <v>0</v>
      </c>
      <c r="O7" s="108">
        <v>1</v>
      </c>
      <c r="P7" s="108">
        <v>6</v>
      </c>
      <c r="Q7" s="108">
        <v>-0.53333333333333299</v>
      </c>
      <c r="R7" s="108">
        <v>-0.65432098765432101</v>
      </c>
      <c r="S7" s="108">
        <v>-0.98790322580645196</v>
      </c>
      <c r="T7" s="108">
        <v>-0.73913043478260898</v>
      </c>
      <c r="U7" s="108">
        <v>-0.67117117117117098</v>
      </c>
      <c r="V7" s="108">
        <v>-1</v>
      </c>
      <c r="W7" s="108">
        <v>-1.00251889168766</v>
      </c>
      <c r="X7" s="108" t="s">
        <v>275</v>
      </c>
      <c r="Y7" s="108" t="s">
        <v>275</v>
      </c>
      <c r="Z7" s="108" t="s">
        <v>275</v>
      </c>
      <c r="AA7" s="108" t="s">
        <v>275</v>
      </c>
      <c r="AB7" s="108" t="s">
        <v>275</v>
      </c>
      <c r="AC7" s="108" t="s">
        <v>275</v>
      </c>
    </row>
    <row r="8" spans="1:29">
      <c r="A8" s="108">
        <v>3</v>
      </c>
      <c r="B8" s="108" t="s">
        <v>95</v>
      </c>
      <c r="C8" s="108">
        <v>-0.49874055415617102</v>
      </c>
      <c r="D8" s="108" t="s">
        <v>275</v>
      </c>
      <c r="E8" s="108" t="s">
        <v>275</v>
      </c>
      <c r="F8" s="108" t="s">
        <v>275</v>
      </c>
      <c r="G8" s="108" t="s">
        <v>275</v>
      </c>
      <c r="H8" s="108" t="s">
        <v>275</v>
      </c>
      <c r="I8" s="108" t="s">
        <v>275</v>
      </c>
      <c r="J8" s="108">
        <v>0</v>
      </c>
      <c r="K8" s="108">
        <v>4</v>
      </c>
      <c r="L8" s="108">
        <v>2</v>
      </c>
      <c r="M8" s="108">
        <v>3</v>
      </c>
      <c r="N8" s="108">
        <v>0</v>
      </c>
      <c r="O8" s="108">
        <v>3</v>
      </c>
      <c r="P8" s="108">
        <v>12</v>
      </c>
      <c r="Q8" s="108">
        <v>-0.53333333333333299</v>
      </c>
      <c r="R8" s="108">
        <v>-3.7037037037037097E-2</v>
      </c>
      <c r="S8" s="108">
        <v>-0.58467741935483897</v>
      </c>
      <c r="T8" s="108">
        <v>-0.42857142857142799</v>
      </c>
      <c r="U8" s="108">
        <v>-0.67117117117117098</v>
      </c>
      <c r="V8" s="108">
        <v>-0.163179916317992</v>
      </c>
      <c r="W8" s="108">
        <v>-0.49874055415617102</v>
      </c>
      <c r="X8" s="108" t="s">
        <v>275</v>
      </c>
      <c r="Y8" s="108" t="s">
        <v>275</v>
      </c>
      <c r="Z8" s="108" t="s">
        <v>275</v>
      </c>
      <c r="AA8" s="108" t="s">
        <v>275</v>
      </c>
      <c r="AB8" s="108" t="s">
        <v>275</v>
      </c>
      <c r="AC8" s="108" t="s">
        <v>275</v>
      </c>
    </row>
    <row r="9" spans="1:29">
      <c r="A9" s="108" t="s">
        <v>283</v>
      </c>
      <c r="B9" s="108" t="s">
        <v>100</v>
      </c>
      <c r="C9" s="108">
        <v>1.4043795620438</v>
      </c>
      <c r="D9" s="108">
        <v>8</v>
      </c>
      <c r="E9" s="108">
        <v>7</v>
      </c>
      <c r="F9" s="108">
        <v>7</v>
      </c>
      <c r="G9" s="108">
        <v>10</v>
      </c>
      <c r="H9" s="108">
        <v>7</v>
      </c>
      <c r="I9" s="108">
        <v>39</v>
      </c>
      <c r="J9" s="108" t="s">
        <v>275</v>
      </c>
      <c r="K9" s="108" t="s">
        <v>275</v>
      </c>
      <c r="L9" s="108" t="s">
        <v>275</v>
      </c>
      <c r="M9" s="108" t="s">
        <v>275</v>
      </c>
      <c r="N9" s="108" t="s">
        <v>275</v>
      </c>
      <c r="O9" s="108" t="s">
        <v>275</v>
      </c>
      <c r="P9" s="108" t="s">
        <v>275</v>
      </c>
      <c r="Q9" s="108" t="s">
        <v>275</v>
      </c>
      <c r="R9" s="108" t="s">
        <v>275</v>
      </c>
      <c r="S9" s="108" t="s">
        <v>275</v>
      </c>
      <c r="T9" s="108" t="s">
        <v>275</v>
      </c>
      <c r="U9" s="108" t="s">
        <v>275</v>
      </c>
      <c r="V9" s="108" t="s">
        <v>275</v>
      </c>
      <c r="W9" s="108" t="s">
        <v>275</v>
      </c>
      <c r="X9" s="108">
        <v>3.20873786407767</v>
      </c>
      <c r="Y9" s="108">
        <v>0.28270042194092798</v>
      </c>
      <c r="Z9" s="108">
        <v>1.1974522292993599</v>
      </c>
      <c r="AA9" s="108">
        <v>0.73060344827586199</v>
      </c>
      <c r="AB9" s="108">
        <v>1.34201954397394</v>
      </c>
      <c r="AC9" s="108">
        <v>1.4043795620438</v>
      </c>
    </row>
    <row r="10" spans="1:29">
      <c r="A10" s="108">
        <v>9</v>
      </c>
      <c r="B10" s="108" t="s">
        <v>101</v>
      </c>
      <c r="C10" s="108">
        <v>-0.78540145985401499</v>
      </c>
      <c r="D10" s="108">
        <v>1</v>
      </c>
      <c r="E10" s="108">
        <v>2</v>
      </c>
      <c r="F10" s="108">
        <v>4</v>
      </c>
      <c r="G10" s="108">
        <v>1</v>
      </c>
      <c r="H10" s="108">
        <v>1</v>
      </c>
      <c r="I10" s="108">
        <v>9</v>
      </c>
      <c r="J10" s="108" t="s">
        <v>275</v>
      </c>
      <c r="K10" s="108" t="s">
        <v>275</v>
      </c>
      <c r="L10" s="108" t="s">
        <v>275</v>
      </c>
      <c r="M10" s="108" t="s">
        <v>275</v>
      </c>
      <c r="N10" s="108" t="s">
        <v>275</v>
      </c>
      <c r="O10" s="108" t="s">
        <v>275</v>
      </c>
      <c r="P10" s="108" t="s">
        <v>275</v>
      </c>
      <c r="Q10" s="108" t="s">
        <v>275</v>
      </c>
      <c r="R10" s="108" t="s">
        <v>275</v>
      </c>
      <c r="S10" s="108" t="s">
        <v>275</v>
      </c>
      <c r="T10" s="108" t="s">
        <v>275</v>
      </c>
      <c r="U10" s="108" t="s">
        <v>275</v>
      </c>
      <c r="V10" s="108" t="s">
        <v>275</v>
      </c>
      <c r="W10" s="108" t="s">
        <v>275</v>
      </c>
      <c r="X10" s="108">
        <v>-0.18932038834951501</v>
      </c>
      <c r="Y10" s="108">
        <v>-0.772151898734177</v>
      </c>
      <c r="Z10" s="108">
        <v>0.242038216560509</v>
      </c>
      <c r="AA10" s="108">
        <v>-1.2090517241379299</v>
      </c>
      <c r="AB10" s="108">
        <v>-0.61237785016286606</v>
      </c>
      <c r="AC10" s="108">
        <v>-0.78540145985401499</v>
      </c>
    </row>
    <row r="11" spans="1:29">
      <c r="A11" s="108">
        <v>10</v>
      </c>
      <c r="B11" s="108" t="s">
        <v>102</v>
      </c>
      <c r="C11" s="108">
        <v>-0.49874055415617102</v>
      </c>
      <c r="D11" s="108" t="s">
        <v>275</v>
      </c>
      <c r="E11" s="108" t="s">
        <v>275</v>
      </c>
      <c r="F11" s="108" t="s">
        <v>275</v>
      </c>
      <c r="G11" s="108" t="s">
        <v>275</v>
      </c>
      <c r="H11" s="108" t="s">
        <v>275</v>
      </c>
      <c r="I11" s="108" t="s">
        <v>275</v>
      </c>
      <c r="J11" s="108">
        <v>1</v>
      </c>
      <c r="K11" s="108">
        <v>5</v>
      </c>
      <c r="L11" s="108">
        <v>3</v>
      </c>
      <c r="M11" s="108">
        <v>2</v>
      </c>
      <c r="N11" s="108">
        <v>0</v>
      </c>
      <c r="O11" s="108">
        <v>1</v>
      </c>
      <c r="P11" s="108">
        <v>12</v>
      </c>
      <c r="Q11" s="108">
        <v>-5.7142857142857197E-2</v>
      </c>
      <c r="R11" s="108">
        <v>0.27160493827160498</v>
      </c>
      <c r="S11" s="108">
        <v>-0.18145161290322601</v>
      </c>
      <c r="T11" s="108">
        <v>-0.73913043478260898</v>
      </c>
      <c r="U11" s="108">
        <v>-0.67117117117117098</v>
      </c>
      <c r="V11" s="108">
        <v>-1</v>
      </c>
      <c r="W11" s="108">
        <v>-0.49874055415617102</v>
      </c>
      <c r="X11" s="108" t="s">
        <v>275</v>
      </c>
      <c r="Y11" s="108" t="s">
        <v>275</v>
      </c>
      <c r="Z11" s="108" t="s">
        <v>275</v>
      </c>
      <c r="AA11" s="108" t="s">
        <v>275</v>
      </c>
      <c r="AB11" s="108" t="s">
        <v>275</v>
      </c>
      <c r="AC11" s="108" t="s">
        <v>275</v>
      </c>
    </row>
    <row r="12" spans="1:29">
      <c r="A12" s="108">
        <v>11</v>
      </c>
      <c r="B12" s="108" t="s">
        <v>103</v>
      </c>
      <c r="C12" s="108">
        <v>-0.246851385390428</v>
      </c>
      <c r="D12" s="108" t="s">
        <v>275</v>
      </c>
      <c r="E12" s="108" t="s">
        <v>275</v>
      </c>
      <c r="F12" s="108" t="s">
        <v>275</v>
      </c>
      <c r="G12" s="108" t="s">
        <v>275</v>
      </c>
      <c r="H12" s="108" t="s">
        <v>275</v>
      </c>
      <c r="I12" s="108" t="s">
        <v>275</v>
      </c>
      <c r="J12" s="108">
        <v>1</v>
      </c>
      <c r="K12" s="108">
        <v>6</v>
      </c>
      <c r="L12" s="108">
        <v>4</v>
      </c>
      <c r="M12" s="108">
        <v>1</v>
      </c>
      <c r="N12" s="108">
        <v>0</v>
      </c>
      <c r="O12" s="108">
        <v>3</v>
      </c>
      <c r="P12" s="108">
        <v>15</v>
      </c>
      <c r="Q12" s="108">
        <v>-5.7142857142857197E-2</v>
      </c>
      <c r="R12" s="108">
        <v>0.58024691358024705</v>
      </c>
      <c r="S12" s="108">
        <v>0.22177419354838701</v>
      </c>
      <c r="T12" s="108">
        <v>-1.04968944099379</v>
      </c>
      <c r="U12" s="108">
        <v>-0.67117117117117098</v>
      </c>
      <c r="V12" s="108">
        <v>-0.163179916317992</v>
      </c>
      <c r="W12" s="108">
        <v>-0.246851385390428</v>
      </c>
      <c r="X12" s="108" t="s">
        <v>275</v>
      </c>
      <c r="Y12" s="108" t="s">
        <v>275</v>
      </c>
      <c r="Z12" s="108" t="s">
        <v>275</v>
      </c>
      <c r="AA12" s="108" t="s">
        <v>275</v>
      </c>
      <c r="AB12" s="108" t="s">
        <v>275</v>
      </c>
      <c r="AC12" s="108" t="s">
        <v>275</v>
      </c>
    </row>
    <row r="13" spans="1:29">
      <c r="A13" s="108">
        <v>13</v>
      </c>
      <c r="B13" s="108" t="s">
        <v>104</v>
      </c>
      <c r="C13" s="108">
        <v>0.76070528967254403</v>
      </c>
      <c r="D13" s="108" t="s">
        <v>275</v>
      </c>
      <c r="E13" s="108" t="s">
        <v>275</v>
      </c>
      <c r="F13" s="108" t="s">
        <v>275</v>
      </c>
      <c r="G13" s="108" t="s">
        <v>275</v>
      </c>
      <c r="H13" s="108" t="s">
        <v>275</v>
      </c>
      <c r="I13" s="108" t="s">
        <v>275</v>
      </c>
      <c r="J13" s="108">
        <v>0</v>
      </c>
      <c r="K13" s="108">
        <v>5</v>
      </c>
      <c r="L13" s="108">
        <v>9</v>
      </c>
      <c r="M13" s="108">
        <v>7</v>
      </c>
      <c r="N13" s="108">
        <v>2</v>
      </c>
      <c r="O13" s="108">
        <v>4</v>
      </c>
      <c r="P13" s="108">
        <v>27</v>
      </c>
      <c r="Q13" s="108">
        <v>-0.53333333333333299</v>
      </c>
      <c r="R13" s="108">
        <v>0.27160493827160498</v>
      </c>
      <c r="S13" s="108">
        <v>2.2379032258064502</v>
      </c>
      <c r="T13" s="108">
        <v>0.81366459627329202</v>
      </c>
      <c r="U13" s="108">
        <v>0.22972972972972999</v>
      </c>
      <c r="V13" s="108">
        <v>0.255230125523012</v>
      </c>
      <c r="W13" s="108">
        <v>0.76070528967254403</v>
      </c>
      <c r="X13" s="108" t="s">
        <v>275</v>
      </c>
      <c r="Y13" s="108" t="s">
        <v>275</v>
      </c>
      <c r="Z13" s="108" t="s">
        <v>275</v>
      </c>
      <c r="AA13" s="108" t="s">
        <v>275</v>
      </c>
      <c r="AB13" s="108" t="s">
        <v>275</v>
      </c>
      <c r="AC13" s="108" t="s">
        <v>275</v>
      </c>
    </row>
    <row r="14" spans="1:29">
      <c r="A14" s="108">
        <v>14</v>
      </c>
      <c r="B14" s="108" t="s">
        <v>105</v>
      </c>
      <c r="C14" s="108">
        <v>-0.58270361041141905</v>
      </c>
      <c r="D14" s="108" t="s">
        <v>275</v>
      </c>
      <c r="E14" s="108" t="s">
        <v>275</v>
      </c>
      <c r="F14" s="108" t="s">
        <v>275</v>
      </c>
      <c r="G14" s="108" t="s">
        <v>275</v>
      </c>
      <c r="H14" s="108" t="s">
        <v>275</v>
      </c>
      <c r="I14" s="108" t="s">
        <v>275</v>
      </c>
      <c r="J14" s="108">
        <v>0</v>
      </c>
      <c r="K14" s="108">
        <v>2</v>
      </c>
      <c r="L14" s="108">
        <v>4</v>
      </c>
      <c r="M14" s="108">
        <v>2</v>
      </c>
      <c r="N14" s="108">
        <v>1</v>
      </c>
      <c r="O14" s="108">
        <v>2</v>
      </c>
      <c r="P14" s="108">
        <v>11</v>
      </c>
      <c r="Q14" s="108">
        <v>-0.53333333333333299</v>
      </c>
      <c r="R14" s="108">
        <v>-0.65432098765432101</v>
      </c>
      <c r="S14" s="108">
        <v>0.22177419354838701</v>
      </c>
      <c r="T14" s="108">
        <v>-0.73913043478260898</v>
      </c>
      <c r="U14" s="108">
        <v>-0.22072072072072099</v>
      </c>
      <c r="V14" s="108">
        <v>-0.58158995815899595</v>
      </c>
      <c r="W14" s="108">
        <v>-0.58270361041141905</v>
      </c>
      <c r="X14" s="108" t="s">
        <v>275</v>
      </c>
      <c r="Y14" s="108" t="s">
        <v>275</v>
      </c>
      <c r="Z14" s="108" t="s">
        <v>275</v>
      </c>
      <c r="AA14" s="108" t="s">
        <v>275</v>
      </c>
      <c r="AB14" s="108" t="s">
        <v>275</v>
      </c>
      <c r="AC14" s="108" t="s">
        <v>275</v>
      </c>
    </row>
    <row r="15" spans="1:29">
      <c r="A15" s="108">
        <v>16</v>
      </c>
      <c r="B15" s="108" t="s">
        <v>106</v>
      </c>
      <c r="C15" s="108">
        <v>-0.34744525547445299</v>
      </c>
      <c r="D15" s="108">
        <v>1</v>
      </c>
      <c r="E15" s="108">
        <v>4</v>
      </c>
      <c r="F15" s="108">
        <v>4</v>
      </c>
      <c r="G15" s="108">
        <v>5</v>
      </c>
      <c r="H15" s="108">
        <v>1</v>
      </c>
      <c r="I15" s="108">
        <v>15</v>
      </c>
      <c r="J15" s="108" t="s">
        <v>275</v>
      </c>
      <c r="K15" s="108" t="s">
        <v>275</v>
      </c>
      <c r="L15" s="108" t="s">
        <v>275</v>
      </c>
      <c r="M15" s="108" t="s">
        <v>275</v>
      </c>
      <c r="N15" s="108" t="s">
        <v>275</v>
      </c>
      <c r="O15" s="108" t="s">
        <v>275</v>
      </c>
      <c r="P15" s="108" t="s">
        <v>275</v>
      </c>
      <c r="Q15" s="108" t="s">
        <v>275</v>
      </c>
      <c r="R15" s="108" t="s">
        <v>275</v>
      </c>
      <c r="S15" s="108" t="s">
        <v>275</v>
      </c>
      <c r="T15" s="108" t="s">
        <v>275</v>
      </c>
      <c r="U15" s="108" t="s">
        <v>275</v>
      </c>
      <c r="V15" s="108" t="s">
        <v>275</v>
      </c>
      <c r="W15" s="108" t="s">
        <v>275</v>
      </c>
      <c r="X15" s="108">
        <v>-0.18932038834951501</v>
      </c>
      <c r="Y15" s="108">
        <v>-0.35021097046413502</v>
      </c>
      <c r="Z15" s="108">
        <v>0.242038216560509</v>
      </c>
      <c r="AA15" s="108">
        <v>-0.34698275862069</v>
      </c>
      <c r="AB15" s="108">
        <v>-0.61237785016286606</v>
      </c>
      <c r="AC15" s="108">
        <v>-0.34744525547445299</v>
      </c>
    </row>
    <row r="16" spans="1:29">
      <c r="A16" s="108">
        <v>17</v>
      </c>
      <c r="B16" s="108" t="s">
        <v>107</v>
      </c>
      <c r="C16" s="108">
        <v>0.34089000839630601</v>
      </c>
      <c r="D16" s="108" t="s">
        <v>275</v>
      </c>
      <c r="E16" s="108" t="s">
        <v>275</v>
      </c>
      <c r="F16" s="108" t="s">
        <v>275</v>
      </c>
      <c r="G16" s="108" t="s">
        <v>275</v>
      </c>
      <c r="H16" s="108" t="s">
        <v>275</v>
      </c>
      <c r="I16" s="108" t="s">
        <v>275</v>
      </c>
      <c r="J16" s="108">
        <v>0</v>
      </c>
      <c r="K16" s="108">
        <v>6</v>
      </c>
      <c r="L16" s="108">
        <v>8</v>
      </c>
      <c r="M16" s="108">
        <v>2</v>
      </c>
      <c r="N16" s="108">
        <v>2</v>
      </c>
      <c r="O16" s="108">
        <v>4</v>
      </c>
      <c r="P16" s="108">
        <v>22</v>
      </c>
      <c r="Q16" s="108">
        <v>-0.53333333333333299</v>
      </c>
      <c r="R16" s="108">
        <v>0.58024691358024705</v>
      </c>
      <c r="S16" s="108">
        <v>1.8346774193548401</v>
      </c>
      <c r="T16" s="108">
        <v>-0.73913043478260898</v>
      </c>
      <c r="U16" s="108">
        <v>0.22972972972972999</v>
      </c>
      <c r="V16" s="108">
        <v>0.255230125523012</v>
      </c>
      <c r="W16" s="108">
        <v>0.34089000839630601</v>
      </c>
      <c r="X16" s="108" t="s">
        <v>275</v>
      </c>
      <c r="Y16" s="108" t="s">
        <v>275</v>
      </c>
      <c r="Z16" s="108" t="s">
        <v>275</v>
      </c>
      <c r="AA16" s="108" t="s">
        <v>275</v>
      </c>
      <c r="AB16" s="108" t="s">
        <v>275</v>
      </c>
      <c r="AC16" s="108" t="s">
        <v>275</v>
      </c>
    </row>
    <row r="17" spans="1:29">
      <c r="A17" s="108">
        <v>18</v>
      </c>
      <c r="B17" s="108" t="s">
        <v>108</v>
      </c>
      <c r="C17" s="108">
        <v>-0.27445255474452601</v>
      </c>
      <c r="D17" s="108">
        <v>1</v>
      </c>
      <c r="E17" s="108">
        <v>2</v>
      </c>
      <c r="F17" s="108">
        <v>4</v>
      </c>
      <c r="G17" s="108">
        <v>7</v>
      </c>
      <c r="H17" s="108">
        <v>2</v>
      </c>
      <c r="I17" s="108">
        <v>16</v>
      </c>
      <c r="J17" s="108" t="s">
        <v>275</v>
      </c>
      <c r="K17" s="108" t="s">
        <v>275</v>
      </c>
      <c r="L17" s="108" t="s">
        <v>275</v>
      </c>
      <c r="M17" s="108" t="s">
        <v>275</v>
      </c>
      <c r="N17" s="108" t="s">
        <v>275</v>
      </c>
      <c r="O17" s="108" t="s">
        <v>275</v>
      </c>
      <c r="P17" s="108" t="s">
        <v>275</v>
      </c>
      <c r="Q17" s="108" t="s">
        <v>275</v>
      </c>
      <c r="R17" s="108" t="s">
        <v>275</v>
      </c>
      <c r="S17" s="108" t="s">
        <v>275</v>
      </c>
      <c r="T17" s="108" t="s">
        <v>275</v>
      </c>
      <c r="U17" s="108" t="s">
        <v>275</v>
      </c>
      <c r="V17" s="108" t="s">
        <v>275</v>
      </c>
      <c r="W17" s="108" t="s">
        <v>275</v>
      </c>
      <c r="X17" s="108">
        <v>-0.18932038834951501</v>
      </c>
      <c r="Y17" s="108">
        <v>-0.772151898734177</v>
      </c>
      <c r="Z17" s="108">
        <v>0.242038216560509</v>
      </c>
      <c r="AA17" s="108">
        <v>8.4051724137930994E-2</v>
      </c>
      <c r="AB17" s="108">
        <v>-0.286644951140065</v>
      </c>
      <c r="AC17" s="108">
        <v>-0.27445255474452601</v>
      </c>
    </row>
    <row r="18" spans="1:29">
      <c r="A18" s="108">
        <v>19</v>
      </c>
      <c r="B18" s="108" t="s">
        <v>109</v>
      </c>
      <c r="C18" s="108">
        <v>-0.58270361041141905</v>
      </c>
      <c r="D18" s="108" t="s">
        <v>275</v>
      </c>
      <c r="E18" s="108" t="s">
        <v>275</v>
      </c>
      <c r="F18" s="108" t="s">
        <v>275</v>
      </c>
      <c r="G18" s="108" t="s">
        <v>275</v>
      </c>
      <c r="H18" s="108" t="s">
        <v>275</v>
      </c>
      <c r="I18" s="108" t="s">
        <v>275</v>
      </c>
      <c r="J18" s="108">
        <v>0</v>
      </c>
      <c r="K18" s="108">
        <v>0</v>
      </c>
      <c r="L18" s="108">
        <v>4</v>
      </c>
      <c r="M18" s="108">
        <v>4</v>
      </c>
      <c r="N18" s="108">
        <v>1</v>
      </c>
      <c r="O18" s="108">
        <v>2</v>
      </c>
      <c r="P18" s="108">
        <v>11</v>
      </c>
      <c r="Q18" s="108">
        <v>-0.53333333333333299</v>
      </c>
      <c r="R18" s="108">
        <v>-1.2716049382715999</v>
      </c>
      <c r="S18" s="108">
        <v>0.22177419354838701</v>
      </c>
      <c r="T18" s="108">
        <v>-0.118012422360248</v>
      </c>
      <c r="U18" s="108">
        <v>-0.22072072072072099</v>
      </c>
      <c r="V18" s="108">
        <v>-0.58158995815899595</v>
      </c>
      <c r="W18" s="108">
        <v>-0.58270361041141905</v>
      </c>
      <c r="X18" s="108" t="s">
        <v>275</v>
      </c>
      <c r="Y18" s="108" t="s">
        <v>275</v>
      </c>
      <c r="Z18" s="108" t="s">
        <v>275</v>
      </c>
      <c r="AA18" s="108" t="s">
        <v>275</v>
      </c>
      <c r="AB18" s="108" t="s">
        <v>275</v>
      </c>
      <c r="AC18" s="108" t="s">
        <v>275</v>
      </c>
    </row>
    <row r="19" spans="1:29">
      <c r="A19" s="108">
        <v>20</v>
      </c>
      <c r="B19" s="108" t="s">
        <v>110</v>
      </c>
      <c r="C19" s="108">
        <v>-0.12846715328467201</v>
      </c>
      <c r="D19" s="108">
        <v>0</v>
      </c>
      <c r="E19" s="108">
        <v>0</v>
      </c>
      <c r="F19" s="108">
        <v>7</v>
      </c>
      <c r="G19" s="108">
        <v>5</v>
      </c>
      <c r="H19" s="108">
        <v>6</v>
      </c>
      <c r="I19" s="108">
        <v>18</v>
      </c>
      <c r="J19" s="108" t="s">
        <v>275</v>
      </c>
      <c r="K19" s="108" t="s">
        <v>275</v>
      </c>
      <c r="L19" s="108" t="s">
        <v>275</v>
      </c>
      <c r="M19" s="108" t="s">
        <v>275</v>
      </c>
      <c r="N19" s="108" t="s">
        <v>275</v>
      </c>
      <c r="O19" s="108" t="s">
        <v>275</v>
      </c>
      <c r="P19" s="108" t="s">
        <v>275</v>
      </c>
      <c r="Q19" s="108" t="s">
        <v>275</v>
      </c>
      <c r="R19" s="108" t="s">
        <v>275</v>
      </c>
      <c r="S19" s="108" t="s">
        <v>275</v>
      </c>
      <c r="T19" s="108" t="s">
        <v>275</v>
      </c>
      <c r="U19" s="108" t="s">
        <v>275</v>
      </c>
      <c r="V19" s="108" t="s">
        <v>275</v>
      </c>
      <c r="W19" s="108" t="s">
        <v>275</v>
      </c>
      <c r="X19" s="108">
        <v>-0.67475728155339798</v>
      </c>
      <c r="Y19" s="108">
        <v>-1.1940928270042199</v>
      </c>
      <c r="Z19" s="108">
        <v>1.1974522292993599</v>
      </c>
      <c r="AA19" s="108">
        <v>-0.34698275862069</v>
      </c>
      <c r="AB19" s="108">
        <v>1.0162866449511401</v>
      </c>
      <c r="AC19" s="108">
        <v>-0.12846715328467201</v>
      </c>
    </row>
    <row r="20" spans="1:29">
      <c r="A20" s="108">
        <v>22</v>
      </c>
      <c r="B20" s="108" t="s">
        <v>111</v>
      </c>
      <c r="C20" s="108">
        <v>0.30948905109489</v>
      </c>
      <c r="D20" s="108">
        <v>0</v>
      </c>
      <c r="E20" s="108">
        <v>4</v>
      </c>
      <c r="F20" s="108">
        <v>2</v>
      </c>
      <c r="G20" s="108">
        <v>11</v>
      </c>
      <c r="H20" s="108">
        <v>7</v>
      </c>
      <c r="I20" s="108">
        <v>24</v>
      </c>
      <c r="J20" s="108" t="s">
        <v>275</v>
      </c>
      <c r="K20" s="108" t="s">
        <v>275</v>
      </c>
      <c r="L20" s="108" t="s">
        <v>275</v>
      </c>
      <c r="M20" s="108" t="s">
        <v>275</v>
      </c>
      <c r="N20" s="108" t="s">
        <v>275</v>
      </c>
      <c r="O20" s="108" t="s">
        <v>275</v>
      </c>
      <c r="P20" s="108" t="s">
        <v>275</v>
      </c>
      <c r="Q20" s="108" t="s">
        <v>275</v>
      </c>
      <c r="R20" s="108" t="s">
        <v>275</v>
      </c>
      <c r="S20" s="108" t="s">
        <v>275</v>
      </c>
      <c r="T20" s="108" t="s">
        <v>275</v>
      </c>
      <c r="U20" s="108" t="s">
        <v>275</v>
      </c>
      <c r="V20" s="108" t="s">
        <v>275</v>
      </c>
      <c r="W20" s="108" t="s">
        <v>275</v>
      </c>
      <c r="X20" s="108">
        <v>-0.67475728155339798</v>
      </c>
      <c r="Y20" s="108">
        <v>-0.35021097046413502</v>
      </c>
      <c r="Z20" s="108">
        <v>-0.39490445859872603</v>
      </c>
      <c r="AA20" s="108">
        <v>0.94612068965517204</v>
      </c>
      <c r="AB20" s="108">
        <v>1.34201954397394</v>
      </c>
      <c r="AC20" s="108">
        <v>0.30948905109489</v>
      </c>
    </row>
    <row r="21" spans="1:29">
      <c r="A21" s="108">
        <v>24</v>
      </c>
      <c r="B21" s="108" t="s">
        <v>112</v>
      </c>
      <c r="C21" s="108">
        <v>2.0613138686131398</v>
      </c>
      <c r="D21" s="108">
        <v>6</v>
      </c>
      <c r="E21" s="108">
        <v>7</v>
      </c>
      <c r="F21" s="108">
        <v>13</v>
      </c>
      <c r="G21" s="108">
        <v>13</v>
      </c>
      <c r="H21" s="108">
        <v>9</v>
      </c>
      <c r="I21" s="108">
        <v>48</v>
      </c>
      <c r="J21" s="108" t="s">
        <v>275</v>
      </c>
      <c r="K21" s="108" t="s">
        <v>275</v>
      </c>
      <c r="L21" s="108" t="s">
        <v>275</v>
      </c>
      <c r="M21" s="108" t="s">
        <v>275</v>
      </c>
      <c r="N21" s="108" t="s">
        <v>275</v>
      </c>
      <c r="O21" s="108" t="s">
        <v>275</v>
      </c>
      <c r="P21" s="108" t="s">
        <v>275</v>
      </c>
      <c r="Q21" s="108" t="s">
        <v>275</v>
      </c>
      <c r="R21" s="108" t="s">
        <v>275</v>
      </c>
      <c r="S21" s="108" t="s">
        <v>275</v>
      </c>
      <c r="T21" s="108" t="s">
        <v>275</v>
      </c>
      <c r="U21" s="108" t="s">
        <v>275</v>
      </c>
      <c r="V21" s="108" t="s">
        <v>275</v>
      </c>
      <c r="W21" s="108" t="s">
        <v>275</v>
      </c>
      <c r="X21" s="108">
        <v>2.2378640776698999</v>
      </c>
      <c r="Y21" s="108">
        <v>0.28270042194092798</v>
      </c>
      <c r="Z21" s="108">
        <v>3.1082802547770698</v>
      </c>
      <c r="AA21" s="108">
        <v>1.37715517241379</v>
      </c>
      <c r="AB21" s="108">
        <v>1.99348534201954</v>
      </c>
      <c r="AC21" s="108">
        <v>2.0613138686131398</v>
      </c>
    </row>
    <row r="22" spans="1:29">
      <c r="A22" s="108">
        <v>23</v>
      </c>
      <c r="B22" s="108" t="s">
        <v>113</v>
      </c>
      <c r="C22" s="108">
        <v>-0.27445255474452601</v>
      </c>
      <c r="D22" s="108">
        <v>1</v>
      </c>
      <c r="E22" s="108">
        <v>3</v>
      </c>
      <c r="F22" s="108">
        <v>2</v>
      </c>
      <c r="G22" s="108">
        <v>6</v>
      </c>
      <c r="H22" s="108">
        <v>4</v>
      </c>
      <c r="I22" s="108">
        <v>16</v>
      </c>
      <c r="J22" s="108" t="s">
        <v>275</v>
      </c>
      <c r="K22" s="108" t="s">
        <v>275</v>
      </c>
      <c r="L22" s="108" t="s">
        <v>275</v>
      </c>
      <c r="M22" s="108" t="s">
        <v>275</v>
      </c>
      <c r="N22" s="108" t="s">
        <v>275</v>
      </c>
      <c r="O22" s="108" t="s">
        <v>275</v>
      </c>
      <c r="P22" s="108" t="s">
        <v>275</v>
      </c>
      <c r="Q22" s="108" t="s">
        <v>275</v>
      </c>
      <c r="R22" s="108" t="s">
        <v>275</v>
      </c>
      <c r="S22" s="108" t="s">
        <v>275</v>
      </c>
      <c r="T22" s="108" t="s">
        <v>275</v>
      </c>
      <c r="U22" s="108" t="s">
        <v>275</v>
      </c>
      <c r="V22" s="108" t="s">
        <v>275</v>
      </c>
      <c r="W22" s="108" t="s">
        <v>275</v>
      </c>
      <c r="X22" s="108">
        <v>-0.18932038834951501</v>
      </c>
      <c r="Y22" s="108">
        <v>-0.56118143459915604</v>
      </c>
      <c r="Z22" s="108">
        <v>-0.39490445859872603</v>
      </c>
      <c r="AA22" s="108">
        <v>-0.131465517241379</v>
      </c>
      <c r="AB22" s="108">
        <v>0.36482084690553801</v>
      </c>
      <c r="AC22" s="108">
        <v>-0.27445255474452601</v>
      </c>
    </row>
    <row r="23" spans="1:29">
      <c r="A23" s="108" t="s">
        <v>114</v>
      </c>
      <c r="B23" s="108" t="s">
        <v>114</v>
      </c>
      <c r="C23" s="108" t="s">
        <v>275</v>
      </c>
      <c r="D23" s="108" t="s">
        <v>275</v>
      </c>
      <c r="E23" s="108" t="s">
        <v>275</v>
      </c>
      <c r="F23" s="108" t="s">
        <v>275</v>
      </c>
      <c r="G23" s="108" t="s">
        <v>275</v>
      </c>
      <c r="H23" s="108" t="s">
        <v>275</v>
      </c>
      <c r="I23" s="108" t="s">
        <v>275</v>
      </c>
      <c r="J23" s="108" t="s">
        <v>275</v>
      </c>
      <c r="K23" s="108" t="s">
        <v>275</v>
      </c>
      <c r="L23" s="108" t="s">
        <v>275</v>
      </c>
      <c r="M23" s="108" t="s">
        <v>275</v>
      </c>
      <c r="N23" s="108" t="s">
        <v>275</v>
      </c>
      <c r="O23" s="108" t="s">
        <v>275</v>
      </c>
      <c r="P23" s="108" t="s">
        <v>275</v>
      </c>
      <c r="Q23" s="108" t="s">
        <v>275</v>
      </c>
      <c r="R23" s="108" t="s">
        <v>275</v>
      </c>
      <c r="S23" s="108" t="s">
        <v>275</v>
      </c>
      <c r="T23" s="108" t="s">
        <v>275</v>
      </c>
      <c r="U23" s="108" t="s">
        <v>275</v>
      </c>
      <c r="V23" s="108" t="s">
        <v>275</v>
      </c>
      <c r="W23" s="108" t="s">
        <v>275</v>
      </c>
      <c r="X23" s="108" t="s">
        <v>275</v>
      </c>
      <c r="Y23" s="108" t="s">
        <v>275</v>
      </c>
      <c r="Z23" s="108" t="s">
        <v>275</v>
      </c>
      <c r="AA23" s="108" t="s">
        <v>275</v>
      </c>
      <c r="AB23" s="108" t="s">
        <v>275</v>
      </c>
      <c r="AC23" s="108" t="s">
        <v>275</v>
      </c>
    </row>
    <row r="24" spans="1:29">
      <c r="A24" s="108">
        <v>25</v>
      </c>
      <c r="B24" s="108" t="s">
        <v>116</v>
      </c>
      <c r="C24" s="108">
        <v>-0.85839416058394202</v>
      </c>
      <c r="D24" s="108">
        <v>0</v>
      </c>
      <c r="E24" s="108">
        <v>2</v>
      </c>
      <c r="F24" s="108">
        <v>5</v>
      </c>
      <c r="G24" s="108">
        <v>0</v>
      </c>
      <c r="H24" s="108">
        <v>1</v>
      </c>
      <c r="I24" s="108">
        <v>8</v>
      </c>
      <c r="J24" s="108" t="s">
        <v>275</v>
      </c>
      <c r="K24" s="108" t="s">
        <v>275</v>
      </c>
      <c r="L24" s="108" t="s">
        <v>275</v>
      </c>
      <c r="M24" s="108" t="s">
        <v>275</v>
      </c>
      <c r="N24" s="108" t="s">
        <v>275</v>
      </c>
      <c r="O24" s="108" t="s">
        <v>275</v>
      </c>
      <c r="P24" s="108" t="s">
        <v>275</v>
      </c>
      <c r="Q24" s="108" t="s">
        <v>275</v>
      </c>
      <c r="R24" s="108" t="s">
        <v>275</v>
      </c>
      <c r="S24" s="108" t="s">
        <v>275</v>
      </c>
      <c r="T24" s="108" t="s">
        <v>275</v>
      </c>
      <c r="U24" s="108" t="s">
        <v>275</v>
      </c>
      <c r="V24" s="108" t="s">
        <v>275</v>
      </c>
      <c r="W24" s="108" t="s">
        <v>275</v>
      </c>
      <c r="X24" s="108">
        <v>-0.67475728155339798</v>
      </c>
      <c r="Y24" s="108">
        <v>-0.772151898734177</v>
      </c>
      <c r="Z24" s="108">
        <v>0.56050955414012704</v>
      </c>
      <c r="AA24" s="108">
        <v>-1.42456896551724</v>
      </c>
      <c r="AB24" s="108">
        <v>-0.61237785016286606</v>
      </c>
      <c r="AC24" s="108">
        <v>-0.85839416058394202</v>
      </c>
    </row>
    <row r="25" spans="1:29">
      <c r="A25" s="108">
        <v>12</v>
      </c>
      <c r="B25" s="108" t="s">
        <v>117</v>
      </c>
      <c r="C25" s="108">
        <v>-0.56642335766423402</v>
      </c>
      <c r="D25" s="108">
        <v>0</v>
      </c>
      <c r="E25" s="108">
        <v>1</v>
      </c>
      <c r="F25" s="108">
        <v>3</v>
      </c>
      <c r="G25" s="108">
        <v>3</v>
      </c>
      <c r="H25" s="108">
        <v>5</v>
      </c>
      <c r="I25" s="108">
        <v>12</v>
      </c>
      <c r="J25" s="108" t="s">
        <v>275</v>
      </c>
      <c r="K25" s="108" t="s">
        <v>275</v>
      </c>
      <c r="L25" s="108" t="s">
        <v>275</v>
      </c>
      <c r="M25" s="108" t="s">
        <v>275</v>
      </c>
      <c r="N25" s="108" t="s">
        <v>275</v>
      </c>
      <c r="O25" s="108" t="s">
        <v>275</v>
      </c>
      <c r="P25" s="108" t="s">
        <v>275</v>
      </c>
      <c r="Q25" s="108" t="s">
        <v>275</v>
      </c>
      <c r="R25" s="108" t="s">
        <v>275</v>
      </c>
      <c r="S25" s="108" t="s">
        <v>275</v>
      </c>
      <c r="T25" s="108" t="s">
        <v>275</v>
      </c>
      <c r="U25" s="108" t="s">
        <v>275</v>
      </c>
      <c r="V25" s="108" t="s">
        <v>275</v>
      </c>
      <c r="W25" s="108" t="s">
        <v>275</v>
      </c>
      <c r="X25" s="108">
        <v>-0.67475728155339798</v>
      </c>
      <c r="Y25" s="108">
        <v>-0.98312236286919796</v>
      </c>
      <c r="Z25" s="108">
        <v>-7.6433121019108305E-2</v>
      </c>
      <c r="AA25" s="108">
        <v>-0.77801724137931005</v>
      </c>
      <c r="AB25" s="108">
        <v>0.69055374592833896</v>
      </c>
      <c r="AC25" s="108">
        <v>-0.56642335766423402</v>
      </c>
    </row>
    <row r="26" spans="1:29">
      <c r="A26" s="108" t="s">
        <v>118</v>
      </c>
      <c r="B26" s="108" t="s">
        <v>119</v>
      </c>
      <c r="C26" s="108">
        <v>0.52846715328467098</v>
      </c>
      <c r="D26" s="108">
        <v>0</v>
      </c>
      <c r="E26" s="108">
        <v>6</v>
      </c>
      <c r="F26" s="108">
        <v>9</v>
      </c>
      <c r="G26" s="108">
        <v>9</v>
      </c>
      <c r="H26" s="108">
        <v>3</v>
      </c>
      <c r="I26" s="108">
        <v>27</v>
      </c>
      <c r="J26" s="108" t="s">
        <v>275</v>
      </c>
      <c r="K26" s="108" t="s">
        <v>275</v>
      </c>
      <c r="L26" s="108" t="s">
        <v>275</v>
      </c>
      <c r="M26" s="108" t="s">
        <v>275</v>
      </c>
      <c r="N26" s="108" t="s">
        <v>275</v>
      </c>
      <c r="O26" s="108" t="s">
        <v>275</v>
      </c>
      <c r="P26" s="108" t="s">
        <v>275</v>
      </c>
      <c r="Q26" s="108" t="s">
        <v>275</v>
      </c>
      <c r="R26" s="108" t="s">
        <v>275</v>
      </c>
      <c r="S26" s="108" t="s">
        <v>275</v>
      </c>
      <c r="T26" s="108" t="s">
        <v>275</v>
      </c>
      <c r="U26" s="108" t="s">
        <v>275</v>
      </c>
      <c r="V26" s="108" t="s">
        <v>275</v>
      </c>
      <c r="W26" s="108" t="s">
        <v>275</v>
      </c>
      <c r="X26" s="108">
        <v>-0.67475728155339798</v>
      </c>
      <c r="Y26" s="108">
        <v>7.1729957805907102E-2</v>
      </c>
      <c r="Z26" s="108">
        <v>1.8343949044586001</v>
      </c>
      <c r="AA26" s="108">
        <v>0.51508620689655205</v>
      </c>
      <c r="AB26" s="108">
        <v>3.9087947882736201E-2</v>
      </c>
      <c r="AC26" s="108">
        <v>0.52846715328467098</v>
      </c>
    </row>
    <row r="27" spans="1:29">
      <c r="A27" s="108">
        <v>27</v>
      </c>
      <c r="B27" s="108" t="s">
        <v>120</v>
      </c>
      <c r="C27" s="108">
        <v>2.0613138686131398</v>
      </c>
      <c r="D27" s="108">
        <v>5</v>
      </c>
      <c r="E27" s="108">
        <v>11</v>
      </c>
      <c r="F27" s="108">
        <v>6</v>
      </c>
      <c r="G27" s="108">
        <v>15</v>
      </c>
      <c r="H27" s="108">
        <v>11</v>
      </c>
      <c r="I27" s="108">
        <v>48</v>
      </c>
      <c r="J27" s="108" t="s">
        <v>275</v>
      </c>
      <c r="K27" s="108" t="s">
        <v>275</v>
      </c>
      <c r="L27" s="108" t="s">
        <v>275</v>
      </c>
      <c r="M27" s="108" t="s">
        <v>275</v>
      </c>
      <c r="N27" s="108" t="s">
        <v>275</v>
      </c>
      <c r="O27" s="108" t="s">
        <v>275</v>
      </c>
      <c r="P27" s="108" t="s">
        <v>275</v>
      </c>
      <c r="Q27" s="108" t="s">
        <v>275</v>
      </c>
      <c r="R27" s="108" t="s">
        <v>275</v>
      </c>
      <c r="S27" s="108" t="s">
        <v>275</v>
      </c>
      <c r="T27" s="108" t="s">
        <v>275</v>
      </c>
      <c r="U27" s="108" t="s">
        <v>275</v>
      </c>
      <c r="V27" s="108" t="s">
        <v>275</v>
      </c>
      <c r="W27" s="108" t="s">
        <v>275</v>
      </c>
      <c r="X27" s="108">
        <v>1.75242718446602</v>
      </c>
      <c r="Y27" s="108">
        <v>1.12658227848101</v>
      </c>
      <c r="Z27" s="108">
        <v>0.87898089171974503</v>
      </c>
      <c r="AA27" s="108">
        <v>1.8081896551724099</v>
      </c>
      <c r="AB27" s="108">
        <v>2.64495114006515</v>
      </c>
      <c r="AC27" s="108">
        <v>2.0613138686131398</v>
      </c>
    </row>
    <row r="28" spans="1:29">
      <c r="A28" s="108" t="s">
        <v>121</v>
      </c>
      <c r="B28" s="108" t="s">
        <v>122</v>
      </c>
      <c r="C28" s="108">
        <v>-0.20145985401459901</v>
      </c>
      <c r="D28" s="108">
        <v>2</v>
      </c>
      <c r="E28" s="108">
        <v>0</v>
      </c>
      <c r="F28" s="108">
        <v>5</v>
      </c>
      <c r="G28" s="108">
        <v>5</v>
      </c>
      <c r="H28" s="108">
        <v>5</v>
      </c>
      <c r="I28" s="108">
        <v>17</v>
      </c>
      <c r="J28" s="108" t="s">
        <v>275</v>
      </c>
      <c r="K28" s="108" t="s">
        <v>275</v>
      </c>
      <c r="L28" s="108" t="s">
        <v>275</v>
      </c>
      <c r="M28" s="108" t="s">
        <v>275</v>
      </c>
      <c r="N28" s="108" t="s">
        <v>275</v>
      </c>
      <c r="O28" s="108" t="s">
        <v>275</v>
      </c>
      <c r="P28" s="108" t="s">
        <v>275</v>
      </c>
      <c r="Q28" s="108" t="s">
        <v>275</v>
      </c>
      <c r="R28" s="108" t="s">
        <v>275</v>
      </c>
      <c r="S28" s="108" t="s">
        <v>275</v>
      </c>
      <c r="T28" s="108" t="s">
        <v>275</v>
      </c>
      <c r="U28" s="108" t="s">
        <v>275</v>
      </c>
      <c r="V28" s="108" t="s">
        <v>275</v>
      </c>
      <c r="W28" s="108" t="s">
        <v>275</v>
      </c>
      <c r="X28" s="108">
        <v>0.29611650485436902</v>
      </c>
      <c r="Y28" s="108">
        <v>-1.1940928270042199</v>
      </c>
      <c r="Z28" s="108">
        <v>0.56050955414012704</v>
      </c>
      <c r="AA28" s="108">
        <v>-0.34698275862069</v>
      </c>
      <c r="AB28" s="108">
        <v>0.69055374592833896</v>
      </c>
      <c r="AC28" s="108">
        <v>-0.20145985401459901</v>
      </c>
    </row>
    <row r="29" spans="1:29">
      <c r="A29" s="108" t="s">
        <v>123</v>
      </c>
      <c r="B29" s="108" t="s">
        <v>124</v>
      </c>
      <c r="C29" s="108">
        <v>1.1854014598540099</v>
      </c>
      <c r="D29" s="108">
        <v>6</v>
      </c>
      <c r="E29" s="108">
        <v>7</v>
      </c>
      <c r="F29" s="108">
        <v>7</v>
      </c>
      <c r="G29" s="108">
        <v>9</v>
      </c>
      <c r="H29" s="108">
        <v>7</v>
      </c>
      <c r="I29" s="108">
        <v>36</v>
      </c>
      <c r="J29" s="108" t="s">
        <v>275</v>
      </c>
      <c r="K29" s="108" t="s">
        <v>275</v>
      </c>
      <c r="L29" s="108" t="s">
        <v>275</v>
      </c>
      <c r="M29" s="108" t="s">
        <v>275</v>
      </c>
      <c r="N29" s="108" t="s">
        <v>275</v>
      </c>
      <c r="O29" s="108" t="s">
        <v>275</v>
      </c>
      <c r="P29" s="108" t="s">
        <v>275</v>
      </c>
      <c r="Q29" s="108" t="s">
        <v>275</v>
      </c>
      <c r="R29" s="108" t="s">
        <v>275</v>
      </c>
      <c r="S29" s="108" t="s">
        <v>275</v>
      </c>
      <c r="T29" s="108" t="s">
        <v>275</v>
      </c>
      <c r="U29" s="108" t="s">
        <v>275</v>
      </c>
      <c r="V29" s="108" t="s">
        <v>275</v>
      </c>
      <c r="W29" s="108" t="s">
        <v>275</v>
      </c>
      <c r="X29" s="108">
        <v>2.2378640776698999</v>
      </c>
      <c r="Y29" s="108">
        <v>0.28270042194092798</v>
      </c>
      <c r="Z29" s="108">
        <v>1.1974522292993599</v>
      </c>
      <c r="AA29" s="108">
        <v>0.51508620689655205</v>
      </c>
      <c r="AB29" s="108">
        <v>1.34201954397394</v>
      </c>
      <c r="AC29" s="108">
        <v>1.1854014598540099</v>
      </c>
    </row>
    <row r="30" spans="1:29">
      <c r="A30" s="108">
        <v>998</v>
      </c>
      <c r="B30" s="108" t="s">
        <v>125</v>
      </c>
      <c r="C30" s="108">
        <v>-1.2233576642335799</v>
      </c>
      <c r="D30" s="108">
        <v>0</v>
      </c>
      <c r="E30" s="108">
        <v>0</v>
      </c>
      <c r="F30" s="108">
        <v>1</v>
      </c>
      <c r="G30" s="108">
        <v>0</v>
      </c>
      <c r="H30" s="108">
        <v>2</v>
      </c>
      <c r="I30" s="108">
        <v>3</v>
      </c>
      <c r="J30" s="108" t="s">
        <v>275</v>
      </c>
      <c r="K30" s="108" t="s">
        <v>275</v>
      </c>
      <c r="L30" s="108" t="s">
        <v>275</v>
      </c>
      <c r="M30" s="108" t="s">
        <v>275</v>
      </c>
      <c r="N30" s="108" t="s">
        <v>275</v>
      </c>
      <c r="O30" s="108" t="s">
        <v>275</v>
      </c>
      <c r="P30" s="108" t="s">
        <v>275</v>
      </c>
      <c r="Q30" s="108" t="s">
        <v>275</v>
      </c>
      <c r="R30" s="108" t="s">
        <v>275</v>
      </c>
      <c r="S30" s="108" t="s">
        <v>275</v>
      </c>
      <c r="T30" s="108" t="s">
        <v>275</v>
      </c>
      <c r="U30" s="108" t="s">
        <v>275</v>
      </c>
      <c r="V30" s="108" t="s">
        <v>275</v>
      </c>
      <c r="W30" s="108" t="s">
        <v>275</v>
      </c>
      <c r="X30" s="108">
        <v>-0.67475728155339798</v>
      </c>
      <c r="Y30" s="108">
        <v>-1.1940928270042199</v>
      </c>
      <c r="Z30" s="108">
        <v>-0.71337579617834401</v>
      </c>
      <c r="AA30" s="108">
        <v>-1.42456896551724</v>
      </c>
      <c r="AB30" s="108">
        <v>-0.286644951140065</v>
      </c>
      <c r="AC30" s="108">
        <v>-1.2233576642335799</v>
      </c>
    </row>
    <row r="31" spans="1:29">
      <c r="A31" s="108">
        <v>999</v>
      </c>
      <c r="B31" s="108" t="s">
        <v>126</v>
      </c>
      <c r="C31" s="108">
        <v>0.82043795620437998</v>
      </c>
      <c r="D31" s="108">
        <v>4</v>
      </c>
      <c r="E31" s="108">
        <v>5</v>
      </c>
      <c r="F31" s="108">
        <v>6</v>
      </c>
      <c r="G31" s="108">
        <v>9</v>
      </c>
      <c r="H31" s="108">
        <v>7</v>
      </c>
      <c r="I31" s="108">
        <v>31</v>
      </c>
      <c r="J31" s="108" t="s">
        <v>275</v>
      </c>
      <c r="K31" s="108" t="s">
        <v>275</v>
      </c>
      <c r="L31" s="108" t="s">
        <v>275</v>
      </c>
      <c r="M31" s="108" t="s">
        <v>275</v>
      </c>
      <c r="N31" s="108" t="s">
        <v>275</v>
      </c>
      <c r="O31" s="108" t="s">
        <v>275</v>
      </c>
      <c r="P31" s="108" t="s">
        <v>275</v>
      </c>
      <c r="Q31" s="108" t="s">
        <v>275</v>
      </c>
      <c r="R31" s="108" t="s">
        <v>275</v>
      </c>
      <c r="S31" s="108" t="s">
        <v>275</v>
      </c>
      <c r="T31" s="108" t="s">
        <v>275</v>
      </c>
      <c r="U31" s="108" t="s">
        <v>275</v>
      </c>
      <c r="V31" s="108" t="s">
        <v>275</v>
      </c>
      <c r="W31" s="108" t="s">
        <v>275</v>
      </c>
      <c r="X31" s="108">
        <v>1.26699029126214</v>
      </c>
      <c r="Y31" s="108">
        <v>-0.139240506329114</v>
      </c>
      <c r="Z31" s="108">
        <v>0.87898089171974503</v>
      </c>
      <c r="AA31" s="108">
        <v>0.51508620689655205</v>
      </c>
      <c r="AB31" s="108">
        <v>1.34201954397394</v>
      </c>
      <c r="AC31" s="108">
        <v>0.82043795620437998</v>
      </c>
    </row>
    <row r="32" spans="1:29">
      <c r="A32" s="108" t="s">
        <v>127</v>
      </c>
      <c r="B32" s="108" t="s">
        <v>128</v>
      </c>
      <c r="C32" s="108">
        <v>1.5503649635036501</v>
      </c>
      <c r="D32" s="108">
        <v>4</v>
      </c>
      <c r="E32" s="108">
        <v>10</v>
      </c>
      <c r="F32" s="108">
        <v>7</v>
      </c>
      <c r="G32" s="108">
        <v>13</v>
      </c>
      <c r="H32" s="108">
        <v>7</v>
      </c>
      <c r="I32" s="108">
        <v>41</v>
      </c>
      <c r="J32" s="108" t="s">
        <v>275</v>
      </c>
      <c r="K32" s="108" t="s">
        <v>275</v>
      </c>
      <c r="L32" s="108" t="s">
        <v>275</v>
      </c>
      <c r="M32" s="108" t="s">
        <v>275</v>
      </c>
      <c r="N32" s="108" t="s">
        <v>275</v>
      </c>
      <c r="O32" s="108" t="s">
        <v>275</v>
      </c>
      <c r="P32" s="108" t="s">
        <v>275</v>
      </c>
      <c r="Q32" s="108" t="s">
        <v>275</v>
      </c>
      <c r="R32" s="108" t="s">
        <v>275</v>
      </c>
      <c r="S32" s="108" t="s">
        <v>275</v>
      </c>
      <c r="T32" s="108" t="s">
        <v>275</v>
      </c>
      <c r="U32" s="108" t="s">
        <v>275</v>
      </c>
      <c r="V32" s="108" t="s">
        <v>275</v>
      </c>
      <c r="W32" s="108" t="s">
        <v>275</v>
      </c>
      <c r="X32" s="108">
        <v>1.26699029126214</v>
      </c>
      <c r="Y32" s="108">
        <v>0.91561181434599104</v>
      </c>
      <c r="Z32" s="108">
        <v>1.1974522292993599</v>
      </c>
      <c r="AA32" s="108">
        <v>1.37715517241379</v>
      </c>
      <c r="AB32" s="108">
        <v>1.34201954397394</v>
      </c>
      <c r="AC32" s="108">
        <v>1.5503649635036501</v>
      </c>
    </row>
    <row r="33" spans="1:29">
      <c r="A33" s="108" t="s">
        <v>129</v>
      </c>
      <c r="B33" s="108" t="s">
        <v>130</v>
      </c>
      <c r="C33" s="108">
        <v>0.455474452554744</v>
      </c>
      <c r="D33" s="108">
        <v>5</v>
      </c>
      <c r="E33" s="108">
        <v>7</v>
      </c>
      <c r="F33" s="108">
        <v>6</v>
      </c>
      <c r="G33" s="108">
        <v>6</v>
      </c>
      <c r="H33" s="108">
        <v>2</v>
      </c>
      <c r="I33" s="108">
        <v>26</v>
      </c>
      <c r="J33" s="108" t="s">
        <v>275</v>
      </c>
      <c r="K33" s="108" t="s">
        <v>275</v>
      </c>
      <c r="L33" s="108" t="s">
        <v>275</v>
      </c>
      <c r="M33" s="108" t="s">
        <v>275</v>
      </c>
      <c r="N33" s="108" t="s">
        <v>275</v>
      </c>
      <c r="O33" s="108" t="s">
        <v>275</v>
      </c>
      <c r="P33" s="108" t="s">
        <v>275</v>
      </c>
      <c r="Q33" s="108" t="s">
        <v>275</v>
      </c>
      <c r="R33" s="108" t="s">
        <v>275</v>
      </c>
      <c r="S33" s="108" t="s">
        <v>275</v>
      </c>
      <c r="T33" s="108" t="s">
        <v>275</v>
      </c>
      <c r="U33" s="108" t="s">
        <v>275</v>
      </c>
      <c r="V33" s="108" t="s">
        <v>275</v>
      </c>
      <c r="W33" s="108" t="s">
        <v>275</v>
      </c>
      <c r="X33" s="108">
        <v>1.75242718446602</v>
      </c>
      <c r="Y33" s="108">
        <v>0.28270042194092798</v>
      </c>
      <c r="Z33" s="108">
        <v>0.87898089171974503</v>
      </c>
      <c r="AA33" s="108">
        <v>-0.131465517241379</v>
      </c>
      <c r="AB33" s="108">
        <v>-0.286644951140065</v>
      </c>
      <c r="AC33" s="108">
        <v>0.455474452554744</v>
      </c>
    </row>
    <row r="34" spans="1:29">
      <c r="A34" s="108">
        <v>108</v>
      </c>
      <c r="B34" s="108" t="s">
        <v>207</v>
      </c>
      <c r="C34" s="108">
        <v>0.89343065693430601</v>
      </c>
      <c r="D34" s="108">
        <v>0</v>
      </c>
      <c r="E34" s="108">
        <v>4</v>
      </c>
      <c r="F34" s="108">
        <v>5</v>
      </c>
      <c r="G34" s="108">
        <v>15</v>
      </c>
      <c r="H34" s="108">
        <v>8</v>
      </c>
      <c r="I34" s="108">
        <v>32</v>
      </c>
      <c r="J34" s="108" t="s">
        <v>275</v>
      </c>
      <c r="K34" s="108" t="s">
        <v>275</v>
      </c>
      <c r="L34" s="108" t="s">
        <v>275</v>
      </c>
      <c r="M34" s="108" t="s">
        <v>275</v>
      </c>
      <c r="N34" s="108" t="s">
        <v>275</v>
      </c>
      <c r="O34" s="108" t="s">
        <v>275</v>
      </c>
      <c r="P34" s="108" t="s">
        <v>275</v>
      </c>
      <c r="Q34" s="108" t="s">
        <v>275</v>
      </c>
      <c r="R34" s="108" t="s">
        <v>275</v>
      </c>
      <c r="S34" s="108" t="s">
        <v>275</v>
      </c>
      <c r="T34" s="108" t="s">
        <v>275</v>
      </c>
      <c r="U34" s="108" t="s">
        <v>275</v>
      </c>
      <c r="V34" s="108" t="s">
        <v>275</v>
      </c>
      <c r="W34" s="108" t="s">
        <v>275</v>
      </c>
      <c r="X34" s="108">
        <v>-0.67475728155339798</v>
      </c>
      <c r="Y34" s="108">
        <v>-0.35021097046413502</v>
      </c>
      <c r="Z34" s="108">
        <v>0.56050955414012704</v>
      </c>
      <c r="AA34" s="108">
        <v>1.8081896551724099</v>
      </c>
      <c r="AB34" s="108">
        <v>1.6677524429967401</v>
      </c>
      <c r="AC34" s="108">
        <v>0.89343065693430601</v>
      </c>
    </row>
    <row r="35" spans="1:29">
      <c r="A35" s="108" t="s">
        <v>452</v>
      </c>
      <c r="B35" s="108" t="s">
        <v>132</v>
      </c>
      <c r="C35" s="108">
        <v>-0.12846715328467201</v>
      </c>
      <c r="D35" s="108">
        <v>0</v>
      </c>
      <c r="E35" s="108">
        <v>2</v>
      </c>
      <c r="F35" s="108">
        <v>3</v>
      </c>
      <c r="G35" s="108">
        <v>10</v>
      </c>
      <c r="H35" s="108">
        <v>3</v>
      </c>
      <c r="I35" s="108">
        <v>18</v>
      </c>
      <c r="J35" s="108" t="s">
        <v>275</v>
      </c>
      <c r="K35" s="108" t="s">
        <v>275</v>
      </c>
      <c r="L35" s="108" t="s">
        <v>275</v>
      </c>
      <c r="M35" s="108" t="s">
        <v>275</v>
      </c>
      <c r="N35" s="108" t="s">
        <v>275</v>
      </c>
      <c r="O35" s="108" t="s">
        <v>275</v>
      </c>
      <c r="P35" s="108" t="s">
        <v>275</v>
      </c>
      <c r="Q35" s="108" t="s">
        <v>275</v>
      </c>
      <c r="R35" s="108" t="s">
        <v>275</v>
      </c>
      <c r="S35" s="108" t="s">
        <v>275</v>
      </c>
      <c r="T35" s="108" t="s">
        <v>275</v>
      </c>
      <c r="U35" s="108" t="s">
        <v>275</v>
      </c>
      <c r="V35" s="108" t="s">
        <v>275</v>
      </c>
      <c r="W35" s="108" t="s">
        <v>275</v>
      </c>
      <c r="X35" s="108">
        <v>-0.67475728155339798</v>
      </c>
      <c r="Y35" s="108">
        <v>-0.772151898734177</v>
      </c>
      <c r="Z35" s="108">
        <v>-7.6433121019108305E-2</v>
      </c>
      <c r="AA35" s="108">
        <v>0.73060344827586199</v>
      </c>
      <c r="AB35" s="108">
        <v>3.9087947882736201E-2</v>
      </c>
      <c r="AC35" s="108">
        <v>-0.12846715328467201</v>
      </c>
    </row>
    <row r="36" spans="1:29">
      <c r="A36" s="108">
        <v>101</v>
      </c>
      <c r="B36" s="108" t="s">
        <v>133</v>
      </c>
      <c r="C36" s="108">
        <v>0.25692695214105798</v>
      </c>
      <c r="D36" s="108" t="s">
        <v>275</v>
      </c>
      <c r="E36" s="108" t="s">
        <v>275</v>
      </c>
      <c r="F36" s="108" t="s">
        <v>275</v>
      </c>
      <c r="G36" s="108" t="s">
        <v>275</v>
      </c>
      <c r="H36" s="108" t="s">
        <v>275</v>
      </c>
      <c r="I36" s="108" t="s">
        <v>275</v>
      </c>
      <c r="J36" s="108">
        <v>1</v>
      </c>
      <c r="K36" s="108">
        <v>5</v>
      </c>
      <c r="L36" s="108">
        <v>4</v>
      </c>
      <c r="M36" s="108">
        <v>6</v>
      </c>
      <c r="N36" s="108">
        <v>1</v>
      </c>
      <c r="O36" s="108">
        <v>4</v>
      </c>
      <c r="P36" s="108">
        <v>21</v>
      </c>
      <c r="Q36" s="108">
        <v>-5.7142857142857197E-2</v>
      </c>
      <c r="R36" s="108">
        <v>0.27160493827160498</v>
      </c>
      <c r="S36" s="108">
        <v>0.22177419354838701</v>
      </c>
      <c r="T36" s="108">
        <v>0.50310559006211197</v>
      </c>
      <c r="U36" s="108">
        <v>-0.22072072072072099</v>
      </c>
      <c r="V36" s="108">
        <v>0.255230125523012</v>
      </c>
      <c r="W36" s="108">
        <v>0.25692695214105798</v>
      </c>
      <c r="X36" s="108" t="s">
        <v>275</v>
      </c>
      <c r="Y36" s="108" t="s">
        <v>275</v>
      </c>
      <c r="Z36" s="108" t="s">
        <v>275</v>
      </c>
      <c r="AA36" s="108" t="s">
        <v>275</v>
      </c>
      <c r="AB36" s="108" t="s">
        <v>275</v>
      </c>
      <c r="AC36" s="108" t="s">
        <v>275</v>
      </c>
    </row>
    <row r="37" spans="1:29">
      <c r="A37" s="108">
        <v>103</v>
      </c>
      <c r="B37" s="108" t="s">
        <v>134</v>
      </c>
      <c r="C37" s="108">
        <v>0.17296389588580999</v>
      </c>
      <c r="D37" s="108" t="s">
        <v>275</v>
      </c>
      <c r="E37" s="108" t="s">
        <v>275</v>
      </c>
      <c r="F37" s="108" t="s">
        <v>275</v>
      </c>
      <c r="G37" s="108" t="s">
        <v>275</v>
      </c>
      <c r="H37" s="108" t="s">
        <v>275</v>
      </c>
      <c r="I37" s="108" t="s">
        <v>275</v>
      </c>
      <c r="J37" s="108">
        <v>1</v>
      </c>
      <c r="K37" s="108">
        <v>0</v>
      </c>
      <c r="L37" s="108">
        <v>5</v>
      </c>
      <c r="M37" s="108">
        <v>12</v>
      </c>
      <c r="N37" s="108">
        <v>0</v>
      </c>
      <c r="O37" s="108">
        <v>2</v>
      </c>
      <c r="P37" s="108">
        <v>20</v>
      </c>
      <c r="Q37" s="108">
        <v>-5.7142857142857197E-2</v>
      </c>
      <c r="R37" s="108">
        <v>-1.2716049382715999</v>
      </c>
      <c r="S37" s="108">
        <v>0.625</v>
      </c>
      <c r="T37" s="108">
        <v>2.3664596273291898</v>
      </c>
      <c r="U37" s="108">
        <v>-0.67117117117117098</v>
      </c>
      <c r="V37" s="108">
        <v>-0.58158995815899595</v>
      </c>
      <c r="W37" s="108">
        <v>0.17296389588580999</v>
      </c>
      <c r="X37" s="108" t="s">
        <v>275</v>
      </c>
      <c r="Y37" s="108" t="s">
        <v>275</v>
      </c>
      <c r="Z37" s="108" t="s">
        <v>275</v>
      </c>
      <c r="AA37" s="108" t="s">
        <v>275</v>
      </c>
      <c r="AB37" s="108" t="s">
        <v>275</v>
      </c>
      <c r="AC37" s="108" t="s">
        <v>275</v>
      </c>
    </row>
    <row r="38" spans="1:29">
      <c r="A38" s="108">
        <v>104</v>
      </c>
      <c r="B38" s="108" t="s">
        <v>135</v>
      </c>
      <c r="C38" s="108">
        <v>1.76826196473552</v>
      </c>
      <c r="D38" s="108" t="s">
        <v>275</v>
      </c>
      <c r="E38" s="108" t="s">
        <v>275</v>
      </c>
      <c r="F38" s="108" t="s">
        <v>275</v>
      </c>
      <c r="G38" s="108" t="s">
        <v>275</v>
      </c>
      <c r="H38" s="108" t="s">
        <v>275</v>
      </c>
      <c r="I38" s="108" t="s">
        <v>275</v>
      </c>
      <c r="J38" s="108">
        <v>2</v>
      </c>
      <c r="K38" s="108">
        <v>9</v>
      </c>
      <c r="L38" s="108">
        <v>6</v>
      </c>
      <c r="M38" s="108">
        <v>10</v>
      </c>
      <c r="N38" s="108">
        <v>6</v>
      </c>
      <c r="O38" s="108">
        <v>6</v>
      </c>
      <c r="P38" s="108">
        <v>39</v>
      </c>
      <c r="Q38" s="108">
        <v>0.419047619047619</v>
      </c>
      <c r="R38" s="108">
        <v>1.50617283950617</v>
      </c>
      <c r="S38" s="108">
        <v>1.0282258064516101</v>
      </c>
      <c r="T38" s="108">
        <v>1.7453416149068299</v>
      </c>
      <c r="U38" s="108">
        <v>2.0315315315315301</v>
      </c>
      <c r="V38" s="108">
        <v>1.0920502092050199</v>
      </c>
      <c r="W38" s="108">
        <v>1.76826196473552</v>
      </c>
      <c r="X38" s="108" t="s">
        <v>275</v>
      </c>
      <c r="Y38" s="108" t="s">
        <v>275</v>
      </c>
      <c r="Z38" s="108" t="s">
        <v>275</v>
      </c>
      <c r="AA38" s="108" t="s">
        <v>275</v>
      </c>
      <c r="AB38" s="108" t="s">
        <v>275</v>
      </c>
      <c r="AC38" s="108" t="s">
        <v>275</v>
      </c>
    </row>
    <row r="39" spans="1:29">
      <c r="A39" s="108">
        <v>111</v>
      </c>
      <c r="B39" s="108" t="s">
        <v>136</v>
      </c>
      <c r="C39" s="108">
        <v>2.1343065693430701</v>
      </c>
      <c r="D39" s="108">
        <v>7</v>
      </c>
      <c r="E39" s="108">
        <v>8</v>
      </c>
      <c r="F39" s="108">
        <v>6</v>
      </c>
      <c r="G39" s="108">
        <v>19</v>
      </c>
      <c r="H39" s="108">
        <v>9</v>
      </c>
      <c r="I39" s="108">
        <v>49</v>
      </c>
      <c r="J39" s="108" t="s">
        <v>275</v>
      </c>
      <c r="K39" s="108" t="s">
        <v>275</v>
      </c>
      <c r="L39" s="108" t="s">
        <v>275</v>
      </c>
      <c r="M39" s="108" t="s">
        <v>275</v>
      </c>
      <c r="N39" s="108" t="s">
        <v>275</v>
      </c>
      <c r="O39" s="108" t="s">
        <v>275</v>
      </c>
      <c r="P39" s="108" t="s">
        <v>275</v>
      </c>
      <c r="Q39" s="108" t="s">
        <v>275</v>
      </c>
      <c r="R39" s="108" t="s">
        <v>275</v>
      </c>
      <c r="S39" s="108" t="s">
        <v>275</v>
      </c>
      <c r="T39" s="108" t="s">
        <v>275</v>
      </c>
      <c r="U39" s="108" t="s">
        <v>275</v>
      </c>
      <c r="V39" s="108" t="s">
        <v>275</v>
      </c>
      <c r="W39" s="108" t="s">
        <v>275</v>
      </c>
      <c r="X39" s="108">
        <v>2.7233009708737899</v>
      </c>
      <c r="Y39" s="108">
        <v>0.493670886075949</v>
      </c>
      <c r="Z39" s="108">
        <v>0.87898089171974503</v>
      </c>
      <c r="AA39" s="108">
        <v>2.6702586206896601</v>
      </c>
      <c r="AB39" s="108">
        <v>1.99348534201954</v>
      </c>
      <c r="AC39" s="108">
        <v>2.1343065693430701</v>
      </c>
    </row>
    <row r="40" spans="1:29">
      <c r="A40" s="108">
        <v>117</v>
      </c>
      <c r="B40" s="108" t="s">
        <v>137</v>
      </c>
      <c r="C40" s="108">
        <v>1.4043795620438</v>
      </c>
      <c r="D40" s="108">
        <v>2</v>
      </c>
      <c r="E40" s="108">
        <v>14</v>
      </c>
      <c r="F40" s="108">
        <v>8</v>
      </c>
      <c r="G40" s="108">
        <v>10</v>
      </c>
      <c r="H40" s="108">
        <v>5</v>
      </c>
      <c r="I40" s="108">
        <v>39</v>
      </c>
      <c r="J40" s="108" t="s">
        <v>275</v>
      </c>
      <c r="K40" s="108" t="s">
        <v>275</v>
      </c>
      <c r="L40" s="108" t="s">
        <v>275</v>
      </c>
      <c r="M40" s="108" t="s">
        <v>275</v>
      </c>
      <c r="N40" s="108" t="s">
        <v>275</v>
      </c>
      <c r="O40" s="108" t="s">
        <v>275</v>
      </c>
      <c r="P40" s="108" t="s">
        <v>275</v>
      </c>
      <c r="Q40" s="108" t="s">
        <v>275</v>
      </c>
      <c r="R40" s="108" t="s">
        <v>275</v>
      </c>
      <c r="S40" s="108" t="s">
        <v>275</v>
      </c>
      <c r="T40" s="108" t="s">
        <v>275</v>
      </c>
      <c r="U40" s="108" t="s">
        <v>275</v>
      </c>
      <c r="V40" s="108" t="s">
        <v>275</v>
      </c>
      <c r="W40" s="108" t="s">
        <v>275</v>
      </c>
      <c r="X40" s="108">
        <v>0.29611650485436902</v>
      </c>
      <c r="Y40" s="108">
        <v>1.75949367088608</v>
      </c>
      <c r="Z40" s="108">
        <v>1.5159235668789801</v>
      </c>
      <c r="AA40" s="108">
        <v>0.73060344827586199</v>
      </c>
      <c r="AB40" s="108">
        <v>0.69055374592833896</v>
      </c>
      <c r="AC40" s="108">
        <v>1.4043795620438</v>
      </c>
    </row>
    <row r="41" spans="1:29">
      <c r="A41" s="108">
        <v>115</v>
      </c>
      <c r="B41" s="108" t="s">
        <v>138</v>
      </c>
      <c r="C41" s="108">
        <v>-0.56642335766423402</v>
      </c>
      <c r="D41" s="108">
        <v>0</v>
      </c>
      <c r="E41" s="108">
        <v>2</v>
      </c>
      <c r="F41" s="108">
        <v>1</v>
      </c>
      <c r="G41" s="108">
        <v>6</v>
      </c>
      <c r="H41" s="108">
        <v>3</v>
      </c>
      <c r="I41" s="108">
        <v>12</v>
      </c>
      <c r="J41" s="108" t="s">
        <v>275</v>
      </c>
      <c r="K41" s="108" t="s">
        <v>275</v>
      </c>
      <c r="L41" s="108" t="s">
        <v>275</v>
      </c>
      <c r="M41" s="108" t="s">
        <v>275</v>
      </c>
      <c r="N41" s="108" t="s">
        <v>275</v>
      </c>
      <c r="O41" s="108" t="s">
        <v>275</v>
      </c>
      <c r="P41" s="108" t="s">
        <v>275</v>
      </c>
      <c r="Q41" s="108" t="s">
        <v>275</v>
      </c>
      <c r="R41" s="108" t="s">
        <v>275</v>
      </c>
      <c r="S41" s="108" t="s">
        <v>275</v>
      </c>
      <c r="T41" s="108" t="s">
        <v>275</v>
      </c>
      <c r="U41" s="108" t="s">
        <v>275</v>
      </c>
      <c r="V41" s="108" t="s">
        <v>275</v>
      </c>
      <c r="W41" s="108" t="s">
        <v>275</v>
      </c>
      <c r="X41" s="108">
        <v>-0.67475728155339798</v>
      </c>
      <c r="Y41" s="108">
        <v>-0.772151898734177</v>
      </c>
      <c r="Z41" s="108">
        <v>-0.71337579617834401</v>
      </c>
      <c r="AA41" s="108">
        <v>-0.131465517241379</v>
      </c>
      <c r="AB41" s="108">
        <v>3.9087947882736201E-2</v>
      </c>
      <c r="AC41" s="108">
        <v>-0.56642335766423402</v>
      </c>
    </row>
    <row r="42" spans="1:29">
      <c r="A42" s="108">
        <v>121</v>
      </c>
      <c r="B42" s="108" t="s">
        <v>139</v>
      </c>
      <c r="C42" s="108">
        <v>0.38248175182481697</v>
      </c>
      <c r="D42" s="108">
        <v>3</v>
      </c>
      <c r="E42" s="108">
        <v>6</v>
      </c>
      <c r="F42" s="108">
        <v>9</v>
      </c>
      <c r="G42" s="108">
        <v>5</v>
      </c>
      <c r="H42" s="108">
        <v>2</v>
      </c>
      <c r="I42" s="108">
        <v>25</v>
      </c>
      <c r="J42" s="108" t="s">
        <v>275</v>
      </c>
      <c r="K42" s="108" t="s">
        <v>275</v>
      </c>
      <c r="L42" s="108" t="s">
        <v>275</v>
      </c>
      <c r="M42" s="108" t="s">
        <v>275</v>
      </c>
      <c r="N42" s="108" t="s">
        <v>275</v>
      </c>
      <c r="O42" s="108" t="s">
        <v>275</v>
      </c>
      <c r="P42" s="108" t="s">
        <v>275</v>
      </c>
      <c r="Q42" s="108" t="s">
        <v>275</v>
      </c>
      <c r="R42" s="108" t="s">
        <v>275</v>
      </c>
      <c r="S42" s="108" t="s">
        <v>275</v>
      </c>
      <c r="T42" s="108" t="s">
        <v>275</v>
      </c>
      <c r="U42" s="108" t="s">
        <v>275</v>
      </c>
      <c r="V42" s="108" t="s">
        <v>275</v>
      </c>
      <c r="W42" s="108" t="s">
        <v>275</v>
      </c>
      <c r="X42" s="108">
        <v>0.78155339805825197</v>
      </c>
      <c r="Y42" s="108">
        <v>7.1729957805907102E-2</v>
      </c>
      <c r="Z42" s="108">
        <v>1.8343949044586001</v>
      </c>
      <c r="AA42" s="108">
        <v>-0.34698275862069</v>
      </c>
      <c r="AB42" s="108">
        <v>-0.286644951140065</v>
      </c>
      <c r="AC42" s="108">
        <v>0.38248175182481697</v>
      </c>
    </row>
    <row r="43" spans="1:29">
      <c r="A43" s="108">
        <v>118</v>
      </c>
      <c r="B43" s="108" t="s">
        <v>140</v>
      </c>
      <c r="C43" s="108">
        <v>0.38248175182481697</v>
      </c>
      <c r="D43" s="108">
        <v>2</v>
      </c>
      <c r="E43" s="108">
        <v>4</v>
      </c>
      <c r="F43" s="108">
        <v>2</v>
      </c>
      <c r="G43" s="108">
        <v>9</v>
      </c>
      <c r="H43" s="108">
        <v>8</v>
      </c>
      <c r="I43" s="108">
        <v>25</v>
      </c>
      <c r="J43" s="108" t="s">
        <v>275</v>
      </c>
      <c r="K43" s="108" t="s">
        <v>275</v>
      </c>
      <c r="L43" s="108" t="s">
        <v>275</v>
      </c>
      <c r="M43" s="108" t="s">
        <v>275</v>
      </c>
      <c r="N43" s="108" t="s">
        <v>275</v>
      </c>
      <c r="O43" s="108" t="s">
        <v>275</v>
      </c>
      <c r="P43" s="108" t="s">
        <v>275</v>
      </c>
      <c r="Q43" s="108" t="s">
        <v>275</v>
      </c>
      <c r="R43" s="108" t="s">
        <v>275</v>
      </c>
      <c r="S43" s="108" t="s">
        <v>275</v>
      </c>
      <c r="T43" s="108" t="s">
        <v>275</v>
      </c>
      <c r="U43" s="108" t="s">
        <v>275</v>
      </c>
      <c r="V43" s="108" t="s">
        <v>275</v>
      </c>
      <c r="W43" s="108" t="s">
        <v>275</v>
      </c>
      <c r="X43" s="108">
        <v>0.29611650485436902</v>
      </c>
      <c r="Y43" s="108">
        <v>-0.35021097046413502</v>
      </c>
      <c r="Z43" s="108">
        <v>-0.39490445859872603</v>
      </c>
      <c r="AA43" s="108">
        <v>0.51508620689655205</v>
      </c>
      <c r="AB43" s="108">
        <v>1.6677524429967401</v>
      </c>
      <c r="AC43" s="108">
        <v>0.38248175182481697</v>
      </c>
    </row>
    <row r="44" spans="1:29">
      <c r="A44" s="108" t="s">
        <v>141</v>
      </c>
      <c r="B44" s="108" t="s">
        <v>142</v>
      </c>
      <c r="C44" s="108">
        <v>-0.12846715328467201</v>
      </c>
      <c r="D44" s="108">
        <v>3</v>
      </c>
      <c r="E44" s="108">
        <v>1</v>
      </c>
      <c r="F44" s="108">
        <v>4</v>
      </c>
      <c r="G44" s="108">
        <v>6</v>
      </c>
      <c r="H44" s="108">
        <v>4</v>
      </c>
      <c r="I44" s="108">
        <v>18</v>
      </c>
      <c r="J44" s="108" t="s">
        <v>275</v>
      </c>
      <c r="K44" s="108" t="s">
        <v>275</v>
      </c>
      <c r="L44" s="108" t="s">
        <v>275</v>
      </c>
      <c r="M44" s="108" t="s">
        <v>275</v>
      </c>
      <c r="N44" s="108" t="s">
        <v>275</v>
      </c>
      <c r="O44" s="108" t="s">
        <v>275</v>
      </c>
      <c r="P44" s="108" t="s">
        <v>275</v>
      </c>
      <c r="Q44" s="108" t="s">
        <v>275</v>
      </c>
      <c r="R44" s="108" t="s">
        <v>275</v>
      </c>
      <c r="S44" s="108" t="s">
        <v>275</v>
      </c>
      <c r="T44" s="108" t="s">
        <v>275</v>
      </c>
      <c r="U44" s="108" t="s">
        <v>275</v>
      </c>
      <c r="V44" s="108" t="s">
        <v>275</v>
      </c>
      <c r="W44" s="108" t="s">
        <v>275</v>
      </c>
      <c r="X44" s="108">
        <v>0.78155339805825197</v>
      </c>
      <c r="Y44" s="108">
        <v>-0.98312236286919796</v>
      </c>
      <c r="Z44" s="108">
        <v>0.242038216560509</v>
      </c>
      <c r="AA44" s="108">
        <v>-0.131465517241379</v>
      </c>
      <c r="AB44" s="108">
        <v>0.36482084690553801</v>
      </c>
      <c r="AC44" s="108">
        <v>-0.12846715328467201</v>
      </c>
    </row>
    <row r="45" spans="1:29">
      <c r="A45" s="108" t="s">
        <v>143</v>
      </c>
      <c r="B45" s="108" t="s">
        <v>144</v>
      </c>
      <c r="C45" s="108">
        <v>-0.49343065693430699</v>
      </c>
      <c r="D45" s="108">
        <v>1</v>
      </c>
      <c r="E45" s="108">
        <v>0</v>
      </c>
      <c r="F45" s="108">
        <v>3</v>
      </c>
      <c r="G45" s="108">
        <v>9</v>
      </c>
      <c r="H45" s="108">
        <v>0</v>
      </c>
      <c r="I45" s="108">
        <v>13</v>
      </c>
      <c r="J45" s="108" t="s">
        <v>275</v>
      </c>
      <c r="K45" s="108" t="s">
        <v>275</v>
      </c>
      <c r="L45" s="108" t="s">
        <v>275</v>
      </c>
      <c r="M45" s="108" t="s">
        <v>275</v>
      </c>
      <c r="N45" s="108" t="s">
        <v>275</v>
      </c>
      <c r="O45" s="108" t="s">
        <v>275</v>
      </c>
      <c r="P45" s="108" t="s">
        <v>275</v>
      </c>
      <c r="Q45" s="108" t="s">
        <v>275</v>
      </c>
      <c r="R45" s="108" t="s">
        <v>275</v>
      </c>
      <c r="S45" s="108" t="s">
        <v>275</v>
      </c>
      <c r="T45" s="108" t="s">
        <v>275</v>
      </c>
      <c r="U45" s="108" t="s">
        <v>275</v>
      </c>
      <c r="V45" s="108" t="s">
        <v>275</v>
      </c>
      <c r="W45" s="108" t="s">
        <v>275</v>
      </c>
      <c r="X45" s="108">
        <v>-0.18932038834951501</v>
      </c>
      <c r="Y45" s="108">
        <v>-1.1940928270042199</v>
      </c>
      <c r="Z45" s="108">
        <v>-7.6433121019108305E-2</v>
      </c>
      <c r="AA45" s="108">
        <v>0.51508620689655205</v>
      </c>
      <c r="AB45" s="108">
        <v>-0.93811074918566795</v>
      </c>
      <c r="AC45" s="108">
        <v>-0.49343065693430699</v>
      </c>
    </row>
    <row r="46" spans="1:29">
      <c r="A46" s="108">
        <v>112</v>
      </c>
      <c r="B46" s="108" t="s">
        <v>145</v>
      </c>
      <c r="C46" s="108">
        <v>2.8642335766423401</v>
      </c>
      <c r="D46" s="108">
        <v>6</v>
      </c>
      <c r="E46" s="108">
        <v>13</v>
      </c>
      <c r="F46" s="108">
        <v>10</v>
      </c>
      <c r="G46" s="108">
        <v>18</v>
      </c>
      <c r="H46" s="108">
        <v>12</v>
      </c>
      <c r="I46" s="108">
        <v>59</v>
      </c>
      <c r="J46" s="108" t="s">
        <v>275</v>
      </c>
      <c r="K46" s="108" t="s">
        <v>275</v>
      </c>
      <c r="L46" s="108" t="s">
        <v>275</v>
      </c>
      <c r="M46" s="108" t="s">
        <v>275</v>
      </c>
      <c r="N46" s="108" t="s">
        <v>275</v>
      </c>
      <c r="O46" s="108" t="s">
        <v>275</v>
      </c>
      <c r="P46" s="108" t="s">
        <v>275</v>
      </c>
      <c r="Q46" s="108" t="s">
        <v>275</v>
      </c>
      <c r="R46" s="108" t="s">
        <v>275</v>
      </c>
      <c r="S46" s="108" t="s">
        <v>275</v>
      </c>
      <c r="T46" s="108" t="s">
        <v>275</v>
      </c>
      <c r="U46" s="108" t="s">
        <v>275</v>
      </c>
      <c r="V46" s="108" t="s">
        <v>275</v>
      </c>
      <c r="W46" s="108" t="s">
        <v>275</v>
      </c>
      <c r="X46" s="108">
        <v>2.2378640776698999</v>
      </c>
      <c r="Y46" s="108">
        <v>1.5485232067510499</v>
      </c>
      <c r="Z46" s="108">
        <v>2.1528662420382201</v>
      </c>
      <c r="AA46" s="108">
        <v>2.4547413793103501</v>
      </c>
      <c r="AB46" s="108">
        <v>2.9706840390879501</v>
      </c>
      <c r="AC46" s="108">
        <v>2.8642335766423401</v>
      </c>
    </row>
    <row r="47" spans="1:29">
      <c r="A47" s="108">
        <v>109</v>
      </c>
      <c r="B47" s="108" t="s">
        <v>146</v>
      </c>
      <c r="C47" s="108">
        <v>-0.42043795620438001</v>
      </c>
      <c r="D47" s="108">
        <v>0</v>
      </c>
      <c r="E47" s="108">
        <v>0</v>
      </c>
      <c r="F47" s="108">
        <v>1</v>
      </c>
      <c r="G47" s="108">
        <v>13</v>
      </c>
      <c r="H47" s="108">
        <v>0</v>
      </c>
      <c r="I47" s="108">
        <v>14</v>
      </c>
      <c r="J47" s="108" t="s">
        <v>275</v>
      </c>
      <c r="K47" s="108" t="s">
        <v>275</v>
      </c>
      <c r="L47" s="108" t="s">
        <v>275</v>
      </c>
      <c r="M47" s="108" t="s">
        <v>275</v>
      </c>
      <c r="N47" s="108" t="s">
        <v>275</v>
      </c>
      <c r="O47" s="108" t="s">
        <v>275</v>
      </c>
      <c r="P47" s="108" t="s">
        <v>275</v>
      </c>
      <c r="Q47" s="108" t="s">
        <v>275</v>
      </c>
      <c r="R47" s="108" t="s">
        <v>275</v>
      </c>
      <c r="S47" s="108" t="s">
        <v>275</v>
      </c>
      <c r="T47" s="108" t="s">
        <v>275</v>
      </c>
      <c r="U47" s="108" t="s">
        <v>275</v>
      </c>
      <c r="V47" s="108" t="s">
        <v>275</v>
      </c>
      <c r="W47" s="108" t="s">
        <v>275</v>
      </c>
      <c r="X47" s="108">
        <v>-0.67475728155339798</v>
      </c>
      <c r="Y47" s="108">
        <v>-1.1940928270042199</v>
      </c>
      <c r="Z47" s="108">
        <v>-0.71337579617834401</v>
      </c>
      <c r="AA47" s="108">
        <v>1.37715517241379</v>
      </c>
      <c r="AB47" s="108">
        <v>-0.93811074918566795</v>
      </c>
      <c r="AC47" s="108">
        <v>-0.42043795620438001</v>
      </c>
    </row>
    <row r="48" spans="1:29">
      <c r="A48" s="108">
        <v>114</v>
      </c>
      <c r="B48" s="108" t="s">
        <v>148</v>
      </c>
      <c r="C48" s="108">
        <v>0.67445255474452503</v>
      </c>
      <c r="D48" s="108">
        <v>4</v>
      </c>
      <c r="E48" s="108">
        <v>4</v>
      </c>
      <c r="F48" s="108">
        <v>9</v>
      </c>
      <c r="G48" s="108">
        <v>6</v>
      </c>
      <c r="H48" s="108">
        <v>6</v>
      </c>
      <c r="I48" s="108">
        <v>29</v>
      </c>
      <c r="J48" s="108" t="s">
        <v>275</v>
      </c>
      <c r="K48" s="108" t="s">
        <v>275</v>
      </c>
      <c r="L48" s="108" t="s">
        <v>275</v>
      </c>
      <c r="M48" s="108" t="s">
        <v>275</v>
      </c>
      <c r="N48" s="108" t="s">
        <v>275</v>
      </c>
      <c r="O48" s="108" t="s">
        <v>275</v>
      </c>
      <c r="P48" s="108" t="s">
        <v>275</v>
      </c>
      <c r="Q48" s="108" t="s">
        <v>275</v>
      </c>
      <c r="R48" s="108" t="s">
        <v>275</v>
      </c>
      <c r="S48" s="108" t="s">
        <v>275</v>
      </c>
      <c r="T48" s="108" t="s">
        <v>275</v>
      </c>
      <c r="U48" s="108" t="s">
        <v>275</v>
      </c>
      <c r="V48" s="108" t="s">
        <v>275</v>
      </c>
      <c r="W48" s="108" t="s">
        <v>275</v>
      </c>
      <c r="X48" s="108">
        <v>1.26699029126214</v>
      </c>
      <c r="Y48" s="108">
        <v>-0.35021097046413502</v>
      </c>
      <c r="Z48" s="108">
        <v>1.8343949044586001</v>
      </c>
      <c r="AA48" s="108">
        <v>-0.131465517241379</v>
      </c>
      <c r="AB48" s="108">
        <v>1.0162866449511401</v>
      </c>
      <c r="AC48" s="108">
        <v>0.67445255474452503</v>
      </c>
    </row>
    <row r="49" spans="1:29">
      <c r="A49" s="108">
        <v>106</v>
      </c>
      <c r="B49" s="108" t="s">
        <v>149</v>
      </c>
      <c r="C49" s="108">
        <v>-0.63941605839416105</v>
      </c>
      <c r="D49" s="108">
        <v>0</v>
      </c>
      <c r="E49" s="108">
        <v>0</v>
      </c>
      <c r="F49" s="108">
        <v>2</v>
      </c>
      <c r="G49" s="108">
        <v>5</v>
      </c>
      <c r="H49" s="108">
        <v>4</v>
      </c>
      <c r="I49" s="108">
        <v>11</v>
      </c>
      <c r="J49" s="108" t="s">
        <v>275</v>
      </c>
      <c r="K49" s="108" t="s">
        <v>275</v>
      </c>
      <c r="L49" s="108" t="s">
        <v>275</v>
      </c>
      <c r="M49" s="108" t="s">
        <v>275</v>
      </c>
      <c r="N49" s="108" t="s">
        <v>275</v>
      </c>
      <c r="O49" s="108" t="s">
        <v>275</v>
      </c>
      <c r="P49" s="108" t="s">
        <v>275</v>
      </c>
      <c r="Q49" s="108" t="s">
        <v>275</v>
      </c>
      <c r="R49" s="108" t="s">
        <v>275</v>
      </c>
      <c r="S49" s="108" t="s">
        <v>275</v>
      </c>
      <c r="T49" s="108" t="s">
        <v>275</v>
      </c>
      <c r="U49" s="108" t="s">
        <v>275</v>
      </c>
      <c r="V49" s="108" t="s">
        <v>275</v>
      </c>
      <c r="W49" s="108" t="s">
        <v>275</v>
      </c>
      <c r="X49" s="108">
        <v>-0.67475728155339798</v>
      </c>
      <c r="Y49" s="108">
        <v>-1.1940928270042199</v>
      </c>
      <c r="Z49" s="108">
        <v>-0.39490445859872603</v>
      </c>
      <c r="AA49" s="108">
        <v>-0.34698275862069</v>
      </c>
      <c r="AB49" s="108">
        <v>0.36482084690553801</v>
      </c>
      <c r="AC49" s="108">
        <v>-0.63941605839416105</v>
      </c>
    </row>
    <row r="50" spans="1:29">
      <c r="A50" s="108">
        <v>128</v>
      </c>
      <c r="B50" s="108" t="s">
        <v>150</v>
      </c>
      <c r="C50" s="108">
        <v>2.35600335852225</v>
      </c>
      <c r="D50" s="108" t="s">
        <v>275</v>
      </c>
      <c r="E50" s="108" t="s">
        <v>275</v>
      </c>
      <c r="F50" s="108" t="s">
        <v>275</v>
      </c>
      <c r="G50" s="108" t="s">
        <v>275</v>
      </c>
      <c r="H50" s="108" t="s">
        <v>275</v>
      </c>
      <c r="I50" s="108" t="s">
        <v>275</v>
      </c>
      <c r="J50" s="108">
        <v>3</v>
      </c>
      <c r="K50" s="108">
        <v>9</v>
      </c>
      <c r="L50" s="108">
        <v>9</v>
      </c>
      <c r="M50" s="108">
        <v>10</v>
      </c>
      <c r="N50" s="108">
        <v>6</v>
      </c>
      <c r="O50" s="108">
        <v>9</v>
      </c>
      <c r="P50" s="108">
        <v>46</v>
      </c>
      <c r="Q50" s="108">
        <v>0.89523809523809506</v>
      </c>
      <c r="R50" s="108">
        <v>1.50617283950617</v>
      </c>
      <c r="S50" s="108">
        <v>2.2379032258064502</v>
      </c>
      <c r="T50" s="108">
        <v>1.7453416149068299</v>
      </c>
      <c r="U50" s="108">
        <v>2.0315315315315301</v>
      </c>
      <c r="V50" s="108">
        <v>2.3472803347280302</v>
      </c>
      <c r="W50" s="108">
        <v>2.35600335852225</v>
      </c>
      <c r="X50" s="108" t="s">
        <v>275</v>
      </c>
      <c r="Y50" s="108" t="s">
        <v>275</v>
      </c>
      <c r="Z50" s="108" t="s">
        <v>275</v>
      </c>
      <c r="AA50" s="108" t="s">
        <v>275</v>
      </c>
      <c r="AB50" s="108" t="s">
        <v>275</v>
      </c>
      <c r="AC50" s="108" t="s">
        <v>275</v>
      </c>
    </row>
    <row r="51" spans="1:29">
      <c r="A51" s="108">
        <v>107</v>
      </c>
      <c r="B51" s="108" t="s">
        <v>151</v>
      </c>
      <c r="C51" s="108">
        <v>-0.71240875912408796</v>
      </c>
      <c r="D51" s="108">
        <v>0</v>
      </c>
      <c r="E51" s="108">
        <v>0</v>
      </c>
      <c r="F51" s="108">
        <v>1</v>
      </c>
      <c r="G51" s="108">
        <v>4</v>
      </c>
      <c r="H51" s="108">
        <v>5</v>
      </c>
      <c r="I51" s="108">
        <v>10</v>
      </c>
      <c r="J51" s="108" t="s">
        <v>275</v>
      </c>
      <c r="K51" s="108" t="s">
        <v>275</v>
      </c>
      <c r="L51" s="108" t="s">
        <v>275</v>
      </c>
      <c r="M51" s="108" t="s">
        <v>275</v>
      </c>
      <c r="N51" s="108" t="s">
        <v>275</v>
      </c>
      <c r="O51" s="108" t="s">
        <v>275</v>
      </c>
      <c r="P51" s="108" t="s">
        <v>275</v>
      </c>
      <c r="Q51" s="108" t="s">
        <v>275</v>
      </c>
      <c r="R51" s="108" t="s">
        <v>275</v>
      </c>
      <c r="S51" s="108" t="s">
        <v>275</v>
      </c>
      <c r="T51" s="108" t="s">
        <v>275</v>
      </c>
      <c r="U51" s="108" t="s">
        <v>275</v>
      </c>
      <c r="V51" s="108" t="s">
        <v>275</v>
      </c>
      <c r="W51" s="108" t="s">
        <v>275</v>
      </c>
      <c r="X51" s="108">
        <v>-0.67475728155339798</v>
      </c>
      <c r="Y51" s="108">
        <v>-1.1940928270042199</v>
      </c>
      <c r="Z51" s="108">
        <v>-0.71337579617834401</v>
      </c>
      <c r="AA51" s="108">
        <v>-0.5625</v>
      </c>
      <c r="AB51" s="108">
        <v>0.69055374592833896</v>
      </c>
      <c r="AC51" s="108">
        <v>-0.71240875912408796</v>
      </c>
    </row>
    <row r="52" spans="1:29">
      <c r="A52" s="108">
        <v>122</v>
      </c>
      <c r="B52" s="108" t="s">
        <v>152</v>
      </c>
      <c r="C52" s="108">
        <v>-0.34744525547445299</v>
      </c>
      <c r="D52" s="108">
        <v>1</v>
      </c>
      <c r="E52" s="108">
        <v>2</v>
      </c>
      <c r="F52" s="108">
        <v>3</v>
      </c>
      <c r="G52" s="108">
        <v>7</v>
      </c>
      <c r="H52" s="108">
        <v>2</v>
      </c>
      <c r="I52" s="108">
        <v>15</v>
      </c>
      <c r="J52" s="108" t="s">
        <v>275</v>
      </c>
      <c r="K52" s="108" t="s">
        <v>275</v>
      </c>
      <c r="L52" s="108" t="s">
        <v>275</v>
      </c>
      <c r="M52" s="108" t="s">
        <v>275</v>
      </c>
      <c r="N52" s="108" t="s">
        <v>275</v>
      </c>
      <c r="O52" s="108" t="s">
        <v>275</v>
      </c>
      <c r="P52" s="108" t="s">
        <v>275</v>
      </c>
      <c r="Q52" s="108" t="s">
        <v>275</v>
      </c>
      <c r="R52" s="108" t="s">
        <v>275</v>
      </c>
      <c r="S52" s="108" t="s">
        <v>275</v>
      </c>
      <c r="T52" s="108" t="s">
        <v>275</v>
      </c>
      <c r="U52" s="108" t="s">
        <v>275</v>
      </c>
      <c r="V52" s="108" t="s">
        <v>275</v>
      </c>
      <c r="W52" s="108" t="s">
        <v>275</v>
      </c>
      <c r="X52" s="108">
        <v>-0.18932038834951501</v>
      </c>
      <c r="Y52" s="108">
        <v>-0.772151898734177</v>
      </c>
      <c r="Z52" s="108">
        <v>-7.6433121019108305E-2</v>
      </c>
      <c r="AA52" s="108">
        <v>8.4051724137930994E-2</v>
      </c>
      <c r="AB52" s="108">
        <v>-0.286644951140065</v>
      </c>
      <c r="AC52" s="108">
        <v>-0.34744525547445299</v>
      </c>
    </row>
    <row r="53" spans="1:29">
      <c r="A53" s="108">
        <v>126</v>
      </c>
      <c r="B53" s="108" t="s">
        <v>173</v>
      </c>
      <c r="C53" s="108">
        <v>1.6233576642335801</v>
      </c>
      <c r="D53" s="108">
        <v>7</v>
      </c>
      <c r="E53" s="108">
        <v>4</v>
      </c>
      <c r="F53" s="108">
        <v>8</v>
      </c>
      <c r="G53" s="108">
        <v>10</v>
      </c>
      <c r="H53" s="108">
        <v>13</v>
      </c>
      <c r="I53" s="108">
        <v>42</v>
      </c>
      <c r="J53" s="108" t="s">
        <v>275</v>
      </c>
      <c r="K53" s="108" t="s">
        <v>275</v>
      </c>
      <c r="L53" s="108" t="s">
        <v>275</v>
      </c>
      <c r="M53" s="108" t="s">
        <v>275</v>
      </c>
      <c r="N53" s="108" t="s">
        <v>275</v>
      </c>
      <c r="O53" s="108" t="s">
        <v>275</v>
      </c>
      <c r="P53" s="108" t="s">
        <v>275</v>
      </c>
      <c r="Q53" s="108" t="s">
        <v>275</v>
      </c>
      <c r="R53" s="108" t="s">
        <v>275</v>
      </c>
      <c r="S53" s="108" t="s">
        <v>275</v>
      </c>
      <c r="T53" s="108" t="s">
        <v>275</v>
      </c>
      <c r="U53" s="108" t="s">
        <v>275</v>
      </c>
      <c r="V53" s="108" t="s">
        <v>275</v>
      </c>
      <c r="W53" s="108" t="s">
        <v>275</v>
      </c>
      <c r="X53" s="108">
        <v>2.7233009708737899</v>
      </c>
      <c r="Y53" s="108">
        <v>-0.35021097046413502</v>
      </c>
      <c r="Z53" s="108">
        <v>1.5159235668789801</v>
      </c>
      <c r="AA53" s="108">
        <v>0.73060344827586199</v>
      </c>
      <c r="AB53" s="108">
        <v>3.2964169381107502</v>
      </c>
      <c r="AC53" s="108">
        <v>1.6233576642335801</v>
      </c>
    </row>
    <row r="54" spans="1:29">
      <c r="A54" s="108" t="s">
        <v>233</v>
      </c>
      <c r="B54" s="108" t="s">
        <v>155</v>
      </c>
      <c r="C54" s="108">
        <v>0.38248175182481697</v>
      </c>
      <c r="D54" s="108">
        <v>3</v>
      </c>
      <c r="E54" s="108">
        <v>4</v>
      </c>
      <c r="F54" s="108">
        <v>2</v>
      </c>
      <c r="G54" s="108">
        <v>13</v>
      </c>
      <c r="H54" s="108">
        <v>3</v>
      </c>
      <c r="I54" s="108">
        <v>25</v>
      </c>
      <c r="J54" s="108" t="s">
        <v>275</v>
      </c>
      <c r="K54" s="108" t="s">
        <v>275</v>
      </c>
      <c r="L54" s="108" t="s">
        <v>275</v>
      </c>
      <c r="M54" s="108" t="s">
        <v>275</v>
      </c>
      <c r="N54" s="108" t="s">
        <v>275</v>
      </c>
      <c r="O54" s="108" t="s">
        <v>275</v>
      </c>
      <c r="P54" s="108" t="s">
        <v>275</v>
      </c>
      <c r="Q54" s="108" t="s">
        <v>275</v>
      </c>
      <c r="R54" s="108" t="s">
        <v>275</v>
      </c>
      <c r="S54" s="108" t="s">
        <v>275</v>
      </c>
      <c r="T54" s="108" t="s">
        <v>275</v>
      </c>
      <c r="U54" s="108" t="s">
        <v>275</v>
      </c>
      <c r="V54" s="108" t="s">
        <v>275</v>
      </c>
      <c r="W54" s="108" t="s">
        <v>275</v>
      </c>
      <c r="X54" s="108">
        <v>0.78155339805825197</v>
      </c>
      <c r="Y54" s="108">
        <v>-0.35021097046413502</v>
      </c>
      <c r="Z54" s="108">
        <v>-0.39490445859872603</v>
      </c>
      <c r="AA54" s="108">
        <v>1.37715517241379</v>
      </c>
      <c r="AB54" s="108">
        <v>3.9087947882736201E-2</v>
      </c>
      <c r="AC54" s="108">
        <v>0.38248175182481697</v>
      </c>
    </row>
    <row r="55" spans="1:29">
      <c r="A55" s="108">
        <v>125</v>
      </c>
      <c r="B55" s="108" t="s">
        <v>156</v>
      </c>
      <c r="C55" s="108">
        <v>1.6963503649634999</v>
      </c>
      <c r="D55" s="108">
        <v>5</v>
      </c>
      <c r="E55" s="108">
        <v>4</v>
      </c>
      <c r="F55" s="108">
        <v>7</v>
      </c>
      <c r="G55" s="108">
        <v>17</v>
      </c>
      <c r="H55" s="108">
        <v>10</v>
      </c>
      <c r="I55" s="108">
        <v>43</v>
      </c>
      <c r="J55" s="108" t="s">
        <v>275</v>
      </c>
      <c r="K55" s="108" t="s">
        <v>275</v>
      </c>
      <c r="L55" s="108" t="s">
        <v>275</v>
      </c>
      <c r="M55" s="108" t="s">
        <v>275</v>
      </c>
      <c r="N55" s="108" t="s">
        <v>275</v>
      </c>
      <c r="O55" s="108" t="s">
        <v>275</v>
      </c>
      <c r="P55" s="108" t="s">
        <v>275</v>
      </c>
      <c r="Q55" s="108" t="s">
        <v>275</v>
      </c>
      <c r="R55" s="108" t="s">
        <v>275</v>
      </c>
      <c r="S55" s="108" t="s">
        <v>275</v>
      </c>
      <c r="T55" s="108" t="s">
        <v>275</v>
      </c>
      <c r="U55" s="108" t="s">
        <v>275</v>
      </c>
      <c r="V55" s="108" t="s">
        <v>275</v>
      </c>
      <c r="W55" s="108" t="s">
        <v>275</v>
      </c>
      <c r="X55" s="108">
        <v>1.75242718446602</v>
      </c>
      <c r="Y55" s="108">
        <v>-0.35021097046413502</v>
      </c>
      <c r="Z55" s="108">
        <v>1.1974522292993599</v>
      </c>
      <c r="AA55" s="108">
        <v>2.2392241379310298</v>
      </c>
      <c r="AB55" s="108">
        <v>2.3192182410423499</v>
      </c>
      <c r="AC55" s="108">
        <v>1.6963503649634999</v>
      </c>
    </row>
    <row r="56" spans="1:29">
      <c r="A56" s="108">
        <v>123</v>
      </c>
      <c r="B56" s="108" t="s">
        <v>157</v>
      </c>
      <c r="C56" s="108">
        <v>-0.20145985401459901</v>
      </c>
      <c r="D56" s="108">
        <v>1</v>
      </c>
      <c r="E56" s="108">
        <v>5</v>
      </c>
      <c r="F56" s="108">
        <v>5</v>
      </c>
      <c r="G56" s="108">
        <v>5</v>
      </c>
      <c r="H56" s="108">
        <v>1</v>
      </c>
      <c r="I56" s="108">
        <v>17</v>
      </c>
      <c r="J56" s="108" t="s">
        <v>275</v>
      </c>
      <c r="K56" s="108" t="s">
        <v>275</v>
      </c>
      <c r="L56" s="108" t="s">
        <v>275</v>
      </c>
      <c r="M56" s="108" t="s">
        <v>275</v>
      </c>
      <c r="N56" s="108" t="s">
        <v>275</v>
      </c>
      <c r="O56" s="108" t="s">
        <v>275</v>
      </c>
      <c r="P56" s="108" t="s">
        <v>275</v>
      </c>
      <c r="Q56" s="108" t="s">
        <v>275</v>
      </c>
      <c r="R56" s="108" t="s">
        <v>275</v>
      </c>
      <c r="S56" s="108" t="s">
        <v>275</v>
      </c>
      <c r="T56" s="108" t="s">
        <v>275</v>
      </c>
      <c r="U56" s="108" t="s">
        <v>275</v>
      </c>
      <c r="V56" s="108" t="s">
        <v>275</v>
      </c>
      <c r="W56" s="108" t="s">
        <v>275</v>
      </c>
      <c r="X56" s="108">
        <v>-0.18932038834951501</v>
      </c>
      <c r="Y56" s="108">
        <v>-0.139240506329114</v>
      </c>
      <c r="Z56" s="108">
        <v>0.56050955414012704</v>
      </c>
      <c r="AA56" s="108">
        <v>-0.34698275862069</v>
      </c>
      <c r="AB56" s="108">
        <v>-0.61237785016286606</v>
      </c>
      <c r="AC56" s="108">
        <v>-0.20145985401459901</v>
      </c>
    </row>
    <row r="57" spans="1:29">
      <c r="A57" s="108">
        <v>102</v>
      </c>
      <c r="B57" s="108" t="s">
        <v>158</v>
      </c>
      <c r="C57" s="108">
        <v>-0.75062972292191399</v>
      </c>
      <c r="D57" s="108" t="s">
        <v>275</v>
      </c>
      <c r="E57" s="108" t="s">
        <v>275</v>
      </c>
      <c r="F57" s="108" t="s">
        <v>275</v>
      </c>
      <c r="G57" s="108" t="s">
        <v>275</v>
      </c>
      <c r="H57" s="108" t="s">
        <v>275</v>
      </c>
      <c r="I57" s="108" t="s">
        <v>275</v>
      </c>
      <c r="J57" s="108">
        <v>0</v>
      </c>
      <c r="K57" s="108">
        <v>1</v>
      </c>
      <c r="L57" s="108">
        <v>6</v>
      </c>
      <c r="M57" s="108">
        <v>1</v>
      </c>
      <c r="N57" s="108">
        <v>0</v>
      </c>
      <c r="O57" s="108">
        <v>1</v>
      </c>
      <c r="P57" s="108">
        <v>9</v>
      </c>
      <c r="Q57" s="108">
        <v>-0.53333333333333299</v>
      </c>
      <c r="R57" s="108">
        <v>-0.96296296296296302</v>
      </c>
      <c r="S57" s="108">
        <v>1.0282258064516101</v>
      </c>
      <c r="T57" s="108">
        <v>-1.04968944099379</v>
      </c>
      <c r="U57" s="108">
        <v>-0.67117117117117098</v>
      </c>
      <c r="V57" s="108">
        <v>-1</v>
      </c>
      <c r="W57" s="108">
        <v>-0.75062972292191399</v>
      </c>
      <c r="X57" s="108" t="s">
        <v>275</v>
      </c>
      <c r="Y57" s="108" t="s">
        <v>275</v>
      </c>
      <c r="Z57" s="108" t="s">
        <v>275</v>
      </c>
      <c r="AA57" s="108" t="s">
        <v>275</v>
      </c>
      <c r="AB57" s="108" t="s">
        <v>275</v>
      </c>
      <c r="AC57" s="108" t="s">
        <v>275</v>
      </c>
    </row>
    <row r="58" spans="1:29">
      <c r="A58" s="108">
        <v>62418</v>
      </c>
      <c r="B58" s="108" t="s">
        <v>159</v>
      </c>
      <c r="C58" s="108">
        <v>1.2583941605839399</v>
      </c>
      <c r="D58" s="108">
        <v>4</v>
      </c>
      <c r="E58" s="108">
        <v>9</v>
      </c>
      <c r="F58" s="108">
        <v>7</v>
      </c>
      <c r="G58" s="108">
        <v>12</v>
      </c>
      <c r="H58" s="108">
        <v>5</v>
      </c>
      <c r="I58" s="108">
        <v>37</v>
      </c>
      <c r="J58" s="108" t="s">
        <v>275</v>
      </c>
      <c r="K58" s="108" t="s">
        <v>275</v>
      </c>
      <c r="L58" s="108" t="s">
        <v>275</v>
      </c>
      <c r="M58" s="108" t="s">
        <v>275</v>
      </c>
      <c r="N58" s="108" t="s">
        <v>275</v>
      </c>
      <c r="O58" s="108" t="s">
        <v>275</v>
      </c>
      <c r="P58" s="108" t="s">
        <v>275</v>
      </c>
      <c r="Q58" s="108" t="s">
        <v>275</v>
      </c>
      <c r="R58" s="108" t="s">
        <v>275</v>
      </c>
      <c r="S58" s="108" t="s">
        <v>275</v>
      </c>
      <c r="T58" s="108" t="s">
        <v>275</v>
      </c>
      <c r="U58" s="108" t="s">
        <v>275</v>
      </c>
      <c r="V58" s="108" t="s">
        <v>275</v>
      </c>
      <c r="W58" s="108" t="s">
        <v>275</v>
      </c>
      <c r="X58" s="108">
        <v>1.26699029126214</v>
      </c>
      <c r="Y58" s="108">
        <v>0.70464135021096996</v>
      </c>
      <c r="Z58" s="108">
        <v>1.1974522292993599</v>
      </c>
      <c r="AA58" s="108">
        <v>1.16163793103448</v>
      </c>
      <c r="AB58" s="108">
        <v>0.69055374592833896</v>
      </c>
      <c r="AC58" s="108">
        <v>1.2583941605839399</v>
      </c>
    </row>
    <row r="59" spans="1:29">
      <c r="A59" s="108">
        <v>110</v>
      </c>
      <c r="B59" s="108" t="s">
        <v>160</v>
      </c>
      <c r="C59" s="108">
        <v>0.236496350364963</v>
      </c>
      <c r="D59" s="108">
        <v>2</v>
      </c>
      <c r="E59" s="108">
        <v>3</v>
      </c>
      <c r="F59" s="108">
        <v>3</v>
      </c>
      <c r="G59" s="108">
        <v>12</v>
      </c>
      <c r="H59" s="108">
        <v>3</v>
      </c>
      <c r="I59" s="108">
        <v>23</v>
      </c>
      <c r="J59" s="108" t="s">
        <v>275</v>
      </c>
      <c r="K59" s="108" t="s">
        <v>275</v>
      </c>
      <c r="L59" s="108" t="s">
        <v>275</v>
      </c>
      <c r="M59" s="108" t="s">
        <v>275</v>
      </c>
      <c r="N59" s="108" t="s">
        <v>275</v>
      </c>
      <c r="O59" s="108" t="s">
        <v>275</v>
      </c>
      <c r="P59" s="108" t="s">
        <v>275</v>
      </c>
      <c r="Q59" s="108" t="s">
        <v>275</v>
      </c>
      <c r="R59" s="108" t="s">
        <v>275</v>
      </c>
      <c r="S59" s="108" t="s">
        <v>275</v>
      </c>
      <c r="T59" s="108" t="s">
        <v>275</v>
      </c>
      <c r="U59" s="108" t="s">
        <v>275</v>
      </c>
      <c r="V59" s="108" t="s">
        <v>275</v>
      </c>
      <c r="W59" s="108" t="s">
        <v>275</v>
      </c>
      <c r="X59" s="108">
        <v>0.29611650485436902</v>
      </c>
      <c r="Y59" s="108">
        <v>-0.56118143459915604</v>
      </c>
      <c r="Z59" s="108">
        <v>-7.6433121019108305E-2</v>
      </c>
      <c r="AA59" s="108">
        <v>1.16163793103448</v>
      </c>
      <c r="AB59" s="108">
        <v>3.9087947882736201E-2</v>
      </c>
      <c r="AC59" s="108">
        <v>0.236496350364963</v>
      </c>
    </row>
    <row r="60" spans="1:29">
      <c r="A60" s="108" t="s">
        <v>163</v>
      </c>
      <c r="B60" s="108" t="s">
        <v>164</v>
      </c>
      <c r="C60" s="108">
        <v>0.30948905109489</v>
      </c>
      <c r="D60" s="108">
        <v>4</v>
      </c>
      <c r="E60" s="108">
        <v>2</v>
      </c>
      <c r="F60" s="108">
        <v>6</v>
      </c>
      <c r="G60" s="108">
        <v>7</v>
      </c>
      <c r="H60" s="108">
        <v>5</v>
      </c>
      <c r="I60" s="108">
        <v>24</v>
      </c>
      <c r="J60" s="108" t="s">
        <v>275</v>
      </c>
      <c r="K60" s="108" t="s">
        <v>275</v>
      </c>
      <c r="L60" s="108" t="s">
        <v>275</v>
      </c>
      <c r="M60" s="108" t="s">
        <v>275</v>
      </c>
      <c r="N60" s="108" t="s">
        <v>275</v>
      </c>
      <c r="O60" s="108" t="s">
        <v>275</v>
      </c>
      <c r="P60" s="108" t="s">
        <v>275</v>
      </c>
      <c r="Q60" s="108" t="s">
        <v>275</v>
      </c>
      <c r="R60" s="108" t="s">
        <v>275</v>
      </c>
      <c r="S60" s="108" t="s">
        <v>275</v>
      </c>
      <c r="T60" s="108" t="s">
        <v>275</v>
      </c>
      <c r="U60" s="108" t="s">
        <v>275</v>
      </c>
      <c r="V60" s="108" t="s">
        <v>275</v>
      </c>
      <c r="W60" s="108" t="s">
        <v>275</v>
      </c>
      <c r="X60" s="108">
        <v>1.26699029126214</v>
      </c>
      <c r="Y60" s="108">
        <v>-0.772151898734177</v>
      </c>
      <c r="Z60" s="108">
        <v>0.87898089171974503</v>
      </c>
      <c r="AA60" s="108">
        <v>8.4051724137930994E-2</v>
      </c>
      <c r="AB60" s="108">
        <v>0.69055374592833896</v>
      </c>
      <c r="AC60" s="108">
        <v>0.30948905109489</v>
      </c>
    </row>
    <row r="61" spans="1:29">
      <c r="A61" s="108">
        <v>127</v>
      </c>
      <c r="B61" s="108" t="s">
        <v>165</v>
      </c>
      <c r="C61" s="108">
        <v>1.8423357664233599</v>
      </c>
      <c r="D61" s="108">
        <v>1</v>
      </c>
      <c r="E61" s="108">
        <v>8</v>
      </c>
      <c r="F61" s="108">
        <v>10</v>
      </c>
      <c r="G61" s="108">
        <v>17</v>
      </c>
      <c r="H61" s="108">
        <v>9</v>
      </c>
      <c r="I61" s="108">
        <v>45</v>
      </c>
      <c r="J61" s="108" t="s">
        <v>275</v>
      </c>
      <c r="K61" s="108" t="s">
        <v>275</v>
      </c>
      <c r="L61" s="108" t="s">
        <v>275</v>
      </c>
      <c r="M61" s="108" t="s">
        <v>275</v>
      </c>
      <c r="N61" s="108" t="s">
        <v>275</v>
      </c>
      <c r="O61" s="108" t="s">
        <v>275</v>
      </c>
      <c r="P61" s="108" t="s">
        <v>275</v>
      </c>
      <c r="Q61" s="108" t="s">
        <v>275</v>
      </c>
      <c r="R61" s="108" t="s">
        <v>275</v>
      </c>
      <c r="S61" s="108" t="s">
        <v>275</v>
      </c>
      <c r="T61" s="108" t="s">
        <v>275</v>
      </c>
      <c r="U61" s="108" t="s">
        <v>275</v>
      </c>
      <c r="V61" s="108" t="s">
        <v>275</v>
      </c>
      <c r="W61" s="108" t="s">
        <v>275</v>
      </c>
      <c r="X61" s="108">
        <v>-0.18932038834951501</v>
      </c>
      <c r="Y61" s="108">
        <v>0.493670886075949</v>
      </c>
      <c r="Z61" s="108">
        <v>2.1528662420382201</v>
      </c>
      <c r="AA61" s="108">
        <v>2.2392241379310298</v>
      </c>
      <c r="AB61" s="108">
        <v>1.99348534201954</v>
      </c>
      <c r="AC61" s="108">
        <v>1.8423357664233599</v>
      </c>
    </row>
    <row r="62" spans="1:29">
      <c r="A62" s="108">
        <v>119</v>
      </c>
      <c r="B62" s="108" t="s">
        <v>162</v>
      </c>
      <c r="C62" s="108">
        <v>1.6963503649634999</v>
      </c>
      <c r="D62" s="108">
        <v>5</v>
      </c>
      <c r="E62" s="108">
        <v>10</v>
      </c>
      <c r="F62" s="108">
        <v>8</v>
      </c>
      <c r="G62" s="108">
        <v>12</v>
      </c>
      <c r="H62" s="108">
        <v>8</v>
      </c>
      <c r="I62" s="108">
        <v>43</v>
      </c>
      <c r="J62" s="108" t="s">
        <v>275</v>
      </c>
      <c r="K62" s="108" t="s">
        <v>275</v>
      </c>
      <c r="L62" s="108" t="s">
        <v>275</v>
      </c>
      <c r="M62" s="108" t="s">
        <v>275</v>
      </c>
      <c r="N62" s="108" t="s">
        <v>275</v>
      </c>
      <c r="O62" s="108" t="s">
        <v>275</v>
      </c>
      <c r="P62" s="108" t="s">
        <v>275</v>
      </c>
      <c r="Q62" s="108" t="s">
        <v>275</v>
      </c>
      <c r="R62" s="108" t="s">
        <v>275</v>
      </c>
      <c r="S62" s="108" t="s">
        <v>275</v>
      </c>
      <c r="T62" s="108" t="s">
        <v>275</v>
      </c>
      <c r="U62" s="108" t="s">
        <v>275</v>
      </c>
      <c r="V62" s="108" t="s">
        <v>275</v>
      </c>
      <c r="W62" s="108" t="s">
        <v>275</v>
      </c>
      <c r="X62" s="108">
        <v>1.75242718446602</v>
      </c>
      <c r="Y62" s="108">
        <v>0.91561181434599104</v>
      </c>
      <c r="Z62" s="108">
        <v>1.5159235668789801</v>
      </c>
      <c r="AA62" s="108">
        <v>1.16163793103448</v>
      </c>
      <c r="AB62" s="108">
        <v>1.6677524429967401</v>
      </c>
      <c r="AC62" s="108">
        <v>1.6963503649634999</v>
      </c>
    </row>
    <row r="63" spans="1:29">
      <c r="A63" s="108">
        <v>116</v>
      </c>
      <c r="B63" s="108" t="s">
        <v>153</v>
      </c>
      <c r="C63" s="108">
        <v>0.82043795620437998</v>
      </c>
      <c r="D63" s="108">
        <v>2</v>
      </c>
      <c r="E63" s="108">
        <v>7</v>
      </c>
      <c r="F63" s="108">
        <v>5</v>
      </c>
      <c r="G63" s="108">
        <v>15</v>
      </c>
      <c r="H63" s="108">
        <v>2</v>
      </c>
      <c r="I63" s="108">
        <v>31</v>
      </c>
      <c r="J63" s="108" t="s">
        <v>275</v>
      </c>
      <c r="K63" s="108" t="s">
        <v>275</v>
      </c>
      <c r="L63" s="108" t="s">
        <v>275</v>
      </c>
      <c r="M63" s="108" t="s">
        <v>275</v>
      </c>
      <c r="N63" s="108" t="s">
        <v>275</v>
      </c>
      <c r="O63" s="108" t="s">
        <v>275</v>
      </c>
      <c r="P63" s="108" t="s">
        <v>275</v>
      </c>
      <c r="Q63" s="108" t="s">
        <v>275</v>
      </c>
      <c r="R63" s="108" t="s">
        <v>275</v>
      </c>
      <c r="S63" s="108" t="s">
        <v>275</v>
      </c>
      <c r="T63" s="108" t="s">
        <v>275</v>
      </c>
      <c r="U63" s="108" t="s">
        <v>275</v>
      </c>
      <c r="V63" s="108" t="s">
        <v>275</v>
      </c>
      <c r="W63" s="108" t="s">
        <v>275</v>
      </c>
      <c r="X63" s="108">
        <v>0.29611650485436902</v>
      </c>
      <c r="Y63" s="108">
        <v>0.28270042194092798</v>
      </c>
      <c r="Z63" s="108">
        <v>0.56050955414012704</v>
      </c>
      <c r="AA63" s="108">
        <v>1.8081896551724099</v>
      </c>
      <c r="AB63" s="108">
        <v>-0.286644951140065</v>
      </c>
      <c r="AC63" s="108">
        <v>0.82043795620437998</v>
      </c>
    </row>
    <row r="64" spans="1:29">
      <c r="A64" s="108">
        <v>105</v>
      </c>
      <c r="B64" s="108" t="s">
        <v>166</v>
      </c>
      <c r="C64" s="108">
        <v>0.30948905109489</v>
      </c>
      <c r="D64" s="108">
        <v>3</v>
      </c>
      <c r="E64" s="108">
        <v>7</v>
      </c>
      <c r="F64" s="108">
        <v>5</v>
      </c>
      <c r="G64" s="108">
        <v>8</v>
      </c>
      <c r="H64" s="108">
        <v>1</v>
      </c>
      <c r="I64" s="108">
        <v>24</v>
      </c>
      <c r="J64" s="108" t="s">
        <v>275</v>
      </c>
      <c r="K64" s="108" t="s">
        <v>275</v>
      </c>
      <c r="L64" s="108" t="s">
        <v>275</v>
      </c>
      <c r="M64" s="108" t="s">
        <v>275</v>
      </c>
      <c r="N64" s="108" t="s">
        <v>275</v>
      </c>
      <c r="O64" s="108" t="s">
        <v>275</v>
      </c>
      <c r="P64" s="108" t="s">
        <v>275</v>
      </c>
      <c r="Q64" s="108" t="s">
        <v>275</v>
      </c>
      <c r="R64" s="108" t="s">
        <v>275</v>
      </c>
      <c r="S64" s="108" t="s">
        <v>275</v>
      </c>
      <c r="T64" s="108" t="s">
        <v>275</v>
      </c>
      <c r="U64" s="108" t="s">
        <v>275</v>
      </c>
      <c r="V64" s="108" t="s">
        <v>275</v>
      </c>
      <c r="W64" s="108" t="s">
        <v>275</v>
      </c>
      <c r="X64" s="108">
        <v>0.78155339805825197</v>
      </c>
      <c r="Y64" s="108">
        <v>0.28270042194092798</v>
      </c>
      <c r="Z64" s="108">
        <v>0.56050955414012704</v>
      </c>
      <c r="AA64" s="108">
        <v>0.29956896551724099</v>
      </c>
      <c r="AB64" s="108">
        <v>-0.61237785016286606</v>
      </c>
      <c r="AC64" s="108">
        <v>0.30948905109489</v>
      </c>
    </row>
    <row r="65" spans="1:29">
      <c r="A65" s="108">
        <v>206</v>
      </c>
      <c r="B65" s="108" t="s">
        <v>167</v>
      </c>
      <c r="C65" s="108">
        <v>-0.42043795620438001</v>
      </c>
      <c r="D65" s="108">
        <v>0</v>
      </c>
      <c r="E65" s="108">
        <v>4</v>
      </c>
      <c r="F65" s="108">
        <v>2</v>
      </c>
      <c r="G65" s="108">
        <v>7</v>
      </c>
      <c r="H65" s="108">
        <v>1</v>
      </c>
      <c r="I65" s="108">
        <v>14</v>
      </c>
      <c r="J65" s="108" t="s">
        <v>275</v>
      </c>
      <c r="K65" s="108" t="s">
        <v>275</v>
      </c>
      <c r="L65" s="108" t="s">
        <v>275</v>
      </c>
      <c r="M65" s="108" t="s">
        <v>275</v>
      </c>
      <c r="N65" s="108" t="s">
        <v>275</v>
      </c>
      <c r="O65" s="108" t="s">
        <v>275</v>
      </c>
      <c r="P65" s="108" t="s">
        <v>275</v>
      </c>
      <c r="Q65" s="108" t="s">
        <v>275</v>
      </c>
      <c r="R65" s="108" t="s">
        <v>275</v>
      </c>
      <c r="S65" s="108" t="s">
        <v>275</v>
      </c>
      <c r="T65" s="108" t="s">
        <v>275</v>
      </c>
      <c r="U65" s="108" t="s">
        <v>275</v>
      </c>
      <c r="V65" s="108" t="s">
        <v>275</v>
      </c>
      <c r="W65" s="108" t="s">
        <v>275</v>
      </c>
      <c r="X65" s="108">
        <v>-0.67475728155339798</v>
      </c>
      <c r="Y65" s="108">
        <v>-0.35021097046413502</v>
      </c>
      <c r="Z65" s="108">
        <v>-0.39490445859872603</v>
      </c>
      <c r="AA65" s="108">
        <v>8.4051724137930994E-2</v>
      </c>
      <c r="AB65" s="108">
        <v>-0.61237785016286606</v>
      </c>
      <c r="AC65" s="108">
        <v>-0.42043795620438001</v>
      </c>
    </row>
    <row r="66" spans="1:29">
      <c r="A66" s="108">
        <v>301</v>
      </c>
      <c r="B66" s="108" t="s">
        <v>168</v>
      </c>
      <c r="C66" s="108">
        <v>-5.5474452554744598E-2</v>
      </c>
      <c r="D66" s="108">
        <v>0</v>
      </c>
      <c r="E66" s="108">
        <v>7</v>
      </c>
      <c r="F66" s="108">
        <v>4</v>
      </c>
      <c r="G66" s="108">
        <v>1</v>
      </c>
      <c r="H66" s="108">
        <v>7</v>
      </c>
      <c r="I66" s="108">
        <v>19</v>
      </c>
      <c r="J66" s="108" t="s">
        <v>275</v>
      </c>
      <c r="K66" s="108" t="s">
        <v>275</v>
      </c>
      <c r="L66" s="108" t="s">
        <v>275</v>
      </c>
      <c r="M66" s="108" t="s">
        <v>275</v>
      </c>
      <c r="N66" s="108" t="s">
        <v>275</v>
      </c>
      <c r="O66" s="108" t="s">
        <v>275</v>
      </c>
      <c r="P66" s="108" t="s">
        <v>275</v>
      </c>
      <c r="Q66" s="108" t="s">
        <v>275</v>
      </c>
      <c r="R66" s="108" t="s">
        <v>275</v>
      </c>
      <c r="S66" s="108" t="s">
        <v>275</v>
      </c>
      <c r="T66" s="108" t="s">
        <v>275</v>
      </c>
      <c r="U66" s="108" t="s">
        <v>275</v>
      </c>
      <c r="V66" s="108" t="s">
        <v>275</v>
      </c>
      <c r="W66" s="108" t="s">
        <v>275</v>
      </c>
      <c r="X66" s="108">
        <v>-0.67475728155339798</v>
      </c>
      <c r="Y66" s="108">
        <v>0.28270042194092798</v>
      </c>
      <c r="Z66" s="108">
        <v>0.242038216560509</v>
      </c>
      <c r="AA66" s="108">
        <v>-1.2090517241379299</v>
      </c>
      <c r="AB66" s="108">
        <v>1.34201954397394</v>
      </c>
      <c r="AC66" s="108">
        <v>-5.5474452554744598E-2</v>
      </c>
    </row>
    <row r="67" spans="1:29">
      <c r="A67" s="108">
        <v>302</v>
      </c>
      <c r="B67" s="108" t="s">
        <v>169</v>
      </c>
      <c r="C67" s="108">
        <v>1.6233576642335801</v>
      </c>
      <c r="D67" s="108">
        <v>10</v>
      </c>
      <c r="E67" s="108">
        <v>4</v>
      </c>
      <c r="F67" s="108">
        <v>3</v>
      </c>
      <c r="G67" s="108">
        <v>15</v>
      </c>
      <c r="H67" s="108">
        <v>10</v>
      </c>
      <c r="I67" s="108">
        <v>42</v>
      </c>
      <c r="J67" s="108" t="s">
        <v>275</v>
      </c>
      <c r="K67" s="108" t="s">
        <v>275</v>
      </c>
      <c r="L67" s="108" t="s">
        <v>275</v>
      </c>
      <c r="M67" s="108" t="s">
        <v>275</v>
      </c>
      <c r="N67" s="108" t="s">
        <v>275</v>
      </c>
      <c r="O67" s="108" t="s">
        <v>275</v>
      </c>
      <c r="P67" s="108" t="s">
        <v>275</v>
      </c>
      <c r="Q67" s="108" t="s">
        <v>275</v>
      </c>
      <c r="R67" s="108" t="s">
        <v>275</v>
      </c>
      <c r="S67" s="108" t="s">
        <v>275</v>
      </c>
      <c r="T67" s="108" t="s">
        <v>275</v>
      </c>
      <c r="U67" s="108" t="s">
        <v>275</v>
      </c>
      <c r="V67" s="108" t="s">
        <v>275</v>
      </c>
      <c r="W67" s="108" t="s">
        <v>275</v>
      </c>
      <c r="X67" s="108">
        <v>4.1796116504854401</v>
      </c>
      <c r="Y67" s="108">
        <v>-0.35021097046413502</v>
      </c>
      <c r="Z67" s="108">
        <v>-7.6433121019108305E-2</v>
      </c>
      <c r="AA67" s="108">
        <v>1.8081896551724099</v>
      </c>
      <c r="AB67" s="108">
        <v>2.3192182410423499</v>
      </c>
      <c r="AC67" s="108">
        <v>1.6233576642335801</v>
      </c>
    </row>
    <row r="68" spans="1:29">
      <c r="A68" s="108">
        <v>208</v>
      </c>
      <c r="B68" s="108" t="s">
        <v>170</v>
      </c>
      <c r="C68" s="108">
        <v>0.163503649635036</v>
      </c>
      <c r="D68" s="108">
        <v>0</v>
      </c>
      <c r="E68" s="108">
        <v>5</v>
      </c>
      <c r="F68" s="108">
        <v>3</v>
      </c>
      <c r="G68" s="108">
        <v>8</v>
      </c>
      <c r="H68" s="108">
        <v>6</v>
      </c>
      <c r="I68" s="108">
        <v>22</v>
      </c>
      <c r="J68" s="108" t="s">
        <v>275</v>
      </c>
      <c r="K68" s="108" t="s">
        <v>275</v>
      </c>
      <c r="L68" s="108" t="s">
        <v>275</v>
      </c>
      <c r="M68" s="108" t="s">
        <v>275</v>
      </c>
      <c r="N68" s="108" t="s">
        <v>275</v>
      </c>
      <c r="O68" s="108" t="s">
        <v>275</v>
      </c>
      <c r="P68" s="108" t="s">
        <v>275</v>
      </c>
      <c r="Q68" s="108" t="s">
        <v>275</v>
      </c>
      <c r="R68" s="108" t="s">
        <v>275</v>
      </c>
      <c r="S68" s="108" t="s">
        <v>275</v>
      </c>
      <c r="T68" s="108" t="s">
        <v>275</v>
      </c>
      <c r="U68" s="108" t="s">
        <v>275</v>
      </c>
      <c r="V68" s="108" t="s">
        <v>275</v>
      </c>
      <c r="W68" s="108" t="s">
        <v>275</v>
      </c>
      <c r="X68" s="108">
        <v>-0.67475728155339798</v>
      </c>
      <c r="Y68" s="108">
        <v>-0.139240506329114</v>
      </c>
      <c r="Z68" s="108">
        <v>-7.6433121019108305E-2</v>
      </c>
      <c r="AA68" s="108">
        <v>0.29956896551724099</v>
      </c>
      <c r="AB68" s="108">
        <v>1.0162866449511401</v>
      </c>
      <c r="AC68" s="108">
        <v>0.163503649635036</v>
      </c>
    </row>
    <row r="69" spans="1:29">
      <c r="A69" s="108">
        <v>129</v>
      </c>
      <c r="B69" s="108" t="s">
        <v>171</v>
      </c>
      <c r="C69" s="108">
        <v>-1.17044500419815</v>
      </c>
      <c r="D69" s="108" t="s">
        <v>275</v>
      </c>
      <c r="E69" s="108" t="s">
        <v>275</v>
      </c>
      <c r="F69" s="108" t="s">
        <v>275</v>
      </c>
      <c r="G69" s="108" t="s">
        <v>275</v>
      </c>
      <c r="H69" s="108" t="s">
        <v>275</v>
      </c>
      <c r="I69" s="108" t="s">
        <v>275</v>
      </c>
      <c r="J69" s="108">
        <v>0</v>
      </c>
      <c r="K69" s="108">
        <v>1</v>
      </c>
      <c r="L69" s="108">
        <v>1</v>
      </c>
      <c r="M69" s="108">
        <v>1</v>
      </c>
      <c r="N69" s="108">
        <v>0</v>
      </c>
      <c r="O69" s="108">
        <v>1</v>
      </c>
      <c r="P69" s="108">
        <v>4</v>
      </c>
      <c r="Q69" s="108">
        <v>-0.53333333333333299</v>
      </c>
      <c r="R69" s="108">
        <v>-0.96296296296296302</v>
      </c>
      <c r="S69" s="108">
        <v>-0.98790322580645196</v>
      </c>
      <c r="T69" s="108">
        <v>-1.04968944099379</v>
      </c>
      <c r="U69" s="108">
        <v>-0.67117117117117098</v>
      </c>
      <c r="V69" s="108">
        <v>-1</v>
      </c>
      <c r="W69" s="108">
        <v>-1.17044500419815</v>
      </c>
      <c r="X69" s="108" t="s">
        <v>275</v>
      </c>
      <c r="Y69" s="108" t="s">
        <v>275</v>
      </c>
      <c r="Z69" s="108" t="s">
        <v>275</v>
      </c>
      <c r="AA69" s="108" t="s">
        <v>275</v>
      </c>
      <c r="AB69" s="108" t="s">
        <v>275</v>
      </c>
      <c r="AC69" s="108" t="s">
        <v>275</v>
      </c>
    </row>
    <row r="70" spans="1:29">
      <c r="A70" s="108">
        <v>303</v>
      </c>
      <c r="B70" s="108" t="s">
        <v>172</v>
      </c>
      <c r="C70" s="108">
        <v>0.455474452554744</v>
      </c>
      <c r="D70" s="108">
        <v>2</v>
      </c>
      <c r="E70" s="108">
        <v>6</v>
      </c>
      <c r="F70" s="108">
        <v>6</v>
      </c>
      <c r="G70" s="108">
        <v>12</v>
      </c>
      <c r="H70" s="108">
        <v>0</v>
      </c>
      <c r="I70" s="108">
        <v>26</v>
      </c>
      <c r="J70" s="108" t="s">
        <v>275</v>
      </c>
      <c r="K70" s="108" t="s">
        <v>275</v>
      </c>
      <c r="L70" s="108" t="s">
        <v>275</v>
      </c>
      <c r="M70" s="108" t="s">
        <v>275</v>
      </c>
      <c r="N70" s="108" t="s">
        <v>275</v>
      </c>
      <c r="O70" s="108" t="s">
        <v>275</v>
      </c>
      <c r="P70" s="108" t="s">
        <v>275</v>
      </c>
      <c r="Q70" s="108" t="s">
        <v>275</v>
      </c>
      <c r="R70" s="108" t="s">
        <v>275</v>
      </c>
      <c r="S70" s="108" t="s">
        <v>275</v>
      </c>
      <c r="T70" s="108" t="s">
        <v>275</v>
      </c>
      <c r="U70" s="108" t="s">
        <v>275</v>
      </c>
      <c r="V70" s="108" t="s">
        <v>275</v>
      </c>
      <c r="W70" s="108" t="s">
        <v>275</v>
      </c>
      <c r="X70" s="108">
        <v>0.29611650485436902</v>
      </c>
      <c r="Y70" s="108">
        <v>7.1729957805907102E-2</v>
      </c>
      <c r="Z70" s="108">
        <v>0.87898089171974503</v>
      </c>
      <c r="AA70" s="108">
        <v>1.16163793103448</v>
      </c>
      <c r="AB70" s="108">
        <v>-0.93811074918566795</v>
      </c>
      <c r="AC70" s="108">
        <v>0.455474452554744</v>
      </c>
    </row>
    <row r="71" spans="1:29">
      <c r="A71" s="108">
        <v>304</v>
      </c>
      <c r="B71" s="108" t="s">
        <v>174</v>
      </c>
      <c r="C71" s="108">
        <v>1.91532846715328</v>
      </c>
      <c r="D71" s="108">
        <v>7</v>
      </c>
      <c r="E71" s="108">
        <v>9</v>
      </c>
      <c r="F71" s="108">
        <v>6</v>
      </c>
      <c r="G71" s="108">
        <v>17</v>
      </c>
      <c r="H71" s="108">
        <v>7</v>
      </c>
      <c r="I71" s="108">
        <v>46</v>
      </c>
      <c r="J71" s="108" t="s">
        <v>275</v>
      </c>
      <c r="K71" s="108" t="s">
        <v>275</v>
      </c>
      <c r="L71" s="108" t="s">
        <v>275</v>
      </c>
      <c r="M71" s="108" t="s">
        <v>275</v>
      </c>
      <c r="N71" s="108" t="s">
        <v>275</v>
      </c>
      <c r="O71" s="108" t="s">
        <v>275</v>
      </c>
      <c r="P71" s="108" t="s">
        <v>275</v>
      </c>
      <c r="Q71" s="108" t="s">
        <v>275</v>
      </c>
      <c r="R71" s="108" t="s">
        <v>275</v>
      </c>
      <c r="S71" s="108" t="s">
        <v>275</v>
      </c>
      <c r="T71" s="108" t="s">
        <v>275</v>
      </c>
      <c r="U71" s="108" t="s">
        <v>275</v>
      </c>
      <c r="V71" s="108" t="s">
        <v>275</v>
      </c>
      <c r="W71" s="108" t="s">
        <v>275</v>
      </c>
      <c r="X71" s="108">
        <v>2.7233009708737899</v>
      </c>
      <c r="Y71" s="108">
        <v>0.70464135021096996</v>
      </c>
      <c r="Z71" s="108">
        <v>0.87898089171974503</v>
      </c>
      <c r="AA71" s="108">
        <v>2.2392241379310298</v>
      </c>
      <c r="AB71" s="108">
        <v>1.34201954397394</v>
      </c>
      <c r="AC71" s="108">
        <v>1.91532846715328</v>
      </c>
    </row>
    <row r="72" spans="1:29">
      <c r="A72" s="108">
        <v>201</v>
      </c>
      <c r="B72" s="108" t="s">
        <v>175</v>
      </c>
      <c r="C72" s="108">
        <v>1.4043795620438</v>
      </c>
      <c r="D72" s="108">
        <v>7</v>
      </c>
      <c r="E72" s="108">
        <v>8</v>
      </c>
      <c r="F72" s="108">
        <v>7</v>
      </c>
      <c r="G72" s="108">
        <v>12</v>
      </c>
      <c r="H72" s="108">
        <v>5</v>
      </c>
      <c r="I72" s="108">
        <v>39</v>
      </c>
      <c r="J72" s="108" t="s">
        <v>275</v>
      </c>
      <c r="K72" s="108" t="s">
        <v>275</v>
      </c>
      <c r="L72" s="108" t="s">
        <v>275</v>
      </c>
      <c r="M72" s="108" t="s">
        <v>275</v>
      </c>
      <c r="N72" s="108" t="s">
        <v>275</v>
      </c>
      <c r="O72" s="108" t="s">
        <v>275</v>
      </c>
      <c r="P72" s="108" t="s">
        <v>275</v>
      </c>
      <c r="Q72" s="108" t="s">
        <v>275</v>
      </c>
      <c r="R72" s="108" t="s">
        <v>275</v>
      </c>
      <c r="S72" s="108" t="s">
        <v>275</v>
      </c>
      <c r="T72" s="108" t="s">
        <v>275</v>
      </c>
      <c r="U72" s="108" t="s">
        <v>275</v>
      </c>
      <c r="V72" s="108" t="s">
        <v>275</v>
      </c>
      <c r="W72" s="108" t="s">
        <v>275</v>
      </c>
      <c r="X72" s="108">
        <v>2.7233009708737899</v>
      </c>
      <c r="Y72" s="108">
        <v>0.493670886075949</v>
      </c>
      <c r="Z72" s="108">
        <v>1.1974522292993599</v>
      </c>
      <c r="AA72" s="108">
        <v>1.16163793103448</v>
      </c>
      <c r="AB72" s="108">
        <v>0.69055374592833896</v>
      </c>
      <c r="AC72" s="108">
        <v>1.4043795620438</v>
      </c>
    </row>
    <row r="73" spans="1:29">
      <c r="A73" s="108">
        <v>202</v>
      </c>
      <c r="B73" s="108" t="s">
        <v>176</v>
      </c>
      <c r="C73" s="108">
        <v>0.60145985401459801</v>
      </c>
      <c r="D73" s="108">
        <v>3</v>
      </c>
      <c r="E73" s="108">
        <v>4</v>
      </c>
      <c r="F73" s="108">
        <v>4</v>
      </c>
      <c r="G73" s="108">
        <v>11</v>
      </c>
      <c r="H73" s="108">
        <v>6</v>
      </c>
      <c r="I73" s="108">
        <v>28</v>
      </c>
      <c r="J73" s="108" t="s">
        <v>275</v>
      </c>
      <c r="K73" s="108" t="s">
        <v>275</v>
      </c>
      <c r="L73" s="108" t="s">
        <v>275</v>
      </c>
      <c r="M73" s="108" t="s">
        <v>275</v>
      </c>
      <c r="N73" s="108" t="s">
        <v>275</v>
      </c>
      <c r="O73" s="108" t="s">
        <v>275</v>
      </c>
      <c r="P73" s="108" t="s">
        <v>275</v>
      </c>
      <c r="Q73" s="108" t="s">
        <v>275</v>
      </c>
      <c r="R73" s="108" t="s">
        <v>275</v>
      </c>
      <c r="S73" s="108" t="s">
        <v>275</v>
      </c>
      <c r="T73" s="108" t="s">
        <v>275</v>
      </c>
      <c r="U73" s="108" t="s">
        <v>275</v>
      </c>
      <c r="V73" s="108" t="s">
        <v>275</v>
      </c>
      <c r="W73" s="108" t="s">
        <v>275</v>
      </c>
      <c r="X73" s="108">
        <v>0.78155339805825197</v>
      </c>
      <c r="Y73" s="108">
        <v>-0.35021097046413502</v>
      </c>
      <c r="Z73" s="108">
        <v>0.242038216560509</v>
      </c>
      <c r="AA73" s="108">
        <v>0.94612068965517204</v>
      </c>
      <c r="AB73" s="108">
        <v>1.0162866449511401</v>
      </c>
      <c r="AC73" s="108">
        <v>0.60145985401459801</v>
      </c>
    </row>
    <row r="74" spans="1:29">
      <c r="A74" s="108">
        <v>305</v>
      </c>
      <c r="B74" s="108" t="s">
        <v>177</v>
      </c>
      <c r="C74" s="108">
        <v>-0.49343065693430699</v>
      </c>
      <c r="D74" s="108">
        <v>1</v>
      </c>
      <c r="E74" s="108">
        <v>1</v>
      </c>
      <c r="F74" s="108">
        <v>2</v>
      </c>
      <c r="G74" s="108">
        <v>7</v>
      </c>
      <c r="H74" s="108">
        <v>2</v>
      </c>
      <c r="I74" s="108">
        <v>13</v>
      </c>
      <c r="J74" s="108" t="s">
        <v>275</v>
      </c>
      <c r="K74" s="108" t="s">
        <v>275</v>
      </c>
      <c r="L74" s="108" t="s">
        <v>275</v>
      </c>
      <c r="M74" s="108" t="s">
        <v>275</v>
      </c>
      <c r="N74" s="108" t="s">
        <v>275</v>
      </c>
      <c r="O74" s="108" t="s">
        <v>275</v>
      </c>
      <c r="P74" s="108" t="s">
        <v>275</v>
      </c>
      <c r="Q74" s="108" t="s">
        <v>275</v>
      </c>
      <c r="R74" s="108" t="s">
        <v>275</v>
      </c>
      <c r="S74" s="108" t="s">
        <v>275</v>
      </c>
      <c r="T74" s="108" t="s">
        <v>275</v>
      </c>
      <c r="U74" s="108" t="s">
        <v>275</v>
      </c>
      <c r="V74" s="108" t="s">
        <v>275</v>
      </c>
      <c r="W74" s="108" t="s">
        <v>275</v>
      </c>
      <c r="X74" s="108">
        <v>-0.18932038834951501</v>
      </c>
      <c r="Y74" s="108">
        <v>-0.98312236286919796</v>
      </c>
      <c r="Z74" s="108">
        <v>-0.39490445859872603</v>
      </c>
      <c r="AA74" s="108">
        <v>8.4051724137930994E-2</v>
      </c>
      <c r="AB74" s="108">
        <v>-0.286644951140065</v>
      </c>
      <c r="AC74" s="108">
        <v>-0.49343065693430699</v>
      </c>
    </row>
    <row r="75" spans="1:29">
      <c r="A75" s="108">
        <v>306</v>
      </c>
      <c r="B75" s="108" t="s">
        <v>178</v>
      </c>
      <c r="C75" s="108">
        <v>1.1124087591240901</v>
      </c>
      <c r="D75" s="108">
        <v>2</v>
      </c>
      <c r="E75" s="108">
        <v>8</v>
      </c>
      <c r="F75" s="108">
        <v>5</v>
      </c>
      <c r="G75" s="108">
        <v>13</v>
      </c>
      <c r="H75" s="108">
        <v>7</v>
      </c>
      <c r="I75" s="108">
        <v>35</v>
      </c>
      <c r="J75" s="108" t="s">
        <v>275</v>
      </c>
      <c r="K75" s="108" t="s">
        <v>275</v>
      </c>
      <c r="L75" s="108" t="s">
        <v>275</v>
      </c>
      <c r="M75" s="108" t="s">
        <v>275</v>
      </c>
      <c r="N75" s="108" t="s">
        <v>275</v>
      </c>
      <c r="O75" s="108" t="s">
        <v>275</v>
      </c>
      <c r="P75" s="108" t="s">
        <v>275</v>
      </c>
      <c r="Q75" s="108" t="s">
        <v>275</v>
      </c>
      <c r="R75" s="108" t="s">
        <v>275</v>
      </c>
      <c r="S75" s="108" t="s">
        <v>275</v>
      </c>
      <c r="T75" s="108" t="s">
        <v>275</v>
      </c>
      <c r="U75" s="108" t="s">
        <v>275</v>
      </c>
      <c r="V75" s="108" t="s">
        <v>275</v>
      </c>
      <c r="W75" s="108" t="s">
        <v>275</v>
      </c>
      <c r="X75" s="108">
        <v>0.29611650485436902</v>
      </c>
      <c r="Y75" s="108">
        <v>0.493670886075949</v>
      </c>
      <c r="Z75" s="108">
        <v>0.56050955414012704</v>
      </c>
      <c r="AA75" s="108">
        <v>1.37715517241379</v>
      </c>
      <c r="AB75" s="108">
        <v>1.34201954397394</v>
      </c>
      <c r="AC75" s="108">
        <v>1.1124087591240901</v>
      </c>
    </row>
    <row r="76" spans="1:29">
      <c r="A76" s="108">
        <v>204</v>
      </c>
      <c r="B76" s="108" t="s">
        <v>179</v>
      </c>
      <c r="C76" s="108">
        <v>0.38248175182481697</v>
      </c>
      <c r="D76" s="108">
        <v>5</v>
      </c>
      <c r="E76" s="108">
        <v>5</v>
      </c>
      <c r="F76" s="108">
        <v>3</v>
      </c>
      <c r="G76" s="108">
        <v>9</v>
      </c>
      <c r="H76" s="108">
        <v>3</v>
      </c>
      <c r="I76" s="108">
        <v>25</v>
      </c>
      <c r="J76" s="108" t="s">
        <v>275</v>
      </c>
      <c r="K76" s="108" t="s">
        <v>275</v>
      </c>
      <c r="L76" s="108" t="s">
        <v>275</v>
      </c>
      <c r="M76" s="108" t="s">
        <v>275</v>
      </c>
      <c r="N76" s="108" t="s">
        <v>275</v>
      </c>
      <c r="O76" s="108" t="s">
        <v>275</v>
      </c>
      <c r="P76" s="108" t="s">
        <v>275</v>
      </c>
      <c r="Q76" s="108" t="s">
        <v>275</v>
      </c>
      <c r="R76" s="108" t="s">
        <v>275</v>
      </c>
      <c r="S76" s="108" t="s">
        <v>275</v>
      </c>
      <c r="T76" s="108" t="s">
        <v>275</v>
      </c>
      <c r="U76" s="108" t="s">
        <v>275</v>
      </c>
      <c r="V76" s="108" t="s">
        <v>275</v>
      </c>
      <c r="W76" s="108" t="s">
        <v>275</v>
      </c>
      <c r="X76" s="108">
        <v>1.75242718446602</v>
      </c>
      <c r="Y76" s="108">
        <v>-0.139240506329114</v>
      </c>
      <c r="Z76" s="108">
        <v>-7.6433121019108305E-2</v>
      </c>
      <c r="AA76" s="108">
        <v>0.51508620689655205</v>
      </c>
      <c r="AB76" s="108">
        <v>3.9087947882736201E-2</v>
      </c>
      <c r="AC76" s="108">
        <v>0.38248175182481697</v>
      </c>
    </row>
    <row r="77" spans="1:29">
      <c r="A77" s="108">
        <v>203</v>
      </c>
      <c r="B77" s="108" t="s">
        <v>180</v>
      </c>
      <c r="C77" s="108">
        <v>-1.44233576642336</v>
      </c>
      <c r="D77" s="108">
        <v>0</v>
      </c>
      <c r="E77" s="108">
        <v>0</v>
      </c>
      <c r="F77" s="108">
        <v>0</v>
      </c>
      <c r="G77" s="108">
        <v>0</v>
      </c>
      <c r="H77" s="108">
        <v>0</v>
      </c>
      <c r="I77" s="108">
        <v>0</v>
      </c>
      <c r="J77" s="108" t="s">
        <v>275</v>
      </c>
      <c r="K77" s="108" t="s">
        <v>275</v>
      </c>
      <c r="L77" s="108" t="s">
        <v>275</v>
      </c>
      <c r="M77" s="108" t="s">
        <v>275</v>
      </c>
      <c r="N77" s="108" t="s">
        <v>275</v>
      </c>
      <c r="O77" s="108" t="s">
        <v>275</v>
      </c>
      <c r="P77" s="108" t="s">
        <v>275</v>
      </c>
      <c r="Q77" s="108" t="s">
        <v>275</v>
      </c>
      <c r="R77" s="108" t="s">
        <v>275</v>
      </c>
      <c r="S77" s="108" t="s">
        <v>275</v>
      </c>
      <c r="T77" s="108" t="s">
        <v>275</v>
      </c>
      <c r="U77" s="108" t="s">
        <v>275</v>
      </c>
      <c r="V77" s="108" t="s">
        <v>275</v>
      </c>
      <c r="W77" s="108" t="s">
        <v>275</v>
      </c>
      <c r="X77" s="108">
        <v>-0.67475728155339798</v>
      </c>
      <c r="Y77" s="108">
        <v>-1.1940928270042199</v>
      </c>
      <c r="Z77" s="108">
        <v>-1.03184713375796</v>
      </c>
      <c r="AA77" s="108">
        <v>-1.42456896551724</v>
      </c>
      <c r="AB77" s="108">
        <v>-0.93811074918566795</v>
      </c>
      <c r="AC77" s="108">
        <v>-1.44233576642336</v>
      </c>
    </row>
    <row r="78" spans="1:29">
      <c r="A78" s="108">
        <v>307</v>
      </c>
      <c r="B78" s="108" t="s">
        <v>181</v>
      </c>
      <c r="C78" s="108">
        <v>-0.34744525547445299</v>
      </c>
      <c r="D78" s="108">
        <v>1</v>
      </c>
      <c r="E78" s="108">
        <v>2</v>
      </c>
      <c r="F78" s="108">
        <v>1</v>
      </c>
      <c r="G78" s="108">
        <v>9</v>
      </c>
      <c r="H78" s="108">
        <v>2</v>
      </c>
      <c r="I78" s="108">
        <v>15</v>
      </c>
      <c r="J78" s="108" t="s">
        <v>275</v>
      </c>
      <c r="K78" s="108" t="s">
        <v>275</v>
      </c>
      <c r="L78" s="108" t="s">
        <v>275</v>
      </c>
      <c r="M78" s="108" t="s">
        <v>275</v>
      </c>
      <c r="N78" s="108" t="s">
        <v>275</v>
      </c>
      <c r="O78" s="108" t="s">
        <v>275</v>
      </c>
      <c r="P78" s="108" t="s">
        <v>275</v>
      </c>
      <c r="Q78" s="108" t="s">
        <v>275</v>
      </c>
      <c r="R78" s="108" t="s">
        <v>275</v>
      </c>
      <c r="S78" s="108" t="s">
        <v>275</v>
      </c>
      <c r="T78" s="108" t="s">
        <v>275</v>
      </c>
      <c r="U78" s="108" t="s">
        <v>275</v>
      </c>
      <c r="V78" s="108" t="s">
        <v>275</v>
      </c>
      <c r="W78" s="108" t="s">
        <v>275</v>
      </c>
      <c r="X78" s="108">
        <v>-0.18932038834951501</v>
      </c>
      <c r="Y78" s="108">
        <v>-0.772151898734177</v>
      </c>
      <c r="Z78" s="108">
        <v>-0.71337579617834401</v>
      </c>
      <c r="AA78" s="108">
        <v>0.51508620689655205</v>
      </c>
      <c r="AB78" s="108">
        <v>-0.286644951140065</v>
      </c>
      <c r="AC78" s="108">
        <v>-0.34744525547445299</v>
      </c>
    </row>
    <row r="79" spans="1:29">
      <c r="A79" s="108">
        <v>124</v>
      </c>
      <c r="B79" s="108" t="s">
        <v>204</v>
      </c>
      <c r="C79" s="108">
        <v>-0.56642335766423402</v>
      </c>
      <c r="D79" s="108">
        <v>0</v>
      </c>
      <c r="E79" s="108">
        <v>2</v>
      </c>
      <c r="F79" s="108">
        <v>2</v>
      </c>
      <c r="G79" s="108">
        <v>8</v>
      </c>
      <c r="H79" s="108">
        <v>0</v>
      </c>
      <c r="I79" s="108">
        <v>12</v>
      </c>
      <c r="J79" s="108" t="s">
        <v>275</v>
      </c>
      <c r="K79" s="108" t="s">
        <v>275</v>
      </c>
      <c r="L79" s="108" t="s">
        <v>275</v>
      </c>
      <c r="M79" s="108" t="s">
        <v>275</v>
      </c>
      <c r="N79" s="108" t="s">
        <v>275</v>
      </c>
      <c r="O79" s="108" t="s">
        <v>275</v>
      </c>
      <c r="P79" s="108" t="s">
        <v>275</v>
      </c>
      <c r="Q79" s="108" t="s">
        <v>275</v>
      </c>
      <c r="R79" s="108" t="s">
        <v>275</v>
      </c>
      <c r="S79" s="108" t="s">
        <v>275</v>
      </c>
      <c r="T79" s="108" t="s">
        <v>275</v>
      </c>
      <c r="U79" s="108" t="s">
        <v>275</v>
      </c>
      <c r="V79" s="108" t="s">
        <v>275</v>
      </c>
      <c r="W79" s="108" t="s">
        <v>275</v>
      </c>
      <c r="X79" s="108">
        <v>-0.67475728155339798</v>
      </c>
      <c r="Y79" s="108">
        <v>-0.772151898734177</v>
      </c>
      <c r="Z79" s="108">
        <v>-0.39490445859872603</v>
      </c>
      <c r="AA79" s="108">
        <v>0.29956896551724099</v>
      </c>
      <c r="AB79" s="108">
        <v>-0.93811074918566795</v>
      </c>
      <c r="AC79" s="108">
        <v>-0.56642335766423402</v>
      </c>
    </row>
    <row r="80" spans="1:29">
      <c r="A80" s="108" t="s">
        <v>463</v>
      </c>
      <c r="B80" s="108" t="s">
        <v>183</v>
      </c>
      <c r="C80" s="108">
        <v>-0.42043795620438001</v>
      </c>
      <c r="D80" s="108">
        <v>2</v>
      </c>
      <c r="E80" s="108">
        <v>2</v>
      </c>
      <c r="F80" s="108">
        <v>0</v>
      </c>
      <c r="G80" s="108">
        <v>9</v>
      </c>
      <c r="H80" s="108">
        <v>1</v>
      </c>
      <c r="I80" s="108">
        <v>14</v>
      </c>
      <c r="J80" s="108" t="s">
        <v>275</v>
      </c>
      <c r="K80" s="108" t="s">
        <v>275</v>
      </c>
      <c r="L80" s="108" t="s">
        <v>275</v>
      </c>
      <c r="M80" s="108" t="s">
        <v>275</v>
      </c>
      <c r="N80" s="108" t="s">
        <v>275</v>
      </c>
      <c r="O80" s="108" t="s">
        <v>275</v>
      </c>
      <c r="P80" s="108" t="s">
        <v>275</v>
      </c>
      <c r="Q80" s="108" t="s">
        <v>275</v>
      </c>
      <c r="R80" s="108" t="s">
        <v>275</v>
      </c>
      <c r="S80" s="108" t="s">
        <v>275</v>
      </c>
      <c r="T80" s="108" t="s">
        <v>275</v>
      </c>
      <c r="U80" s="108" t="s">
        <v>275</v>
      </c>
      <c r="V80" s="108" t="s">
        <v>275</v>
      </c>
      <c r="W80" s="108" t="s">
        <v>275</v>
      </c>
      <c r="X80" s="108">
        <v>0.29611650485436902</v>
      </c>
      <c r="Y80" s="108">
        <v>-0.772151898734177</v>
      </c>
      <c r="Z80" s="108">
        <v>-1.03184713375796</v>
      </c>
      <c r="AA80" s="108">
        <v>0.51508620689655205</v>
      </c>
      <c r="AB80" s="108">
        <v>-0.61237785016286606</v>
      </c>
      <c r="AC80" s="108">
        <v>-0.42043795620438001</v>
      </c>
    </row>
    <row r="81" spans="1:29">
      <c r="A81" s="108">
        <v>213</v>
      </c>
      <c r="B81" s="108" t="s">
        <v>185</v>
      </c>
      <c r="C81" s="108">
        <v>1.47737226277372</v>
      </c>
      <c r="D81" s="108">
        <v>4</v>
      </c>
      <c r="E81" s="108">
        <v>7</v>
      </c>
      <c r="F81" s="108">
        <v>6</v>
      </c>
      <c r="G81" s="108">
        <v>14</v>
      </c>
      <c r="H81" s="108">
        <v>9</v>
      </c>
      <c r="I81" s="108">
        <v>40</v>
      </c>
      <c r="J81" s="108" t="s">
        <v>275</v>
      </c>
      <c r="K81" s="108" t="s">
        <v>275</v>
      </c>
      <c r="L81" s="108" t="s">
        <v>275</v>
      </c>
      <c r="M81" s="108" t="s">
        <v>275</v>
      </c>
      <c r="N81" s="108" t="s">
        <v>275</v>
      </c>
      <c r="O81" s="108" t="s">
        <v>275</v>
      </c>
      <c r="P81" s="108" t="s">
        <v>275</v>
      </c>
      <c r="Q81" s="108" t="s">
        <v>275</v>
      </c>
      <c r="R81" s="108" t="s">
        <v>275</v>
      </c>
      <c r="S81" s="108" t="s">
        <v>275</v>
      </c>
      <c r="T81" s="108" t="s">
        <v>275</v>
      </c>
      <c r="U81" s="108" t="s">
        <v>275</v>
      </c>
      <c r="V81" s="108" t="s">
        <v>275</v>
      </c>
      <c r="W81" s="108" t="s">
        <v>275</v>
      </c>
      <c r="X81" s="108">
        <v>1.26699029126214</v>
      </c>
      <c r="Y81" s="108">
        <v>0.28270042194092798</v>
      </c>
      <c r="Z81" s="108">
        <v>0.87898089171974503</v>
      </c>
      <c r="AA81" s="108">
        <v>1.5926724137931001</v>
      </c>
      <c r="AB81" s="108">
        <v>1.99348534201954</v>
      </c>
      <c r="AC81" s="108">
        <v>1.47737226277372</v>
      </c>
    </row>
    <row r="82" spans="1:29">
      <c r="A82" s="108">
        <v>214</v>
      </c>
      <c r="B82" s="108" t="s">
        <v>184</v>
      </c>
      <c r="C82" s="108">
        <v>-1.0043795620438001</v>
      </c>
      <c r="D82" s="108">
        <v>0</v>
      </c>
      <c r="E82" s="108">
        <v>2</v>
      </c>
      <c r="F82" s="108">
        <v>0</v>
      </c>
      <c r="G82" s="108">
        <v>3</v>
      </c>
      <c r="H82" s="108">
        <v>1</v>
      </c>
      <c r="I82" s="108">
        <v>6</v>
      </c>
      <c r="J82" s="108" t="s">
        <v>275</v>
      </c>
      <c r="K82" s="108" t="s">
        <v>275</v>
      </c>
      <c r="L82" s="108" t="s">
        <v>275</v>
      </c>
      <c r="M82" s="108" t="s">
        <v>275</v>
      </c>
      <c r="N82" s="108" t="s">
        <v>275</v>
      </c>
      <c r="O82" s="108" t="s">
        <v>275</v>
      </c>
      <c r="P82" s="108" t="s">
        <v>275</v>
      </c>
      <c r="Q82" s="108" t="s">
        <v>275</v>
      </c>
      <c r="R82" s="108" t="s">
        <v>275</v>
      </c>
      <c r="S82" s="108" t="s">
        <v>275</v>
      </c>
      <c r="T82" s="108" t="s">
        <v>275</v>
      </c>
      <c r="U82" s="108" t="s">
        <v>275</v>
      </c>
      <c r="V82" s="108" t="s">
        <v>275</v>
      </c>
      <c r="W82" s="108" t="s">
        <v>275</v>
      </c>
      <c r="X82" s="108">
        <v>-0.67475728155339798</v>
      </c>
      <c r="Y82" s="108">
        <v>-0.772151898734177</v>
      </c>
      <c r="Z82" s="108">
        <v>-1.03184713375796</v>
      </c>
      <c r="AA82" s="108">
        <v>-0.77801724137931005</v>
      </c>
      <c r="AB82" s="108">
        <v>-0.61237785016286606</v>
      </c>
      <c r="AC82" s="108">
        <v>-1.0043795620438001</v>
      </c>
    </row>
    <row r="83" spans="1:29">
      <c r="A83" s="108">
        <v>310</v>
      </c>
      <c r="B83" s="108" t="s">
        <v>186</v>
      </c>
      <c r="C83" s="108" t="s">
        <v>275</v>
      </c>
      <c r="D83" s="108" t="s">
        <v>275</v>
      </c>
      <c r="E83" s="108" t="s">
        <v>275</v>
      </c>
      <c r="F83" s="108" t="s">
        <v>275</v>
      </c>
      <c r="G83" s="108" t="s">
        <v>275</v>
      </c>
      <c r="H83" s="108" t="s">
        <v>275</v>
      </c>
      <c r="I83" s="108" t="s">
        <v>275</v>
      </c>
      <c r="J83" s="108" t="s">
        <v>275</v>
      </c>
      <c r="K83" s="108" t="s">
        <v>275</v>
      </c>
      <c r="L83" s="108" t="s">
        <v>275</v>
      </c>
      <c r="M83" s="108" t="s">
        <v>275</v>
      </c>
      <c r="N83" s="108" t="s">
        <v>275</v>
      </c>
      <c r="O83" s="108" t="s">
        <v>275</v>
      </c>
      <c r="P83" s="108" t="s">
        <v>275</v>
      </c>
      <c r="Q83" s="108" t="s">
        <v>275</v>
      </c>
      <c r="R83" s="108" t="s">
        <v>275</v>
      </c>
      <c r="S83" s="108" t="s">
        <v>275</v>
      </c>
      <c r="T83" s="108" t="s">
        <v>275</v>
      </c>
      <c r="U83" s="108" t="s">
        <v>275</v>
      </c>
      <c r="V83" s="108" t="s">
        <v>275</v>
      </c>
      <c r="W83" s="108" t="s">
        <v>275</v>
      </c>
      <c r="X83" s="108" t="s">
        <v>275</v>
      </c>
      <c r="Y83" s="108" t="s">
        <v>275</v>
      </c>
      <c r="Z83" s="108" t="s">
        <v>275</v>
      </c>
      <c r="AA83" s="108" t="s">
        <v>275</v>
      </c>
      <c r="AB83" s="108" t="s">
        <v>275</v>
      </c>
      <c r="AC83" s="108" t="s">
        <v>275</v>
      </c>
    </row>
    <row r="84" spans="1:29">
      <c r="A84" s="108">
        <v>311</v>
      </c>
      <c r="B84" s="108" t="s">
        <v>187</v>
      </c>
      <c r="C84" s="108">
        <v>1.4043795620438</v>
      </c>
      <c r="D84" s="108">
        <v>2</v>
      </c>
      <c r="E84" s="108">
        <v>8</v>
      </c>
      <c r="F84" s="108">
        <v>6</v>
      </c>
      <c r="G84" s="108">
        <v>16</v>
      </c>
      <c r="H84" s="108">
        <v>7</v>
      </c>
      <c r="I84" s="108">
        <v>39</v>
      </c>
      <c r="J84" s="108" t="s">
        <v>275</v>
      </c>
      <c r="K84" s="108" t="s">
        <v>275</v>
      </c>
      <c r="L84" s="108" t="s">
        <v>275</v>
      </c>
      <c r="M84" s="108" t="s">
        <v>275</v>
      </c>
      <c r="N84" s="108" t="s">
        <v>275</v>
      </c>
      <c r="O84" s="108" t="s">
        <v>275</v>
      </c>
      <c r="P84" s="108" t="s">
        <v>275</v>
      </c>
      <c r="Q84" s="108" t="s">
        <v>275</v>
      </c>
      <c r="R84" s="108" t="s">
        <v>275</v>
      </c>
      <c r="S84" s="108" t="s">
        <v>275</v>
      </c>
      <c r="T84" s="108" t="s">
        <v>275</v>
      </c>
      <c r="U84" s="108" t="s">
        <v>275</v>
      </c>
      <c r="V84" s="108" t="s">
        <v>275</v>
      </c>
      <c r="W84" s="108" t="s">
        <v>275</v>
      </c>
      <c r="X84" s="108">
        <v>0.29611650485436902</v>
      </c>
      <c r="Y84" s="108">
        <v>0.493670886075949</v>
      </c>
      <c r="Z84" s="108">
        <v>0.87898089171974503</v>
      </c>
      <c r="AA84" s="108">
        <v>2.0237068965517202</v>
      </c>
      <c r="AB84" s="108">
        <v>1.34201954397394</v>
      </c>
      <c r="AC84" s="108">
        <v>1.4043795620438</v>
      </c>
    </row>
    <row r="85" spans="1:29">
      <c r="A85" s="108">
        <v>210</v>
      </c>
      <c r="B85" s="108" t="s">
        <v>189</v>
      </c>
      <c r="C85" s="108">
        <v>-0.12846715328467201</v>
      </c>
      <c r="D85" s="108">
        <v>3</v>
      </c>
      <c r="E85" s="108">
        <v>3</v>
      </c>
      <c r="F85" s="108">
        <v>3</v>
      </c>
      <c r="G85" s="108">
        <v>7</v>
      </c>
      <c r="H85" s="108">
        <v>2</v>
      </c>
      <c r="I85" s="108">
        <v>18</v>
      </c>
      <c r="J85" s="108" t="s">
        <v>275</v>
      </c>
      <c r="K85" s="108" t="s">
        <v>275</v>
      </c>
      <c r="L85" s="108" t="s">
        <v>275</v>
      </c>
      <c r="M85" s="108" t="s">
        <v>275</v>
      </c>
      <c r="N85" s="108" t="s">
        <v>275</v>
      </c>
      <c r="O85" s="108" t="s">
        <v>275</v>
      </c>
      <c r="P85" s="108" t="s">
        <v>275</v>
      </c>
      <c r="Q85" s="108" t="s">
        <v>275</v>
      </c>
      <c r="R85" s="108" t="s">
        <v>275</v>
      </c>
      <c r="S85" s="108" t="s">
        <v>275</v>
      </c>
      <c r="T85" s="108" t="s">
        <v>275</v>
      </c>
      <c r="U85" s="108" t="s">
        <v>275</v>
      </c>
      <c r="V85" s="108" t="s">
        <v>275</v>
      </c>
      <c r="W85" s="108" t="s">
        <v>275</v>
      </c>
      <c r="X85" s="108">
        <v>0.78155339805825197</v>
      </c>
      <c r="Y85" s="108">
        <v>-0.56118143459915604</v>
      </c>
      <c r="Z85" s="108">
        <v>-7.6433121019108305E-2</v>
      </c>
      <c r="AA85" s="108">
        <v>8.4051724137930994E-2</v>
      </c>
      <c r="AB85" s="108">
        <v>-0.286644951140065</v>
      </c>
      <c r="AC85" s="108">
        <v>-0.12846715328467201</v>
      </c>
    </row>
    <row r="86" spans="1:29">
      <c r="A86" s="108">
        <v>216</v>
      </c>
      <c r="B86" s="108" t="s">
        <v>190</v>
      </c>
      <c r="C86" s="108">
        <v>1.75182481751824E-2</v>
      </c>
      <c r="D86" s="108">
        <v>1</v>
      </c>
      <c r="E86" s="108">
        <v>3</v>
      </c>
      <c r="F86" s="108">
        <v>5</v>
      </c>
      <c r="G86" s="108">
        <v>11</v>
      </c>
      <c r="H86" s="108">
        <v>0</v>
      </c>
      <c r="I86" s="108">
        <v>20</v>
      </c>
      <c r="J86" s="108" t="s">
        <v>275</v>
      </c>
      <c r="K86" s="108" t="s">
        <v>275</v>
      </c>
      <c r="L86" s="108" t="s">
        <v>275</v>
      </c>
      <c r="M86" s="108" t="s">
        <v>275</v>
      </c>
      <c r="N86" s="108" t="s">
        <v>275</v>
      </c>
      <c r="O86" s="108" t="s">
        <v>275</v>
      </c>
      <c r="P86" s="108" t="s">
        <v>275</v>
      </c>
      <c r="Q86" s="108" t="s">
        <v>275</v>
      </c>
      <c r="R86" s="108" t="s">
        <v>275</v>
      </c>
      <c r="S86" s="108" t="s">
        <v>275</v>
      </c>
      <c r="T86" s="108" t="s">
        <v>275</v>
      </c>
      <c r="U86" s="108" t="s">
        <v>275</v>
      </c>
      <c r="V86" s="108" t="s">
        <v>275</v>
      </c>
      <c r="W86" s="108" t="s">
        <v>275</v>
      </c>
      <c r="X86" s="108">
        <v>-0.18932038834951501</v>
      </c>
      <c r="Y86" s="108">
        <v>-0.56118143459915604</v>
      </c>
      <c r="Z86" s="108">
        <v>0.56050955414012704</v>
      </c>
      <c r="AA86" s="108">
        <v>0.94612068965517204</v>
      </c>
      <c r="AB86" s="108">
        <v>-0.93811074918566795</v>
      </c>
      <c r="AC86" s="108">
        <v>1.75182481751824E-2</v>
      </c>
    </row>
    <row r="87" spans="1:29">
      <c r="A87" s="108">
        <v>215</v>
      </c>
      <c r="B87" s="108" t="s">
        <v>188</v>
      </c>
      <c r="C87" s="108">
        <v>-1.2233576642335799</v>
      </c>
      <c r="D87" s="108">
        <v>0</v>
      </c>
      <c r="E87" s="108">
        <v>0</v>
      </c>
      <c r="F87" s="108">
        <v>1</v>
      </c>
      <c r="G87" s="108">
        <v>1</v>
      </c>
      <c r="H87" s="108">
        <v>1</v>
      </c>
      <c r="I87" s="108">
        <v>3</v>
      </c>
      <c r="J87" s="108" t="s">
        <v>275</v>
      </c>
      <c r="K87" s="108" t="s">
        <v>275</v>
      </c>
      <c r="L87" s="108" t="s">
        <v>275</v>
      </c>
      <c r="M87" s="108" t="s">
        <v>275</v>
      </c>
      <c r="N87" s="108" t="s">
        <v>275</v>
      </c>
      <c r="O87" s="108" t="s">
        <v>275</v>
      </c>
      <c r="P87" s="108" t="s">
        <v>275</v>
      </c>
      <c r="Q87" s="108" t="s">
        <v>275</v>
      </c>
      <c r="R87" s="108" t="s">
        <v>275</v>
      </c>
      <c r="S87" s="108" t="s">
        <v>275</v>
      </c>
      <c r="T87" s="108" t="s">
        <v>275</v>
      </c>
      <c r="U87" s="108" t="s">
        <v>275</v>
      </c>
      <c r="V87" s="108" t="s">
        <v>275</v>
      </c>
      <c r="W87" s="108" t="s">
        <v>275</v>
      </c>
      <c r="X87" s="108">
        <v>-0.67475728155339798</v>
      </c>
      <c r="Y87" s="108">
        <v>-1.1940928270042199</v>
      </c>
      <c r="Z87" s="108">
        <v>-0.71337579617834401</v>
      </c>
      <c r="AA87" s="108">
        <v>-1.2090517241379299</v>
      </c>
      <c r="AB87" s="108">
        <v>-0.61237785016286606</v>
      </c>
      <c r="AC87" s="108">
        <v>-1.2233576642335799</v>
      </c>
    </row>
    <row r="88" spans="1:29">
      <c r="A88" s="108">
        <v>221</v>
      </c>
      <c r="B88" s="108" t="s">
        <v>191</v>
      </c>
      <c r="C88" s="108">
        <v>1.33138686131387</v>
      </c>
      <c r="D88" s="108">
        <v>4</v>
      </c>
      <c r="E88" s="108">
        <v>4</v>
      </c>
      <c r="F88" s="108">
        <v>8</v>
      </c>
      <c r="G88" s="108">
        <v>14</v>
      </c>
      <c r="H88" s="108">
        <v>8</v>
      </c>
      <c r="I88" s="108">
        <v>38</v>
      </c>
      <c r="J88" s="108" t="s">
        <v>275</v>
      </c>
      <c r="K88" s="108" t="s">
        <v>275</v>
      </c>
      <c r="L88" s="108" t="s">
        <v>275</v>
      </c>
      <c r="M88" s="108" t="s">
        <v>275</v>
      </c>
      <c r="N88" s="108" t="s">
        <v>275</v>
      </c>
      <c r="O88" s="108" t="s">
        <v>275</v>
      </c>
      <c r="P88" s="108" t="s">
        <v>275</v>
      </c>
      <c r="Q88" s="108" t="s">
        <v>275</v>
      </c>
      <c r="R88" s="108" t="s">
        <v>275</v>
      </c>
      <c r="S88" s="108" t="s">
        <v>275</v>
      </c>
      <c r="T88" s="108" t="s">
        <v>275</v>
      </c>
      <c r="U88" s="108" t="s">
        <v>275</v>
      </c>
      <c r="V88" s="108" t="s">
        <v>275</v>
      </c>
      <c r="W88" s="108" t="s">
        <v>275</v>
      </c>
      <c r="X88" s="108">
        <v>1.26699029126214</v>
      </c>
      <c r="Y88" s="108">
        <v>-0.35021097046413502</v>
      </c>
      <c r="Z88" s="108">
        <v>1.5159235668789801</v>
      </c>
      <c r="AA88" s="108">
        <v>1.5926724137931001</v>
      </c>
      <c r="AB88" s="108">
        <v>1.6677524429967401</v>
      </c>
      <c r="AC88" s="108">
        <v>1.33138686131387</v>
      </c>
    </row>
    <row r="89" spans="1:29">
      <c r="A89" s="108">
        <v>220</v>
      </c>
      <c r="B89" s="108" t="s">
        <v>192</v>
      </c>
      <c r="C89" s="108">
        <v>0.52846715328467098</v>
      </c>
      <c r="D89" s="108">
        <v>3</v>
      </c>
      <c r="E89" s="108">
        <v>2</v>
      </c>
      <c r="F89" s="108">
        <v>6</v>
      </c>
      <c r="G89" s="108">
        <v>10</v>
      </c>
      <c r="H89" s="108">
        <v>6</v>
      </c>
      <c r="I89" s="108">
        <v>27</v>
      </c>
      <c r="J89" s="108" t="s">
        <v>275</v>
      </c>
      <c r="K89" s="108" t="s">
        <v>275</v>
      </c>
      <c r="L89" s="108" t="s">
        <v>275</v>
      </c>
      <c r="M89" s="108" t="s">
        <v>275</v>
      </c>
      <c r="N89" s="108" t="s">
        <v>275</v>
      </c>
      <c r="O89" s="108" t="s">
        <v>275</v>
      </c>
      <c r="P89" s="108" t="s">
        <v>275</v>
      </c>
      <c r="Q89" s="108" t="s">
        <v>275</v>
      </c>
      <c r="R89" s="108" t="s">
        <v>275</v>
      </c>
      <c r="S89" s="108" t="s">
        <v>275</v>
      </c>
      <c r="T89" s="108" t="s">
        <v>275</v>
      </c>
      <c r="U89" s="108" t="s">
        <v>275</v>
      </c>
      <c r="V89" s="108" t="s">
        <v>275</v>
      </c>
      <c r="W89" s="108" t="s">
        <v>275</v>
      </c>
      <c r="X89" s="108">
        <v>0.78155339805825197</v>
      </c>
      <c r="Y89" s="108">
        <v>-0.772151898734177</v>
      </c>
      <c r="Z89" s="108">
        <v>0.87898089171974503</v>
      </c>
      <c r="AA89" s="108">
        <v>0.73060344827586199</v>
      </c>
      <c r="AB89" s="108">
        <v>1.0162866449511401</v>
      </c>
      <c r="AC89" s="108">
        <v>0.52846715328467098</v>
      </c>
    </row>
    <row r="90" spans="1:29">
      <c r="A90" s="108">
        <v>207</v>
      </c>
      <c r="B90" s="108" t="s">
        <v>194</v>
      </c>
      <c r="C90" s="108">
        <v>1.6963503649634999</v>
      </c>
      <c r="D90" s="108">
        <v>5</v>
      </c>
      <c r="E90" s="108">
        <v>8</v>
      </c>
      <c r="F90" s="108">
        <v>7</v>
      </c>
      <c r="G90" s="108">
        <v>17</v>
      </c>
      <c r="H90" s="108">
        <v>6</v>
      </c>
      <c r="I90" s="108">
        <v>43</v>
      </c>
      <c r="J90" s="108" t="s">
        <v>275</v>
      </c>
      <c r="K90" s="108" t="s">
        <v>275</v>
      </c>
      <c r="L90" s="108" t="s">
        <v>275</v>
      </c>
      <c r="M90" s="108" t="s">
        <v>275</v>
      </c>
      <c r="N90" s="108" t="s">
        <v>275</v>
      </c>
      <c r="O90" s="108" t="s">
        <v>275</v>
      </c>
      <c r="P90" s="108" t="s">
        <v>275</v>
      </c>
      <c r="Q90" s="108" t="s">
        <v>275</v>
      </c>
      <c r="R90" s="108" t="s">
        <v>275</v>
      </c>
      <c r="S90" s="108" t="s">
        <v>275</v>
      </c>
      <c r="T90" s="108" t="s">
        <v>275</v>
      </c>
      <c r="U90" s="108" t="s">
        <v>275</v>
      </c>
      <c r="V90" s="108" t="s">
        <v>275</v>
      </c>
      <c r="W90" s="108" t="s">
        <v>275</v>
      </c>
      <c r="X90" s="108">
        <v>1.75242718446602</v>
      </c>
      <c r="Y90" s="108">
        <v>0.493670886075949</v>
      </c>
      <c r="Z90" s="108">
        <v>1.1974522292993599</v>
      </c>
      <c r="AA90" s="108">
        <v>2.2392241379310298</v>
      </c>
      <c r="AB90" s="108">
        <v>1.0162866449511401</v>
      </c>
      <c r="AC90" s="108">
        <v>1.6963503649634999</v>
      </c>
    </row>
    <row r="91" spans="1:29">
      <c r="A91" s="108">
        <v>209</v>
      </c>
      <c r="B91" s="108" t="s">
        <v>195</v>
      </c>
      <c r="C91" s="108">
        <v>-0.20145985401459901</v>
      </c>
      <c r="D91" s="108">
        <v>3</v>
      </c>
      <c r="E91" s="108">
        <v>5</v>
      </c>
      <c r="F91" s="108">
        <v>2</v>
      </c>
      <c r="G91" s="108">
        <v>2</v>
      </c>
      <c r="H91" s="108">
        <v>5</v>
      </c>
      <c r="I91" s="108">
        <v>17</v>
      </c>
      <c r="J91" s="108" t="s">
        <v>275</v>
      </c>
      <c r="K91" s="108" t="s">
        <v>275</v>
      </c>
      <c r="L91" s="108" t="s">
        <v>275</v>
      </c>
      <c r="M91" s="108" t="s">
        <v>275</v>
      </c>
      <c r="N91" s="108" t="s">
        <v>275</v>
      </c>
      <c r="O91" s="108" t="s">
        <v>275</v>
      </c>
      <c r="P91" s="108" t="s">
        <v>275</v>
      </c>
      <c r="Q91" s="108" t="s">
        <v>275</v>
      </c>
      <c r="R91" s="108" t="s">
        <v>275</v>
      </c>
      <c r="S91" s="108" t="s">
        <v>275</v>
      </c>
      <c r="T91" s="108" t="s">
        <v>275</v>
      </c>
      <c r="U91" s="108" t="s">
        <v>275</v>
      </c>
      <c r="V91" s="108" t="s">
        <v>275</v>
      </c>
      <c r="W91" s="108" t="s">
        <v>275</v>
      </c>
      <c r="X91" s="108">
        <v>0.78155339805825197</v>
      </c>
      <c r="Y91" s="108">
        <v>-0.139240506329114</v>
      </c>
      <c r="Z91" s="108">
        <v>-0.39490445859872603</v>
      </c>
      <c r="AA91" s="108">
        <v>-0.993534482758621</v>
      </c>
      <c r="AB91" s="108">
        <v>0.69055374592833896</v>
      </c>
      <c r="AC91" s="108">
        <v>-0.20145985401459901</v>
      </c>
    </row>
    <row r="92" spans="1:29">
      <c r="A92" s="108">
        <v>313</v>
      </c>
      <c r="B92" s="108" t="s">
        <v>196</v>
      </c>
      <c r="C92" s="108">
        <v>0.163503649635036</v>
      </c>
      <c r="D92" s="108">
        <v>0</v>
      </c>
      <c r="E92" s="108">
        <v>4</v>
      </c>
      <c r="F92" s="108">
        <v>3</v>
      </c>
      <c r="G92" s="108">
        <v>13</v>
      </c>
      <c r="H92" s="108">
        <v>2</v>
      </c>
      <c r="I92" s="108">
        <v>22</v>
      </c>
      <c r="J92" s="108" t="s">
        <v>275</v>
      </c>
      <c r="K92" s="108" t="s">
        <v>275</v>
      </c>
      <c r="L92" s="108" t="s">
        <v>275</v>
      </c>
      <c r="M92" s="108" t="s">
        <v>275</v>
      </c>
      <c r="N92" s="108" t="s">
        <v>275</v>
      </c>
      <c r="O92" s="108" t="s">
        <v>275</v>
      </c>
      <c r="P92" s="108" t="s">
        <v>275</v>
      </c>
      <c r="Q92" s="108" t="s">
        <v>275</v>
      </c>
      <c r="R92" s="108" t="s">
        <v>275</v>
      </c>
      <c r="S92" s="108" t="s">
        <v>275</v>
      </c>
      <c r="T92" s="108" t="s">
        <v>275</v>
      </c>
      <c r="U92" s="108" t="s">
        <v>275</v>
      </c>
      <c r="V92" s="108" t="s">
        <v>275</v>
      </c>
      <c r="W92" s="108" t="s">
        <v>275</v>
      </c>
      <c r="X92" s="108">
        <v>-0.67475728155339798</v>
      </c>
      <c r="Y92" s="108">
        <v>-0.35021097046413502</v>
      </c>
      <c r="Z92" s="108">
        <v>-7.6433121019108305E-2</v>
      </c>
      <c r="AA92" s="108">
        <v>1.37715517241379</v>
      </c>
      <c r="AB92" s="108">
        <v>-0.286644951140065</v>
      </c>
      <c r="AC92" s="108">
        <v>0.163503649635036</v>
      </c>
    </row>
    <row r="93" spans="1:29">
      <c r="A93" s="108">
        <v>312</v>
      </c>
      <c r="B93" s="108" t="s">
        <v>197</v>
      </c>
      <c r="C93" s="108">
        <v>-0.85839416058394202</v>
      </c>
      <c r="D93" s="108">
        <v>0</v>
      </c>
      <c r="E93" s="108">
        <v>4</v>
      </c>
      <c r="F93" s="108">
        <v>0</v>
      </c>
      <c r="G93" s="108">
        <v>2</v>
      </c>
      <c r="H93" s="108">
        <v>2</v>
      </c>
      <c r="I93" s="108">
        <v>8</v>
      </c>
      <c r="J93" s="108" t="s">
        <v>275</v>
      </c>
      <c r="K93" s="108" t="s">
        <v>275</v>
      </c>
      <c r="L93" s="108" t="s">
        <v>275</v>
      </c>
      <c r="M93" s="108" t="s">
        <v>275</v>
      </c>
      <c r="N93" s="108" t="s">
        <v>275</v>
      </c>
      <c r="O93" s="108" t="s">
        <v>275</v>
      </c>
      <c r="P93" s="108" t="s">
        <v>275</v>
      </c>
      <c r="Q93" s="108" t="s">
        <v>275</v>
      </c>
      <c r="R93" s="108" t="s">
        <v>275</v>
      </c>
      <c r="S93" s="108" t="s">
        <v>275</v>
      </c>
      <c r="T93" s="108" t="s">
        <v>275</v>
      </c>
      <c r="U93" s="108" t="s">
        <v>275</v>
      </c>
      <c r="V93" s="108" t="s">
        <v>275</v>
      </c>
      <c r="W93" s="108" t="s">
        <v>275</v>
      </c>
      <c r="X93" s="108">
        <v>-0.67475728155339798</v>
      </c>
      <c r="Y93" s="108">
        <v>-0.35021097046413502</v>
      </c>
      <c r="Z93" s="108">
        <v>-1.03184713375796</v>
      </c>
      <c r="AA93" s="108">
        <v>-0.993534482758621</v>
      </c>
      <c r="AB93" s="108">
        <v>-0.286644951140065</v>
      </c>
      <c r="AC93" s="108">
        <v>-0.85839416058394202</v>
      </c>
    </row>
    <row r="94" spans="1:29">
      <c r="A94" s="108">
        <v>315</v>
      </c>
      <c r="B94" s="108" t="s">
        <v>198</v>
      </c>
      <c r="C94" s="108">
        <v>9.0510948905109398E-2</v>
      </c>
      <c r="D94" s="108">
        <v>1</v>
      </c>
      <c r="E94" s="108">
        <v>3</v>
      </c>
      <c r="F94" s="108">
        <v>3</v>
      </c>
      <c r="G94" s="108">
        <v>11</v>
      </c>
      <c r="H94" s="108">
        <v>3</v>
      </c>
      <c r="I94" s="108">
        <v>21</v>
      </c>
      <c r="J94" s="108" t="s">
        <v>275</v>
      </c>
      <c r="K94" s="108" t="s">
        <v>275</v>
      </c>
      <c r="L94" s="108" t="s">
        <v>275</v>
      </c>
      <c r="M94" s="108" t="s">
        <v>275</v>
      </c>
      <c r="N94" s="108" t="s">
        <v>275</v>
      </c>
      <c r="O94" s="108" t="s">
        <v>275</v>
      </c>
      <c r="P94" s="108" t="s">
        <v>275</v>
      </c>
      <c r="Q94" s="108" t="s">
        <v>275</v>
      </c>
      <c r="R94" s="108" t="s">
        <v>275</v>
      </c>
      <c r="S94" s="108" t="s">
        <v>275</v>
      </c>
      <c r="T94" s="108" t="s">
        <v>275</v>
      </c>
      <c r="U94" s="108" t="s">
        <v>275</v>
      </c>
      <c r="V94" s="108" t="s">
        <v>275</v>
      </c>
      <c r="W94" s="108" t="s">
        <v>275</v>
      </c>
      <c r="X94" s="108">
        <v>-0.18932038834951501</v>
      </c>
      <c r="Y94" s="108">
        <v>-0.56118143459915604</v>
      </c>
      <c r="Z94" s="108">
        <v>-7.6433121019108305E-2</v>
      </c>
      <c r="AA94" s="108">
        <v>0.94612068965517204</v>
      </c>
      <c r="AB94" s="108">
        <v>3.9087947882736201E-2</v>
      </c>
      <c r="AC94" s="108">
        <v>9.0510948905109398E-2</v>
      </c>
    </row>
    <row r="95" spans="1:29">
      <c r="A95" s="108">
        <v>219</v>
      </c>
      <c r="B95" s="108" t="s">
        <v>199</v>
      </c>
      <c r="C95" s="108">
        <v>-5.5474452554744598E-2</v>
      </c>
      <c r="D95" s="108">
        <v>0</v>
      </c>
      <c r="E95" s="108">
        <v>3</v>
      </c>
      <c r="F95" s="108">
        <v>7</v>
      </c>
      <c r="G95" s="108">
        <v>7</v>
      </c>
      <c r="H95" s="108">
        <v>2</v>
      </c>
      <c r="I95" s="108">
        <v>19</v>
      </c>
      <c r="J95" s="108" t="s">
        <v>275</v>
      </c>
      <c r="K95" s="108" t="s">
        <v>275</v>
      </c>
      <c r="L95" s="108" t="s">
        <v>275</v>
      </c>
      <c r="M95" s="108" t="s">
        <v>275</v>
      </c>
      <c r="N95" s="108" t="s">
        <v>275</v>
      </c>
      <c r="O95" s="108" t="s">
        <v>275</v>
      </c>
      <c r="P95" s="108" t="s">
        <v>275</v>
      </c>
      <c r="Q95" s="108" t="s">
        <v>275</v>
      </c>
      <c r="R95" s="108" t="s">
        <v>275</v>
      </c>
      <c r="S95" s="108" t="s">
        <v>275</v>
      </c>
      <c r="T95" s="108" t="s">
        <v>275</v>
      </c>
      <c r="U95" s="108" t="s">
        <v>275</v>
      </c>
      <c r="V95" s="108" t="s">
        <v>275</v>
      </c>
      <c r="W95" s="108" t="s">
        <v>275</v>
      </c>
      <c r="X95" s="108">
        <v>-0.67475728155339798</v>
      </c>
      <c r="Y95" s="108">
        <v>-0.56118143459915604</v>
      </c>
      <c r="Z95" s="108">
        <v>1.1974522292993599</v>
      </c>
      <c r="AA95" s="108">
        <v>8.4051724137930994E-2</v>
      </c>
      <c r="AB95" s="108">
        <v>-0.286644951140065</v>
      </c>
      <c r="AC95" s="108">
        <v>-5.5474452554744598E-2</v>
      </c>
    </row>
    <row r="96" spans="1:29">
      <c r="A96" s="108">
        <v>314</v>
      </c>
      <c r="B96" s="108" t="s">
        <v>200</v>
      </c>
      <c r="C96" s="108">
        <v>1.75182481751824E-2</v>
      </c>
      <c r="D96" s="108">
        <v>1</v>
      </c>
      <c r="E96" s="108">
        <v>3</v>
      </c>
      <c r="F96" s="108">
        <v>1</v>
      </c>
      <c r="G96" s="108">
        <v>15</v>
      </c>
      <c r="H96" s="108">
        <v>0</v>
      </c>
      <c r="I96" s="108">
        <v>20</v>
      </c>
      <c r="J96" s="108" t="s">
        <v>275</v>
      </c>
      <c r="K96" s="108" t="s">
        <v>275</v>
      </c>
      <c r="L96" s="108" t="s">
        <v>275</v>
      </c>
      <c r="M96" s="108" t="s">
        <v>275</v>
      </c>
      <c r="N96" s="108" t="s">
        <v>275</v>
      </c>
      <c r="O96" s="108" t="s">
        <v>275</v>
      </c>
      <c r="P96" s="108" t="s">
        <v>275</v>
      </c>
      <c r="Q96" s="108" t="s">
        <v>275</v>
      </c>
      <c r="R96" s="108" t="s">
        <v>275</v>
      </c>
      <c r="S96" s="108" t="s">
        <v>275</v>
      </c>
      <c r="T96" s="108" t="s">
        <v>275</v>
      </c>
      <c r="U96" s="108" t="s">
        <v>275</v>
      </c>
      <c r="V96" s="108" t="s">
        <v>275</v>
      </c>
      <c r="W96" s="108" t="s">
        <v>275</v>
      </c>
      <c r="X96" s="108">
        <v>-0.18932038834951501</v>
      </c>
      <c r="Y96" s="108">
        <v>-0.56118143459915604</v>
      </c>
      <c r="Z96" s="108">
        <v>-0.71337579617834401</v>
      </c>
      <c r="AA96" s="108">
        <v>1.8081896551724099</v>
      </c>
      <c r="AB96" s="108">
        <v>-0.93811074918566795</v>
      </c>
      <c r="AC96" s="108">
        <v>1.75182481751824E-2</v>
      </c>
    </row>
    <row r="97" spans="1:29">
      <c r="A97" s="108">
        <v>205</v>
      </c>
      <c r="B97" s="108" t="s">
        <v>201</v>
      </c>
      <c r="C97" s="108">
        <v>-0.20145985401459901</v>
      </c>
      <c r="D97" s="108">
        <v>0</v>
      </c>
      <c r="E97" s="108">
        <v>4</v>
      </c>
      <c r="F97" s="108">
        <v>4</v>
      </c>
      <c r="G97" s="108">
        <v>8</v>
      </c>
      <c r="H97" s="108">
        <v>1</v>
      </c>
      <c r="I97" s="108">
        <v>17</v>
      </c>
      <c r="J97" s="108" t="s">
        <v>275</v>
      </c>
      <c r="K97" s="108" t="s">
        <v>275</v>
      </c>
      <c r="L97" s="108" t="s">
        <v>275</v>
      </c>
      <c r="M97" s="108" t="s">
        <v>275</v>
      </c>
      <c r="N97" s="108" t="s">
        <v>275</v>
      </c>
      <c r="O97" s="108" t="s">
        <v>275</v>
      </c>
      <c r="P97" s="108" t="s">
        <v>275</v>
      </c>
      <c r="Q97" s="108" t="s">
        <v>275</v>
      </c>
      <c r="R97" s="108" t="s">
        <v>275</v>
      </c>
      <c r="S97" s="108" t="s">
        <v>275</v>
      </c>
      <c r="T97" s="108" t="s">
        <v>275</v>
      </c>
      <c r="U97" s="108" t="s">
        <v>275</v>
      </c>
      <c r="V97" s="108" t="s">
        <v>275</v>
      </c>
      <c r="W97" s="108" t="s">
        <v>275</v>
      </c>
      <c r="X97" s="108">
        <v>-0.67475728155339798</v>
      </c>
      <c r="Y97" s="108">
        <v>-0.35021097046413502</v>
      </c>
      <c r="Z97" s="108">
        <v>0.242038216560509</v>
      </c>
      <c r="AA97" s="108">
        <v>0.29956896551724099</v>
      </c>
      <c r="AB97" s="108">
        <v>-0.61237785016286606</v>
      </c>
      <c r="AC97" s="108">
        <v>-0.20145985401459901</v>
      </c>
    </row>
    <row r="98" spans="1:29">
      <c r="A98" s="108">
        <v>218</v>
      </c>
      <c r="B98" s="108" t="s">
        <v>202</v>
      </c>
      <c r="C98" s="108">
        <v>1.4043795620438</v>
      </c>
      <c r="D98" s="108">
        <v>9</v>
      </c>
      <c r="E98" s="108">
        <v>8</v>
      </c>
      <c r="F98" s="108">
        <v>6</v>
      </c>
      <c r="G98" s="108">
        <v>8</v>
      </c>
      <c r="H98" s="108">
        <v>8</v>
      </c>
      <c r="I98" s="108">
        <v>39</v>
      </c>
      <c r="J98" s="108" t="s">
        <v>275</v>
      </c>
      <c r="K98" s="108" t="s">
        <v>275</v>
      </c>
      <c r="L98" s="108" t="s">
        <v>275</v>
      </c>
      <c r="M98" s="108" t="s">
        <v>275</v>
      </c>
      <c r="N98" s="108" t="s">
        <v>275</v>
      </c>
      <c r="O98" s="108" t="s">
        <v>275</v>
      </c>
      <c r="P98" s="108" t="s">
        <v>275</v>
      </c>
      <c r="Q98" s="108" t="s">
        <v>275</v>
      </c>
      <c r="R98" s="108" t="s">
        <v>275</v>
      </c>
      <c r="S98" s="108" t="s">
        <v>275</v>
      </c>
      <c r="T98" s="108" t="s">
        <v>275</v>
      </c>
      <c r="U98" s="108" t="s">
        <v>275</v>
      </c>
      <c r="V98" s="108" t="s">
        <v>275</v>
      </c>
      <c r="W98" s="108" t="s">
        <v>275</v>
      </c>
      <c r="X98" s="108">
        <v>3.6941747572815502</v>
      </c>
      <c r="Y98" s="108">
        <v>0.493670886075949</v>
      </c>
      <c r="Z98" s="108">
        <v>0.87898089171974503</v>
      </c>
      <c r="AA98" s="108">
        <v>0.29956896551724099</v>
      </c>
      <c r="AB98" s="108">
        <v>1.6677524429967401</v>
      </c>
      <c r="AC98" s="108">
        <v>1.4043795620438</v>
      </c>
    </row>
    <row r="99" spans="1:29">
      <c r="A99" s="108">
        <v>211</v>
      </c>
      <c r="B99" s="108" t="s">
        <v>193</v>
      </c>
      <c r="C99" s="108">
        <v>-0.49343065693430699</v>
      </c>
      <c r="D99" s="108">
        <v>0</v>
      </c>
      <c r="E99" s="108">
        <v>0</v>
      </c>
      <c r="F99" s="108">
        <v>0</v>
      </c>
      <c r="G99" s="108">
        <v>12</v>
      </c>
      <c r="H99" s="108">
        <v>1</v>
      </c>
      <c r="I99" s="108">
        <v>13</v>
      </c>
      <c r="J99" s="108" t="s">
        <v>275</v>
      </c>
      <c r="K99" s="108" t="s">
        <v>275</v>
      </c>
      <c r="L99" s="108" t="s">
        <v>275</v>
      </c>
      <c r="M99" s="108" t="s">
        <v>275</v>
      </c>
      <c r="N99" s="108" t="s">
        <v>275</v>
      </c>
      <c r="O99" s="108" t="s">
        <v>275</v>
      </c>
      <c r="P99" s="108" t="s">
        <v>275</v>
      </c>
      <c r="Q99" s="108" t="s">
        <v>275</v>
      </c>
      <c r="R99" s="108" t="s">
        <v>275</v>
      </c>
      <c r="S99" s="108" t="s">
        <v>275</v>
      </c>
      <c r="T99" s="108" t="s">
        <v>275</v>
      </c>
      <c r="U99" s="108" t="s">
        <v>275</v>
      </c>
      <c r="V99" s="108" t="s">
        <v>275</v>
      </c>
      <c r="W99" s="108" t="s">
        <v>275</v>
      </c>
      <c r="X99" s="108">
        <v>-0.67475728155339798</v>
      </c>
      <c r="Y99" s="108">
        <v>-1.1940928270042199</v>
      </c>
      <c r="Z99" s="108">
        <v>-1.03184713375796</v>
      </c>
      <c r="AA99" s="108">
        <v>1.16163793103448</v>
      </c>
      <c r="AB99" s="108">
        <v>-0.61237785016286606</v>
      </c>
      <c r="AC99" s="108">
        <v>-0.49343065693430699</v>
      </c>
    </row>
    <row r="100" spans="1:29">
      <c r="A100" s="108">
        <v>309</v>
      </c>
      <c r="B100" s="108" t="s">
        <v>205</v>
      </c>
      <c r="C100" s="108">
        <v>1.1124087591240901</v>
      </c>
      <c r="D100" s="108">
        <v>5</v>
      </c>
      <c r="E100" s="108">
        <v>5</v>
      </c>
      <c r="F100" s="108">
        <v>6</v>
      </c>
      <c r="G100" s="108">
        <v>14</v>
      </c>
      <c r="H100" s="108">
        <v>5</v>
      </c>
      <c r="I100" s="108">
        <v>35</v>
      </c>
      <c r="J100" s="108" t="s">
        <v>275</v>
      </c>
      <c r="K100" s="108" t="s">
        <v>275</v>
      </c>
      <c r="L100" s="108" t="s">
        <v>275</v>
      </c>
      <c r="M100" s="108" t="s">
        <v>275</v>
      </c>
      <c r="N100" s="108" t="s">
        <v>275</v>
      </c>
      <c r="O100" s="108" t="s">
        <v>275</v>
      </c>
      <c r="P100" s="108" t="s">
        <v>275</v>
      </c>
      <c r="Q100" s="108" t="s">
        <v>275</v>
      </c>
      <c r="R100" s="108" t="s">
        <v>275</v>
      </c>
      <c r="S100" s="108" t="s">
        <v>275</v>
      </c>
      <c r="T100" s="108" t="s">
        <v>275</v>
      </c>
      <c r="U100" s="108" t="s">
        <v>275</v>
      </c>
      <c r="V100" s="108" t="s">
        <v>275</v>
      </c>
      <c r="W100" s="108" t="s">
        <v>275</v>
      </c>
      <c r="X100" s="108">
        <v>1.75242718446602</v>
      </c>
      <c r="Y100" s="108">
        <v>-0.139240506329114</v>
      </c>
      <c r="Z100" s="108">
        <v>0.87898089171974503</v>
      </c>
      <c r="AA100" s="108">
        <v>1.5926724137931001</v>
      </c>
      <c r="AB100" s="108">
        <v>0.69055374592833896</v>
      </c>
      <c r="AC100" s="108">
        <v>1.1124087591240901</v>
      </c>
    </row>
    <row r="101" spans="1:29">
      <c r="A101" s="108">
        <v>217</v>
      </c>
      <c r="B101" s="108" t="s">
        <v>206</v>
      </c>
      <c r="C101" s="108">
        <v>-0.34744525547445299</v>
      </c>
      <c r="D101" s="108">
        <v>0</v>
      </c>
      <c r="E101" s="108">
        <v>0</v>
      </c>
      <c r="F101" s="108">
        <v>6</v>
      </c>
      <c r="G101" s="108">
        <v>3</v>
      </c>
      <c r="H101" s="108">
        <v>6</v>
      </c>
      <c r="I101" s="108">
        <v>15</v>
      </c>
      <c r="J101" s="108" t="s">
        <v>275</v>
      </c>
      <c r="K101" s="108" t="s">
        <v>275</v>
      </c>
      <c r="L101" s="108" t="s">
        <v>275</v>
      </c>
      <c r="M101" s="108" t="s">
        <v>275</v>
      </c>
      <c r="N101" s="108" t="s">
        <v>275</v>
      </c>
      <c r="O101" s="108" t="s">
        <v>275</v>
      </c>
      <c r="P101" s="108" t="s">
        <v>275</v>
      </c>
      <c r="Q101" s="108" t="s">
        <v>275</v>
      </c>
      <c r="R101" s="108" t="s">
        <v>275</v>
      </c>
      <c r="S101" s="108" t="s">
        <v>275</v>
      </c>
      <c r="T101" s="108" t="s">
        <v>275</v>
      </c>
      <c r="U101" s="108" t="s">
        <v>275</v>
      </c>
      <c r="V101" s="108" t="s">
        <v>275</v>
      </c>
      <c r="W101" s="108" t="s">
        <v>275</v>
      </c>
      <c r="X101" s="108">
        <v>-0.67475728155339798</v>
      </c>
      <c r="Y101" s="108">
        <v>-1.1940928270042199</v>
      </c>
      <c r="Z101" s="108">
        <v>0.87898089171974503</v>
      </c>
      <c r="AA101" s="108">
        <v>-0.77801724137931005</v>
      </c>
      <c r="AB101" s="108">
        <v>1.0162866449511401</v>
      </c>
      <c r="AC101" s="108">
        <v>-0.34744525547445299</v>
      </c>
    </row>
    <row r="102" spans="1:29">
      <c r="A102" s="108">
        <v>120</v>
      </c>
      <c r="B102" s="108" t="s">
        <v>161</v>
      </c>
      <c r="C102" s="108">
        <v>0.60145985401459801</v>
      </c>
      <c r="D102" s="108">
        <v>2</v>
      </c>
      <c r="E102" s="108">
        <v>6</v>
      </c>
      <c r="F102" s="108">
        <v>4</v>
      </c>
      <c r="G102" s="108">
        <v>10</v>
      </c>
      <c r="H102" s="108">
        <v>6</v>
      </c>
      <c r="I102" s="108">
        <v>28</v>
      </c>
      <c r="J102" s="108" t="s">
        <v>275</v>
      </c>
      <c r="K102" s="108" t="s">
        <v>275</v>
      </c>
      <c r="L102" s="108" t="s">
        <v>275</v>
      </c>
      <c r="M102" s="108" t="s">
        <v>275</v>
      </c>
      <c r="N102" s="108" t="s">
        <v>275</v>
      </c>
      <c r="O102" s="108" t="s">
        <v>275</v>
      </c>
      <c r="P102" s="108" t="s">
        <v>275</v>
      </c>
      <c r="Q102" s="108" t="s">
        <v>275</v>
      </c>
      <c r="R102" s="108" t="s">
        <v>275</v>
      </c>
      <c r="S102" s="108" t="s">
        <v>275</v>
      </c>
      <c r="T102" s="108" t="s">
        <v>275</v>
      </c>
      <c r="U102" s="108" t="s">
        <v>275</v>
      </c>
      <c r="V102" s="108" t="s">
        <v>275</v>
      </c>
      <c r="W102" s="108" t="s">
        <v>275</v>
      </c>
      <c r="X102" s="108">
        <v>0.29611650485436902</v>
      </c>
      <c r="Y102" s="108">
        <v>7.1729957805907102E-2</v>
      </c>
      <c r="Z102" s="108">
        <v>0.242038216560509</v>
      </c>
      <c r="AA102" s="108">
        <v>0.73060344827586199</v>
      </c>
      <c r="AB102" s="108">
        <v>1.0162866449511401</v>
      </c>
      <c r="AC102" s="108">
        <v>0.60145985401459801</v>
      </c>
    </row>
    <row r="103" spans="1:29">
      <c r="A103" s="108">
        <v>212</v>
      </c>
      <c r="B103" s="108" t="s">
        <v>203</v>
      </c>
      <c r="C103" s="108">
        <v>0.89343065693430601</v>
      </c>
      <c r="D103" s="108">
        <v>4</v>
      </c>
      <c r="E103" s="108">
        <v>5</v>
      </c>
      <c r="F103" s="108">
        <v>4</v>
      </c>
      <c r="G103" s="108">
        <v>15</v>
      </c>
      <c r="H103" s="108">
        <v>4</v>
      </c>
      <c r="I103" s="108">
        <v>32</v>
      </c>
      <c r="J103" s="108" t="s">
        <v>275</v>
      </c>
      <c r="K103" s="108" t="s">
        <v>275</v>
      </c>
      <c r="L103" s="108" t="s">
        <v>275</v>
      </c>
      <c r="M103" s="108" t="s">
        <v>275</v>
      </c>
      <c r="N103" s="108" t="s">
        <v>275</v>
      </c>
      <c r="O103" s="108" t="s">
        <v>275</v>
      </c>
      <c r="P103" s="108" t="s">
        <v>275</v>
      </c>
      <c r="Q103" s="108" t="s">
        <v>275</v>
      </c>
      <c r="R103" s="108" t="s">
        <v>275</v>
      </c>
      <c r="S103" s="108" t="s">
        <v>275</v>
      </c>
      <c r="T103" s="108" t="s">
        <v>275</v>
      </c>
      <c r="U103" s="108" t="s">
        <v>275</v>
      </c>
      <c r="V103" s="108" t="s">
        <v>275</v>
      </c>
      <c r="W103" s="108" t="s">
        <v>275</v>
      </c>
      <c r="X103" s="108">
        <v>1.26699029126214</v>
      </c>
      <c r="Y103" s="108">
        <v>-0.139240506329114</v>
      </c>
      <c r="Z103" s="108">
        <v>0.242038216560509</v>
      </c>
      <c r="AA103" s="108">
        <v>1.8081896551724099</v>
      </c>
      <c r="AB103" s="108">
        <v>0.36482084690553801</v>
      </c>
      <c r="AC103" s="108">
        <v>0.89343065693430601</v>
      </c>
    </row>
    <row r="104" spans="1:29">
      <c r="A104" s="108" t="s">
        <v>208</v>
      </c>
      <c r="B104" s="108" t="s">
        <v>209</v>
      </c>
      <c r="C104" s="108">
        <v>-0.42043795620438001</v>
      </c>
      <c r="D104" s="108">
        <v>0</v>
      </c>
      <c r="E104" s="108">
        <v>4</v>
      </c>
      <c r="F104" s="108">
        <v>1</v>
      </c>
      <c r="G104" s="108">
        <v>3</v>
      </c>
      <c r="H104" s="108">
        <v>6</v>
      </c>
      <c r="I104" s="108">
        <v>14</v>
      </c>
      <c r="J104" s="108" t="s">
        <v>275</v>
      </c>
      <c r="K104" s="108" t="s">
        <v>275</v>
      </c>
      <c r="L104" s="108" t="s">
        <v>275</v>
      </c>
      <c r="M104" s="108" t="s">
        <v>275</v>
      </c>
      <c r="N104" s="108" t="s">
        <v>275</v>
      </c>
      <c r="O104" s="108" t="s">
        <v>275</v>
      </c>
      <c r="P104" s="108" t="s">
        <v>275</v>
      </c>
      <c r="Q104" s="108" t="s">
        <v>275</v>
      </c>
      <c r="R104" s="108" t="s">
        <v>275</v>
      </c>
      <c r="S104" s="108" t="s">
        <v>275</v>
      </c>
      <c r="T104" s="108" t="s">
        <v>275</v>
      </c>
      <c r="U104" s="108" t="s">
        <v>275</v>
      </c>
      <c r="V104" s="108" t="s">
        <v>275</v>
      </c>
      <c r="W104" s="108" t="s">
        <v>275</v>
      </c>
      <c r="X104" s="108">
        <v>-0.67475728155339798</v>
      </c>
      <c r="Y104" s="108">
        <v>-0.35021097046413502</v>
      </c>
      <c r="Z104" s="108">
        <v>-0.71337579617834401</v>
      </c>
      <c r="AA104" s="108">
        <v>-0.77801724137931005</v>
      </c>
      <c r="AB104" s="108">
        <v>1.0162866449511401</v>
      </c>
      <c r="AC104" s="108">
        <v>-0.42043795620438001</v>
      </c>
    </row>
    <row r="105" spans="1:29">
      <c r="A105" s="108" t="s">
        <v>210</v>
      </c>
      <c r="B105" s="108" t="s">
        <v>211</v>
      </c>
      <c r="C105" s="108">
        <v>-7.8925272879932895E-2</v>
      </c>
      <c r="D105" s="108" t="s">
        <v>275</v>
      </c>
      <c r="E105" s="108" t="s">
        <v>275</v>
      </c>
      <c r="F105" s="108" t="s">
        <v>275</v>
      </c>
      <c r="G105" s="108" t="s">
        <v>275</v>
      </c>
      <c r="H105" s="108" t="s">
        <v>275</v>
      </c>
      <c r="I105" s="108" t="s">
        <v>275</v>
      </c>
      <c r="J105" s="108">
        <v>1</v>
      </c>
      <c r="K105" s="108">
        <v>3</v>
      </c>
      <c r="L105" s="108">
        <v>7</v>
      </c>
      <c r="M105" s="108">
        <v>1</v>
      </c>
      <c r="N105" s="108">
        <v>0</v>
      </c>
      <c r="O105" s="108">
        <v>5</v>
      </c>
      <c r="P105" s="108">
        <v>17</v>
      </c>
      <c r="Q105" s="108">
        <v>-5.7142857142857197E-2</v>
      </c>
      <c r="R105" s="108">
        <v>-0.34567901234567899</v>
      </c>
      <c r="S105" s="108">
        <v>1.43145161290323</v>
      </c>
      <c r="T105" s="108">
        <v>-1.04968944099379</v>
      </c>
      <c r="U105" s="108">
        <v>-0.67117117117117098</v>
      </c>
      <c r="V105" s="108">
        <v>0.673640167364017</v>
      </c>
      <c r="W105" s="108">
        <v>-7.8925272879932895E-2</v>
      </c>
      <c r="X105" s="108" t="s">
        <v>275</v>
      </c>
      <c r="Y105" s="108" t="s">
        <v>275</v>
      </c>
      <c r="Z105" s="108" t="s">
        <v>275</v>
      </c>
      <c r="AA105" s="108" t="s">
        <v>275</v>
      </c>
      <c r="AB105" s="108" t="s">
        <v>275</v>
      </c>
      <c r="AC105" s="108" t="s">
        <v>275</v>
      </c>
    </row>
    <row r="106" spans="1:29">
      <c r="A106" s="108" t="s">
        <v>212</v>
      </c>
      <c r="B106" s="108" t="s">
        <v>213</v>
      </c>
      <c r="C106" s="108">
        <v>0.82043795620437998</v>
      </c>
      <c r="D106" s="108">
        <v>1</v>
      </c>
      <c r="E106" s="108">
        <v>6</v>
      </c>
      <c r="F106" s="108">
        <v>7</v>
      </c>
      <c r="G106" s="108">
        <v>11</v>
      </c>
      <c r="H106" s="108">
        <v>6</v>
      </c>
      <c r="I106" s="108">
        <v>31</v>
      </c>
      <c r="J106" s="108" t="s">
        <v>275</v>
      </c>
      <c r="K106" s="108" t="s">
        <v>275</v>
      </c>
      <c r="L106" s="108" t="s">
        <v>275</v>
      </c>
      <c r="M106" s="108" t="s">
        <v>275</v>
      </c>
      <c r="N106" s="108" t="s">
        <v>275</v>
      </c>
      <c r="O106" s="108" t="s">
        <v>275</v>
      </c>
      <c r="P106" s="108" t="s">
        <v>275</v>
      </c>
      <c r="Q106" s="108" t="s">
        <v>275</v>
      </c>
      <c r="R106" s="108" t="s">
        <v>275</v>
      </c>
      <c r="S106" s="108" t="s">
        <v>275</v>
      </c>
      <c r="T106" s="108" t="s">
        <v>275</v>
      </c>
      <c r="U106" s="108" t="s">
        <v>275</v>
      </c>
      <c r="V106" s="108" t="s">
        <v>275</v>
      </c>
      <c r="W106" s="108" t="s">
        <v>275</v>
      </c>
      <c r="X106" s="108">
        <v>-0.18932038834951501</v>
      </c>
      <c r="Y106" s="108">
        <v>7.1729957805907102E-2</v>
      </c>
      <c r="Z106" s="108">
        <v>1.1974522292993599</v>
      </c>
      <c r="AA106" s="108">
        <v>0.94612068965517204</v>
      </c>
      <c r="AB106" s="108">
        <v>1.0162866449511401</v>
      </c>
      <c r="AC106" s="108">
        <v>0.82043795620437998</v>
      </c>
    </row>
    <row r="107" spans="1:29">
      <c r="A107" s="108" t="s">
        <v>214</v>
      </c>
      <c r="B107" s="108" t="s">
        <v>215</v>
      </c>
      <c r="C107" s="108">
        <v>-0.63941605839416105</v>
      </c>
      <c r="D107" s="108">
        <v>0</v>
      </c>
      <c r="E107" s="108">
        <v>2</v>
      </c>
      <c r="F107" s="108">
        <v>4</v>
      </c>
      <c r="G107" s="108">
        <v>5</v>
      </c>
      <c r="H107" s="108">
        <v>0</v>
      </c>
      <c r="I107" s="108">
        <v>11</v>
      </c>
      <c r="J107" s="108" t="s">
        <v>275</v>
      </c>
      <c r="K107" s="108" t="s">
        <v>275</v>
      </c>
      <c r="L107" s="108" t="s">
        <v>275</v>
      </c>
      <c r="M107" s="108" t="s">
        <v>275</v>
      </c>
      <c r="N107" s="108" t="s">
        <v>275</v>
      </c>
      <c r="O107" s="108" t="s">
        <v>275</v>
      </c>
      <c r="P107" s="108" t="s">
        <v>275</v>
      </c>
      <c r="Q107" s="108" t="s">
        <v>275</v>
      </c>
      <c r="R107" s="108" t="s">
        <v>275</v>
      </c>
      <c r="S107" s="108" t="s">
        <v>275</v>
      </c>
      <c r="T107" s="108" t="s">
        <v>275</v>
      </c>
      <c r="U107" s="108" t="s">
        <v>275</v>
      </c>
      <c r="V107" s="108" t="s">
        <v>275</v>
      </c>
      <c r="W107" s="108" t="s">
        <v>275</v>
      </c>
      <c r="X107" s="108">
        <v>-0.67475728155339798</v>
      </c>
      <c r="Y107" s="108">
        <v>-0.772151898734177</v>
      </c>
      <c r="Z107" s="108">
        <v>0.242038216560509</v>
      </c>
      <c r="AA107" s="108">
        <v>-0.34698275862069</v>
      </c>
      <c r="AB107" s="108">
        <v>-0.93811074918566795</v>
      </c>
      <c r="AC107" s="108">
        <v>-0.63941605839416105</v>
      </c>
    </row>
    <row r="108" spans="1:29">
      <c r="A108" s="108" t="s">
        <v>216</v>
      </c>
      <c r="B108" s="108" t="s">
        <v>217</v>
      </c>
      <c r="C108" s="108">
        <v>-0.93138686131386905</v>
      </c>
      <c r="D108" s="108">
        <v>0</v>
      </c>
      <c r="E108" s="108">
        <v>2</v>
      </c>
      <c r="F108" s="108">
        <v>3</v>
      </c>
      <c r="G108" s="108">
        <v>1</v>
      </c>
      <c r="H108" s="108">
        <v>1</v>
      </c>
      <c r="I108" s="108">
        <v>7</v>
      </c>
      <c r="J108" s="108" t="s">
        <v>275</v>
      </c>
      <c r="K108" s="108" t="s">
        <v>275</v>
      </c>
      <c r="L108" s="108" t="s">
        <v>275</v>
      </c>
      <c r="M108" s="108" t="s">
        <v>275</v>
      </c>
      <c r="N108" s="108" t="s">
        <v>275</v>
      </c>
      <c r="O108" s="108" t="s">
        <v>275</v>
      </c>
      <c r="P108" s="108" t="s">
        <v>275</v>
      </c>
      <c r="Q108" s="108" t="s">
        <v>275</v>
      </c>
      <c r="R108" s="108" t="s">
        <v>275</v>
      </c>
      <c r="S108" s="108" t="s">
        <v>275</v>
      </c>
      <c r="T108" s="108" t="s">
        <v>275</v>
      </c>
      <c r="U108" s="108" t="s">
        <v>275</v>
      </c>
      <c r="V108" s="108" t="s">
        <v>275</v>
      </c>
      <c r="W108" s="108" t="s">
        <v>275</v>
      </c>
      <c r="X108" s="108">
        <v>-0.67475728155339798</v>
      </c>
      <c r="Y108" s="108">
        <v>-0.772151898734177</v>
      </c>
      <c r="Z108" s="108">
        <v>-7.6433121019108305E-2</v>
      </c>
      <c r="AA108" s="108">
        <v>-1.2090517241379299</v>
      </c>
      <c r="AB108" s="108">
        <v>-0.61237785016286606</v>
      </c>
      <c r="AC108" s="108">
        <v>-0.93138686131386905</v>
      </c>
    </row>
    <row r="109" spans="1:29">
      <c r="A109" s="108" t="s">
        <v>287</v>
      </c>
      <c r="B109" s="108" t="s">
        <v>219</v>
      </c>
      <c r="C109" s="108">
        <v>1.0394160583941601</v>
      </c>
      <c r="D109" s="108">
        <v>4</v>
      </c>
      <c r="E109" s="108">
        <v>6</v>
      </c>
      <c r="F109" s="108">
        <v>7</v>
      </c>
      <c r="G109" s="108">
        <v>10</v>
      </c>
      <c r="H109" s="108">
        <v>7</v>
      </c>
      <c r="I109" s="108">
        <v>34</v>
      </c>
      <c r="J109" s="108" t="s">
        <v>275</v>
      </c>
      <c r="K109" s="108" t="s">
        <v>275</v>
      </c>
      <c r="L109" s="108" t="s">
        <v>275</v>
      </c>
      <c r="M109" s="108" t="s">
        <v>275</v>
      </c>
      <c r="N109" s="108" t="s">
        <v>275</v>
      </c>
      <c r="O109" s="108" t="s">
        <v>275</v>
      </c>
      <c r="P109" s="108" t="s">
        <v>275</v>
      </c>
      <c r="Q109" s="108" t="s">
        <v>275</v>
      </c>
      <c r="R109" s="108" t="s">
        <v>275</v>
      </c>
      <c r="S109" s="108" t="s">
        <v>275</v>
      </c>
      <c r="T109" s="108" t="s">
        <v>275</v>
      </c>
      <c r="U109" s="108" t="s">
        <v>275</v>
      </c>
      <c r="V109" s="108" t="s">
        <v>275</v>
      </c>
      <c r="W109" s="108" t="s">
        <v>275</v>
      </c>
      <c r="X109" s="108">
        <v>1.26699029126214</v>
      </c>
      <c r="Y109" s="108">
        <v>7.1729957805907102E-2</v>
      </c>
      <c r="Z109" s="108">
        <v>1.1974522292993599</v>
      </c>
      <c r="AA109" s="108">
        <v>0.73060344827586199</v>
      </c>
      <c r="AB109" s="108">
        <v>1.34201954397394</v>
      </c>
      <c r="AC109" s="108">
        <v>1.0394160583941601</v>
      </c>
    </row>
    <row r="110" spans="1:29">
      <c r="A110" s="108">
        <v>31</v>
      </c>
      <c r="B110" s="108" t="s">
        <v>220</v>
      </c>
      <c r="C110" s="108">
        <v>-0.12846715328467201</v>
      </c>
      <c r="D110" s="108">
        <v>0</v>
      </c>
      <c r="E110" s="108">
        <v>2</v>
      </c>
      <c r="F110" s="108">
        <v>3</v>
      </c>
      <c r="G110" s="108">
        <v>11</v>
      </c>
      <c r="H110" s="108">
        <v>2</v>
      </c>
      <c r="I110" s="108">
        <v>18</v>
      </c>
      <c r="J110" s="108" t="s">
        <v>275</v>
      </c>
      <c r="K110" s="108" t="s">
        <v>275</v>
      </c>
      <c r="L110" s="108" t="s">
        <v>275</v>
      </c>
      <c r="M110" s="108" t="s">
        <v>275</v>
      </c>
      <c r="N110" s="108" t="s">
        <v>275</v>
      </c>
      <c r="O110" s="108" t="s">
        <v>275</v>
      </c>
      <c r="P110" s="108" t="s">
        <v>275</v>
      </c>
      <c r="Q110" s="108" t="s">
        <v>275</v>
      </c>
      <c r="R110" s="108" t="s">
        <v>275</v>
      </c>
      <c r="S110" s="108" t="s">
        <v>275</v>
      </c>
      <c r="T110" s="108" t="s">
        <v>275</v>
      </c>
      <c r="U110" s="108" t="s">
        <v>275</v>
      </c>
      <c r="V110" s="108" t="s">
        <v>275</v>
      </c>
      <c r="W110" s="108" t="s">
        <v>275</v>
      </c>
      <c r="X110" s="108">
        <v>-0.67475728155339798</v>
      </c>
      <c r="Y110" s="108">
        <v>-0.772151898734177</v>
      </c>
      <c r="Z110" s="108">
        <v>-7.6433121019108305E-2</v>
      </c>
      <c r="AA110" s="108">
        <v>0.94612068965517204</v>
      </c>
      <c r="AB110" s="108">
        <v>-0.286644951140065</v>
      </c>
      <c r="AC110" s="108">
        <v>-0.12846715328467201</v>
      </c>
    </row>
    <row r="111" spans="1:29">
      <c r="A111" s="108">
        <v>32</v>
      </c>
      <c r="B111" s="108" t="s">
        <v>222</v>
      </c>
      <c r="C111" s="108">
        <v>-0.93138686131386905</v>
      </c>
      <c r="D111" s="108">
        <v>0</v>
      </c>
      <c r="E111" s="108">
        <v>1</v>
      </c>
      <c r="F111" s="108">
        <v>1</v>
      </c>
      <c r="G111" s="108">
        <v>3</v>
      </c>
      <c r="H111" s="108">
        <v>2</v>
      </c>
      <c r="I111" s="108">
        <v>7</v>
      </c>
      <c r="J111" s="108" t="s">
        <v>275</v>
      </c>
      <c r="K111" s="108" t="s">
        <v>275</v>
      </c>
      <c r="L111" s="108" t="s">
        <v>275</v>
      </c>
      <c r="M111" s="108" t="s">
        <v>275</v>
      </c>
      <c r="N111" s="108" t="s">
        <v>275</v>
      </c>
      <c r="O111" s="108" t="s">
        <v>275</v>
      </c>
      <c r="P111" s="108" t="s">
        <v>275</v>
      </c>
      <c r="Q111" s="108" t="s">
        <v>275</v>
      </c>
      <c r="R111" s="108" t="s">
        <v>275</v>
      </c>
      <c r="S111" s="108" t="s">
        <v>275</v>
      </c>
      <c r="T111" s="108" t="s">
        <v>275</v>
      </c>
      <c r="U111" s="108" t="s">
        <v>275</v>
      </c>
      <c r="V111" s="108" t="s">
        <v>275</v>
      </c>
      <c r="W111" s="108" t="s">
        <v>275</v>
      </c>
      <c r="X111" s="108">
        <v>-0.67475728155339798</v>
      </c>
      <c r="Y111" s="108">
        <v>-0.98312236286919796</v>
      </c>
      <c r="Z111" s="108">
        <v>-0.71337579617834401</v>
      </c>
      <c r="AA111" s="108">
        <v>-0.77801724137931005</v>
      </c>
      <c r="AB111" s="108">
        <v>-0.286644951140065</v>
      </c>
      <c r="AC111" s="108">
        <v>-0.93138686131386905</v>
      </c>
    </row>
    <row r="112" spans="1:29">
      <c r="A112" s="108">
        <v>33</v>
      </c>
      <c r="B112" s="108" t="s">
        <v>223</v>
      </c>
      <c r="C112" s="108">
        <v>-0.49343065693430699</v>
      </c>
      <c r="D112" s="108">
        <v>1</v>
      </c>
      <c r="E112" s="108">
        <v>3</v>
      </c>
      <c r="F112" s="108">
        <v>2</v>
      </c>
      <c r="G112" s="108">
        <v>6</v>
      </c>
      <c r="H112" s="108">
        <v>1</v>
      </c>
      <c r="I112" s="108">
        <v>13</v>
      </c>
      <c r="J112" s="108" t="s">
        <v>275</v>
      </c>
      <c r="K112" s="108" t="s">
        <v>275</v>
      </c>
      <c r="L112" s="108" t="s">
        <v>275</v>
      </c>
      <c r="M112" s="108" t="s">
        <v>275</v>
      </c>
      <c r="N112" s="108" t="s">
        <v>275</v>
      </c>
      <c r="O112" s="108" t="s">
        <v>275</v>
      </c>
      <c r="P112" s="108" t="s">
        <v>275</v>
      </c>
      <c r="Q112" s="108" t="s">
        <v>275</v>
      </c>
      <c r="R112" s="108" t="s">
        <v>275</v>
      </c>
      <c r="S112" s="108" t="s">
        <v>275</v>
      </c>
      <c r="T112" s="108" t="s">
        <v>275</v>
      </c>
      <c r="U112" s="108" t="s">
        <v>275</v>
      </c>
      <c r="V112" s="108" t="s">
        <v>275</v>
      </c>
      <c r="W112" s="108" t="s">
        <v>275</v>
      </c>
      <c r="X112" s="108">
        <v>-0.18932038834951501</v>
      </c>
      <c r="Y112" s="108">
        <v>-0.56118143459915604</v>
      </c>
      <c r="Z112" s="108">
        <v>-0.39490445859872603</v>
      </c>
      <c r="AA112" s="108">
        <v>-0.131465517241379</v>
      </c>
      <c r="AB112" s="108">
        <v>-0.61237785016286606</v>
      </c>
      <c r="AC112" s="108">
        <v>-0.49343065693430699</v>
      </c>
    </row>
    <row r="113" spans="1:29">
      <c r="A113" s="108">
        <v>34</v>
      </c>
      <c r="B113" s="108" t="s">
        <v>224</v>
      </c>
      <c r="C113" s="108">
        <v>-0.71240875912408796</v>
      </c>
      <c r="D113" s="108">
        <v>0</v>
      </c>
      <c r="E113" s="108">
        <v>2</v>
      </c>
      <c r="F113" s="108">
        <v>2</v>
      </c>
      <c r="G113" s="108">
        <v>4</v>
      </c>
      <c r="H113" s="108">
        <v>2</v>
      </c>
      <c r="I113" s="108">
        <v>10</v>
      </c>
      <c r="J113" s="108" t="s">
        <v>275</v>
      </c>
      <c r="K113" s="108" t="s">
        <v>275</v>
      </c>
      <c r="L113" s="108" t="s">
        <v>275</v>
      </c>
      <c r="M113" s="108" t="s">
        <v>275</v>
      </c>
      <c r="N113" s="108" t="s">
        <v>275</v>
      </c>
      <c r="O113" s="108" t="s">
        <v>275</v>
      </c>
      <c r="P113" s="108" t="s">
        <v>275</v>
      </c>
      <c r="Q113" s="108" t="s">
        <v>275</v>
      </c>
      <c r="R113" s="108" t="s">
        <v>275</v>
      </c>
      <c r="S113" s="108" t="s">
        <v>275</v>
      </c>
      <c r="T113" s="108" t="s">
        <v>275</v>
      </c>
      <c r="U113" s="108" t="s">
        <v>275</v>
      </c>
      <c r="V113" s="108" t="s">
        <v>275</v>
      </c>
      <c r="W113" s="108" t="s">
        <v>275</v>
      </c>
      <c r="X113" s="108">
        <v>-0.67475728155339798</v>
      </c>
      <c r="Y113" s="108">
        <v>-0.772151898734177</v>
      </c>
      <c r="Z113" s="108">
        <v>-0.39490445859872603</v>
      </c>
      <c r="AA113" s="108">
        <v>-0.5625</v>
      </c>
      <c r="AB113" s="108">
        <v>-0.286644951140065</v>
      </c>
      <c r="AC113" s="108">
        <v>-0.71240875912408796</v>
      </c>
    </row>
    <row r="114" spans="1:29">
      <c r="A114" s="108">
        <v>35</v>
      </c>
      <c r="B114" s="108" t="s">
        <v>225</v>
      </c>
      <c r="C114" s="108">
        <v>-1.17044500419815</v>
      </c>
      <c r="D114" s="108" t="s">
        <v>275</v>
      </c>
      <c r="E114" s="108" t="s">
        <v>275</v>
      </c>
      <c r="F114" s="108" t="s">
        <v>275</v>
      </c>
      <c r="G114" s="108" t="s">
        <v>275</v>
      </c>
      <c r="H114" s="108" t="s">
        <v>275</v>
      </c>
      <c r="I114" s="108" t="s">
        <v>275</v>
      </c>
      <c r="J114" s="108">
        <v>0</v>
      </c>
      <c r="K114" s="108">
        <v>0</v>
      </c>
      <c r="L114" s="108">
        <v>2</v>
      </c>
      <c r="M114" s="108">
        <v>0</v>
      </c>
      <c r="N114" s="108">
        <v>0</v>
      </c>
      <c r="O114" s="108">
        <v>2</v>
      </c>
      <c r="P114" s="108">
        <v>4</v>
      </c>
      <c r="Q114" s="108">
        <v>-0.53333333333333299</v>
      </c>
      <c r="R114" s="108">
        <v>-1.2716049382715999</v>
      </c>
      <c r="S114" s="108">
        <v>-0.58467741935483897</v>
      </c>
      <c r="T114" s="108">
        <v>-1.3602484472049701</v>
      </c>
      <c r="U114" s="108">
        <v>-0.67117117117117098</v>
      </c>
      <c r="V114" s="108">
        <v>-0.58158995815899595</v>
      </c>
      <c r="W114" s="108">
        <v>-1.17044500419815</v>
      </c>
      <c r="X114" s="108" t="s">
        <v>275</v>
      </c>
      <c r="Y114" s="108" t="s">
        <v>275</v>
      </c>
      <c r="Z114" s="108" t="s">
        <v>275</v>
      </c>
      <c r="AA114" s="108" t="s">
        <v>275</v>
      </c>
      <c r="AB114" s="108" t="s">
        <v>275</v>
      </c>
      <c r="AC114" s="108" t="s">
        <v>275</v>
      </c>
    </row>
    <row r="115" spans="1:29">
      <c r="A115" s="108" t="s">
        <v>459</v>
      </c>
      <c r="B115" s="108" t="s">
        <v>227</v>
      </c>
      <c r="C115" s="108">
        <v>-1.08648194794291</v>
      </c>
      <c r="D115" s="108" t="s">
        <v>275</v>
      </c>
      <c r="E115" s="108" t="s">
        <v>275</v>
      </c>
      <c r="F115" s="108" t="s">
        <v>275</v>
      </c>
      <c r="G115" s="108" t="s">
        <v>275</v>
      </c>
      <c r="H115" s="108" t="s">
        <v>275</v>
      </c>
      <c r="I115" s="108" t="s">
        <v>275</v>
      </c>
      <c r="J115" s="108">
        <v>0</v>
      </c>
      <c r="K115" s="108">
        <v>2</v>
      </c>
      <c r="L115" s="108">
        <v>0</v>
      </c>
      <c r="M115" s="108">
        <v>2</v>
      </c>
      <c r="N115" s="108">
        <v>0</v>
      </c>
      <c r="O115" s="108">
        <v>1</v>
      </c>
      <c r="P115" s="108">
        <v>5</v>
      </c>
      <c r="Q115" s="108">
        <v>-0.53333333333333299</v>
      </c>
      <c r="R115" s="108">
        <v>-0.65432098765432101</v>
      </c>
      <c r="S115" s="108">
        <v>-1.3911290322580601</v>
      </c>
      <c r="T115" s="108">
        <v>-0.73913043478260898</v>
      </c>
      <c r="U115" s="108">
        <v>-0.67117117117117098</v>
      </c>
      <c r="V115" s="108">
        <v>-1</v>
      </c>
      <c r="W115" s="108">
        <v>-1.08648194794291</v>
      </c>
      <c r="X115" s="108" t="s">
        <v>275</v>
      </c>
      <c r="Y115" s="108" t="s">
        <v>275</v>
      </c>
      <c r="Z115" s="108" t="s">
        <v>275</v>
      </c>
      <c r="AA115" s="108" t="s">
        <v>275</v>
      </c>
      <c r="AB115" s="108" t="s">
        <v>275</v>
      </c>
      <c r="AC115" s="108" t="s">
        <v>275</v>
      </c>
    </row>
    <row r="116" spans="1:29">
      <c r="A116" s="108" t="s">
        <v>461</v>
      </c>
      <c r="B116" s="108" t="s">
        <v>305</v>
      </c>
      <c r="C116" s="108">
        <v>0.676742233417296</v>
      </c>
      <c r="D116" s="108" t="s">
        <v>275</v>
      </c>
      <c r="E116" s="108" t="s">
        <v>275</v>
      </c>
      <c r="F116" s="108" t="s">
        <v>275</v>
      </c>
      <c r="G116" s="108" t="s">
        <v>275</v>
      </c>
      <c r="H116" s="108" t="s">
        <v>275</v>
      </c>
      <c r="I116" s="108" t="s">
        <v>275</v>
      </c>
      <c r="J116" s="108">
        <v>3</v>
      </c>
      <c r="K116" s="108">
        <v>5</v>
      </c>
      <c r="L116" s="108">
        <v>7</v>
      </c>
      <c r="M116" s="108">
        <v>5</v>
      </c>
      <c r="N116" s="108">
        <v>3</v>
      </c>
      <c r="O116" s="108">
        <v>3</v>
      </c>
      <c r="P116" s="108">
        <v>26</v>
      </c>
      <c r="Q116" s="108">
        <v>0.89523809523809506</v>
      </c>
      <c r="R116" s="108">
        <v>0.27160493827160498</v>
      </c>
      <c r="S116" s="108">
        <v>1.43145161290323</v>
      </c>
      <c r="T116" s="108">
        <v>0.19254658385093201</v>
      </c>
      <c r="U116" s="108">
        <v>0.68018018018018001</v>
      </c>
      <c r="V116" s="108">
        <v>-0.163179916317992</v>
      </c>
      <c r="W116" s="108">
        <v>0.676742233417296</v>
      </c>
      <c r="X116" s="108" t="s">
        <v>275</v>
      </c>
      <c r="Y116" s="108" t="s">
        <v>275</v>
      </c>
      <c r="Z116" s="108" t="s">
        <v>275</v>
      </c>
      <c r="AA116" s="108" t="s">
        <v>275</v>
      </c>
      <c r="AB116" s="108" t="s">
        <v>275</v>
      </c>
      <c r="AC116" s="108" t="s">
        <v>275</v>
      </c>
    </row>
    <row r="117" spans="1:29">
      <c r="A117" s="108">
        <v>36</v>
      </c>
      <c r="B117" s="108" t="s">
        <v>230</v>
      </c>
      <c r="C117" s="108">
        <v>-1.44233576642336</v>
      </c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8">
        <v>0</v>
      </c>
      <c r="J117" s="108" t="s">
        <v>275</v>
      </c>
      <c r="K117" s="108" t="s">
        <v>275</v>
      </c>
      <c r="L117" s="108" t="s">
        <v>275</v>
      </c>
      <c r="M117" s="108" t="s">
        <v>275</v>
      </c>
      <c r="N117" s="108" t="s">
        <v>275</v>
      </c>
      <c r="O117" s="108" t="s">
        <v>275</v>
      </c>
      <c r="P117" s="108" t="s">
        <v>275</v>
      </c>
      <c r="Q117" s="108" t="s">
        <v>275</v>
      </c>
      <c r="R117" s="108" t="s">
        <v>275</v>
      </c>
      <c r="S117" s="108" t="s">
        <v>275</v>
      </c>
      <c r="T117" s="108" t="s">
        <v>275</v>
      </c>
      <c r="U117" s="108" t="s">
        <v>275</v>
      </c>
      <c r="V117" s="108" t="s">
        <v>275</v>
      </c>
      <c r="W117" s="108" t="s">
        <v>275</v>
      </c>
      <c r="X117" s="108">
        <v>-0.67475728155339798</v>
      </c>
      <c r="Y117" s="108">
        <v>-1.1940928270042199</v>
      </c>
      <c r="Z117" s="108">
        <v>-1.03184713375796</v>
      </c>
      <c r="AA117" s="108">
        <v>-1.42456896551724</v>
      </c>
      <c r="AB117" s="108">
        <v>-0.93811074918566795</v>
      </c>
      <c r="AC117" s="108">
        <v>-1.44233576642336</v>
      </c>
    </row>
    <row r="118" spans="1:29">
      <c r="A118" s="108">
        <v>37</v>
      </c>
      <c r="B118" s="108" t="s">
        <v>231</v>
      </c>
      <c r="C118" s="108">
        <v>-1.17044500419815</v>
      </c>
      <c r="D118" s="108" t="s">
        <v>275</v>
      </c>
      <c r="E118" s="108" t="s">
        <v>275</v>
      </c>
      <c r="F118" s="108" t="s">
        <v>275</v>
      </c>
      <c r="G118" s="108" t="s">
        <v>275</v>
      </c>
      <c r="H118" s="108" t="s">
        <v>275</v>
      </c>
      <c r="I118" s="108" t="s">
        <v>275</v>
      </c>
      <c r="J118" s="108">
        <v>0</v>
      </c>
      <c r="K118" s="108">
        <v>2</v>
      </c>
      <c r="L118" s="108">
        <v>1</v>
      </c>
      <c r="M118" s="108">
        <v>0</v>
      </c>
      <c r="N118" s="108">
        <v>0</v>
      </c>
      <c r="O118" s="108">
        <v>1</v>
      </c>
      <c r="P118" s="108">
        <v>4</v>
      </c>
      <c r="Q118" s="108">
        <v>-0.53333333333333299</v>
      </c>
      <c r="R118" s="108">
        <v>-0.65432098765432101</v>
      </c>
      <c r="S118" s="108">
        <v>-0.98790322580645196</v>
      </c>
      <c r="T118" s="108">
        <v>-1.3602484472049701</v>
      </c>
      <c r="U118" s="108">
        <v>-0.67117117117117098</v>
      </c>
      <c r="V118" s="108">
        <v>-1</v>
      </c>
      <c r="W118" s="108">
        <v>-1.17044500419815</v>
      </c>
      <c r="X118" s="108" t="s">
        <v>275</v>
      </c>
      <c r="Y118" s="108" t="s">
        <v>275</v>
      </c>
      <c r="Z118" s="108" t="s">
        <v>275</v>
      </c>
      <c r="AA118" s="108" t="s">
        <v>275</v>
      </c>
      <c r="AB118" s="108" t="s">
        <v>275</v>
      </c>
      <c r="AC118" s="108" t="s">
        <v>275</v>
      </c>
    </row>
    <row r="119" spans="1:29">
      <c r="A119" s="108">
        <v>38</v>
      </c>
      <c r="B119" s="108" t="s">
        <v>232</v>
      </c>
      <c r="C119" s="108">
        <v>-1.0773722627737199</v>
      </c>
      <c r="D119" s="108">
        <v>0</v>
      </c>
      <c r="E119" s="108">
        <v>0</v>
      </c>
      <c r="F119" s="108">
        <v>2</v>
      </c>
      <c r="G119" s="108">
        <v>2</v>
      </c>
      <c r="H119" s="108">
        <v>1</v>
      </c>
      <c r="I119" s="108">
        <v>5</v>
      </c>
      <c r="J119" s="108" t="s">
        <v>275</v>
      </c>
      <c r="K119" s="108" t="s">
        <v>275</v>
      </c>
      <c r="L119" s="108" t="s">
        <v>275</v>
      </c>
      <c r="M119" s="108" t="s">
        <v>275</v>
      </c>
      <c r="N119" s="108" t="s">
        <v>275</v>
      </c>
      <c r="O119" s="108" t="s">
        <v>275</v>
      </c>
      <c r="P119" s="108" t="s">
        <v>275</v>
      </c>
      <c r="Q119" s="108" t="s">
        <v>275</v>
      </c>
      <c r="R119" s="108" t="s">
        <v>275</v>
      </c>
      <c r="S119" s="108" t="s">
        <v>275</v>
      </c>
      <c r="T119" s="108" t="s">
        <v>275</v>
      </c>
      <c r="U119" s="108" t="s">
        <v>275</v>
      </c>
      <c r="V119" s="108" t="s">
        <v>275</v>
      </c>
      <c r="W119" s="108" t="s">
        <v>275</v>
      </c>
      <c r="X119" s="108">
        <v>-0.67475728155339798</v>
      </c>
      <c r="Y119" s="108">
        <v>-1.1940928270042199</v>
      </c>
      <c r="Z119" s="108">
        <v>-0.39490445859872603</v>
      </c>
      <c r="AA119" s="108">
        <v>-0.993534482758621</v>
      </c>
      <c r="AB119" s="108">
        <v>-0.61237785016286606</v>
      </c>
      <c r="AC119" s="108">
        <v>-1.0773722627737199</v>
      </c>
    </row>
    <row r="120" spans="1:29">
      <c r="A120" s="108">
        <v>40</v>
      </c>
      <c r="B120" s="108" t="s">
        <v>234</v>
      </c>
      <c r="C120" s="108">
        <v>-0.12846715328467201</v>
      </c>
      <c r="D120" s="108">
        <v>3</v>
      </c>
      <c r="E120" s="108">
        <v>3</v>
      </c>
      <c r="F120" s="108">
        <v>4</v>
      </c>
      <c r="G120" s="108">
        <v>4</v>
      </c>
      <c r="H120" s="108">
        <v>4</v>
      </c>
      <c r="I120" s="108">
        <v>18</v>
      </c>
      <c r="J120" s="108" t="s">
        <v>275</v>
      </c>
      <c r="K120" s="108" t="s">
        <v>275</v>
      </c>
      <c r="L120" s="108" t="s">
        <v>275</v>
      </c>
      <c r="M120" s="108" t="s">
        <v>275</v>
      </c>
      <c r="N120" s="108" t="s">
        <v>275</v>
      </c>
      <c r="O120" s="108" t="s">
        <v>275</v>
      </c>
      <c r="P120" s="108" t="s">
        <v>275</v>
      </c>
      <c r="Q120" s="108" t="s">
        <v>275</v>
      </c>
      <c r="R120" s="108" t="s">
        <v>275</v>
      </c>
      <c r="S120" s="108" t="s">
        <v>275</v>
      </c>
      <c r="T120" s="108" t="s">
        <v>275</v>
      </c>
      <c r="U120" s="108" t="s">
        <v>275</v>
      </c>
      <c r="V120" s="108" t="s">
        <v>275</v>
      </c>
      <c r="W120" s="108" t="s">
        <v>275</v>
      </c>
      <c r="X120" s="108">
        <v>0.78155339805825197</v>
      </c>
      <c r="Y120" s="108">
        <v>-0.56118143459915604</v>
      </c>
      <c r="Z120" s="108">
        <v>0.242038216560509</v>
      </c>
      <c r="AA120" s="108">
        <v>-0.5625</v>
      </c>
      <c r="AB120" s="108">
        <v>0.36482084690553801</v>
      </c>
      <c r="AC120" s="108">
        <v>-0.12846715328467201</v>
      </c>
    </row>
    <row r="121" spans="1:29">
      <c r="A121" s="108">
        <v>41</v>
      </c>
      <c r="B121" s="108" t="s">
        <v>235</v>
      </c>
      <c r="C121" s="108">
        <v>-0.162888329135181</v>
      </c>
      <c r="D121" s="108" t="s">
        <v>275</v>
      </c>
      <c r="E121" s="108" t="s">
        <v>275</v>
      </c>
      <c r="F121" s="108" t="s">
        <v>275</v>
      </c>
      <c r="G121" s="108" t="s">
        <v>275</v>
      </c>
      <c r="H121" s="108" t="s">
        <v>275</v>
      </c>
      <c r="I121" s="108" t="s">
        <v>275</v>
      </c>
      <c r="J121" s="108">
        <v>1</v>
      </c>
      <c r="K121" s="108">
        <v>6</v>
      </c>
      <c r="L121" s="108">
        <v>4</v>
      </c>
      <c r="M121" s="108">
        <v>2</v>
      </c>
      <c r="N121" s="108">
        <v>0</v>
      </c>
      <c r="O121" s="108">
        <v>3</v>
      </c>
      <c r="P121" s="108">
        <v>16</v>
      </c>
      <c r="Q121" s="108">
        <v>-5.7142857142857197E-2</v>
      </c>
      <c r="R121" s="108">
        <v>0.58024691358024705</v>
      </c>
      <c r="S121" s="108">
        <v>0.22177419354838701</v>
      </c>
      <c r="T121" s="108">
        <v>-0.73913043478260898</v>
      </c>
      <c r="U121" s="108">
        <v>-0.67117117117117098</v>
      </c>
      <c r="V121" s="108">
        <v>-0.163179916317992</v>
      </c>
      <c r="W121" s="108">
        <v>-0.162888329135181</v>
      </c>
      <c r="X121" s="108" t="s">
        <v>275</v>
      </c>
      <c r="Y121" s="108" t="s">
        <v>275</v>
      </c>
      <c r="Z121" s="108" t="s">
        <v>275</v>
      </c>
      <c r="AA121" s="108" t="s">
        <v>275</v>
      </c>
      <c r="AB121" s="108" t="s">
        <v>275</v>
      </c>
      <c r="AC121" s="108" t="s">
        <v>275</v>
      </c>
    </row>
    <row r="122" spans="1:29">
      <c r="A122" s="108">
        <v>42</v>
      </c>
      <c r="B122" s="108" t="s">
        <v>236</v>
      </c>
      <c r="C122" s="108">
        <v>-0.56642335766423402</v>
      </c>
      <c r="D122" s="108">
        <v>0</v>
      </c>
      <c r="E122" s="108">
        <v>3</v>
      </c>
      <c r="F122" s="108">
        <v>4</v>
      </c>
      <c r="G122" s="108">
        <v>4</v>
      </c>
      <c r="H122" s="108">
        <v>1</v>
      </c>
      <c r="I122" s="108">
        <v>12</v>
      </c>
      <c r="J122" s="108" t="s">
        <v>275</v>
      </c>
      <c r="K122" s="108" t="s">
        <v>275</v>
      </c>
      <c r="L122" s="108" t="s">
        <v>275</v>
      </c>
      <c r="M122" s="108" t="s">
        <v>275</v>
      </c>
      <c r="N122" s="108" t="s">
        <v>275</v>
      </c>
      <c r="O122" s="108" t="s">
        <v>275</v>
      </c>
      <c r="P122" s="108" t="s">
        <v>275</v>
      </c>
      <c r="Q122" s="108" t="s">
        <v>275</v>
      </c>
      <c r="R122" s="108" t="s">
        <v>275</v>
      </c>
      <c r="S122" s="108" t="s">
        <v>275</v>
      </c>
      <c r="T122" s="108" t="s">
        <v>275</v>
      </c>
      <c r="U122" s="108" t="s">
        <v>275</v>
      </c>
      <c r="V122" s="108" t="s">
        <v>275</v>
      </c>
      <c r="W122" s="108" t="s">
        <v>275</v>
      </c>
      <c r="X122" s="108">
        <v>-0.67475728155339798</v>
      </c>
      <c r="Y122" s="108">
        <v>-0.56118143459915604</v>
      </c>
      <c r="Z122" s="108">
        <v>0.242038216560509</v>
      </c>
      <c r="AA122" s="108">
        <v>-0.5625</v>
      </c>
      <c r="AB122" s="108">
        <v>-0.61237785016286606</v>
      </c>
      <c r="AC122" s="108">
        <v>-0.56642335766423402</v>
      </c>
    </row>
    <row r="123" spans="1:29">
      <c r="A123" s="108">
        <v>43</v>
      </c>
      <c r="B123" s="108" t="s">
        <v>237</v>
      </c>
      <c r="C123" s="108">
        <v>0.38248175182481697</v>
      </c>
      <c r="D123" s="108">
        <v>2</v>
      </c>
      <c r="E123" s="108">
        <v>4</v>
      </c>
      <c r="F123" s="108">
        <v>3</v>
      </c>
      <c r="G123" s="108">
        <v>13</v>
      </c>
      <c r="H123" s="108">
        <v>3</v>
      </c>
      <c r="I123" s="108">
        <v>25</v>
      </c>
      <c r="J123" s="108" t="s">
        <v>275</v>
      </c>
      <c r="K123" s="108" t="s">
        <v>275</v>
      </c>
      <c r="L123" s="108" t="s">
        <v>275</v>
      </c>
      <c r="M123" s="108" t="s">
        <v>275</v>
      </c>
      <c r="N123" s="108" t="s">
        <v>275</v>
      </c>
      <c r="O123" s="108" t="s">
        <v>275</v>
      </c>
      <c r="P123" s="108" t="s">
        <v>275</v>
      </c>
      <c r="Q123" s="108" t="s">
        <v>275</v>
      </c>
      <c r="R123" s="108" t="s">
        <v>275</v>
      </c>
      <c r="S123" s="108" t="s">
        <v>275</v>
      </c>
      <c r="T123" s="108" t="s">
        <v>275</v>
      </c>
      <c r="U123" s="108" t="s">
        <v>275</v>
      </c>
      <c r="V123" s="108" t="s">
        <v>275</v>
      </c>
      <c r="W123" s="108" t="s">
        <v>275</v>
      </c>
      <c r="X123" s="108">
        <v>0.29611650485436902</v>
      </c>
      <c r="Y123" s="108">
        <v>-0.35021097046413502</v>
      </c>
      <c r="Z123" s="108">
        <v>-7.6433121019108305E-2</v>
      </c>
      <c r="AA123" s="108">
        <v>1.37715517241379</v>
      </c>
      <c r="AB123" s="108">
        <v>3.9087947882736201E-2</v>
      </c>
      <c r="AC123" s="108">
        <v>0.38248175182481697</v>
      </c>
    </row>
    <row r="124" spans="1:29">
      <c r="A124" s="108">
        <v>44</v>
      </c>
      <c r="B124" s="108" t="s">
        <v>238</v>
      </c>
      <c r="C124" s="108">
        <v>1.76826196473552</v>
      </c>
      <c r="D124" s="108" t="s">
        <v>275</v>
      </c>
      <c r="E124" s="108" t="s">
        <v>275</v>
      </c>
      <c r="F124" s="108" t="s">
        <v>275</v>
      </c>
      <c r="G124" s="108" t="s">
        <v>275</v>
      </c>
      <c r="H124" s="108" t="s">
        <v>275</v>
      </c>
      <c r="I124" s="108" t="s">
        <v>275</v>
      </c>
      <c r="J124" s="108">
        <v>5</v>
      </c>
      <c r="K124" s="108">
        <v>7</v>
      </c>
      <c r="L124" s="108">
        <v>8</v>
      </c>
      <c r="M124" s="108">
        <v>8</v>
      </c>
      <c r="N124" s="108">
        <v>5</v>
      </c>
      <c r="O124" s="108">
        <v>6</v>
      </c>
      <c r="P124" s="108">
        <v>39</v>
      </c>
      <c r="Q124" s="108">
        <v>1.8476190476190499</v>
      </c>
      <c r="R124" s="108">
        <v>0.88888888888888895</v>
      </c>
      <c r="S124" s="108">
        <v>1.8346774193548401</v>
      </c>
      <c r="T124" s="108">
        <v>1.1242236024844701</v>
      </c>
      <c r="U124" s="108">
        <v>1.58108108108108</v>
      </c>
      <c r="V124" s="108">
        <v>1.0920502092050199</v>
      </c>
      <c r="W124" s="108">
        <v>1.76826196473552</v>
      </c>
      <c r="X124" s="108" t="s">
        <v>275</v>
      </c>
      <c r="Y124" s="108" t="s">
        <v>275</v>
      </c>
      <c r="Z124" s="108" t="s">
        <v>275</v>
      </c>
      <c r="AA124" s="108" t="s">
        <v>275</v>
      </c>
      <c r="AB124" s="108" t="s">
        <v>275</v>
      </c>
      <c r="AC124" s="108" t="s">
        <v>275</v>
      </c>
    </row>
    <row r="125" spans="1:29">
      <c r="A125" s="108">
        <v>45</v>
      </c>
      <c r="B125" s="108" t="s">
        <v>239</v>
      </c>
      <c r="C125" s="108">
        <v>0.74744525547445295</v>
      </c>
      <c r="D125" s="108">
        <v>5</v>
      </c>
      <c r="E125" s="108">
        <v>6</v>
      </c>
      <c r="F125" s="108">
        <v>7</v>
      </c>
      <c r="G125" s="108">
        <v>7</v>
      </c>
      <c r="H125" s="108">
        <v>5</v>
      </c>
      <c r="I125" s="108">
        <v>30</v>
      </c>
      <c r="J125" s="108" t="s">
        <v>275</v>
      </c>
      <c r="K125" s="108" t="s">
        <v>275</v>
      </c>
      <c r="L125" s="108" t="s">
        <v>275</v>
      </c>
      <c r="M125" s="108" t="s">
        <v>275</v>
      </c>
      <c r="N125" s="108" t="s">
        <v>275</v>
      </c>
      <c r="O125" s="108" t="s">
        <v>275</v>
      </c>
      <c r="P125" s="108" t="s">
        <v>275</v>
      </c>
      <c r="Q125" s="108" t="s">
        <v>275</v>
      </c>
      <c r="R125" s="108" t="s">
        <v>275</v>
      </c>
      <c r="S125" s="108" t="s">
        <v>275</v>
      </c>
      <c r="T125" s="108" t="s">
        <v>275</v>
      </c>
      <c r="U125" s="108" t="s">
        <v>275</v>
      </c>
      <c r="V125" s="108" t="s">
        <v>275</v>
      </c>
      <c r="W125" s="108" t="s">
        <v>275</v>
      </c>
      <c r="X125" s="108">
        <v>1.75242718446602</v>
      </c>
      <c r="Y125" s="108">
        <v>7.1729957805907102E-2</v>
      </c>
      <c r="Z125" s="108">
        <v>1.1974522292993599</v>
      </c>
      <c r="AA125" s="108">
        <v>8.4051724137930994E-2</v>
      </c>
      <c r="AB125" s="108">
        <v>0.69055374592833896</v>
      </c>
      <c r="AC125" s="108">
        <v>0.74744525547445295</v>
      </c>
    </row>
    <row r="126" spans="1:29">
      <c r="A126" s="108">
        <v>46</v>
      </c>
      <c r="B126" s="108" t="s">
        <v>240</v>
      </c>
      <c r="C126" s="108">
        <v>0.52846715328467098</v>
      </c>
      <c r="D126" s="108">
        <v>1</v>
      </c>
      <c r="E126" s="108">
        <v>1</v>
      </c>
      <c r="F126" s="108">
        <v>5</v>
      </c>
      <c r="G126" s="108">
        <v>17</v>
      </c>
      <c r="H126" s="108">
        <v>3</v>
      </c>
      <c r="I126" s="108">
        <v>27</v>
      </c>
      <c r="J126" s="108" t="s">
        <v>275</v>
      </c>
      <c r="K126" s="108" t="s">
        <v>275</v>
      </c>
      <c r="L126" s="108" t="s">
        <v>275</v>
      </c>
      <c r="M126" s="108" t="s">
        <v>275</v>
      </c>
      <c r="N126" s="108" t="s">
        <v>275</v>
      </c>
      <c r="O126" s="108" t="s">
        <v>275</v>
      </c>
      <c r="P126" s="108" t="s">
        <v>275</v>
      </c>
      <c r="Q126" s="108" t="s">
        <v>275</v>
      </c>
      <c r="R126" s="108" t="s">
        <v>275</v>
      </c>
      <c r="S126" s="108" t="s">
        <v>275</v>
      </c>
      <c r="T126" s="108" t="s">
        <v>275</v>
      </c>
      <c r="U126" s="108" t="s">
        <v>275</v>
      </c>
      <c r="V126" s="108" t="s">
        <v>275</v>
      </c>
      <c r="W126" s="108" t="s">
        <v>275</v>
      </c>
      <c r="X126" s="108">
        <v>-0.18932038834951501</v>
      </c>
      <c r="Y126" s="108">
        <v>-0.98312236286919796</v>
      </c>
      <c r="Z126" s="108">
        <v>0.56050955414012704</v>
      </c>
      <c r="AA126" s="108">
        <v>2.2392241379310298</v>
      </c>
      <c r="AB126" s="108">
        <v>3.9087947882736201E-2</v>
      </c>
      <c r="AC126" s="108">
        <v>0.52846715328467098</v>
      </c>
    </row>
    <row r="127" spans="1:29">
      <c r="A127" s="108">
        <v>47</v>
      </c>
      <c r="B127" s="108" t="s">
        <v>241</v>
      </c>
      <c r="C127" s="108">
        <v>1.2583941605839399</v>
      </c>
      <c r="D127" s="108">
        <v>4</v>
      </c>
      <c r="E127" s="108">
        <v>5</v>
      </c>
      <c r="F127" s="108">
        <v>6</v>
      </c>
      <c r="G127" s="108">
        <v>15</v>
      </c>
      <c r="H127" s="108">
        <v>7</v>
      </c>
      <c r="I127" s="108">
        <v>37</v>
      </c>
      <c r="J127" s="108" t="s">
        <v>275</v>
      </c>
      <c r="K127" s="108" t="s">
        <v>275</v>
      </c>
      <c r="L127" s="108" t="s">
        <v>275</v>
      </c>
      <c r="M127" s="108" t="s">
        <v>275</v>
      </c>
      <c r="N127" s="108" t="s">
        <v>275</v>
      </c>
      <c r="O127" s="108" t="s">
        <v>275</v>
      </c>
      <c r="P127" s="108" t="s">
        <v>275</v>
      </c>
      <c r="Q127" s="108" t="s">
        <v>275</v>
      </c>
      <c r="R127" s="108" t="s">
        <v>275</v>
      </c>
      <c r="S127" s="108" t="s">
        <v>275</v>
      </c>
      <c r="T127" s="108" t="s">
        <v>275</v>
      </c>
      <c r="U127" s="108" t="s">
        <v>275</v>
      </c>
      <c r="V127" s="108" t="s">
        <v>275</v>
      </c>
      <c r="W127" s="108" t="s">
        <v>275</v>
      </c>
      <c r="X127" s="108">
        <v>1.26699029126214</v>
      </c>
      <c r="Y127" s="108">
        <v>-0.139240506329114</v>
      </c>
      <c r="Z127" s="108">
        <v>0.87898089171974503</v>
      </c>
      <c r="AA127" s="108">
        <v>1.8081896551724099</v>
      </c>
      <c r="AB127" s="108">
        <v>1.34201954397394</v>
      </c>
      <c r="AC127" s="108">
        <v>1.2583941605839399</v>
      </c>
    </row>
    <row r="128" spans="1:29">
      <c r="A128" s="108" t="s">
        <v>242</v>
      </c>
      <c r="B128" s="108" t="s">
        <v>243</v>
      </c>
      <c r="C128" s="108">
        <v>-0.20145985401459901</v>
      </c>
      <c r="D128" s="108">
        <v>1</v>
      </c>
      <c r="E128" s="108">
        <v>4</v>
      </c>
      <c r="F128" s="108">
        <v>2</v>
      </c>
      <c r="G128" s="108">
        <v>8</v>
      </c>
      <c r="H128" s="108">
        <v>2</v>
      </c>
      <c r="I128" s="108">
        <v>17</v>
      </c>
      <c r="J128" s="108" t="s">
        <v>275</v>
      </c>
      <c r="K128" s="108" t="s">
        <v>275</v>
      </c>
      <c r="L128" s="108" t="s">
        <v>275</v>
      </c>
      <c r="M128" s="108" t="s">
        <v>275</v>
      </c>
      <c r="N128" s="108" t="s">
        <v>275</v>
      </c>
      <c r="O128" s="108" t="s">
        <v>275</v>
      </c>
      <c r="P128" s="108" t="s">
        <v>275</v>
      </c>
      <c r="Q128" s="108" t="s">
        <v>275</v>
      </c>
      <c r="R128" s="108" t="s">
        <v>275</v>
      </c>
      <c r="S128" s="108" t="s">
        <v>275</v>
      </c>
      <c r="T128" s="108" t="s">
        <v>275</v>
      </c>
      <c r="U128" s="108" t="s">
        <v>275</v>
      </c>
      <c r="V128" s="108" t="s">
        <v>275</v>
      </c>
      <c r="W128" s="108" t="s">
        <v>275</v>
      </c>
      <c r="X128" s="108">
        <v>-0.18932038834951501</v>
      </c>
      <c r="Y128" s="108">
        <v>-0.35021097046413502</v>
      </c>
      <c r="Z128" s="108">
        <v>-0.39490445859872603</v>
      </c>
      <c r="AA128" s="108">
        <v>0.29956896551724099</v>
      </c>
      <c r="AB128" s="108">
        <v>-0.286644951140065</v>
      </c>
      <c r="AC128" s="108">
        <v>-0.20145985401459901</v>
      </c>
    </row>
    <row r="129" spans="1:29">
      <c r="A129" s="108">
        <v>48</v>
      </c>
      <c r="B129" s="108" t="s">
        <v>244</v>
      </c>
      <c r="C129" s="108">
        <v>-1.0773722627737199</v>
      </c>
      <c r="D129" s="108">
        <v>0</v>
      </c>
      <c r="E129" s="108">
        <v>3</v>
      </c>
      <c r="F129" s="108">
        <v>1</v>
      </c>
      <c r="G129" s="108">
        <v>0</v>
      </c>
      <c r="H129" s="108">
        <v>1</v>
      </c>
      <c r="I129" s="108">
        <v>5</v>
      </c>
      <c r="J129" s="108" t="s">
        <v>275</v>
      </c>
      <c r="K129" s="108" t="s">
        <v>275</v>
      </c>
      <c r="L129" s="108" t="s">
        <v>275</v>
      </c>
      <c r="M129" s="108" t="s">
        <v>275</v>
      </c>
      <c r="N129" s="108" t="s">
        <v>275</v>
      </c>
      <c r="O129" s="108" t="s">
        <v>275</v>
      </c>
      <c r="P129" s="108" t="s">
        <v>275</v>
      </c>
      <c r="Q129" s="108" t="s">
        <v>275</v>
      </c>
      <c r="R129" s="108" t="s">
        <v>275</v>
      </c>
      <c r="S129" s="108" t="s">
        <v>275</v>
      </c>
      <c r="T129" s="108" t="s">
        <v>275</v>
      </c>
      <c r="U129" s="108" t="s">
        <v>275</v>
      </c>
      <c r="V129" s="108" t="s">
        <v>275</v>
      </c>
      <c r="W129" s="108" t="s">
        <v>275</v>
      </c>
      <c r="X129" s="108">
        <v>-0.67475728155339798</v>
      </c>
      <c r="Y129" s="108">
        <v>-0.56118143459915604</v>
      </c>
      <c r="Z129" s="108">
        <v>-0.71337579617834401</v>
      </c>
      <c r="AA129" s="108">
        <v>-1.42456896551724</v>
      </c>
      <c r="AB129" s="108">
        <v>-0.61237785016286606</v>
      </c>
      <c r="AC129" s="108">
        <v>-1.0773722627737199</v>
      </c>
    </row>
    <row r="130" spans="1:29">
      <c r="A130" s="108">
        <v>39</v>
      </c>
      <c r="B130" s="108" t="s">
        <v>379</v>
      </c>
      <c r="C130" s="108">
        <v>0.236496350364963</v>
      </c>
      <c r="D130" s="108">
        <v>2</v>
      </c>
      <c r="E130" s="108">
        <v>5</v>
      </c>
      <c r="F130" s="108">
        <v>5</v>
      </c>
      <c r="G130" s="108">
        <v>7</v>
      </c>
      <c r="H130" s="108">
        <v>4</v>
      </c>
      <c r="I130" s="108">
        <v>23</v>
      </c>
      <c r="J130" s="108" t="s">
        <v>275</v>
      </c>
      <c r="K130" s="108" t="s">
        <v>275</v>
      </c>
      <c r="L130" s="108" t="s">
        <v>275</v>
      </c>
      <c r="M130" s="108" t="s">
        <v>275</v>
      </c>
      <c r="N130" s="108" t="s">
        <v>275</v>
      </c>
      <c r="O130" s="108" t="s">
        <v>275</v>
      </c>
      <c r="P130" s="108" t="s">
        <v>275</v>
      </c>
      <c r="Q130" s="108" t="s">
        <v>275</v>
      </c>
      <c r="R130" s="108" t="s">
        <v>275</v>
      </c>
      <c r="S130" s="108" t="s">
        <v>275</v>
      </c>
      <c r="T130" s="108" t="s">
        <v>275</v>
      </c>
      <c r="U130" s="108" t="s">
        <v>275</v>
      </c>
      <c r="V130" s="108" t="s">
        <v>275</v>
      </c>
      <c r="W130" s="108" t="s">
        <v>275</v>
      </c>
      <c r="X130" s="108">
        <v>0.29611650485436902</v>
      </c>
      <c r="Y130" s="108">
        <v>-0.139240506329114</v>
      </c>
      <c r="Z130" s="108">
        <v>0.56050955414012704</v>
      </c>
      <c r="AA130" s="108">
        <v>8.4051724137930994E-2</v>
      </c>
      <c r="AB130" s="108">
        <v>0.36482084690553801</v>
      </c>
      <c r="AC130" s="108">
        <v>0.236496350364963</v>
      </c>
    </row>
    <row r="131" spans="1:29">
      <c r="A131" s="108">
        <v>21</v>
      </c>
      <c r="B131" s="108" t="s">
        <v>115</v>
      </c>
      <c r="C131" s="108">
        <v>1.0394160583941601</v>
      </c>
      <c r="D131" s="108">
        <v>2</v>
      </c>
      <c r="E131" s="108">
        <v>5</v>
      </c>
      <c r="F131" s="108">
        <v>3</v>
      </c>
      <c r="G131" s="108">
        <v>19</v>
      </c>
      <c r="H131" s="108">
        <v>5</v>
      </c>
      <c r="I131" s="108">
        <v>34</v>
      </c>
      <c r="J131" s="108" t="s">
        <v>275</v>
      </c>
      <c r="K131" s="108" t="s">
        <v>275</v>
      </c>
      <c r="L131" s="108" t="s">
        <v>275</v>
      </c>
      <c r="M131" s="108" t="s">
        <v>275</v>
      </c>
      <c r="N131" s="108" t="s">
        <v>275</v>
      </c>
      <c r="O131" s="108" t="s">
        <v>275</v>
      </c>
      <c r="P131" s="108" t="s">
        <v>275</v>
      </c>
      <c r="Q131" s="108" t="s">
        <v>275</v>
      </c>
      <c r="R131" s="108" t="s">
        <v>275</v>
      </c>
      <c r="S131" s="108" t="s">
        <v>275</v>
      </c>
      <c r="T131" s="108" t="s">
        <v>275</v>
      </c>
      <c r="U131" s="108" t="s">
        <v>275</v>
      </c>
      <c r="V131" s="108" t="s">
        <v>275</v>
      </c>
      <c r="W131" s="108" t="s">
        <v>275</v>
      </c>
      <c r="X131" s="108">
        <v>0.29611650485436902</v>
      </c>
      <c r="Y131" s="108">
        <v>-0.139240506329114</v>
      </c>
      <c r="Z131" s="108">
        <v>-7.6433121019108305E-2</v>
      </c>
      <c r="AA131" s="108">
        <v>2.6702586206896601</v>
      </c>
      <c r="AB131" s="108">
        <v>0.69055374592833896</v>
      </c>
      <c r="AC131" s="108">
        <v>1.0394160583941601</v>
      </c>
    </row>
    <row r="132" spans="1:29">
      <c r="A132" s="108" t="s">
        <v>493</v>
      </c>
      <c r="B132" s="108" t="s">
        <v>186</v>
      </c>
      <c r="C132" s="108">
        <v>-0.78540145985401499</v>
      </c>
      <c r="D132" s="108">
        <v>0</v>
      </c>
      <c r="E132" s="108">
        <v>1</v>
      </c>
      <c r="F132" s="108">
        <v>4</v>
      </c>
      <c r="G132" s="108">
        <v>3</v>
      </c>
      <c r="H132" s="108">
        <v>1</v>
      </c>
      <c r="I132" s="108">
        <v>9</v>
      </c>
      <c r="J132" s="108" t="s">
        <v>275</v>
      </c>
      <c r="K132" s="108" t="s">
        <v>275</v>
      </c>
      <c r="L132" s="108" t="s">
        <v>275</v>
      </c>
      <c r="M132" s="108" t="s">
        <v>275</v>
      </c>
      <c r="N132" s="108" t="s">
        <v>275</v>
      </c>
      <c r="O132" s="108" t="s">
        <v>275</v>
      </c>
      <c r="P132" s="108" t="s">
        <v>275</v>
      </c>
      <c r="Q132" s="108" t="s">
        <v>275</v>
      </c>
      <c r="R132" s="108" t="s">
        <v>275</v>
      </c>
      <c r="S132" s="108" t="s">
        <v>275</v>
      </c>
      <c r="T132" s="108" t="s">
        <v>275</v>
      </c>
      <c r="U132" s="108" t="s">
        <v>275</v>
      </c>
      <c r="V132" s="108" t="s">
        <v>275</v>
      </c>
      <c r="W132" s="108" t="s">
        <v>275</v>
      </c>
      <c r="X132" s="108">
        <v>-0.67475728155339798</v>
      </c>
      <c r="Y132" s="108">
        <v>-0.98312236286919796</v>
      </c>
      <c r="Z132" s="108">
        <v>0.242038216560509</v>
      </c>
      <c r="AA132" s="108">
        <v>-0.77801724137931005</v>
      </c>
      <c r="AB132" s="108">
        <v>-0.61237785016286606</v>
      </c>
      <c r="AC132" s="108">
        <v>-0.78540145985401499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Sheet3</vt:lpstr>
      <vt:lpstr>TD</vt:lpstr>
      <vt:lpstr>SPSRC</vt:lpstr>
      <vt:lpstr>Sheet2</vt:lpstr>
      <vt:lpstr>ASD touch</vt:lpstr>
      <vt:lpstr>TD touch</vt:lpstr>
      <vt:lpstr>RBS</vt:lpstr>
      <vt:lpstr>anxiety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2022-01-24T06:03:10Z</dcterms:modified>
</cp:coreProperties>
</file>