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95" windowHeight="7935"/>
  </bookViews>
  <sheets>
    <sheet name="Summary" sheetId="4" r:id="rId1"/>
    <sheet name="Price" sheetId="5" r:id="rId2"/>
    <sheet name="I-O" sheetId="1" r:id="rId3"/>
    <sheet name="P-Budget" sheetId="2" r:id="rId4"/>
    <sheet name="S-budget" sheetId="6" r:id="rId5"/>
    <sheet name="PAM" sheetId="7" r:id="rId6"/>
  </sheets>
  <calcPr calcId="125725"/>
</workbook>
</file>

<file path=xl/calcChain.xml><?xml version="1.0" encoding="utf-8"?>
<calcChain xmlns="http://schemas.openxmlformats.org/spreadsheetml/2006/main">
  <c r="C35" i="1"/>
  <c r="E16" i="2" l="1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D16"/>
  <c r="E30" i="6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D30" i="2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C34" i="1"/>
  <c r="L14" i="4" s="1"/>
  <c r="C31" i="1"/>
  <c r="D29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C29"/>
  <c r="C30" s="1"/>
  <c r="C32" s="1"/>
  <c r="G15" i="4" s="1"/>
  <c r="AH30" i="2"/>
  <c r="E11" i="6" l="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D30"/>
  <c r="D11"/>
  <c r="D10"/>
  <c r="D8"/>
  <c r="D7"/>
  <c r="AH30" l="1"/>
  <c r="E11" i="2" l="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D11"/>
  <c r="D10"/>
  <c r="D8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D7"/>
  <c r="E19" i="5"/>
  <c r="E20"/>
  <c r="D19"/>
  <c r="E19" i="2" s="1"/>
  <c r="D20" i="5"/>
  <c r="E20" i="2" s="1"/>
  <c r="E20" i="6" l="1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D20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D19"/>
  <c r="D19" i="2"/>
  <c r="D20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14" i="5"/>
  <c r="E17"/>
  <c r="E18"/>
  <c r="D14"/>
  <c r="D17"/>
  <c r="D18"/>
  <c r="D15" i="4"/>
  <c r="H12"/>
  <c r="H11"/>
  <c r="D8"/>
  <c r="E18" i="6" l="1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D18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D17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D15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D14"/>
  <c r="D18" i="2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D17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D14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D15"/>
  <c r="D37" i="6" l="1"/>
  <c r="D22"/>
  <c r="AG37"/>
  <c r="AG22"/>
  <c r="AG33" s="1"/>
  <c r="AF37"/>
  <c r="AF22"/>
  <c r="AF33" s="1"/>
  <c r="AE37"/>
  <c r="AE22"/>
  <c r="AE33" s="1"/>
  <c r="AD37"/>
  <c r="AD22"/>
  <c r="AD33" s="1"/>
  <c r="AC37"/>
  <c r="AC22"/>
  <c r="AC33" s="1"/>
  <c r="AB37"/>
  <c r="AB22"/>
  <c r="AB33" s="1"/>
  <c r="AA37"/>
  <c r="AA22"/>
  <c r="AA33" s="1"/>
  <c r="Z37"/>
  <c r="Z22"/>
  <c r="Z33" s="1"/>
  <c r="Y37"/>
  <c r="Y22"/>
  <c r="Y33" s="1"/>
  <c r="X37"/>
  <c r="X22"/>
  <c r="X33" s="1"/>
  <c r="W37"/>
  <c r="W22"/>
  <c r="W33" s="1"/>
  <c r="V37"/>
  <c r="V22"/>
  <c r="V33" s="1"/>
  <c r="U37"/>
  <c r="U22"/>
  <c r="U33" s="1"/>
  <c r="T37"/>
  <c r="T22"/>
  <c r="T33" s="1"/>
  <c r="S37"/>
  <c r="S22"/>
  <c r="S33" s="1"/>
  <c r="R37"/>
  <c r="R22"/>
  <c r="R33" s="1"/>
  <c r="Q37"/>
  <c r="Q22"/>
  <c r="Q33" s="1"/>
  <c r="P37"/>
  <c r="P22"/>
  <c r="P33" s="1"/>
  <c r="O37"/>
  <c r="O22"/>
  <c r="O33" s="1"/>
  <c r="N37"/>
  <c r="N22"/>
  <c r="N33" s="1"/>
  <c r="M37"/>
  <c r="M22"/>
  <c r="M33" s="1"/>
  <c r="L37"/>
  <c r="L22"/>
  <c r="L33" s="1"/>
  <c r="K37"/>
  <c r="K22"/>
  <c r="K33" s="1"/>
  <c r="J37"/>
  <c r="J22"/>
  <c r="J33" s="1"/>
  <c r="I37"/>
  <c r="I22"/>
  <c r="I33" s="1"/>
  <c r="H37"/>
  <c r="H22"/>
  <c r="H33" s="1"/>
  <c r="G37"/>
  <c r="G22"/>
  <c r="G33" s="1"/>
  <c r="F37"/>
  <c r="F22"/>
  <c r="F33" s="1"/>
  <c r="E37"/>
  <c r="E22"/>
  <c r="E33" s="1"/>
  <c r="AG22" i="2"/>
  <c r="AG33" s="1"/>
  <c r="AG37"/>
  <c r="AF22"/>
  <c r="AF33" s="1"/>
  <c r="AF37"/>
  <c r="AE22"/>
  <c r="AE33" s="1"/>
  <c r="AE37"/>
  <c r="AD22"/>
  <c r="AD33" s="1"/>
  <c r="AD37"/>
  <c r="AC22"/>
  <c r="AC33" s="1"/>
  <c r="AC37"/>
  <c r="AB22"/>
  <c r="AB33" s="1"/>
  <c r="AB37"/>
  <c r="AA22"/>
  <c r="AA33" s="1"/>
  <c r="AA37"/>
  <c r="Z22"/>
  <c r="Z33" s="1"/>
  <c r="Z37"/>
  <c r="Y22"/>
  <c r="Y33" s="1"/>
  <c r="Y37"/>
  <c r="X22"/>
  <c r="X33" s="1"/>
  <c r="X37"/>
  <c r="W22"/>
  <c r="W33" s="1"/>
  <c r="W37"/>
  <c r="V22"/>
  <c r="V33" s="1"/>
  <c r="V37"/>
  <c r="U22"/>
  <c r="U33" s="1"/>
  <c r="U37"/>
  <c r="T22"/>
  <c r="T33" s="1"/>
  <c r="T37"/>
  <c r="S22"/>
  <c r="S33" s="1"/>
  <c r="S37"/>
  <c r="R22"/>
  <c r="R33" s="1"/>
  <c r="R37"/>
  <c r="Q22"/>
  <c r="Q33" s="1"/>
  <c r="Q37"/>
  <c r="P22"/>
  <c r="P33" s="1"/>
  <c r="P37"/>
  <c r="O22"/>
  <c r="O33" s="1"/>
  <c r="O37"/>
  <c r="N22"/>
  <c r="N33" s="1"/>
  <c r="N37"/>
  <c r="M22"/>
  <c r="M33" s="1"/>
  <c r="M37"/>
  <c r="L22"/>
  <c r="L33" s="1"/>
  <c r="L37"/>
  <c r="K22"/>
  <c r="K33" s="1"/>
  <c r="K37"/>
  <c r="J22"/>
  <c r="J33" s="1"/>
  <c r="J37"/>
  <c r="I22"/>
  <c r="I33" s="1"/>
  <c r="I37"/>
  <c r="H22"/>
  <c r="H33" s="1"/>
  <c r="H37"/>
  <c r="G22"/>
  <c r="G33" s="1"/>
  <c r="G37"/>
  <c r="F22"/>
  <c r="F33" s="1"/>
  <c r="F37"/>
  <c r="E22"/>
  <c r="E33" s="1"/>
  <c r="E37"/>
  <c r="D22"/>
  <c r="D37"/>
  <c r="D40" s="1"/>
  <c r="D33" i="6" l="1"/>
  <c r="J12" i="4"/>
  <c r="D39" i="6"/>
  <c r="C34"/>
  <c r="D33" i="2"/>
  <c r="C34" s="1"/>
  <c r="J11" i="4"/>
  <c r="D39" i="2"/>
  <c r="D41" s="1"/>
  <c r="J8" i="4" s="1"/>
  <c r="D40" i="6"/>
  <c r="D41" l="1"/>
  <c r="J9" i="4" s="1"/>
  <c r="G8"/>
  <c r="H8" s="1"/>
  <c r="D34" i="2"/>
  <c r="G9" i="4"/>
  <c r="H9" s="1"/>
  <c r="D34" i="6"/>
</calcChain>
</file>

<file path=xl/sharedStrings.xml><?xml version="1.0" encoding="utf-8"?>
<sst xmlns="http://schemas.openxmlformats.org/spreadsheetml/2006/main" count="312" uniqueCount="123">
  <si>
    <t>I/O Table</t>
  </si>
  <si>
    <t>Shifting cultivation</t>
  </si>
  <si>
    <t>I/O Item</t>
  </si>
  <si>
    <t>Tradables</t>
  </si>
  <si>
    <t xml:space="preserve">Capital </t>
  </si>
  <si>
    <t>Working Capital (Rp/ha)</t>
  </si>
  <si>
    <t>Land (ha)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</si>
  <si>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</si>
  <si>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</si>
  <si>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</si>
  <si>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</si>
  <si>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</si>
  <si>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</si>
  <si>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</si>
  <si>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</si>
  <si>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</si>
  <si>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</si>
  <si>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</si>
  <si>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</si>
  <si>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</si>
  <si>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</si>
  <si>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</si>
  <si>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</si>
  <si>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</si>
  <si>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</si>
  <si>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</si>
  <si>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</si>
  <si>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</si>
  <si>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</si>
  <si>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</si>
  <si>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</si>
  <si>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</si>
  <si>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TRADABLE INPUT</t>
  </si>
  <si>
    <r>
      <t xml:space="preserve">LABOR </t>
    </r>
    <r>
      <rPr>
        <sz val="10"/>
        <rFont val="Arial"/>
        <family val="2"/>
      </rPr>
      <t>(pers-day/ha)</t>
    </r>
  </si>
  <si>
    <t>LAND</t>
  </si>
  <si>
    <t>CAPITAL</t>
  </si>
  <si>
    <t>Out put per cultivated area</t>
  </si>
  <si>
    <t>Labor</t>
  </si>
  <si>
    <t>Yearly Total</t>
  </si>
  <si>
    <t>Dry paddy</t>
  </si>
  <si>
    <t>year26</t>
  </si>
  <si>
    <t>year27</t>
  </si>
  <si>
    <t>year28</t>
  </si>
  <si>
    <t>year29</t>
  </si>
  <si>
    <t>year30</t>
  </si>
  <si>
    <t>Sistem</t>
  </si>
  <si>
    <t>Lokasi</t>
  </si>
  <si>
    <t>Luas pengelolaan</t>
  </si>
  <si>
    <t>ha</t>
  </si>
  <si>
    <t>Discount rate</t>
  </si>
  <si>
    <t>Result</t>
  </si>
  <si>
    <t>Privat</t>
  </si>
  <si>
    <t>%</t>
  </si>
  <si>
    <t>NPV</t>
  </si>
  <si>
    <t>IDR/ha</t>
  </si>
  <si>
    <t>USD/ha</t>
  </si>
  <si>
    <t>Non Labor Cost (MRp/ha)</t>
  </si>
  <si>
    <t>Social</t>
  </si>
  <si>
    <t>Nilai tukar rupiah</t>
  </si>
  <si>
    <t>Rp/US$</t>
  </si>
  <si>
    <t>Sosial</t>
  </si>
  <si>
    <t>Upah buruh</t>
  </si>
  <si>
    <t>Rp/HOK</t>
  </si>
  <si>
    <t>Return to Labor</t>
  </si>
  <si>
    <t>Establishment cost (1st year only, MRp/ha)</t>
  </si>
  <si>
    <t xml:space="preserve">Private </t>
  </si>
  <si>
    <t xml:space="preserve">Social </t>
  </si>
  <si>
    <t xml:space="preserve">Harga Komoditas </t>
  </si>
  <si>
    <t>Rp/Kg</t>
  </si>
  <si>
    <t>MRp/ton</t>
  </si>
  <si>
    <r>
      <rPr>
        <b/>
        <sz val="11"/>
        <rFont val="Calibri"/>
        <family val="2"/>
      </rPr>
      <t xml:space="preserve">Harvesting product </t>
    </r>
    <r>
      <rPr>
        <sz val="11"/>
        <rFont val="Calibri"/>
        <family val="2"/>
      </rPr>
      <t>(ton/HOK)</t>
    </r>
  </si>
  <si>
    <t xml:space="preserve">Labor Req for est. </t>
  </si>
  <si>
    <t>(1st year only, HOK/ha)</t>
  </si>
  <si>
    <t>Catatan</t>
  </si>
  <si>
    <t>Unit</t>
  </si>
  <si>
    <t>Private Prices</t>
  </si>
  <si>
    <t>Social Prices</t>
  </si>
  <si>
    <t>Rp/kg</t>
  </si>
  <si>
    <t xml:space="preserve">Seed </t>
  </si>
  <si>
    <t>Total Cost</t>
  </si>
  <si>
    <t>OUTPUT</t>
  </si>
  <si>
    <t>Revenue</t>
  </si>
  <si>
    <t>Rp</t>
  </si>
  <si>
    <t>Profit (excluding cost of land)</t>
  </si>
  <si>
    <t>Kg</t>
  </si>
  <si>
    <t>Tenaga Kerja</t>
  </si>
  <si>
    <t>Persiapan Lahan</t>
  </si>
  <si>
    <t>HOK</t>
  </si>
  <si>
    <t>Pembuatan parit</t>
  </si>
  <si>
    <t>Jagung</t>
  </si>
  <si>
    <t>Penyiangan/penyemprotan</t>
  </si>
  <si>
    <t>Panen</t>
  </si>
  <si>
    <t>Pasca panen (kupas dan jemur)</t>
  </si>
  <si>
    <t>Tungkal, Tanjabar</t>
  </si>
  <si>
    <t>Penanaman (Tugal dan tanam)</t>
  </si>
  <si>
    <t>Herbisida</t>
  </si>
  <si>
    <t xml:space="preserve">Fertilizer: Urea </t>
  </si>
  <si>
    <t>Rp/Lt</t>
  </si>
  <si>
    <t>Peralatan</t>
  </si>
  <si>
    <t>Sprayer</t>
  </si>
  <si>
    <t>Parang</t>
  </si>
  <si>
    <t>Rp/unit</t>
  </si>
  <si>
    <r>
      <t>Out put</t>
    </r>
    <r>
      <rPr>
        <b/>
        <sz val="8"/>
        <rFont val="Calibri"/>
        <family val="2"/>
        <scheme val="minor"/>
      </rPr>
      <t xml:space="preserve">                               </t>
    </r>
  </si>
  <si>
    <t>kg</t>
  </si>
  <si>
    <t>lt</t>
  </si>
  <si>
    <t xml:space="preserve"> Rp/kg</t>
  </si>
  <si>
    <r>
      <t>Out put</t>
    </r>
    <r>
      <rPr>
        <sz val="10"/>
        <color theme="1"/>
        <rFont val="Calibri"/>
        <family val="2"/>
        <scheme val="minor"/>
      </rPr>
      <t xml:space="preserve">                                  </t>
    </r>
  </si>
  <si>
    <t>unit</t>
  </si>
  <si>
    <t>1. Bibit lokal tidak membeli</t>
  </si>
  <si>
    <t>2. Asumsi setahun 2 kali panen</t>
  </si>
  <si>
    <t>Sub total labor</t>
  </si>
  <si>
    <t>Total Labor</t>
  </si>
  <si>
    <t>Total Product</t>
  </si>
  <si>
    <t>HOK/yr</t>
  </si>
  <si>
    <t>Ton</t>
  </si>
  <si>
    <t xml:space="preserve">Harvesting product </t>
  </si>
  <si>
    <t>ton/HOK</t>
  </si>
  <si>
    <t>Labor cost</t>
  </si>
  <si>
    <t>Non labor cost</t>
  </si>
  <si>
    <t>Non Labor cost</t>
  </si>
  <si>
    <t>1 year</t>
  </si>
  <si>
    <t>Pemeliharaan parit</t>
  </si>
  <si>
    <t>Avg yield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</si>
</sst>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00_);_(* \(#,##0.000\);_(* &quot;-&quot;??_);_(@_)"/>
  </numFmts>
  <fonts count="22">
    <font>
      <sz val="11"/>
      <color theme="1"/>
      <name val="Calibri"/>
      <family val="2"/>
      <scheme val="minor"/>
    </font>
    <font>
      <b/>
      <i/>
      <sz val="14"/>
      <name val="Arial"/>
      <family val="2"/>
    </font>
    <font>
      <i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Arial"/>
      <family val="2"/>
    </font>
    <font>
      <b/>
      <i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10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4" xfId="0" applyFont="1" applyBorder="1"/>
    <xf numFmtId="0" fontId="0" fillId="0" borderId="4" xfId="0" applyBorder="1"/>
    <xf numFmtId="0" fontId="3" fillId="0" borderId="4" xfId="0" applyFont="1" applyBorder="1" applyAlignment="1">
      <alignment horizontal="right"/>
    </xf>
    <xf numFmtId="0" fontId="3" fillId="0" borderId="4" xfId="0" applyFont="1" applyBorder="1"/>
    <xf numFmtId="0" fontId="5" fillId="0" borderId="4" xfId="0" applyFont="1" applyBorder="1"/>
    <xf numFmtId="0" fontId="3" fillId="0" borderId="0" xfId="0" applyFont="1"/>
    <xf numFmtId="0" fontId="0" fillId="0" borderId="0" xfId="0" applyBorder="1"/>
    <xf numFmtId="0" fontId="7" fillId="0" borderId="4" xfId="0" applyFont="1" applyFill="1" applyBorder="1" applyAlignment="1">
      <alignment horizontal="left"/>
    </xf>
    <xf numFmtId="3" fontId="3" fillId="0" borderId="4" xfId="0" applyNumberFormat="1" applyFont="1" applyBorder="1"/>
    <xf numFmtId="0" fontId="3" fillId="0" borderId="4" xfId="0" applyFont="1" applyBorder="1" applyAlignment="1">
      <alignment horizontal="left" indent="1"/>
    </xf>
    <xf numFmtId="3" fontId="0" fillId="0" borderId="0" xfId="0" applyNumberFormat="1"/>
    <xf numFmtId="0" fontId="8" fillId="2" borderId="0" xfId="3" applyFont="1" applyFill="1"/>
    <xf numFmtId="0" fontId="9" fillId="2" borderId="0" xfId="3" applyFont="1" applyFill="1"/>
    <xf numFmtId="0" fontId="8" fillId="3" borderId="0" xfId="3" applyFont="1" applyFill="1"/>
    <xf numFmtId="164" fontId="8" fillId="2" borderId="0" xfId="3" applyNumberFormat="1" applyFont="1" applyFill="1"/>
    <xf numFmtId="0" fontId="10" fillId="3" borderId="0" xfId="3" applyFont="1" applyFill="1"/>
    <xf numFmtId="165" fontId="8" fillId="3" borderId="0" xfId="4" applyNumberFormat="1" applyFont="1" applyFill="1" applyAlignment="1">
      <alignment horizontal="center"/>
    </xf>
    <xf numFmtId="0" fontId="8" fillId="3" borderId="0" xfId="3" applyFont="1" applyFill="1" applyAlignment="1">
      <alignment horizontal="center"/>
    </xf>
    <xf numFmtId="0" fontId="8" fillId="3" borderId="0" xfId="3" applyFont="1" applyFill="1" applyAlignment="1">
      <alignment horizontal="left" indent="1"/>
    </xf>
    <xf numFmtId="9" fontId="8" fillId="3" borderId="0" xfId="2" applyFont="1" applyFill="1"/>
    <xf numFmtId="0" fontId="10" fillId="4" borderId="5" xfId="3" applyFont="1" applyFill="1" applyBorder="1" applyAlignment="1">
      <alignment horizontal="center"/>
    </xf>
    <xf numFmtId="0" fontId="10" fillId="3" borderId="0" xfId="3" applyFont="1" applyFill="1" applyBorder="1" applyAlignment="1">
      <alignment horizontal="center"/>
    </xf>
    <xf numFmtId="0" fontId="10" fillId="4" borderId="0" xfId="3" applyFont="1" applyFill="1"/>
    <xf numFmtId="0" fontId="8" fillId="4" borderId="0" xfId="3" applyFont="1" applyFill="1"/>
    <xf numFmtId="0" fontId="8" fillId="4" borderId="0" xfId="3" applyFont="1" applyFill="1" applyAlignment="1">
      <alignment horizontal="center"/>
    </xf>
    <xf numFmtId="0" fontId="8" fillId="5" borderId="0" xfId="3" applyFont="1" applyFill="1" applyAlignment="1">
      <alignment horizontal="left" indent="1"/>
    </xf>
    <xf numFmtId="38" fontId="8" fillId="5" borderId="0" xfId="3" applyNumberFormat="1" applyFont="1" applyFill="1" applyAlignment="1">
      <alignment horizontal="center"/>
    </xf>
    <xf numFmtId="165" fontId="8" fillId="5" borderId="0" xfId="4" applyNumberFormat="1" applyFont="1" applyFill="1" applyAlignment="1">
      <alignment horizontal="center"/>
    </xf>
    <xf numFmtId="2" fontId="11" fillId="5" borderId="0" xfId="3" applyNumberFormat="1" applyFont="1" applyFill="1" applyAlignment="1">
      <alignment horizontal="center"/>
    </xf>
    <xf numFmtId="3" fontId="11" fillId="5" borderId="0" xfId="3" applyNumberFormat="1" applyFont="1" applyFill="1"/>
    <xf numFmtId="3" fontId="8" fillId="3" borderId="0" xfId="3" applyNumberFormat="1" applyFont="1" applyFill="1"/>
    <xf numFmtId="38" fontId="10" fillId="4" borderId="5" xfId="0" applyNumberFormat="1" applyFont="1" applyFill="1" applyBorder="1"/>
    <xf numFmtId="0" fontId="8" fillId="4" borderId="5" xfId="3" applyFont="1" applyFill="1" applyBorder="1"/>
    <xf numFmtId="0" fontId="8" fillId="3" borderId="0" xfId="3" applyFont="1" applyFill="1" applyBorder="1"/>
    <xf numFmtId="38" fontId="8" fillId="5" borderId="0" xfId="0" applyNumberFormat="1" applyFont="1" applyFill="1" applyAlignment="1">
      <alignment horizontal="left" indent="1"/>
    </xf>
    <xf numFmtId="3" fontId="8" fillId="5" borderId="0" xfId="3" applyNumberFormat="1" applyFont="1" applyFill="1"/>
    <xf numFmtId="2" fontId="8" fillId="5" borderId="0" xfId="3" applyNumberFormat="1" applyFont="1" applyFill="1" applyAlignment="1">
      <alignment horizontal="right"/>
    </xf>
    <xf numFmtId="2" fontId="8" fillId="3" borderId="0" xfId="3" applyNumberFormat="1" applyFont="1" applyFill="1" applyAlignment="1">
      <alignment horizontal="right"/>
    </xf>
    <xf numFmtId="38" fontId="11" fillId="5" borderId="0" xfId="3" applyNumberFormat="1" applyFont="1" applyFill="1" applyAlignment="1">
      <alignment horizontal="right"/>
    </xf>
    <xf numFmtId="165" fontId="11" fillId="5" borderId="0" xfId="4" applyNumberFormat="1" applyFont="1" applyFill="1" applyAlignment="1">
      <alignment horizontal="center"/>
    </xf>
    <xf numFmtId="0" fontId="10" fillId="4" borderId="0" xfId="3" applyFont="1" applyFill="1" applyAlignment="1">
      <alignment horizontal="center"/>
    </xf>
    <xf numFmtId="3" fontId="8" fillId="3" borderId="0" xfId="3" applyNumberFormat="1" applyFont="1" applyFill="1" applyAlignment="1">
      <alignment horizontal="left"/>
    </xf>
    <xf numFmtId="165" fontId="8" fillId="3" borderId="0" xfId="4" applyNumberFormat="1" applyFont="1" applyFill="1"/>
    <xf numFmtId="43" fontId="8" fillId="3" borderId="0" xfId="3" applyNumberFormat="1" applyFont="1" applyFill="1"/>
    <xf numFmtId="0" fontId="11" fillId="5" borderId="0" xfId="3" applyFont="1" applyFill="1" applyAlignment="1">
      <alignment horizontal="left" indent="1"/>
    </xf>
    <xf numFmtId="43" fontId="11" fillId="5" borderId="0" xfId="4" applyNumberFormat="1" applyFont="1" applyFill="1"/>
    <xf numFmtId="0" fontId="11" fillId="5" borderId="0" xfId="3" applyFont="1" applyFill="1"/>
    <xf numFmtId="0" fontId="11" fillId="3" borderId="0" xfId="3" applyFont="1" applyFill="1"/>
    <xf numFmtId="0" fontId="14" fillId="3" borderId="0" xfId="3" applyFont="1" applyFill="1"/>
    <xf numFmtId="0" fontId="11" fillId="3" borderId="0" xfId="3" applyFont="1" applyFill="1" applyAlignment="1">
      <alignment horizontal="left" indent="1"/>
    </xf>
    <xf numFmtId="166" fontId="11" fillId="3" borderId="0" xfId="4" applyNumberFormat="1" applyFont="1" applyFill="1"/>
    <xf numFmtId="0" fontId="11" fillId="0" borderId="0" xfId="3" applyFont="1" applyFill="1" applyAlignment="1">
      <alignment horizontal="left" indent="1"/>
    </xf>
    <xf numFmtId="166" fontId="11" fillId="0" borderId="0" xfId="4" applyNumberFormat="1" applyFont="1" applyFill="1"/>
    <xf numFmtId="0" fontId="11" fillId="0" borderId="0" xfId="3" applyFont="1" applyFill="1"/>
    <xf numFmtId="0" fontId="8" fillId="0" borderId="0" xfId="3" applyFont="1" applyFill="1"/>
    <xf numFmtId="0" fontId="10" fillId="0" borderId="0" xfId="3" applyFont="1" applyFill="1"/>
    <xf numFmtId="0" fontId="8" fillId="0" borderId="0" xfId="3" applyFont="1" applyFill="1" applyAlignment="1">
      <alignment horizontal="center"/>
    </xf>
    <xf numFmtId="0" fontId="8" fillId="0" borderId="0" xfId="3" applyFont="1" applyFill="1" applyAlignment="1">
      <alignment horizontal="left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3" fontId="3" fillId="0" borderId="4" xfId="0" applyNumberFormat="1" applyFont="1" applyBorder="1" applyAlignment="1">
      <alignment horizontal="right"/>
    </xf>
    <xf numFmtId="3" fontId="3" fillId="0" borderId="0" xfId="0" applyNumberFormat="1" applyFont="1" applyBorder="1"/>
    <xf numFmtId="38" fontId="15" fillId="6" borderId="7" xfId="0" applyNumberFormat="1" applyFont="1" applyFill="1" applyBorder="1"/>
    <xf numFmtId="38" fontId="11" fillId="6" borderId="8" xfId="0" applyNumberFormat="1" applyFont="1" applyFill="1" applyBorder="1" applyAlignment="1">
      <alignment horizontal="center"/>
    </xf>
    <xf numFmtId="38" fontId="15" fillId="6" borderId="9" xfId="0" applyNumberFormat="1" applyFont="1" applyFill="1" applyBorder="1"/>
    <xf numFmtId="165" fontId="4" fillId="0" borderId="0" xfId="1" applyNumberFormat="1" applyFont="1" applyBorder="1"/>
    <xf numFmtId="0" fontId="15" fillId="0" borderId="6" xfId="0" applyFont="1" applyFill="1" applyBorder="1"/>
    <xf numFmtId="0" fontId="11" fillId="0" borderId="4" xfId="0" applyFont="1" applyFill="1" applyBorder="1" applyAlignment="1">
      <alignment horizontal="center"/>
    </xf>
    <xf numFmtId="0" fontId="16" fillId="0" borderId="4" xfId="0" applyFont="1" applyBorder="1"/>
    <xf numFmtId="0" fontId="17" fillId="0" borderId="6" xfId="0" applyFont="1" applyBorder="1"/>
    <xf numFmtId="0" fontId="11" fillId="0" borderId="4" xfId="0" applyFont="1" applyBorder="1" applyAlignment="1">
      <alignment horizontal="center"/>
    </xf>
    <xf numFmtId="0" fontId="18" fillId="0" borderId="6" xfId="0" applyFont="1" applyBorder="1" applyAlignment="1">
      <alignment horizontal="left" indent="1"/>
    </xf>
    <xf numFmtId="0" fontId="19" fillId="0" borderId="4" xfId="0" applyFont="1" applyBorder="1"/>
    <xf numFmtId="0" fontId="18" fillId="0" borderId="4" xfId="0" applyFont="1" applyBorder="1" applyAlignment="1">
      <alignment horizontal="right"/>
    </xf>
    <xf numFmtId="0" fontId="20" fillId="0" borderId="4" xfId="0" applyFont="1" applyBorder="1" applyAlignment="1">
      <alignment horizontal="center"/>
    </xf>
    <xf numFmtId="0" fontId="11" fillId="0" borderId="4" xfId="0" applyFont="1" applyBorder="1"/>
    <xf numFmtId="0" fontId="11" fillId="0" borderId="4" xfId="0" applyFont="1" applyBorder="1" applyAlignment="1">
      <alignment horizontal="right"/>
    </xf>
    <xf numFmtId="0" fontId="20" fillId="0" borderId="4" xfId="0" applyFont="1" applyBorder="1"/>
    <xf numFmtId="165" fontId="11" fillId="0" borderId="4" xfId="1" applyNumberFormat="1" applyFont="1" applyBorder="1" applyAlignment="1">
      <alignment horizontal="right"/>
    </xf>
    <xf numFmtId="0" fontId="18" fillId="0" borderId="4" xfId="0" applyFont="1" applyBorder="1"/>
    <xf numFmtId="0" fontId="18" fillId="0" borderId="4" xfId="0" applyFont="1" applyBorder="1" applyAlignment="1">
      <alignment horizontal="left" indent="1"/>
    </xf>
    <xf numFmtId="3" fontId="11" fillId="0" borderId="4" xfId="0" applyNumberFormat="1" applyFont="1" applyBorder="1" applyAlignment="1">
      <alignment horizontal="right"/>
    </xf>
    <xf numFmtId="0" fontId="11" fillId="0" borderId="10" xfId="0" applyFont="1" applyBorder="1" applyAlignment="1">
      <alignment horizontal="center"/>
    </xf>
    <xf numFmtId="3" fontId="11" fillId="0" borderId="4" xfId="0" applyNumberFormat="1" applyFont="1" applyBorder="1"/>
    <xf numFmtId="3" fontId="11" fillId="0" borderId="0" xfId="0" applyNumberFormat="1" applyFont="1" applyFill="1" applyBorder="1"/>
    <xf numFmtId="0" fontId="11" fillId="0" borderId="11" xfId="0" applyFont="1" applyBorder="1" applyAlignment="1">
      <alignment horizontal="right"/>
    </xf>
    <xf numFmtId="0" fontId="11" fillId="0" borderId="6" xfId="0" applyFont="1" applyBorder="1" applyAlignment="1">
      <alignment horizontal="left" indent="1"/>
    </xf>
    <xf numFmtId="0" fontId="11" fillId="0" borderId="4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165" fontId="11" fillId="0" borderId="4" xfId="1" applyNumberFormat="1" applyFont="1" applyBorder="1"/>
    <xf numFmtId="3" fontId="20" fillId="0" borderId="0" xfId="0" applyNumberFormat="1" applyFont="1"/>
    <xf numFmtId="0" fontId="11" fillId="0" borderId="0" xfId="0" applyFont="1" applyAlignment="1">
      <alignment horizontal="left"/>
    </xf>
    <xf numFmtId="2" fontId="0" fillId="0" borderId="0" xfId="0" applyNumberFormat="1"/>
    <xf numFmtId="0" fontId="17" fillId="0" borderId="4" xfId="0" applyFont="1" applyBorder="1"/>
    <xf numFmtId="0" fontId="18" fillId="0" borderId="4" xfId="0" applyFont="1" applyBorder="1" applyAlignment="1">
      <alignment horizontal="left" indent="2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</cellXfs>
  <cellStyles count="5">
    <cellStyle name="Comma" xfId="1" builtinId="3"/>
    <cellStyle name="Comma 2" xfId="4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J24" sqref="J24"/>
    </sheetView>
  </sheetViews>
  <sheetFormatPr defaultColWidth="12.28515625" defaultRowHeight="15"/>
  <cols>
    <col min="1" max="1" width="4.85546875" style="57" customWidth="1"/>
    <col min="2" max="2" width="17.5703125" style="57" customWidth="1"/>
    <col min="3" max="4" width="12.28515625" style="57" customWidth="1"/>
    <col min="5" max="5" width="6" style="57" customWidth="1"/>
    <col min="6" max="6" width="14.85546875" style="57" customWidth="1"/>
    <col min="7" max="7" width="12.28515625" style="57" customWidth="1"/>
    <col min="8" max="8" width="14" style="59" customWidth="1"/>
    <col min="9" max="9" width="4.42578125" style="59" customWidth="1"/>
    <col min="10" max="10" width="12.28515625" style="59" customWidth="1"/>
    <col min="11" max="11" width="12.28515625" style="57"/>
    <col min="12" max="12" width="14.42578125" style="57" customWidth="1"/>
    <col min="13" max="256" width="12.28515625" style="57"/>
    <col min="257" max="257" width="4.85546875" style="57" customWidth="1"/>
    <col min="258" max="258" width="17.5703125" style="57" customWidth="1"/>
    <col min="259" max="260" width="12.28515625" style="57" customWidth="1"/>
    <col min="261" max="261" width="6" style="57" customWidth="1"/>
    <col min="262" max="262" width="14.85546875" style="57" customWidth="1"/>
    <col min="263" max="263" width="12.28515625" style="57" customWidth="1"/>
    <col min="264" max="264" width="14" style="57" customWidth="1"/>
    <col min="265" max="265" width="4.42578125" style="57" customWidth="1"/>
    <col min="266" max="266" width="12.28515625" style="57" customWidth="1"/>
    <col min="267" max="267" width="12.28515625" style="57"/>
    <col min="268" max="268" width="14.42578125" style="57" customWidth="1"/>
    <col min="269" max="512" width="12.28515625" style="57"/>
    <col min="513" max="513" width="4.85546875" style="57" customWidth="1"/>
    <col min="514" max="514" width="17.5703125" style="57" customWidth="1"/>
    <col min="515" max="516" width="12.28515625" style="57" customWidth="1"/>
    <col min="517" max="517" width="6" style="57" customWidth="1"/>
    <col min="518" max="518" width="14.85546875" style="57" customWidth="1"/>
    <col min="519" max="519" width="12.28515625" style="57" customWidth="1"/>
    <col min="520" max="520" width="14" style="57" customWidth="1"/>
    <col min="521" max="521" width="4.42578125" style="57" customWidth="1"/>
    <col min="522" max="522" width="12.28515625" style="57" customWidth="1"/>
    <col min="523" max="523" width="12.28515625" style="57"/>
    <col min="524" max="524" width="14.42578125" style="57" customWidth="1"/>
    <col min="525" max="768" width="12.28515625" style="57"/>
    <col min="769" max="769" width="4.85546875" style="57" customWidth="1"/>
    <col min="770" max="770" width="17.5703125" style="57" customWidth="1"/>
    <col min="771" max="772" width="12.28515625" style="57" customWidth="1"/>
    <col min="773" max="773" width="6" style="57" customWidth="1"/>
    <col min="774" max="774" width="14.85546875" style="57" customWidth="1"/>
    <col min="775" max="775" width="12.28515625" style="57" customWidth="1"/>
    <col min="776" max="776" width="14" style="57" customWidth="1"/>
    <col min="777" max="777" width="4.42578125" style="57" customWidth="1"/>
    <col min="778" max="778" width="12.28515625" style="57" customWidth="1"/>
    <col min="779" max="779" width="12.28515625" style="57"/>
    <col min="780" max="780" width="14.42578125" style="57" customWidth="1"/>
    <col min="781" max="1024" width="12.28515625" style="57"/>
    <col min="1025" max="1025" width="4.85546875" style="57" customWidth="1"/>
    <col min="1026" max="1026" width="17.5703125" style="57" customWidth="1"/>
    <col min="1027" max="1028" width="12.28515625" style="57" customWidth="1"/>
    <col min="1029" max="1029" width="6" style="57" customWidth="1"/>
    <col min="1030" max="1030" width="14.85546875" style="57" customWidth="1"/>
    <col min="1031" max="1031" width="12.28515625" style="57" customWidth="1"/>
    <col min="1032" max="1032" width="14" style="57" customWidth="1"/>
    <col min="1033" max="1033" width="4.42578125" style="57" customWidth="1"/>
    <col min="1034" max="1034" width="12.28515625" style="57" customWidth="1"/>
    <col min="1035" max="1035" width="12.28515625" style="57"/>
    <col min="1036" max="1036" width="14.42578125" style="57" customWidth="1"/>
    <col min="1037" max="1280" width="12.28515625" style="57"/>
    <col min="1281" max="1281" width="4.85546875" style="57" customWidth="1"/>
    <col min="1282" max="1282" width="17.5703125" style="57" customWidth="1"/>
    <col min="1283" max="1284" width="12.28515625" style="57" customWidth="1"/>
    <col min="1285" max="1285" width="6" style="57" customWidth="1"/>
    <col min="1286" max="1286" width="14.85546875" style="57" customWidth="1"/>
    <col min="1287" max="1287" width="12.28515625" style="57" customWidth="1"/>
    <col min="1288" max="1288" width="14" style="57" customWidth="1"/>
    <col min="1289" max="1289" width="4.42578125" style="57" customWidth="1"/>
    <col min="1290" max="1290" width="12.28515625" style="57" customWidth="1"/>
    <col min="1291" max="1291" width="12.28515625" style="57"/>
    <col min="1292" max="1292" width="14.42578125" style="57" customWidth="1"/>
    <col min="1293" max="1536" width="12.28515625" style="57"/>
    <col min="1537" max="1537" width="4.85546875" style="57" customWidth="1"/>
    <col min="1538" max="1538" width="17.5703125" style="57" customWidth="1"/>
    <col min="1539" max="1540" width="12.28515625" style="57" customWidth="1"/>
    <col min="1541" max="1541" width="6" style="57" customWidth="1"/>
    <col min="1542" max="1542" width="14.85546875" style="57" customWidth="1"/>
    <col min="1543" max="1543" width="12.28515625" style="57" customWidth="1"/>
    <col min="1544" max="1544" width="14" style="57" customWidth="1"/>
    <col min="1545" max="1545" width="4.42578125" style="57" customWidth="1"/>
    <col min="1546" max="1546" width="12.28515625" style="57" customWidth="1"/>
    <col min="1547" max="1547" width="12.28515625" style="57"/>
    <col min="1548" max="1548" width="14.42578125" style="57" customWidth="1"/>
    <col min="1549" max="1792" width="12.28515625" style="57"/>
    <col min="1793" max="1793" width="4.85546875" style="57" customWidth="1"/>
    <col min="1794" max="1794" width="17.5703125" style="57" customWidth="1"/>
    <col min="1795" max="1796" width="12.28515625" style="57" customWidth="1"/>
    <col min="1797" max="1797" width="6" style="57" customWidth="1"/>
    <col min="1798" max="1798" width="14.85546875" style="57" customWidth="1"/>
    <col min="1799" max="1799" width="12.28515625" style="57" customWidth="1"/>
    <col min="1800" max="1800" width="14" style="57" customWidth="1"/>
    <col min="1801" max="1801" width="4.42578125" style="57" customWidth="1"/>
    <col min="1802" max="1802" width="12.28515625" style="57" customWidth="1"/>
    <col min="1803" max="1803" width="12.28515625" style="57"/>
    <col min="1804" max="1804" width="14.42578125" style="57" customWidth="1"/>
    <col min="1805" max="2048" width="12.28515625" style="57"/>
    <col min="2049" max="2049" width="4.85546875" style="57" customWidth="1"/>
    <col min="2050" max="2050" width="17.5703125" style="57" customWidth="1"/>
    <col min="2051" max="2052" width="12.28515625" style="57" customWidth="1"/>
    <col min="2053" max="2053" width="6" style="57" customWidth="1"/>
    <col min="2054" max="2054" width="14.85546875" style="57" customWidth="1"/>
    <col min="2055" max="2055" width="12.28515625" style="57" customWidth="1"/>
    <col min="2056" max="2056" width="14" style="57" customWidth="1"/>
    <col min="2057" max="2057" width="4.42578125" style="57" customWidth="1"/>
    <col min="2058" max="2058" width="12.28515625" style="57" customWidth="1"/>
    <col min="2059" max="2059" width="12.28515625" style="57"/>
    <col min="2060" max="2060" width="14.42578125" style="57" customWidth="1"/>
    <col min="2061" max="2304" width="12.28515625" style="57"/>
    <col min="2305" max="2305" width="4.85546875" style="57" customWidth="1"/>
    <col min="2306" max="2306" width="17.5703125" style="57" customWidth="1"/>
    <col min="2307" max="2308" width="12.28515625" style="57" customWidth="1"/>
    <col min="2309" max="2309" width="6" style="57" customWidth="1"/>
    <col min="2310" max="2310" width="14.85546875" style="57" customWidth="1"/>
    <col min="2311" max="2311" width="12.28515625" style="57" customWidth="1"/>
    <col min="2312" max="2312" width="14" style="57" customWidth="1"/>
    <col min="2313" max="2313" width="4.42578125" style="57" customWidth="1"/>
    <col min="2314" max="2314" width="12.28515625" style="57" customWidth="1"/>
    <col min="2315" max="2315" width="12.28515625" style="57"/>
    <col min="2316" max="2316" width="14.42578125" style="57" customWidth="1"/>
    <col min="2317" max="2560" width="12.28515625" style="57"/>
    <col min="2561" max="2561" width="4.85546875" style="57" customWidth="1"/>
    <col min="2562" max="2562" width="17.5703125" style="57" customWidth="1"/>
    <col min="2563" max="2564" width="12.28515625" style="57" customWidth="1"/>
    <col min="2565" max="2565" width="6" style="57" customWidth="1"/>
    <col min="2566" max="2566" width="14.85546875" style="57" customWidth="1"/>
    <col min="2567" max="2567" width="12.28515625" style="57" customWidth="1"/>
    <col min="2568" max="2568" width="14" style="57" customWidth="1"/>
    <col min="2569" max="2569" width="4.42578125" style="57" customWidth="1"/>
    <col min="2570" max="2570" width="12.28515625" style="57" customWidth="1"/>
    <col min="2571" max="2571" width="12.28515625" style="57"/>
    <col min="2572" max="2572" width="14.42578125" style="57" customWidth="1"/>
    <col min="2573" max="2816" width="12.28515625" style="57"/>
    <col min="2817" max="2817" width="4.85546875" style="57" customWidth="1"/>
    <col min="2818" max="2818" width="17.5703125" style="57" customWidth="1"/>
    <col min="2819" max="2820" width="12.28515625" style="57" customWidth="1"/>
    <col min="2821" max="2821" width="6" style="57" customWidth="1"/>
    <col min="2822" max="2822" width="14.85546875" style="57" customWidth="1"/>
    <col min="2823" max="2823" width="12.28515625" style="57" customWidth="1"/>
    <col min="2824" max="2824" width="14" style="57" customWidth="1"/>
    <col min="2825" max="2825" width="4.42578125" style="57" customWidth="1"/>
    <col min="2826" max="2826" width="12.28515625" style="57" customWidth="1"/>
    <col min="2827" max="2827" width="12.28515625" style="57"/>
    <col min="2828" max="2828" width="14.42578125" style="57" customWidth="1"/>
    <col min="2829" max="3072" width="12.28515625" style="57"/>
    <col min="3073" max="3073" width="4.85546875" style="57" customWidth="1"/>
    <col min="3074" max="3074" width="17.5703125" style="57" customWidth="1"/>
    <col min="3075" max="3076" width="12.28515625" style="57" customWidth="1"/>
    <col min="3077" max="3077" width="6" style="57" customWidth="1"/>
    <col min="3078" max="3078" width="14.85546875" style="57" customWidth="1"/>
    <col min="3079" max="3079" width="12.28515625" style="57" customWidth="1"/>
    <col min="3080" max="3080" width="14" style="57" customWidth="1"/>
    <col min="3081" max="3081" width="4.42578125" style="57" customWidth="1"/>
    <col min="3082" max="3082" width="12.28515625" style="57" customWidth="1"/>
    <col min="3083" max="3083" width="12.28515625" style="57"/>
    <col min="3084" max="3084" width="14.42578125" style="57" customWidth="1"/>
    <col min="3085" max="3328" width="12.28515625" style="57"/>
    <col min="3329" max="3329" width="4.85546875" style="57" customWidth="1"/>
    <col min="3330" max="3330" width="17.5703125" style="57" customWidth="1"/>
    <col min="3331" max="3332" width="12.28515625" style="57" customWidth="1"/>
    <col min="3333" max="3333" width="6" style="57" customWidth="1"/>
    <col min="3334" max="3334" width="14.85546875" style="57" customWidth="1"/>
    <col min="3335" max="3335" width="12.28515625" style="57" customWidth="1"/>
    <col min="3336" max="3336" width="14" style="57" customWidth="1"/>
    <col min="3337" max="3337" width="4.42578125" style="57" customWidth="1"/>
    <col min="3338" max="3338" width="12.28515625" style="57" customWidth="1"/>
    <col min="3339" max="3339" width="12.28515625" style="57"/>
    <col min="3340" max="3340" width="14.42578125" style="57" customWidth="1"/>
    <col min="3341" max="3584" width="12.28515625" style="57"/>
    <col min="3585" max="3585" width="4.85546875" style="57" customWidth="1"/>
    <col min="3586" max="3586" width="17.5703125" style="57" customWidth="1"/>
    <col min="3587" max="3588" width="12.28515625" style="57" customWidth="1"/>
    <col min="3589" max="3589" width="6" style="57" customWidth="1"/>
    <col min="3590" max="3590" width="14.85546875" style="57" customWidth="1"/>
    <col min="3591" max="3591" width="12.28515625" style="57" customWidth="1"/>
    <col min="3592" max="3592" width="14" style="57" customWidth="1"/>
    <col min="3593" max="3593" width="4.42578125" style="57" customWidth="1"/>
    <col min="3594" max="3594" width="12.28515625" style="57" customWidth="1"/>
    <col min="3595" max="3595" width="12.28515625" style="57"/>
    <col min="3596" max="3596" width="14.42578125" style="57" customWidth="1"/>
    <col min="3597" max="3840" width="12.28515625" style="57"/>
    <col min="3841" max="3841" width="4.85546875" style="57" customWidth="1"/>
    <col min="3842" max="3842" width="17.5703125" style="57" customWidth="1"/>
    <col min="3843" max="3844" width="12.28515625" style="57" customWidth="1"/>
    <col min="3845" max="3845" width="6" style="57" customWidth="1"/>
    <col min="3846" max="3846" width="14.85546875" style="57" customWidth="1"/>
    <col min="3847" max="3847" width="12.28515625" style="57" customWidth="1"/>
    <col min="3848" max="3848" width="14" style="57" customWidth="1"/>
    <col min="3849" max="3849" width="4.42578125" style="57" customWidth="1"/>
    <col min="3850" max="3850" width="12.28515625" style="57" customWidth="1"/>
    <col min="3851" max="3851" width="12.28515625" style="57"/>
    <col min="3852" max="3852" width="14.42578125" style="57" customWidth="1"/>
    <col min="3853" max="4096" width="12.28515625" style="57"/>
    <col min="4097" max="4097" width="4.85546875" style="57" customWidth="1"/>
    <col min="4098" max="4098" width="17.5703125" style="57" customWidth="1"/>
    <col min="4099" max="4100" width="12.28515625" style="57" customWidth="1"/>
    <col min="4101" max="4101" width="6" style="57" customWidth="1"/>
    <col min="4102" max="4102" width="14.85546875" style="57" customWidth="1"/>
    <col min="4103" max="4103" width="12.28515625" style="57" customWidth="1"/>
    <col min="4104" max="4104" width="14" style="57" customWidth="1"/>
    <col min="4105" max="4105" width="4.42578125" style="57" customWidth="1"/>
    <col min="4106" max="4106" width="12.28515625" style="57" customWidth="1"/>
    <col min="4107" max="4107" width="12.28515625" style="57"/>
    <col min="4108" max="4108" width="14.42578125" style="57" customWidth="1"/>
    <col min="4109" max="4352" width="12.28515625" style="57"/>
    <col min="4353" max="4353" width="4.85546875" style="57" customWidth="1"/>
    <col min="4354" max="4354" width="17.5703125" style="57" customWidth="1"/>
    <col min="4355" max="4356" width="12.28515625" style="57" customWidth="1"/>
    <col min="4357" max="4357" width="6" style="57" customWidth="1"/>
    <col min="4358" max="4358" width="14.85546875" style="57" customWidth="1"/>
    <col min="4359" max="4359" width="12.28515625" style="57" customWidth="1"/>
    <col min="4360" max="4360" width="14" style="57" customWidth="1"/>
    <col min="4361" max="4361" width="4.42578125" style="57" customWidth="1"/>
    <col min="4362" max="4362" width="12.28515625" style="57" customWidth="1"/>
    <col min="4363" max="4363" width="12.28515625" style="57"/>
    <col min="4364" max="4364" width="14.42578125" style="57" customWidth="1"/>
    <col min="4365" max="4608" width="12.28515625" style="57"/>
    <col min="4609" max="4609" width="4.85546875" style="57" customWidth="1"/>
    <col min="4610" max="4610" width="17.5703125" style="57" customWidth="1"/>
    <col min="4611" max="4612" width="12.28515625" style="57" customWidth="1"/>
    <col min="4613" max="4613" width="6" style="57" customWidth="1"/>
    <col min="4614" max="4614" width="14.85546875" style="57" customWidth="1"/>
    <col min="4615" max="4615" width="12.28515625" style="57" customWidth="1"/>
    <col min="4616" max="4616" width="14" style="57" customWidth="1"/>
    <col min="4617" max="4617" width="4.42578125" style="57" customWidth="1"/>
    <col min="4618" max="4618" width="12.28515625" style="57" customWidth="1"/>
    <col min="4619" max="4619" width="12.28515625" style="57"/>
    <col min="4620" max="4620" width="14.42578125" style="57" customWidth="1"/>
    <col min="4621" max="4864" width="12.28515625" style="57"/>
    <col min="4865" max="4865" width="4.85546875" style="57" customWidth="1"/>
    <col min="4866" max="4866" width="17.5703125" style="57" customWidth="1"/>
    <col min="4867" max="4868" width="12.28515625" style="57" customWidth="1"/>
    <col min="4869" max="4869" width="6" style="57" customWidth="1"/>
    <col min="4870" max="4870" width="14.85546875" style="57" customWidth="1"/>
    <col min="4871" max="4871" width="12.28515625" style="57" customWidth="1"/>
    <col min="4872" max="4872" width="14" style="57" customWidth="1"/>
    <col min="4873" max="4873" width="4.42578125" style="57" customWidth="1"/>
    <col min="4874" max="4874" width="12.28515625" style="57" customWidth="1"/>
    <col min="4875" max="4875" width="12.28515625" style="57"/>
    <col min="4876" max="4876" width="14.42578125" style="57" customWidth="1"/>
    <col min="4877" max="5120" width="12.28515625" style="57"/>
    <col min="5121" max="5121" width="4.85546875" style="57" customWidth="1"/>
    <col min="5122" max="5122" width="17.5703125" style="57" customWidth="1"/>
    <col min="5123" max="5124" width="12.28515625" style="57" customWidth="1"/>
    <col min="5125" max="5125" width="6" style="57" customWidth="1"/>
    <col min="5126" max="5126" width="14.85546875" style="57" customWidth="1"/>
    <col min="5127" max="5127" width="12.28515625" style="57" customWidth="1"/>
    <col min="5128" max="5128" width="14" style="57" customWidth="1"/>
    <col min="5129" max="5129" width="4.42578125" style="57" customWidth="1"/>
    <col min="5130" max="5130" width="12.28515625" style="57" customWidth="1"/>
    <col min="5131" max="5131" width="12.28515625" style="57"/>
    <col min="5132" max="5132" width="14.42578125" style="57" customWidth="1"/>
    <col min="5133" max="5376" width="12.28515625" style="57"/>
    <col min="5377" max="5377" width="4.85546875" style="57" customWidth="1"/>
    <col min="5378" max="5378" width="17.5703125" style="57" customWidth="1"/>
    <col min="5379" max="5380" width="12.28515625" style="57" customWidth="1"/>
    <col min="5381" max="5381" width="6" style="57" customWidth="1"/>
    <col min="5382" max="5382" width="14.85546875" style="57" customWidth="1"/>
    <col min="5383" max="5383" width="12.28515625" style="57" customWidth="1"/>
    <col min="5384" max="5384" width="14" style="57" customWidth="1"/>
    <col min="5385" max="5385" width="4.42578125" style="57" customWidth="1"/>
    <col min="5386" max="5386" width="12.28515625" style="57" customWidth="1"/>
    <col min="5387" max="5387" width="12.28515625" style="57"/>
    <col min="5388" max="5388" width="14.42578125" style="57" customWidth="1"/>
    <col min="5389" max="5632" width="12.28515625" style="57"/>
    <col min="5633" max="5633" width="4.85546875" style="57" customWidth="1"/>
    <col min="5634" max="5634" width="17.5703125" style="57" customWidth="1"/>
    <col min="5635" max="5636" width="12.28515625" style="57" customWidth="1"/>
    <col min="5637" max="5637" width="6" style="57" customWidth="1"/>
    <col min="5638" max="5638" width="14.85546875" style="57" customWidth="1"/>
    <col min="5639" max="5639" width="12.28515625" style="57" customWidth="1"/>
    <col min="5640" max="5640" width="14" style="57" customWidth="1"/>
    <col min="5641" max="5641" width="4.42578125" style="57" customWidth="1"/>
    <col min="5642" max="5642" width="12.28515625" style="57" customWidth="1"/>
    <col min="5643" max="5643" width="12.28515625" style="57"/>
    <col min="5644" max="5644" width="14.42578125" style="57" customWidth="1"/>
    <col min="5645" max="5888" width="12.28515625" style="57"/>
    <col min="5889" max="5889" width="4.85546875" style="57" customWidth="1"/>
    <col min="5890" max="5890" width="17.5703125" style="57" customWidth="1"/>
    <col min="5891" max="5892" width="12.28515625" style="57" customWidth="1"/>
    <col min="5893" max="5893" width="6" style="57" customWidth="1"/>
    <col min="5894" max="5894" width="14.85546875" style="57" customWidth="1"/>
    <col min="5895" max="5895" width="12.28515625" style="57" customWidth="1"/>
    <col min="5896" max="5896" width="14" style="57" customWidth="1"/>
    <col min="5897" max="5897" width="4.42578125" style="57" customWidth="1"/>
    <col min="5898" max="5898" width="12.28515625" style="57" customWidth="1"/>
    <col min="5899" max="5899" width="12.28515625" style="57"/>
    <col min="5900" max="5900" width="14.42578125" style="57" customWidth="1"/>
    <col min="5901" max="6144" width="12.28515625" style="57"/>
    <col min="6145" max="6145" width="4.85546875" style="57" customWidth="1"/>
    <col min="6146" max="6146" width="17.5703125" style="57" customWidth="1"/>
    <col min="6147" max="6148" width="12.28515625" style="57" customWidth="1"/>
    <col min="6149" max="6149" width="6" style="57" customWidth="1"/>
    <col min="6150" max="6150" width="14.85546875" style="57" customWidth="1"/>
    <col min="6151" max="6151" width="12.28515625" style="57" customWidth="1"/>
    <col min="6152" max="6152" width="14" style="57" customWidth="1"/>
    <col min="6153" max="6153" width="4.42578125" style="57" customWidth="1"/>
    <col min="6154" max="6154" width="12.28515625" style="57" customWidth="1"/>
    <col min="6155" max="6155" width="12.28515625" style="57"/>
    <col min="6156" max="6156" width="14.42578125" style="57" customWidth="1"/>
    <col min="6157" max="6400" width="12.28515625" style="57"/>
    <col min="6401" max="6401" width="4.85546875" style="57" customWidth="1"/>
    <col min="6402" max="6402" width="17.5703125" style="57" customWidth="1"/>
    <col min="6403" max="6404" width="12.28515625" style="57" customWidth="1"/>
    <col min="6405" max="6405" width="6" style="57" customWidth="1"/>
    <col min="6406" max="6406" width="14.85546875" style="57" customWidth="1"/>
    <col min="6407" max="6407" width="12.28515625" style="57" customWidth="1"/>
    <col min="6408" max="6408" width="14" style="57" customWidth="1"/>
    <col min="6409" max="6409" width="4.42578125" style="57" customWidth="1"/>
    <col min="6410" max="6410" width="12.28515625" style="57" customWidth="1"/>
    <col min="6411" max="6411" width="12.28515625" style="57"/>
    <col min="6412" max="6412" width="14.42578125" style="57" customWidth="1"/>
    <col min="6413" max="6656" width="12.28515625" style="57"/>
    <col min="6657" max="6657" width="4.85546875" style="57" customWidth="1"/>
    <col min="6658" max="6658" width="17.5703125" style="57" customWidth="1"/>
    <col min="6659" max="6660" width="12.28515625" style="57" customWidth="1"/>
    <col min="6661" max="6661" width="6" style="57" customWidth="1"/>
    <col min="6662" max="6662" width="14.85546875" style="57" customWidth="1"/>
    <col min="6663" max="6663" width="12.28515625" style="57" customWidth="1"/>
    <col min="6664" max="6664" width="14" style="57" customWidth="1"/>
    <col min="6665" max="6665" width="4.42578125" style="57" customWidth="1"/>
    <col min="6666" max="6666" width="12.28515625" style="57" customWidth="1"/>
    <col min="6667" max="6667" width="12.28515625" style="57"/>
    <col min="6668" max="6668" width="14.42578125" style="57" customWidth="1"/>
    <col min="6669" max="6912" width="12.28515625" style="57"/>
    <col min="6913" max="6913" width="4.85546875" style="57" customWidth="1"/>
    <col min="6914" max="6914" width="17.5703125" style="57" customWidth="1"/>
    <col min="6915" max="6916" width="12.28515625" style="57" customWidth="1"/>
    <col min="6917" max="6917" width="6" style="57" customWidth="1"/>
    <col min="6918" max="6918" width="14.85546875" style="57" customWidth="1"/>
    <col min="6919" max="6919" width="12.28515625" style="57" customWidth="1"/>
    <col min="6920" max="6920" width="14" style="57" customWidth="1"/>
    <col min="6921" max="6921" width="4.42578125" style="57" customWidth="1"/>
    <col min="6922" max="6922" width="12.28515625" style="57" customWidth="1"/>
    <col min="6923" max="6923" width="12.28515625" style="57"/>
    <col min="6924" max="6924" width="14.42578125" style="57" customWidth="1"/>
    <col min="6925" max="7168" width="12.28515625" style="57"/>
    <col min="7169" max="7169" width="4.85546875" style="57" customWidth="1"/>
    <col min="7170" max="7170" width="17.5703125" style="57" customWidth="1"/>
    <col min="7171" max="7172" width="12.28515625" style="57" customWidth="1"/>
    <col min="7173" max="7173" width="6" style="57" customWidth="1"/>
    <col min="7174" max="7174" width="14.85546875" style="57" customWidth="1"/>
    <col min="7175" max="7175" width="12.28515625" style="57" customWidth="1"/>
    <col min="7176" max="7176" width="14" style="57" customWidth="1"/>
    <col min="7177" max="7177" width="4.42578125" style="57" customWidth="1"/>
    <col min="7178" max="7178" width="12.28515625" style="57" customWidth="1"/>
    <col min="7179" max="7179" width="12.28515625" style="57"/>
    <col min="7180" max="7180" width="14.42578125" style="57" customWidth="1"/>
    <col min="7181" max="7424" width="12.28515625" style="57"/>
    <col min="7425" max="7425" width="4.85546875" style="57" customWidth="1"/>
    <col min="7426" max="7426" width="17.5703125" style="57" customWidth="1"/>
    <col min="7427" max="7428" width="12.28515625" style="57" customWidth="1"/>
    <col min="7429" max="7429" width="6" style="57" customWidth="1"/>
    <col min="7430" max="7430" width="14.85546875" style="57" customWidth="1"/>
    <col min="7431" max="7431" width="12.28515625" style="57" customWidth="1"/>
    <col min="7432" max="7432" width="14" style="57" customWidth="1"/>
    <col min="7433" max="7433" width="4.42578125" style="57" customWidth="1"/>
    <col min="7434" max="7434" width="12.28515625" style="57" customWidth="1"/>
    <col min="7435" max="7435" width="12.28515625" style="57"/>
    <col min="7436" max="7436" width="14.42578125" style="57" customWidth="1"/>
    <col min="7437" max="7680" width="12.28515625" style="57"/>
    <col min="7681" max="7681" width="4.85546875" style="57" customWidth="1"/>
    <col min="7682" max="7682" width="17.5703125" style="57" customWidth="1"/>
    <col min="7683" max="7684" width="12.28515625" style="57" customWidth="1"/>
    <col min="7685" max="7685" width="6" style="57" customWidth="1"/>
    <col min="7686" max="7686" width="14.85546875" style="57" customWidth="1"/>
    <col min="7687" max="7687" width="12.28515625" style="57" customWidth="1"/>
    <col min="7688" max="7688" width="14" style="57" customWidth="1"/>
    <col min="7689" max="7689" width="4.42578125" style="57" customWidth="1"/>
    <col min="7690" max="7690" width="12.28515625" style="57" customWidth="1"/>
    <col min="7691" max="7691" width="12.28515625" style="57"/>
    <col min="7692" max="7692" width="14.42578125" style="57" customWidth="1"/>
    <col min="7693" max="7936" width="12.28515625" style="57"/>
    <col min="7937" max="7937" width="4.85546875" style="57" customWidth="1"/>
    <col min="7938" max="7938" width="17.5703125" style="57" customWidth="1"/>
    <col min="7939" max="7940" width="12.28515625" style="57" customWidth="1"/>
    <col min="7941" max="7941" width="6" style="57" customWidth="1"/>
    <col min="7942" max="7942" width="14.85546875" style="57" customWidth="1"/>
    <col min="7943" max="7943" width="12.28515625" style="57" customWidth="1"/>
    <col min="7944" max="7944" width="14" style="57" customWidth="1"/>
    <col min="7945" max="7945" width="4.42578125" style="57" customWidth="1"/>
    <col min="7946" max="7946" width="12.28515625" style="57" customWidth="1"/>
    <col min="7947" max="7947" width="12.28515625" style="57"/>
    <col min="7948" max="7948" width="14.42578125" style="57" customWidth="1"/>
    <col min="7949" max="8192" width="12.28515625" style="57"/>
    <col min="8193" max="8193" width="4.85546875" style="57" customWidth="1"/>
    <col min="8194" max="8194" width="17.5703125" style="57" customWidth="1"/>
    <col min="8195" max="8196" width="12.28515625" style="57" customWidth="1"/>
    <col min="8197" max="8197" width="6" style="57" customWidth="1"/>
    <col min="8198" max="8198" width="14.85546875" style="57" customWidth="1"/>
    <col min="8199" max="8199" width="12.28515625" style="57" customWidth="1"/>
    <col min="8200" max="8200" width="14" style="57" customWidth="1"/>
    <col min="8201" max="8201" width="4.42578125" style="57" customWidth="1"/>
    <col min="8202" max="8202" width="12.28515625" style="57" customWidth="1"/>
    <col min="8203" max="8203" width="12.28515625" style="57"/>
    <col min="8204" max="8204" width="14.42578125" style="57" customWidth="1"/>
    <col min="8205" max="8448" width="12.28515625" style="57"/>
    <col min="8449" max="8449" width="4.85546875" style="57" customWidth="1"/>
    <col min="8450" max="8450" width="17.5703125" style="57" customWidth="1"/>
    <col min="8451" max="8452" width="12.28515625" style="57" customWidth="1"/>
    <col min="8453" max="8453" width="6" style="57" customWidth="1"/>
    <col min="8454" max="8454" width="14.85546875" style="57" customWidth="1"/>
    <col min="8455" max="8455" width="12.28515625" style="57" customWidth="1"/>
    <col min="8456" max="8456" width="14" style="57" customWidth="1"/>
    <col min="8457" max="8457" width="4.42578125" style="57" customWidth="1"/>
    <col min="8458" max="8458" width="12.28515625" style="57" customWidth="1"/>
    <col min="8459" max="8459" width="12.28515625" style="57"/>
    <col min="8460" max="8460" width="14.42578125" style="57" customWidth="1"/>
    <col min="8461" max="8704" width="12.28515625" style="57"/>
    <col min="8705" max="8705" width="4.85546875" style="57" customWidth="1"/>
    <col min="8706" max="8706" width="17.5703125" style="57" customWidth="1"/>
    <col min="8707" max="8708" width="12.28515625" style="57" customWidth="1"/>
    <col min="8709" max="8709" width="6" style="57" customWidth="1"/>
    <col min="8710" max="8710" width="14.85546875" style="57" customWidth="1"/>
    <col min="8711" max="8711" width="12.28515625" style="57" customWidth="1"/>
    <col min="8712" max="8712" width="14" style="57" customWidth="1"/>
    <col min="8713" max="8713" width="4.42578125" style="57" customWidth="1"/>
    <col min="8714" max="8714" width="12.28515625" style="57" customWidth="1"/>
    <col min="8715" max="8715" width="12.28515625" style="57"/>
    <col min="8716" max="8716" width="14.42578125" style="57" customWidth="1"/>
    <col min="8717" max="8960" width="12.28515625" style="57"/>
    <col min="8961" max="8961" width="4.85546875" style="57" customWidth="1"/>
    <col min="8962" max="8962" width="17.5703125" style="57" customWidth="1"/>
    <col min="8963" max="8964" width="12.28515625" style="57" customWidth="1"/>
    <col min="8965" max="8965" width="6" style="57" customWidth="1"/>
    <col min="8966" max="8966" width="14.85546875" style="57" customWidth="1"/>
    <col min="8967" max="8967" width="12.28515625" style="57" customWidth="1"/>
    <col min="8968" max="8968" width="14" style="57" customWidth="1"/>
    <col min="8969" max="8969" width="4.42578125" style="57" customWidth="1"/>
    <col min="8970" max="8970" width="12.28515625" style="57" customWidth="1"/>
    <col min="8971" max="8971" width="12.28515625" style="57"/>
    <col min="8972" max="8972" width="14.42578125" style="57" customWidth="1"/>
    <col min="8973" max="9216" width="12.28515625" style="57"/>
    <col min="9217" max="9217" width="4.85546875" style="57" customWidth="1"/>
    <col min="9218" max="9218" width="17.5703125" style="57" customWidth="1"/>
    <col min="9219" max="9220" width="12.28515625" style="57" customWidth="1"/>
    <col min="9221" max="9221" width="6" style="57" customWidth="1"/>
    <col min="9222" max="9222" width="14.85546875" style="57" customWidth="1"/>
    <col min="9223" max="9223" width="12.28515625" style="57" customWidth="1"/>
    <col min="9224" max="9224" width="14" style="57" customWidth="1"/>
    <col min="9225" max="9225" width="4.42578125" style="57" customWidth="1"/>
    <col min="9226" max="9226" width="12.28515625" style="57" customWidth="1"/>
    <col min="9227" max="9227" width="12.28515625" style="57"/>
    <col min="9228" max="9228" width="14.42578125" style="57" customWidth="1"/>
    <col min="9229" max="9472" width="12.28515625" style="57"/>
    <col min="9473" max="9473" width="4.85546875" style="57" customWidth="1"/>
    <col min="9474" max="9474" width="17.5703125" style="57" customWidth="1"/>
    <col min="9475" max="9476" width="12.28515625" style="57" customWidth="1"/>
    <col min="9477" max="9477" width="6" style="57" customWidth="1"/>
    <col min="9478" max="9478" width="14.85546875" style="57" customWidth="1"/>
    <col min="9479" max="9479" width="12.28515625" style="57" customWidth="1"/>
    <col min="9480" max="9480" width="14" style="57" customWidth="1"/>
    <col min="9481" max="9481" width="4.42578125" style="57" customWidth="1"/>
    <col min="9482" max="9482" width="12.28515625" style="57" customWidth="1"/>
    <col min="9483" max="9483" width="12.28515625" style="57"/>
    <col min="9484" max="9484" width="14.42578125" style="57" customWidth="1"/>
    <col min="9485" max="9728" width="12.28515625" style="57"/>
    <col min="9729" max="9729" width="4.85546875" style="57" customWidth="1"/>
    <col min="9730" max="9730" width="17.5703125" style="57" customWidth="1"/>
    <col min="9731" max="9732" width="12.28515625" style="57" customWidth="1"/>
    <col min="9733" max="9733" width="6" style="57" customWidth="1"/>
    <col min="9734" max="9734" width="14.85546875" style="57" customWidth="1"/>
    <col min="9735" max="9735" width="12.28515625" style="57" customWidth="1"/>
    <col min="9736" max="9736" width="14" style="57" customWidth="1"/>
    <col min="9737" max="9737" width="4.42578125" style="57" customWidth="1"/>
    <col min="9738" max="9738" width="12.28515625" style="57" customWidth="1"/>
    <col min="9739" max="9739" width="12.28515625" style="57"/>
    <col min="9740" max="9740" width="14.42578125" style="57" customWidth="1"/>
    <col min="9741" max="9984" width="12.28515625" style="57"/>
    <col min="9985" max="9985" width="4.85546875" style="57" customWidth="1"/>
    <col min="9986" max="9986" width="17.5703125" style="57" customWidth="1"/>
    <col min="9987" max="9988" width="12.28515625" style="57" customWidth="1"/>
    <col min="9989" max="9989" width="6" style="57" customWidth="1"/>
    <col min="9990" max="9990" width="14.85546875" style="57" customWidth="1"/>
    <col min="9991" max="9991" width="12.28515625" style="57" customWidth="1"/>
    <col min="9992" max="9992" width="14" style="57" customWidth="1"/>
    <col min="9993" max="9993" width="4.42578125" style="57" customWidth="1"/>
    <col min="9994" max="9994" width="12.28515625" style="57" customWidth="1"/>
    <col min="9995" max="9995" width="12.28515625" style="57"/>
    <col min="9996" max="9996" width="14.42578125" style="57" customWidth="1"/>
    <col min="9997" max="10240" width="12.28515625" style="57"/>
    <col min="10241" max="10241" width="4.85546875" style="57" customWidth="1"/>
    <col min="10242" max="10242" width="17.5703125" style="57" customWidth="1"/>
    <col min="10243" max="10244" width="12.28515625" style="57" customWidth="1"/>
    <col min="10245" max="10245" width="6" style="57" customWidth="1"/>
    <col min="10246" max="10246" width="14.85546875" style="57" customWidth="1"/>
    <col min="10247" max="10247" width="12.28515625" style="57" customWidth="1"/>
    <col min="10248" max="10248" width="14" style="57" customWidth="1"/>
    <col min="10249" max="10249" width="4.42578125" style="57" customWidth="1"/>
    <col min="10250" max="10250" width="12.28515625" style="57" customWidth="1"/>
    <col min="10251" max="10251" width="12.28515625" style="57"/>
    <col min="10252" max="10252" width="14.42578125" style="57" customWidth="1"/>
    <col min="10253" max="10496" width="12.28515625" style="57"/>
    <col min="10497" max="10497" width="4.85546875" style="57" customWidth="1"/>
    <col min="10498" max="10498" width="17.5703125" style="57" customWidth="1"/>
    <col min="10499" max="10500" width="12.28515625" style="57" customWidth="1"/>
    <col min="10501" max="10501" width="6" style="57" customWidth="1"/>
    <col min="10502" max="10502" width="14.85546875" style="57" customWidth="1"/>
    <col min="10503" max="10503" width="12.28515625" style="57" customWidth="1"/>
    <col min="10504" max="10504" width="14" style="57" customWidth="1"/>
    <col min="10505" max="10505" width="4.42578125" style="57" customWidth="1"/>
    <col min="10506" max="10506" width="12.28515625" style="57" customWidth="1"/>
    <col min="10507" max="10507" width="12.28515625" style="57"/>
    <col min="10508" max="10508" width="14.42578125" style="57" customWidth="1"/>
    <col min="10509" max="10752" width="12.28515625" style="57"/>
    <col min="10753" max="10753" width="4.85546875" style="57" customWidth="1"/>
    <col min="10754" max="10754" width="17.5703125" style="57" customWidth="1"/>
    <col min="10755" max="10756" width="12.28515625" style="57" customWidth="1"/>
    <col min="10757" max="10757" width="6" style="57" customWidth="1"/>
    <col min="10758" max="10758" width="14.85546875" style="57" customWidth="1"/>
    <col min="10759" max="10759" width="12.28515625" style="57" customWidth="1"/>
    <col min="10760" max="10760" width="14" style="57" customWidth="1"/>
    <col min="10761" max="10761" width="4.42578125" style="57" customWidth="1"/>
    <col min="10762" max="10762" width="12.28515625" style="57" customWidth="1"/>
    <col min="10763" max="10763" width="12.28515625" style="57"/>
    <col min="10764" max="10764" width="14.42578125" style="57" customWidth="1"/>
    <col min="10765" max="11008" width="12.28515625" style="57"/>
    <col min="11009" max="11009" width="4.85546875" style="57" customWidth="1"/>
    <col min="11010" max="11010" width="17.5703125" style="57" customWidth="1"/>
    <col min="11011" max="11012" width="12.28515625" style="57" customWidth="1"/>
    <col min="11013" max="11013" width="6" style="57" customWidth="1"/>
    <col min="11014" max="11014" width="14.85546875" style="57" customWidth="1"/>
    <col min="11015" max="11015" width="12.28515625" style="57" customWidth="1"/>
    <col min="11016" max="11016" width="14" style="57" customWidth="1"/>
    <col min="11017" max="11017" width="4.42578125" style="57" customWidth="1"/>
    <col min="11018" max="11018" width="12.28515625" style="57" customWidth="1"/>
    <col min="11019" max="11019" width="12.28515625" style="57"/>
    <col min="11020" max="11020" width="14.42578125" style="57" customWidth="1"/>
    <col min="11021" max="11264" width="12.28515625" style="57"/>
    <col min="11265" max="11265" width="4.85546875" style="57" customWidth="1"/>
    <col min="11266" max="11266" width="17.5703125" style="57" customWidth="1"/>
    <col min="11267" max="11268" width="12.28515625" style="57" customWidth="1"/>
    <col min="11269" max="11269" width="6" style="57" customWidth="1"/>
    <col min="11270" max="11270" width="14.85546875" style="57" customWidth="1"/>
    <col min="11271" max="11271" width="12.28515625" style="57" customWidth="1"/>
    <col min="11272" max="11272" width="14" style="57" customWidth="1"/>
    <col min="11273" max="11273" width="4.42578125" style="57" customWidth="1"/>
    <col min="11274" max="11274" width="12.28515625" style="57" customWidth="1"/>
    <col min="11275" max="11275" width="12.28515625" style="57"/>
    <col min="11276" max="11276" width="14.42578125" style="57" customWidth="1"/>
    <col min="11277" max="11520" width="12.28515625" style="57"/>
    <col min="11521" max="11521" width="4.85546875" style="57" customWidth="1"/>
    <col min="11522" max="11522" width="17.5703125" style="57" customWidth="1"/>
    <col min="11523" max="11524" width="12.28515625" style="57" customWidth="1"/>
    <col min="11525" max="11525" width="6" style="57" customWidth="1"/>
    <col min="11526" max="11526" width="14.85546875" style="57" customWidth="1"/>
    <col min="11527" max="11527" width="12.28515625" style="57" customWidth="1"/>
    <col min="11528" max="11528" width="14" style="57" customWidth="1"/>
    <col min="11529" max="11529" width="4.42578125" style="57" customWidth="1"/>
    <col min="11530" max="11530" width="12.28515625" style="57" customWidth="1"/>
    <col min="11531" max="11531" width="12.28515625" style="57"/>
    <col min="11532" max="11532" width="14.42578125" style="57" customWidth="1"/>
    <col min="11533" max="11776" width="12.28515625" style="57"/>
    <col min="11777" max="11777" width="4.85546875" style="57" customWidth="1"/>
    <col min="11778" max="11778" width="17.5703125" style="57" customWidth="1"/>
    <col min="11779" max="11780" width="12.28515625" style="57" customWidth="1"/>
    <col min="11781" max="11781" width="6" style="57" customWidth="1"/>
    <col min="11782" max="11782" width="14.85546875" style="57" customWidth="1"/>
    <col min="11783" max="11783" width="12.28515625" style="57" customWidth="1"/>
    <col min="11784" max="11784" width="14" style="57" customWidth="1"/>
    <col min="11785" max="11785" width="4.42578125" style="57" customWidth="1"/>
    <col min="11786" max="11786" width="12.28515625" style="57" customWidth="1"/>
    <col min="11787" max="11787" width="12.28515625" style="57"/>
    <col min="11788" max="11788" width="14.42578125" style="57" customWidth="1"/>
    <col min="11789" max="12032" width="12.28515625" style="57"/>
    <col min="12033" max="12033" width="4.85546875" style="57" customWidth="1"/>
    <col min="12034" max="12034" width="17.5703125" style="57" customWidth="1"/>
    <col min="12035" max="12036" width="12.28515625" style="57" customWidth="1"/>
    <col min="12037" max="12037" width="6" style="57" customWidth="1"/>
    <col min="12038" max="12038" width="14.85546875" style="57" customWidth="1"/>
    <col min="12039" max="12039" width="12.28515625" style="57" customWidth="1"/>
    <col min="12040" max="12040" width="14" style="57" customWidth="1"/>
    <col min="12041" max="12041" width="4.42578125" style="57" customWidth="1"/>
    <col min="12042" max="12042" width="12.28515625" style="57" customWidth="1"/>
    <col min="12043" max="12043" width="12.28515625" style="57"/>
    <col min="12044" max="12044" width="14.42578125" style="57" customWidth="1"/>
    <col min="12045" max="12288" width="12.28515625" style="57"/>
    <col min="12289" max="12289" width="4.85546875" style="57" customWidth="1"/>
    <col min="12290" max="12290" width="17.5703125" style="57" customWidth="1"/>
    <col min="12291" max="12292" width="12.28515625" style="57" customWidth="1"/>
    <col min="12293" max="12293" width="6" style="57" customWidth="1"/>
    <col min="12294" max="12294" width="14.85546875" style="57" customWidth="1"/>
    <col min="12295" max="12295" width="12.28515625" style="57" customWidth="1"/>
    <col min="12296" max="12296" width="14" style="57" customWidth="1"/>
    <col min="12297" max="12297" width="4.42578125" style="57" customWidth="1"/>
    <col min="12298" max="12298" width="12.28515625" style="57" customWidth="1"/>
    <col min="12299" max="12299" width="12.28515625" style="57"/>
    <col min="12300" max="12300" width="14.42578125" style="57" customWidth="1"/>
    <col min="12301" max="12544" width="12.28515625" style="57"/>
    <col min="12545" max="12545" width="4.85546875" style="57" customWidth="1"/>
    <col min="12546" max="12546" width="17.5703125" style="57" customWidth="1"/>
    <col min="12547" max="12548" width="12.28515625" style="57" customWidth="1"/>
    <col min="12549" max="12549" width="6" style="57" customWidth="1"/>
    <col min="12550" max="12550" width="14.85546875" style="57" customWidth="1"/>
    <col min="12551" max="12551" width="12.28515625" style="57" customWidth="1"/>
    <col min="12552" max="12552" width="14" style="57" customWidth="1"/>
    <col min="12553" max="12553" width="4.42578125" style="57" customWidth="1"/>
    <col min="12554" max="12554" width="12.28515625" style="57" customWidth="1"/>
    <col min="12555" max="12555" width="12.28515625" style="57"/>
    <col min="12556" max="12556" width="14.42578125" style="57" customWidth="1"/>
    <col min="12557" max="12800" width="12.28515625" style="57"/>
    <col min="12801" max="12801" width="4.85546875" style="57" customWidth="1"/>
    <col min="12802" max="12802" width="17.5703125" style="57" customWidth="1"/>
    <col min="12803" max="12804" width="12.28515625" style="57" customWidth="1"/>
    <col min="12805" max="12805" width="6" style="57" customWidth="1"/>
    <col min="12806" max="12806" width="14.85546875" style="57" customWidth="1"/>
    <col min="12807" max="12807" width="12.28515625" style="57" customWidth="1"/>
    <col min="12808" max="12808" width="14" style="57" customWidth="1"/>
    <col min="12809" max="12809" width="4.42578125" style="57" customWidth="1"/>
    <col min="12810" max="12810" width="12.28515625" style="57" customWidth="1"/>
    <col min="12811" max="12811" width="12.28515625" style="57"/>
    <col min="12812" max="12812" width="14.42578125" style="57" customWidth="1"/>
    <col min="12813" max="13056" width="12.28515625" style="57"/>
    <col min="13057" max="13057" width="4.85546875" style="57" customWidth="1"/>
    <col min="13058" max="13058" width="17.5703125" style="57" customWidth="1"/>
    <col min="13059" max="13060" width="12.28515625" style="57" customWidth="1"/>
    <col min="13061" max="13061" width="6" style="57" customWidth="1"/>
    <col min="13062" max="13062" width="14.85546875" style="57" customWidth="1"/>
    <col min="13063" max="13063" width="12.28515625" style="57" customWidth="1"/>
    <col min="13064" max="13064" width="14" style="57" customWidth="1"/>
    <col min="13065" max="13065" width="4.42578125" style="57" customWidth="1"/>
    <col min="13066" max="13066" width="12.28515625" style="57" customWidth="1"/>
    <col min="13067" max="13067" width="12.28515625" style="57"/>
    <col min="13068" max="13068" width="14.42578125" style="57" customWidth="1"/>
    <col min="13069" max="13312" width="12.28515625" style="57"/>
    <col min="13313" max="13313" width="4.85546875" style="57" customWidth="1"/>
    <col min="13314" max="13314" width="17.5703125" style="57" customWidth="1"/>
    <col min="13315" max="13316" width="12.28515625" style="57" customWidth="1"/>
    <col min="13317" max="13317" width="6" style="57" customWidth="1"/>
    <col min="13318" max="13318" width="14.85546875" style="57" customWidth="1"/>
    <col min="13319" max="13319" width="12.28515625" style="57" customWidth="1"/>
    <col min="13320" max="13320" width="14" style="57" customWidth="1"/>
    <col min="13321" max="13321" width="4.42578125" style="57" customWidth="1"/>
    <col min="13322" max="13322" width="12.28515625" style="57" customWidth="1"/>
    <col min="13323" max="13323" width="12.28515625" style="57"/>
    <col min="13324" max="13324" width="14.42578125" style="57" customWidth="1"/>
    <col min="13325" max="13568" width="12.28515625" style="57"/>
    <col min="13569" max="13569" width="4.85546875" style="57" customWidth="1"/>
    <col min="13570" max="13570" width="17.5703125" style="57" customWidth="1"/>
    <col min="13571" max="13572" width="12.28515625" style="57" customWidth="1"/>
    <col min="13573" max="13573" width="6" style="57" customWidth="1"/>
    <col min="13574" max="13574" width="14.85546875" style="57" customWidth="1"/>
    <col min="13575" max="13575" width="12.28515625" style="57" customWidth="1"/>
    <col min="13576" max="13576" width="14" style="57" customWidth="1"/>
    <col min="13577" max="13577" width="4.42578125" style="57" customWidth="1"/>
    <col min="13578" max="13578" width="12.28515625" style="57" customWidth="1"/>
    <col min="13579" max="13579" width="12.28515625" style="57"/>
    <col min="13580" max="13580" width="14.42578125" style="57" customWidth="1"/>
    <col min="13581" max="13824" width="12.28515625" style="57"/>
    <col min="13825" max="13825" width="4.85546875" style="57" customWidth="1"/>
    <col min="13826" max="13826" width="17.5703125" style="57" customWidth="1"/>
    <col min="13827" max="13828" width="12.28515625" style="57" customWidth="1"/>
    <col min="13829" max="13829" width="6" style="57" customWidth="1"/>
    <col min="13830" max="13830" width="14.85546875" style="57" customWidth="1"/>
    <col min="13831" max="13831" width="12.28515625" style="57" customWidth="1"/>
    <col min="13832" max="13832" width="14" style="57" customWidth="1"/>
    <col min="13833" max="13833" width="4.42578125" style="57" customWidth="1"/>
    <col min="13834" max="13834" width="12.28515625" style="57" customWidth="1"/>
    <col min="13835" max="13835" width="12.28515625" style="57"/>
    <col min="13836" max="13836" width="14.42578125" style="57" customWidth="1"/>
    <col min="13837" max="14080" width="12.28515625" style="57"/>
    <col min="14081" max="14081" width="4.85546875" style="57" customWidth="1"/>
    <col min="14082" max="14082" width="17.5703125" style="57" customWidth="1"/>
    <col min="14083" max="14084" width="12.28515625" style="57" customWidth="1"/>
    <col min="14085" max="14085" width="6" style="57" customWidth="1"/>
    <col min="14086" max="14086" width="14.85546875" style="57" customWidth="1"/>
    <col min="14087" max="14087" width="12.28515625" style="57" customWidth="1"/>
    <col min="14088" max="14088" width="14" style="57" customWidth="1"/>
    <col min="14089" max="14089" width="4.42578125" style="57" customWidth="1"/>
    <col min="14090" max="14090" width="12.28515625" style="57" customWidth="1"/>
    <col min="14091" max="14091" width="12.28515625" style="57"/>
    <col min="14092" max="14092" width="14.42578125" style="57" customWidth="1"/>
    <col min="14093" max="14336" width="12.28515625" style="57"/>
    <col min="14337" max="14337" width="4.85546875" style="57" customWidth="1"/>
    <col min="14338" max="14338" width="17.5703125" style="57" customWidth="1"/>
    <col min="14339" max="14340" width="12.28515625" style="57" customWidth="1"/>
    <col min="14341" max="14341" width="6" style="57" customWidth="1"/>
    <col min="14342" max="14342" width="14.85546875" style="57" customWidth="1"/>
    <col min="14343" max="14343" width="12.28515625" style="57" customWidth="1"/>
    <col min="14344" max="14344" width="14" style="57" customWidth="1"/>
    <col min="14345" max="14345" width="4.42578125" style="57" customWidth="1"/>
    <col min="14346" max="14346" width="12.28515625" style="57" customWidth="1"/>
    <col min="14347" max="14347" width="12.28515625" style="57"/>
    <col min="14348" max="14348" width="14.42578125" style="57" customWidth="1"/>
    <col min="14349" max="14592" width="12.28515625" style="57"/>
    <col min="14593" max="14593" width="4.85546875" style="57" customWidth="1"/>
    <col min="14594" max="14594" width="17.5703125" style="57" customWidth="1"/>
    <col min="14595" max="14596" width="12.28515625" style="57" customWidth="1"/>
    <col min="14597" max="14597" width="6" style="57" customWidth="1"/>
    <col min="14598" max="14598" width="14.85546875" style="57" customWidth="1"/>
    <col min="14599" max="14599" width="12.28515625" style="57" customWidth="1"/>
    <col min="14600" max="14600" width="14" style="57" customWidth="1"/>
    <col min="14601" max="14601" width="4.42578125" style="57" customWidth="1"/>
    <col min="14602" max="14602" width="12.28515625" style="57" customWidth="1"/>
    <col min="14603" max="14603" width="12.28515625" style="57"/>
    <col min="14604" max="14604" width="14.42578125" style="57" customWidth="1"/>
    <col min="14605" max="14848" width="12.28515625" style="57"/>
    <col min="14849" max="14849" width="4.85546875" style="57" customWidth="1"/>
    <col min="14850" max="14850" width="17.5703125" style="57" customWidth="1"/>
    <col min="14851" max="14852" width="12.28515625" style="57" customWidth="1"/>
    <col min="14853" max="14853" width="6" style="57" customWidth="1"/>
    <col min="14854" max="14854" width="14.85546875" style="57" customWidth="1"/>
    <col min="14855" max="14855" width="12.28515625" style="57" customWidth="1"/>
    <col min="14856" max="14856" width="14" style="57" customWidth="1"/>
    <col min="14857" max="14857" width="4.42578125" style="57" customWidth="1"/>
    <col min="14858" max="14858" width="12.28515625" style="57" customWidth="1"/>
    <col min="14859" max="14859" width="12.28515625" style="57"/>
    <col min="14860" max="14860" width="14.42578125" style="57" customWidth="1"/>
    <col min="14861" max="15104" width="12.28515625" style="57"/>
    <col min="15105" max="15105" width="4.85546875" style="57" customWidth="1"/>
    <col min="15106" max="15106" width="17.5703125" style="57" customWidth="1"/>
    <col min="15107" max="15108" width="12.28515625" style="57" customWidth="1"/>
    <col min="15109" max="15109" width="6" style="57" customWidth="1"/>
    <col min="15110" max="15110" width="14.85546875" style="57" customWidth="1"/>
    <col min="15111" max="15111" width="12.28515625" style="57" customWidth="1"/>
    <col min="15112" max="15112" width="14" style="57" customWidth="1"/>
    <col min="15113" max="15113" width="4.42578125" style="57" customWidth="1"/>
    <col min="15114" max="15114" width="12.28515625" style="57" customWidth="1"/>
    <col min="15115" max="15115" width="12.28515625" style="57"/>
    <col min="15116" max="15116" width="14.42578125" style="57" customWidth="1"/>
    <col min="15117" max="15360" width="12.28515625" style="57"/>
    <col min="15361" max="15361" width="4.85546875" style="57" customWidth="1"/>
    <col min="15362" max="15362" width="17.5703125" style="57" customWidth="1"/>
    <col min="15363" max="15364" width="12.28515625" style="57" customWidth="1"/>
    <col min="15365" max="15365" width="6" style="57" customWidth="1"/>
    <col min="15366" max="15366" width="14.85546875" style="57" customWidth="1"/>
    <col min="15367" max="15367" width="12.28515625" style="57" customWidth="1"/>
    <col min="15368" max="15368" width="14" style="57" customWidth="1"/>
    <col min="15369" max="15369" width="4.42578125" style="57" customWidth="1"/>
    <col min="15370" max="15370" width="12.28515625" style="57" customWidth="1"/>
    <col min="15371" max="15371" width="12.28515625" style="57"/>
    <col min="15372" max="15372" width="14.42578125" style="57" customWidth="1"/>
    <col min="15373" max="15616" width="12.28515625" style="57"/>
    <col min="15617" max="15617" width="4.85546875" style="57" customWidth="1"/>
    <col min="15618" max="15618" width="17.5703125" style="57" customWidth="1"/>
    <col min="15619" max="15620" width="12.28515625" style="57" customWidth="1"/>
    <col min="15621" max="15621" width="6" style="57" customWidth="1"/>
    <col min="15622" max="15622" width="14.85546875" style="57" customWidth="1"/>
    <col min="15623" max="15623" width="12.28515625" style="57" customWidth="1"/>
    <col min="15624" max="15624" width="14" style="57" customWidth="1"/>
    <col min="15625" max="15625" width="4.42578125" style="57" customWidth="1"/>
    <col min="15626" max="15626" width="12.28515625" style="57" customWidth="1"/>
    <col min="15627" max="15627" width="12.28515625" style="57"/>
    <col min="15628" max="15628" width="14.42578125" style="57" customWidth="1"/>
    <col min="15629" max="15872" width="12.28515625" style="57"/>
    <col min="15873" max="15873" width="4.85546875" style="57" customWidth="1"/>
    <col min="15874" max="15874" width="17.5703125" style="57" customWidth="1"/>
    <col min="15875" max="15876" width="12.28515625" style="57" customWidth="1"/>
    <col min="15877" max="15877" width="6" style="57" customWidth="1"/>
    <col min="15878" max="15878" width="14.85546875" style="57" customWidth="1"/>
    <col min="15879" max="15879" width="12.28515625" style="57" customWidth="1"/>
    <col min="15880" max="15880" width="14" style="57" customWidth="1"/>
    <col min="15881" max="15881" width="4.42578125" style="57" customWidth="1"/>
    <col min="15882" max="15882" width="12.28515625" style="57" customWidth="1"/>
    <col min="15883" max="15883" width="12.28515625" style="57"/>
    <col min="15884" max="15884" width="14.42578125" style="57" customWidth="1"/>
    <col min="15885" max="16128" width="12.28515625" style="57"/>
    <col min="16129" max="16129" width="4.85546875" style="57" customWidth="1"/>
    <col min="16130" max="16130" width="17.5703125" style="57" customWidth="1"/>
    <col min="16131" max="16132" width="12.28515625" style="57" customWidth="1"/>
    <col min="16133" max="16133" width="6" style="57" customWidth="1"/>
    <col min="16134" max="16134" width="14.85546875" style="57" customWidth="1"/>
    <col min="16135" max="16135" width="12.28515625" style="57" customWidth="1"/>
    <col min="16136" max="16136" width="14" style="57" customWidth="1"/>
    <col min="16137" max="16137" width="4.42578125" style="57" customWidth="1"/>
    <col min="16138" max="16138" width="12.28515625" style="57" customWidth="1"/>
    <col min="16139" max="16139" width="12.28515625" style="57"/>
    <col min="16140" max="16140" width="14.42578125" style="57" customWidth="1"/>
    <col min="16141" max="16384" width="12.28515625" style="57"/>
  </cols>
  <sheetData>
    <row r="1" spans="1:12" s="16" customFormat="1" ht="18.75">
      <c r="A1" s="14"/>
      <c r="B1" s="15" t="s">
        <v>89</v>
      </c>
      <c r="C1" s="14"/>
      <c r="D1" s="14"/>
      <c r="E1" s="14"/>
      <c r="F1" s="14"/>
      <c r="G1" s="14"/>
      <c r="H1" s="14"/>
      <c r="J1" s="14"/>
      <c r="K1" s="14"/>
      <c r="L1" s="14"/>
    </row>
    <row r="2" spans="1:12" s="16" customFormat="1">
      <c r="A2" s="14"/>
      <c r="B2" s="14" t="s">
        <v>45</v>
      </c>
      <c r="C2" s="14"/>
      <c r="D2" s="14"/>
      <c r="E2" s="14"/>
      <c r="F2" s="14"/>
      <c r="G2" s="14"/>
      <c r="H2" s="14"/>
      <c r="J2" s="14"/>
      <c r="K2" s="14"/>
      <c r="L2" s="14"/>
    </row>
    <row r="3" spans="1:12" s="16" customFormat="1">
      <c r="A3" s="14"/>
      <c r="B3" s="14" t="s">
        <v>46</v>
      </c>
      <c r="C3" s="14" t="s">
        <v>93</v>
      </c>
      <c r="D3" s="14"/>
      <c r="E3" s="14"/>
      <c r="F3" s="14"/>
      <c r="G3" s="14"/>
      <c r="H3" s="14"/>
      <c r="J3" s="14"/>
      <c r="K3" s="14"/>
      <c r="L3" s="14"/>
    </row>
    <row r="4" spans="1:12" s="16" customFormat="1">
      <c r="A4" s="14"/>
      <c r="B4" s="14" t="s">
        <v>47</v>
      </c>
      <c r="C4" s="17">
        <v>1</v>
      </c>
      <c r="D4" s="14" t="s">
        <v>48</v>
      </c>
      <c r="E4" s="14"/>
      <c r="F4" s="14"/>
      <c r="G4" s="14"/>
      <c r="H4" s="14"/>
      <c r="J4" s="14"/>
      <c r="K4" s="14"/>
      <c r="L4" s="14"/>
    </row>
    <row r="5" spans="1:12" s="16" customFormat="1"/>
    <row r="6" spans="1:12" s="16" customFormat="1">
      <c r="B6" s="18" t="s">
        <v>49</v>
      </c>
      <c r="F6" s="18" t="s">
        <v>50</v>
      </c>
      <c r="H6" s="19"/>
      <c r="I6" s="19"/>
      <c r="J6" s="20"/>
    </row>
    <row r="7" spans="1:12" s="16" customFormat="1">
      <c r="B7" s="21" t="s">
        <v>51</v>
      </c>
      <c r="C7" s="16" t="s">
        <v>52</v>
      </c>
      <c r="D7" s="22">
        <v>7.8E-2</v>
      </c>
      <c r="F7" s="23" t="s">
        <v>53</v>
      </c>
      <c r="G7" s="23" t="s">
        <v>54</v>
      </c>
      <c r="H7" s="23" t="s">
        <v>55</v>
      </c>
      <c r="I7" s="24"/>
      <c r="J7" s="25" t="s">
        <v>56</v>
      </c>
      <c r="K7" s="26"/>
      <c r="L7" s="27"/>
    </row>
    <row r="8" spans="1:12" s="16" customFormat="1">
      <c r="B8" s="21" t="s">
        <v>57</v>
      </c>
      <c r="C8" s="16" t="s">
        <v>52</v>
      </c>
      <c r="D8" s="22">
        <f>D7-5%</f>
        <v>2.7999999999999997E-2</v>
      </c>
      <c r="F8" s="28" t="s">
        <v>51</v>
      </c>
      <c r="G8" s="29">
        <f>'P-Budget'!C34</f>
        <v>5404802.2824082747</v>
      </c>
      <c r="H8" s="30">
        <f>G8/D9</f>
        <v>594.98043619641953</v>
      </c>
      <c r="I8" s="19"/>
      <c r="J8" s="31">
        <f>'P-Budget'!D41/1000000</f>
        <v>95.2</v>
      </c>
      <c r="K8" s="32"/>
      <c r="L8" s="30"/>
    </row>
    <row r="9" spans="1:12" s="16" customFormat="1">
      <c r="B9" s="18" t="s">
        <v>58</v>
      </c>
      <c r="C9" s="16" t="s">
        <v>59</v>
      </c>
      <c r="D9" s="33">
        <v>9084</v>
      </c>
      <c r="F9" s="28" t="s">
        <v>60</v>
      </c>
      <c r="G9" s="29">
        <f>'S-budget'!C34</f>
        <v>19217560.549541283</v>
      </c>
      <c r="H9" s="30">
        <f>G9/D9</f>
        <v>2115.5394704470809</v>
      </c>
      <c r="I9" s="19"/>
      <c r="J9" s="31">
        <f>'S-budget'!D41/1000000</f>
        <v>92.8</v>
      </c>
      <c r="K9" s="32"/>
      <c r="L9" s="30"/>
    </row>
    <row r="10" spans="1:12" s="16" customFormat="1">
      <c r="B10" s="18" t="s">
        <v>61</v>
      </c>
      <c r="C10" s="16" t="s">
        <v>62</v>
      </c>
      <c r="F10" s="34" t="s">
        <v>63</v>
      </c>
      <c r="G10" s="23" t="s">
        <v>54</v>
      </c>
      <c r="H10" s="35"/>
      <c r="I10" s="36"/>
      <c r="J10" s="25" t="s">
        <v>64</v>
      </c>
      <c r="K10" s="26"/>
      <c r="L10" s="26"/>
    </row>
    <row r="11" spans="1:12" s="16" customFormat="1">
      <c r="B11" s="21" t="s">
        <v>51</v>
      </c>
      <c r="D11" s="33">
        <v>50000</v>
      </c>
      <c r="F11" s="37" t="s">
        <v>65</v>
      </c>
      <c r="G11" s="38">
        <v>63234.051106233339</v>
      </c>
      <c r="H11" s="39">
        <f>G11/$D$9</f>
        <v>6.9610360090525472</v>
      </c>
      <c r="I11" s="40"/>
      <c r="J11" s="31">
        <f>'P-Budget'!D22/1000000</f>
        <v>7.74</v>
      </c>
      <c r="K11" s="41"/>
      <c r="L11" s="42"/>
    </row>
    <row r="12" spans="1:12" s="16" customFormat="1">
      <c r="B12" s="21" t="s">
        <v>57</v>
      </c>
      <c r="D12" s="33">
        <v>50000</v>
      </c>
      <c r="F12" s="37" t="s">
        <v>66</v>
      </c>
      <c r="G12" s="38">
        <v>63280.985918563216</v>
      </c>
      <c r="H12" s="39">
        <f>G12/$D$9</f>
        <v>6.9662027651434624</v>
      </c>
      <c r="I12" s="40"/>
      <c r="J12" s="31">
        <f>'S-budget'!D22/1000000</f>
        <v>7.26</v>
      </c>
      <c r="K12" s="41"/>
      <c r="L12" s="42"/>
    </row>
    <row r="13" spans="1:12" s="16" customFormat="1"/>
    <row r="14" spans="1:12" s="16" customFormat="1">
      <c r="B14" s="25" t="s">
        <v>67</v>
      </c>
      <c r="C14" s="43" t="s">
        <v>68</v>
      </c>
      <c r="D14" s="43" t="s">
        <v>69</v>
      </c>
      <c r="F14" s="26" t="s">
        <v>70</v>
      </c>
      <c r="G14" s="26"/>
      <c r="H14" s="27"/>
      <c r="I14" s="20"/>
      <c r="J14" s="18" t="s">
        <v>71</v>
      </c>
      <c r="L14" s="44">
        <f>'I-O'!C34</f>
        <v>98</v>
      </c>
    </row>
    <row r="15" spans="1:12" s="16" customFormat="1">
      <c r="B15" s="16" t="s">
        <v>89</v>
      </c>
      <c r="C15" s="45">
        <v>2000</v>
      </c>
      <c r="D15" s="46">
        <f>(C15/1000000)*1000</f>
        <v>2</v>
      </c>
      <c r="F15" s="47" t="s">
        <v>89</v>
      </c>
      <c r="G15" s="48">
        <f>'I-O'!C32</f>
        <v>4.0816326530612242E-2</v>
      </c>
      <c r="H15" s="49"/>
      <c r="I15" s="50"/>
      <c r="J15" s="51" t="s">
        <v>72</v>
      </c>
    </row>
    <row r="16" spans="1:12" s="16" customFormat="1">
      <c r="F16" s="52"/>
      <c r="G16" s="53"/>
      <c r="H16" s="50"/>
      <c r="I16" s="50"/>
      <c r="J16" s="20"/>
    </row>
    <row r="17" spans="2:10" s="16" customFormat="1">
      <c r="F17" s="54"/>
      <c r="G17" s="55"/>
      <c r="H17" s="56"/>
      <c r="I17" s="56"/>
      <c r="J17" s="20"/>
    </row>
    <row r="18" spans="2:10">
      <c r="B18" s="58" t="s">
        <v>73</v>
      </c>
    </row>
    <row r="19" spans="2:10">
      <c r="B19" s="57" t="s">
        <v>108</v>
      </c>
    </row>
    <row r="20" spans="2:10">
      <c r="B20" s="57" t="s">
        <v>109</v>
      </c>
    </row>
    <row r="21" spans="2:10">
      <c r="B21" s="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26"/>
  <sheetViews>
    <sheetView workbookViewId="0">
      <selection activeCell="G17" sqref="G17"/>
    </sheetView>
  </sheetViews>
  <sheetFormatPr defaultRowHeight="15"/>
  <cols>
    <col min="1" max="1" width="4.42578125" customWidth="1"/>
    <col min="2" max="2" width="27.42578125" customWidth="1"/>
    <col min="3" max="7" width="12" customWidth="1"/>
  </cols>
  <sheetData>
    <row r="1" spans="2:7" ht="18.75">
      <c r="B1" s="1" t="s">
        <v>0</v>
      </c>
      <c r="C1" s="1"/>
      <c r="D1" s="1"/>
      <c r="E1" s="1"/>
      <c r="F1" s="1"/>
      <c r="G1" s="1"/>
    </row>
    <row r="2" spans="2:7" ht="18.75">
      <c r="B2" s="2" t="s">
        <v>1</v>
      </c>
      <c r="C2" s="2"/>
      <c r="D2" s="2"/>
      <c r="E2" s="2"/>
      <c r="F2" s="2"/>
      <c r="G2" s="2"/>
    </row>
    <row r="3" spans="2:7">
      <c r="B3" s="101" t="s">
        <v>2</v>
      </c>
      <c r="C3" s="103" t="s">
        <v>74</v>
      </c>
      <c r="D3" s="103" t="s">
        <v>75</v>
      </c>
      <c r="E3" s="103" t="s">
        <v>76</v>
      </c>
      <c r="F3" s="61"/>
      <c r="G3" s="61"/>
    </row>
    <row r="4" spans="2:7">
      <c r="B4" s="102"/>
      <c r="C4" s="103"/>
      <c r="D4" s="103"/>
      <c r="E4" s="103"/>
      <c r="F4" s="61"/>
      <c r="G4" s="61"/>
    </row>
    <row r="5" spans="2:7">
      <c r="B5" s="77" t="s">
        <v>3</v>
      </c>
      <c r="C5" s="3"/>
      <c r="D5" s="3"/>
      <c r="E5" s="3"/>
      <c r="F5" s="62"/>
      <c r="G5" s="62"/>
    </row>
    <row r="6" spans="2:7">
      <c r="B6" s="81" t="s">
        <v>96</v>
      </c>
      <c r="C6" s="75" t="s">
        <v>77</v>
      </c>
      <c r="D6" s="81"/>
      <c r="E6" s="81"/>
      <c r="F6" s="63"/>
      <c r="G6" s="63"/>
    </row>
    <row r="7" spans="2:7">
      <c r="B7" s="81" t="s">
        <v>95</v>
      </c>
      <c r="C7" s="75" t="s">
        <v>97</v>
      </c>
      <c r="D7" s="83">
        <v>50000</v>
      </c>
      <c r="E7" s="83">
        <v>50000</v>
      </c>
      <c r="F7" s="63"/>
      <c r="G7" s="63"/>
    </row>
    <row r="8" spans="2:7">
      <c r="B8" s="81" t="s">
        <v>78</v>
      </c>
      <c r="C8" s="75" t="s">
        <v>77</v>
      </c>
      <c r="D8" s="83">
        <v>8000</v>
      </c>
      <c r="E8" s="83">
        <v>8000</v>
      </c>
      <c r="F8" s="63"/>
      <c r="G8" s="63"/>
    </row>
    <row r="9" spans="2:7">
      <c r="B9" s="77" t="s">
        <v>98</v>
      </c>
      <c r="C9" s="3"/>
      <c r="D9" s="3"/>
      <c r="E9" s="3"/>
      <c r="F9" s="62"/>
      <c r="G9" s="62"/>
    </row>
    <row r="10" spans="2:7">
      <c r="B10" s="81" t="s">
        <v>99</v>
      </c>
      <c r="C10" s="72" t="s">
        <v>101</v>
      </c>
      <c r="D10" s="83">
        <v>250000</v>
      </c>
      <c r="E10" s="83">
        <v>250000</v>
      </c>
      <c r="F10" s="64"/>
      <c r="G10" s="64"/>
    </row>
    <row r="11" spans="2:7">
      <c r="B11" s="81" t="s">
        <v>100</v>
      </c>
      <c r="C11" s="72" t="s">
        <v>101</v>
      </c>
      <c r="D11" s="83">
        <v>50000</v>
      </c>
      <c r="E11" s="83">
        <v>50000</v>
      </c>
      <c r="F11" s="63"/>
      <c r="G11" s="63"/>
    </row>
    <row r="12" spans="2:7">
      <c r="B12" s="78"/>
      <c r="C12" s="72"/>
      <c r="D12" s="65"/>
      <c r="E12" s="65"/>
      <c r="F12" s="63"/>
      <c r="G12" s="63"/>
    </row>
    <row r="13" spans="2:7">
      <c r="B13" s="99" t="s">
        <v>85</v>
      </c>
      <c r="C13" s="72"/>
      <c r="D13" s="65"/>
      <c r="E13" s="65"/>
      <c r="F13" s="63"/>
      <c r="G13" s="63"/>
    </row>
    <row r="14" spans="2:7">
      <c r="B14" s="100" t="s">
        <v>86</v>
      </c>
      <c r="C14" s="72" t="s">
        <v>62</v>
      </c>
      <c r="D14" s="86">
        <f>Summary!$D$11</f>
        <v>50000</v>
      </c>
      <c r="E14" s="86">
        <f>Summary!$D$12</f>
        <v>50000</v>
      </c>
      <c r="F14" s="63"/>
      <c r="G14" s="63"/>
    </row>
    <row r="15" spans="2:7">
      <c r="B15" s="100" t="s">
        <v>88</v>
      </c>
      <c r="C15" s="72" t="s">
        <v>62</v>
      </c>
      <c r="D15" s="86">
        <v>60000</v>
      </c>
      <c r="E15" s="86">
        <v>60000</v>
      </c>
      <c r="F15" s="63"/>
      <c r="G15" s="63"/>
    </row>
    <row r="16" spans="2:7">
      <c r="B16" s="100" t="s">
        <v>121</v>
      </c>
      <c r="C16" s="72" t="s">
        <v>62</v>
      </c>
      <c r="D16" s="86">
        <v>60000</v>
      </c>
      <c r="E16" s="86">
        <v>60000</v>
      </c>
      <c r="F16" s="63"/>
      <c r="G16" s="63"/>
    </row>
    <row r="17" spans="2:7">
      <c r="B17" s="100" t="s">
        <v>94</v>
      </c>
      <c r="C17" s="72" t="s">
        <v>62</v>
      </c>
      <c r="D17" s="86">
        <f>Summary!$D$11</f>
        <v>50000</v>
      </c>
      <c r="E17" s="86">
        <f>Summary!$D$12</f>
        <v>50000</v>
      </c>
      <c r="F17" s="63"/>
      <c r="G17" s="63"/>
    </row>
    <row r="18" spans="2:7">
      <c r="B18" s="100" t="s">
        <v>90</v>
      </c>
      <c r="C18" s="72" t="s">
        <v>62</v>
      </c>
      <c r="D18" s="86">
        <f>Summary!$D$11</f>
        <v>50000</v>
      </c>
      <c r="E18" s="86">
        <f>Summary!$D$12</f>
        <v>50000</v>
      </c>
      <c r="F18" s="63"/>
      <c r="G18" s="63"/>
    </row>
    <row r="19" spans="2:7">
      <c r="B19" s="100" t="s">
        <v>91</v>
      </c>
      <c r="C19" s="72" t="s">
        <v>62</v>
      </c>
      <c r="D19" s="86">
        <f>Summary!$D$11</f>
        <v>50000</v>
      </c>
      <c r="E19" s="86">
        <f>Summary!$D$12</f>
        <v>50000</v>
      </c>
      <c r="F19" s="63"/>
      <c r="G19" s="63"/>
    </row>
    <row r="20" spans="2:7">
      <c r="B20" s="100" t="s">
        <v>92</v>
      </c>
      <c r="C20" s="72" t="s">
        <v>62</v>
      </c>
      <c r="D20" s="86">
        <f>Summary!$D$11</f>
        <v>50000</v>
      </c>
      <c r="E20" s="86">
        <f>Summary!$D$12</f>
        <v>50000</v>
      </c>
      <c r="F20" s="63"/>
      <c r="G20" s="63"/>
    </row>
    <row r="21" spans="2:7">
      <c r="B21" s="81"/>
      <c r="C21" s="72"/>
      <c r="D21" s="86"/>
      <c r="E21" s="86"/>
      <c r="F21" s="9"/>
      <c r="G21" s="9"/>
    </row>
    <row r="22" spans="2:7">
      <c r="B22" s="84" t="s">
        <v>4</v>
      </c>
      <c r="C22" s="80"/>
      <c r="D22" s="82"/>
      <c r="E22" s="82"/>
      <c r="F22" s="62"/>
      <c r="G22" s="62"/>
    </row>
    <row r="23" spans="2:7">
      <c r="B23" s="81" t="s">
        <v>5</v>
      </c>
      <c r="C23" s="82"/>
      <c r="D23" s="82"/>
      <c r="E23" s="82"/>
    </row>
    <row r="24" spans="2:7">
      <c r="B24" s="81" t="s">
        <v>6</v>
      </c>
      <c r="C24" s="82"/>
      <c r="D24" s="82"/>
      <c r="E24" s="82"/>
    </row>
    <row r="25" spans="2:7">
      <c r="B25" s="82"/>
      <c r="C25" s="82"/>
      <c r="D25" s="82"/>
      <c r="E25" s="82"/>
    </row>
    <row r="26" spans="2:7">
      <c r="B26" s="80" t="s">
        <v>106</v>
      </c>
      <c r="C26" s="79" t="s">
        <v>105</v>
      </c>
      <c r="D26" s="80">
        <v>2000</v>
      </c>
      <c r="E26" s="80">
        <v>2000</v>
      </c>
    </row>
  </sheetData>
  <mergeCells count="4"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5"/>
  <sheetViews>
    <sheetView topLeftCell="A13" workbookViewId="0">
      <selection activeCell="C30" sqref="C30"/>
    </sheetView>
  </sheetViews>
  <sheetFormatPr defaultRowHeight="15"/>
  <cols>
    <col min="1" max="1" width="27.28515625" bestFit="1" customWidth="1"/>
    <col min="2" max="2" width="7.140625" customWidth="1"/>
    <col min="254" max="254" width="27.28515625" customWidth="1"/>
    <col min="510" max="510" width="27.28515625" customWidth="1"/>
    <col min="766" max="766" width="27.28515625" customWidth="1"/>
    <col min="1022" max="1022" width="27.28515625" customWidth="1"/>
    <col min="1278" max="1278" width="27.28515625" customWidth="1"/>
    <col min="1534" max="1534" width="27.28515625" customWidth="1"/>
    <col min="1790" max="1790" width="27.28515625" customWidth="1"/>
    <col min="2046" max="2046" width="27.28515625" customWidth="1"/>
    <col min="2302" max="2302" width="27.28515625" customWidth="1"/>
    <col min="2558" max="2558" width="27.28515625" customWidth="1"/>
    <col min="2814" max="2814" width="27.28515625" customWidth="1"/>
    <col min="3070" max="3070" width="27.28515625" customWidth="1"/>
    <col min="3326" max="3326" width="27.28515625" customWidth="1"/>
    <col min="3582" max="3582" width="27.28515625" customWidth="1"/>
    <col min="3838" max="3838" width="27.28515625" customWidth="1"/>
    <col min="4094" max="4094" width="27.28515625" customWidth="1"/>
    <col min="4350" max="4350" width="27.28515625" customWidth="1"/>
    <col min="4606" max="4606" width="27.28515625" customWidth="1"/>
    <col min="4862" max="4862" width="27.28515625" customWidth="1"/>
    <col min="5118" max="5118" width="27.28515625" customWidth="1"/>
    <col min="5374" max="5374" width="27.28515625" customWidth="1"/>
    <col min="5630" max="5630" width="27.28515625" customWidth="1"/>
    <col min="5886" max="5886" width="27.28515625" customWidth="1"/>
    <col min="6142" max="6142" width="27.28515625" customWidth="1"/>
    <col min="6398" max="6398" width="27.28515625" customWidth="1"/>
    <col min="6654" max="6654" width="27.28515625" customWidth="1"/>
    <col min="6910" max="6910" width="27.28515625" customWidth="1"/>
    <col min="7166" max="7166" width="27.28515625" customWidth="1"/>
    <col min="7422" max="7422" width="27.28515625" customWidth="1"/>
    <col min="7678" max="7678" width="27.28515625" customWidth="1"/>
    <col min="7934" max="7934" width="27.28515625" customWidth="1"/>
    <col min="8190" max="8190" width="27.28515625" customWidth="1"/>
    <col min="8446" max="8446" width="27.28515625" customWidth="1"/>
    <col min="8702" max="8702" width="27.28515625" customWidth="1"/>
    <col min="8958" max="8958" width="27.28515625" customWidth="1"/>
    <col min="9214" max="9214" width="27.28515625" customWidth="1"/>
    <col min="9470" max="9470" width="27.28515625" customWidth="1"/>
    <col min="9726" max="9726" width="27.28515625" customWidth="1"/>
    <col min="9982" max="9982" width="27.28515625" customWidth="1"/>
    <col min="10238" max="10238" width="27.28515625" customWidth="1"/>
    <col min="10494" max="10494" width="27.28515625" customWidth="1"/>
    <col min="10750" max="10750" width="27.28515625" customWidth="1"/>
    <col min="11006" max="11006" width="27.28515625" customWidth="1"/>
    <col min="11262" max="11262" width="27.28515625" customWidth="1"/>
    <col min="11518" max="11518" width="27.28515625" customWidth="1"/>
    <col min="11774" max="11774" width="27.28515625" customWidth="1"/>
    <col min="12030" max="12030" width="27.28515625" customWidth="1"/>
    <col min="12286" max="12286" width="27.28515625" customWidth="1"/>
    <col min="12542" max="12542" width="27.28515625" customWidth="1"/>
    <col min="12798" max="12798" width="27.28515625" customWidth="1"/>
    <col min="13054" max="13054" width="27.28515625" customWidth="1"/>
    <col min="13310" max="13310" width="27.28515625" customWidth="1"/>
    <col min="13566" max="13566" width="27.28515625" customWidth="1"/>
    <col min="13822" max="13822" width="27.28515625" customWidth="1"/>
    <col min="14078" max="14078" width="27.28515625" customWidth="1"/>
    <col min="14334" max="14334" width="27.28515625" customWidth="1"/>
    <col min="14590" max="14590" width="27.28515625" customWidth="1"/>
    <col min="14846" max="14846" width="27.28515625" customWidth="1"/>
    <col min="15102" max="15102" width="27.28515625" customWidth="1"/>
    <col min="15358" max="15358" width="27.28515625" customWidth="1"/>
    <col min="15614" max="15614" width="27.28515625" customWidth="1"/>
    <col min="15870" max="15870" width="27.28515625" customWidth="1"/>
    <col min="16126" max="16126" width="27.28515625" customWidth="1"/>
  </cols>
  <sheetData>
    <row r="1" spans="1:32" ht="18.75">
      <c r="A1" s="1" t="s">
        <v>0</v>
      </c>
      <c r="B1" s="1"/>
    </row>
    <row r="2" spans="1:32" ht="18.75">
      <c r="A2" s="2" t="s">
        <v>1</v>
      </c>
      <c r="B2" s="2"/>
    </row>
    <row r="3" spans="1:32" ht="14.1" customHeight="1">
      <c r="A3" s="101" t="s">
        <v>2</v>
      </c>
      <c r="B3" s="101" t="s">
        <v>74</v>
      </c>
      <c r="C3" s="104" t="s">
        <v>7</v>
      </c>
      <c r="D3" s="104" t="s">
        <v>8</v>
      </c>
      <c r="E3" s="104" t="s">
        <v>9</v>
      </c>
      <c r="F3" s="104" t="s">
        <v>10</v>
      </c>
      <c r="G3" s="104" t="s">
        <v>11</v>
      </c>
      <c r="H3" s="104" t="s">
        <v>12</v>
      </c>
      <c r="I3" s="104" t="s">
        <v>13</v>
      </c>
      <c r="J3" s="104" t="s">
        <v>14</v>
      </c>
      <c r="K3" s="104" t="s">
        <v>15</v>
      </c>
      <c r="L3" s="104" t="s">
        <v>16</v>
      </c>
      <c r="M3" s="104" t="s">
        <v>17</v>
      </c>
      <c r="N3" s="104" t="s">
        <v>18</v>
      </c>
      <c r="O3" s="104" t="s">
        <v>19</v>
      </c>
      <c r="P3" s="104" t="s">
        <v>20</v>
      </c>
      <c r="Q3" s="104" t="s">
        <v>21</v>
      </c>
      <c r="R3" s="104" t="s">
        <v>22</v>
      </c>
      <c r="S3" s="104" t="s">
        <v>23</v>
      </c>
      <c r="T3" s="104" t="s">
        <v>24</v>
      </c>
      <c r="U3" s="104" t="s">
        <v>25</v>
      </c>
      <c r="V3" s="104" t="s">
        <v>26</v>
      </c>
      <c r="W3" s="104" t="s">
        <v>27</v>
      </c>
      <c r="X3" s="104" t="s">
        <v>28</v>
      </c>
      <c r="Y3" s="104" t="s">
        <v>29</v>
      </c>
      <c r="Z3" s="104" t="s">
        <v>30</v>
      </c>
      <c r="AA3" s="104" t="s">
        <v>31</v>
      </c>
      <c r="AB3" s="104" t="s">
        <v>40</v>
      </c>
      <c r="AC3" s="104" t="s">
        <v>41</v>
      </c>
      <c r="AD3" s="104" t="s">
        <v>42</v>
      </c>
      <c r="AE3" s="104" t="s">
        <v>43</v>
      </c>
      <c r="AF3" s="104" t="s">
        <v>44</v>
      </c>
    </row>
    <row r="4" spans="1:32" ht="14.1" customHeight="1">
      <c r="A4" s="102"/>
      <c r="B4" s="106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</row>
    <row r="5" spans="1:32" ht="14.1" customHeight="1">
      <c r="A5" s="73" t="s">
        <v>3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4.1" customHeight="1">
      <c r="A6" s="81" t="s">
        <v>96</v>
      </c>
      <c r="B6" s="7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>
      <c r="A7" s="81" t="s">
        <v>95</v>
      </c>
      <c r="B7" s="75" t="s">
        <v>104</v>
      </c>
      <c r="C7" s="75">
        <v>30</v>
      </c>
      <c r="D7" s="75">
        <v>30</v>
      </c>
      <c r="E7" s="75">
        <v>30</v>
      </c>
      <c r="F7" s="75">
        <v>30</v>
      </c>
      <c r="G7" s="75">
        <v>30</v>
      </c>
      <c r="H7" s="75">
        <v>30</v>
      </c>
      <c r="I7" s="75">
        <v>30</v>
      </c>
      <c r="J7" s="75">
        <v>30</v>
      </c>
      <c r="K7" s="75">
        <v>30</v>
      </c>
      <c r="L7" s="75">
        <v>30</v>
      </c>
      <c r="M7" s="75">
        <v>30</v>
      </c>
      <c r="N7" s="75">
        <v>30</v>
      </c>
      <c r="O7" s="75">
        <v>30</v>
      </c>
      <c r="P7" s="75">
        <v>30</v>
      </c>
      <c r="Q7" s="75">
        <v>30</v>
      </c>
      <c r="R7" s="75">
        <v>30</v>
      </c>
      <c r="S7" s="75">
        <v>30</v>
      </c>
      <c r="T7" s="75">
        <v>30</v>
      </c>
      <c r="U7" s="75">
        <v>30</v>
      </c>
      <c r="V7" s="75">
        <v>30</v>
      </c>
      <c r="W7" s="75">
        <v>30</v>
      </c>
      <c r="X7" s="75">
        <v>30</v>
      </c>
      <c r="Y7" s="75">
        <v>30</v>
      </c>
      <c r="Z7" s="75">
        <v>30</v>
      </c>
      <c r="AA7" s="75">
        <v>30</v>
      </c>
      <c r="AB7" s="75">
        <v>30</v>
      </c>
      <c r="AC7" s="75">
        <v>30</v>
      </c>
      <c r="AD7" s="75">
        <v>30</v>
      </c>
      <c r="AE7" s="75">
        <v>30</v>
      </c>
      <c r="AF7" s="75">
        <v>30</v>
      </c>
    </row>
    <row r="8" spans="1:32">
      <c r="A8" s="81" t="s">
        <v>78</v>
      </c>
      <c r="B8" s="75" t="s">
        <v>103</v>
      </c>
      <c r="C8" s="75">
        <v>90</v>
      </c>
      <c r="D8" s="75">
        <v>90</v>
      </c>
      <c r="E8" s="75">
        <v>90</v>
      </c>
      <c r="F8" s="75">
        <v>90</v>
      </c>
      <c r="G8" s="75">
        <v>90</v>
      </c>
      <c r="H8" s="75">
        <v>90</v>
      </c>
      <c r="I8" s="75">
        <v>90</v>
      </c>
      <c r="J8" s="75">
        <v>90</v>
      </c>
      <c r="K8" s="75">
        <v>90</v>
      </c>
      <c r="L8" s="75">
        <v>90</v>
      </c>
      <c r="M8" s="75">
        <v>90</v>
      </c>
      <c r="N8" s="75">
        <v>90</v>
      </c>
      <c r="O8" s="75">
        <v>90</v>
      </c>
      <c r="P8" s="75">
        <v>90</v>
      </c>
      <c r="Q8" s="75">
        <v>90</v>
      </c>
      <c r="R8" s="75">
        <v>90</v>
      </c>
      <c r="S8" s="75">
        <v>90</v>
      </c>
      <c r="T8" s="75">
        <v>90</v>
      </c>
      <c r="U8" s="75">
        <v>90</v>
      </c>
      <c r="V8" s="75">
        <v>90</v>
      </c>
      <c r="W8" s="75">
        <v>90</v>
      </c>
      <c r="X8" s="75">
        <v>90</v>
      </c>
      <c r="Y8" s="75">
        <v>90</v>
      </c>
      <c r="Z8" s="75">
        <v>90</v>
      </c>
      <c r="AA8" s="75">
        <v>90</v>
      </c>
      <c r="AB8" s="75">
        <v>90</v>
      </c>
      <c r="AC8" s="75">
        <v>90</v>
      </c>
      <c r="AD8" s="75">
        <v>90</v>
      </c>
      <c r="AE8" s="75">
        <v>90</v>
      </c>
      <c r="AF8" s="75">
        <v>90</v>
      </c>
    </row>
    <row r="9" spans="1:32">
      <c r="A9" s="77" t="s">
        <v>98</v>
      </c>
      <c r="B9" s="3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</row>
    <row r="10" spans="1:32">
      <c r="A10" s="81" t="s">
        <v>99</v>
      </c>
      <c r="B10" s="72" t="s">
        <v>107</v>
      </c>
      <c r="C10" s="75">
        <v>1</v>
      </c>
      <c r="D10" s="75"/>
      <c r="E10" s="75"/>
      <c r="F10" s="75"/>
      <c r="G10" s="75">
        <v>1</v>
      </c>
      <c r="H10" s="75"/>
      <c r="I10" s="75"/>
      <c r="J10" s="75"/>
      <c r="K10" s="75"/>
      <c r="L10" s="75">
        <v>1</v>
      </c>
      <c r="M10" s="75"/>
      <c r="N10" s="75"/>
      <c r="O10" s="75"/>
      <c r="P10" s="75"/>
      <c r="Q10" s="75">
        <v>1</v>
      </c>
      <c r="R10" s="75"/>
      <c r="S10" s="75"/>
      <c r="T10" s="75"/>
      <c r="U10" s="75"/>
      <c r="V10" s="75">
        <v>1</v>
      </c>
      <c r="W10" s="75"/>
      <c r="X10" s="75"/>
      <c r="Y10" s="75"/>
      <c r="Z10" s="75"/>
      <c r="AA10" s="87">
        <v>1</v>
      </c>
      <c r="AB10" s="75"/>
      <c r="AC10" s="75"/>
      <c r="AD10" s="75"/>
      <c r="AE10" s="75"/>
      <c r="AF10" s="75">
        <v>1</v>
      </c>
    </row>
    <row r="11" spans="1:32">
      <c r="A11" s="81" t="s">
        <v>100</v>
      </c>
      <c r="B11" s="72" t="s">
        <v>107</v>
      </c>
      <c r="C11" s="75">
        <v>1</v>
      </c>
      <c r="D11" s="75"/>
      <c r="E11" s="75">
        <v>1</v>
      </c>
      <c r="F11" s="75"/>
      <c r="G11" s="75">
        <v>1</v>
      </c>
      <c r="H11" s="75"/>
      <c r="I11" s="75">
        <v>1</v>
      </c>
      <c r="J11" s="75"/>
      <c r="K11" s="75">
        <v>1</v>
      </c>
      <c r="L11" s="75"/>
      <c r="M11" s="75">
        <v>1</v>
      </c>
      <c r="N11" s="75"/>
      <c r="O11" s="75">
        <v>1</v>
      </c>
      <c r="P11" s="75"/>
      <c r="Q11" s="75">
        <v>1</v>
      </c>
      <c r="R11" s="75"/>
      <c r="S11" s="75">
        <v>1</v>
      </c>
      <c r="T11" s="75"/>
      <c r="U11" s="75">
        <v>1</v>
      </c>
      <c r="V11" s="75"/>
      <c r="W11" s="75">
        <v>1</v>
      </c>
      <c r="X11" s="75"/>
      <c r="Y11" s="75">
        <v>1</v>
      </c>
      <c r="Z11" s="75"/>
      <c r="AA11" s="87">
        <v>1</v>
      </c>
      <c r="AB11" s="75"/>
      <c r="AC11" s="75">
        <v>1</v>
      </c>
      <c r="AD11" s="75"/>
      <c r="AE11" s="75">
        <v>1</v>
      </c>
      <c r="AF11" s="75"/>
    </row>
    <row r="12" spans="1:32">
      <c r="A12" s="90"/>
      <c r="B12" s="72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87"/>
      <c r="AB12" s="75"/>
      <c r="AC12" s="75"/>
      <c r="AD12" s="75"/>
      <c r="AE12" s="75"/>
      <c r="AF12" s="75"/>
    </row>
    <row r="13" spans="1:32">
      <c r="A13" s="74" t="s">
        <v>85</v>
      </c>
      <c r="B13" s="75"/>
      <c r="C13" s="75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</row>
    <row r="14" spans="1:32">
      <c r="A14" s="76" t="s">
        <v>86</v>
      </c>
      <c r="B14" s="75" t="s">
        <v>87</v>
      </c>
      <c r="C14" s="75">
        <v>20</v>
      </c>
      <c r="D14" s="75">
        <v>20</v>
      </c>
      <c r="E14" s="75">
        <v>20</v>
      </c>
      <c r="F14" s="75">
        <v>20</v>
      </c>
      <c r="G14" s="75">
        <v>20</v>
      </c>
      <c r="H14" s="75">
        <v>20</v>
      </c>
      <c r="I14" s="75">
        <v>20</v>
      </c>
      <c r="J14" s="75">
        <v>20</v>
      </c>
      <c r="K14" s="75">
        <v>20</v>
      </c>
      <c r="L14" s="75">
        <v>20</v>
      </c>
      <c r="M14" s="75">
        <v>20</v>
      </c>
      <c r="N14" s="75">
        <v>20</v>
      </c>
      <c r="O14" s="75">
        <v>20</v>
      </c>
      <c r="P14" s="75">
        <v>20</v>
      </c>
      <c r="Q14" s="75">
        <v>20</v>
      </c>
      <c r="R14" s="75">
        <v>20</v>
      </c>
      <c r="S14" s="75">
        <v>20</v>
      </c>
      <c r="T14" s="75">
        <v>20</v>
      </c>
      <c r="U14" s="75">
        <v>20</v>
      </c>
      <c r="V14" s="75">
        <v>20</v>
      </c>
      <c r="W14" s="75">
        <v>20</v>
      </c>
      <c r="X14" s="75">
        <v>20</v>
      </c>
      <c r="Y14" s="75">
        <v>20</v>
      </c>
      <c r="Z14" s="75">
        <v>20</v>
      </c>
      <c r="AA14" s="75">
        <v>20</v>
      </c>
      <c r="AB14" s="75">
        <v>20</v>
      </c>
      <c r="AC14" s="75">
        <v>20</v>
      </c>
      <c r="AD14" s="75">
        <v>20</v>
      </c>
      <c r="AE14" s="75">
        <v>20</v>
      </c>
      <c r="AF14" s="75">
        <v>20</v>
      </c>
    </row>
    <row r="15" spans="1:32">
      <c r="A15" s="76" t="s">
        <v>88</v>
      </c>
      <c r="B15" s="75" t="s">
        <v>87</v>
      </c>
      <c r="C15" s="75">
        <v>24</v>
      </c>
      <c r="D15" s="75">
        <v>24</v>
      </c>
      <c r="E15" s="75">
        <v>24</v>
      </c>
      <c r="F15" s="75">
        <v>24</v>
      </c>
      <c r="G15" s="75">
        <v>24</v>
      </c>
      <c r="H15" s="75">
        <v>24</v>
      </c>
      <c r="I15" s="75">
        <v>24</v>
      </c>
      <c r="J15" s="75">
        <v>24</v>
      </c>
      <c r="K15" s="75">
        <v>24</v>
      </c>
      <c r="L15" s="75">
        <v>24</v>
      </c>
      <c r="M15" s="75">
        <v>24</v>
      </c>
      <c r="N15" s="75">
        <v>24</v>
      </c>
      <c r="O15" s="75">
        <v>24</v>
      </c>
      <c r="P15" s="75">
        <v>24</v>
      </c>
      <c r="Q15" s="75">
        <v>24</v>
      </c>
      <c r="R15" s="75">
        <v>24</v>
      </c>
      <c r="S15" s="75">
        <v>24</v>
      </c>
      <c r="T15" s="75">
        <v>24</v>
      </c>
      <c r="U15" s="75">
        <v>24</v>
      </c>
      <c r="V15" s="75">
        <v>24</v>
      </c>
      <c r="W15" s="75">
        <v>24</v>
      </c>
      <c r="X15" s="75">
        <v>24</v>
      </c>
      <c r="Y15" s="75">
        <v>24</v>
      </c>
      <c r="Z15" s="75">
        <v>24</v>
      </c>
      <c r="AA15" s="75">
        <v>24</v>
      </c>
      <c r="AB15" s="75">
        <v>24</v>
      </c>
      <c r="AC15" s="75">
        <v>24</v>
      </c>
      <c r="AD15" s="75">
        <v>24</v>
      </c>
      <c r="AE15" s="75">
        <v>24</v>
      </c>
      <c r="AF15" s="75">
        <v>24</v>
      </c>
    </row>
    <row r="16" spans="1:32">
      <c r="A16" s="85" t="s">
        <v>121</v>
      </c>
      <c r="B16" s="75" t="s">
        <v>87</v>
      </c>
      <c r="C16" s="75">
        <v>8</v>
      </c>
      <c r="D16" s="75">
        <v>8</v>
      </c>
      <c r="E16" s="75">
        <v>8</v>
      </c>
      <c r="F16" s="75">
        <v>8</v>
      </c>
      <c r="G16" s="75">
        <v>8</v>
      </c>
      <c r="H16" s="75">
        <v>8</v>
      </c>
      <c r="I16" s="75">
        <v>8</v>
      </c>
      <c r="J16" s="75">
        <v>8</v>
      </c>
      <c r="K16" s="75">
        <v>8</v>
      </c>
      <c r="L16" s="75">
        <v>8</v>
      </c>
      <c r="M16" s="75">
        <v>8</v>
      </c>
      <c r="N16" s="75">
        <v>8</v>
      </c>
      <c r="O16" s="75">
        <v>8</v>
      </c>
      <c r="P16" s="75">
        <v>8</v>
      </c>
      <c r="Q16" s="75">
        <v>8</v>
      </c>
      <c r="R16" s="75">
        <v>8</v>
      </c>
      <c r="S16" s="75">
        <v>8</v>
      </c>
      <c r="T16" s="75">
        <v>8</v>
      </c>
      <c r="U16" s="75">
        <v>8</v>
      </c>
      <c r="V16" s="75">
        <v>8</v>
      </c>
      <c r="W16" s="75">
        <v>8</v>
      </c>
      <c r="X16" s="75">
        <v>8</v>
      </c>
      <c r="Y16" s="75">
        <v>8</v>
      </c>
      <c r="Z16" s="75">
        <v>8</v>
      </c>
      <c r="AA16" s="75">
        <v>8</v>
      </c>
      <c r="AB16" s="75">
        <v>8</v>
      </c>
      <c r="AC16" s="75">
        <v>8</v>
      </c>
      <c r="AD16" s="75">
        <v>8</v>
      </c>
      <c r="AE16" s="75">
        <v>8</v>
      </c>
      <c r="AF16" s="75">
        <v>8</v>
      </c>
    </row>
    <row r="17" spans="1:33">
      <c r="A17" s="76" t="s">
        <v>94</v>
      </c>
      <c r="B17" s="75" t="s">
        <v>87</v>
      </c>
      <c r="C17" s="75">
        <v>10</v>
      </c>
      <c r="D17" s="75">
        <v>10</v>
      </c>
      <c r="E17" s="75">
        <v>10</v>
      </c>
      <c r="F17" s="75">
        <v>10</v>
      </c>
      <c r="G17" s="75">
        <v>10</v>
      </c>
      <c r="H17" s="75">
        <v>10</v>
      </c>
      <c r="I17" s="75">
        <v>10</v>
      </c>
      <c r="J17" s="75">
        <v>10</v>
      </c>
      <c r="K17" s="75">
        <v>10</v>
      </c>
      <c r="L17" s="75">
        <v>10</v>
      </c>
      <c r="M17" s="75">
        <v>10</v>
      </c>
      <c r="N17" s="75">
        <v>10</v>
      </c>
      <c r="O17" s="75">
        <v>10</v>
      </c>
      <c r="P17" s="75">
        <v>10</v>
      </c>
      <c r="Q17" s="75">
        <v>10</v>
      </c>
      <c r="R17" s="75">
        <v>10</v>
      </c>
      <c r="S17" s="75">
        <v>10</v>
      </c>
      <c r="T17" s="75">
        <v>10</v>
      </c>
      <c r="U17" s="75">
        <v>10</v>
      </c>
      <c r="V17" s="75">
        <v>10</v>
      </c>
      <c r="W17" s="75">
        <v>10</v>
      </c>
      <c r="X17" s="75">
        <v>10</v>
      </c>
      <c r="Y17" s="75">
        <v>10</v>
      </c>
      <c r="Z17" s="75">
        <v>10</v>
      </c>
      <c r="AA17" s="75">
        <v>10</v>
      </c>
      <c r="AB17" s="75">
        <v>10</v>
      </c>
      <c r="AC17" s="75">
        <v>10</v>
      </c>
      <c r="AD17" s="75">
        <v>10</v>
      </c>
      <c r="AE17" s="75">
        <v>10</v>
      </c>
      <c r="AF17" s="75">
        <v>10</v>
      </c>
    </row>
    <row r="18" spans="1:33" s="93" customFormat="1">
      <c r="A18" s="91" t="s">
        <v>90</v>
      </c>
      <c r="B18" s="92" t="s">
        <v>87</v>
      </c>
      <c r="C18" s="75">
        <v>14</v>
      </c>
      <c r="D18" s="75">
        <v>14</v>
      </c>
      <c r="E18" s="75">
        <v>14</v>
      </c>
      <c r="F18" s="75">
        <v>14</v>
      </c>
      <c r="G18" s="75">
        <v>14</v>
      </c>
      <c r="H18" s="75">
        <v>14</v>
      </c>
      <c r="I18" s="75">
        <v>14</v>
      </c>
      <c r="J18" s="75">
        <v>14</v>
      </c>
      <c r="K18" s="75">
        <v>14</v>
      </c>
      <c r="L18" s="75">
        <v>14</v>
      </c>
      <c r="M18" s="75">
        <v>14</v>
      </c>
      <c r="N18" s="75">
        <v>14</v>
      </c>
      <c r="O18" s="75">
        <v>14</v>
      </c>
      <c r="P18" s="75">
        <v>14</v>
      </c>
      <c r="Q18" s="75">
        <v>14</v>
      </c>
      <c r="R18" s="75">
        <v>14</v>
      </c>
      <c r="S18" s="75">
        <v>14</v>
      </c>
      <c r="T18" s="75">
        <v>14</v>
      </c>
      <c r="U18" s="75">
        <v>14</v>
      </c>
      <c r="V18" s="75">
        <v>14</v>
      </c>
      <c r="W18" s="75">
        <v>14</v>
      </c>
      <c r="X18" s="75">
        <v>14</v>
      </c>
      <c r="Y18" s="75">
        <v>14</v>
      </c>
      <c r="Z18" s="75">
        <v>14</v>
      </c>
      <c r="AA18" s="75">
        <v>14</v>
      </c>
      <c r="AB18" s="75">
        <v>14</v>
      </c>
      <c r="AC18" s="75">
        <v>14</v>
      </c>
      <c r="AD18" s="75">
        <v>14</v>
      </c>
      <c r="AE18" s="75">
        <v>14</v>
      </c>
      <c r="AF18" s="75">
        <v>14</v>
      </c>
      <c r="AG18" s="94"/>
    </row>
    <row r="19" spans="1:33">
      <c r="A19" s="76" t="s">
        <v>91</v>
      </c>
      <c r="B19" s="75" t="s">
        <v>87</v>
      </c>
      <c r="C19" s="75">
        <v>14</v>
      </c>
      <c r="D19" s="75">
        <v>14</v>
      </c>
      <c r="E19" s="75">
        <v>14</v>
      </c>
      <c r="F19" s="75">
        <v>14</v>
      </c>
      <c r="G19" s="75">
        <v>14</v>
      </c>
      <c r="H19" s="75">
        <v>14</v>
      </c>
      <c r="I19" s="75">
        <v>14</v>
      </c>
      <c r="J19" s="75">
        <v>14</v>
      </c>
      <c r="K19" s="75">
        <v>14</v>
      </c>
      <c r="L19" s="75">
        <v>14</v>
      </c>
      <c r="M19" s="75">
        <v>14</v>
      </c>
      <c r="N19" s="75">
        <v>14</v>
      </c>
      <c r="O19" s="75">
        <v>14</v>
      </c>
      <c r="P19" s="75">
        <v>14</v>
      </c>
      <c r="Q19" s="75">
        <v>14</v>
      </c>
      <c r="R19" s="75">
        <v>14</v>
      </c>
      <c r="S19" s="75">
        <v>14</v>
      </c>
      <c r="T19" s="75">
        <v>14</v>
      </c>
      <c r="U19" s="75">
        <v>14</v>
      </c>
      <c r="V19" s="75">
        <v>14</v>
      </c>
      <c r="W19" s="75">
        <v>14</v>
      </c>
      <c r="X19" s="75">
        <v>14</v>
      </c>
      <c r="Y19" s="75">
        <v>14</v>
      </c>
      <c r="Z19" s="75">
        <v>14</v>
      </c>
      <c r="AA19" s="75">
        <v>14</v>
      </c>
      <c r="AB19" s="75">
        <v>14</v>
      </c>
      <c r="AC19" s="75">
        <v>14</v>
      </c>
      <c r="AD19" s="75">
        <v>14</v>
      </c>
      <c r="AE19" s="75">
        <v>14</v>
      </c>
      <c r="AF19" s="75">
        <v>14</v>
      </c>
    </row>
    <row r="20" spans="1:33">
      <c r="A20" s="76" t="s">
        <v>92</v>
      </c>
      <c r="B20" s="75" t="s">
        <v>87</v>
      </c>
      <c r="C20" s="75">
        <v>8</v>
      </c>
      <c r="D20" s="75">
        <v>8</v>
      </c>
      <c r="E20" s="75">
        <v>8</v>
      </c>
      <c r="F20" s="75">
        <v>8</v>
      </c>
      <c r="G20" s="75">
        <v>8</v>
      </c>
      <c r="H20" s="75">
        <v>8</v>
      </c>
      <c r="I20" s="75">
        <v>8</v>
      </c>
      <c r="J20" s="75">
        <v>8</v>
      </c>
      <c r="K20" s="75">
        <v>8</v>
      </c>
      <c r="L20" s="75">
        <v>8</v>
      </c>
      <c r="M20" s="75">
        <v>8</v>
      </c>
      <c r="N20" s="75">
        <v>8</v>
      </c>
      <c r="O20" s="75">
        <v>8</v>
      </c>
      <c r="P20" s="75">
        <v>8</v>
      </c>
      <c r="Q20" s="75">
        <v>8</v>
      </c>
      <c r="R20" s="75">
        <v>8</v>
      </c>
      <c r="S20" s="75">
        <v>8</v>
      </c>
      <c r="T20" s="75">
        <v>8</v>
      </c>
      <c r="U20" s="75">
        <v>8</v>
      </c>
      <c r="V20" s="75">
        <v>8</v>
      </c>
      <c r="W20" s="75">
        <v>8</v>
      </c>
      <c r="X20" s="75">
        <v>8</v>
      </c>
      <c r="Y20" s="75">
        <v>8</v>
      </c>
      <c r="Z20" s="75">
        <v>8</v>
      </c>
      <c r="AA20" s="75">
        <v>8</v>
      </c>
      <c r="AB20" s="75">
        <v>8</v>
      </c>
      <c r="AC20" s="75">
        <v>8</v>
      </c>
      <c r="AD20" s="75">
        <v>8</v>
      </c>
      <c r="AE20" s="75">
        <v>8</v>
      </c>
      <c r="AF20" s="75">
        <v>8</v>
      </c>
    </row>
    <row r="21" spans="1:33">
      <c r="A21" s="5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3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3">
      <c r="A23" s="7" t="s">
        <v>4</v>
      </c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3">
      <c r="A24" s="5" t="s">
        <v>5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3">
      <c r="A25" s="5" t="s">
        <v>6</v>
      </c>
      <c r="B25" s="5"/>
      <c r="C25" s="6">
        <v>1</v>
      </c>
      <c r="D25" s="6">
        <v>1</v>
      </c>
      <c r="E25" s="6">
        <v>1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</row>
    <row r="26" spans="1:3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3">
      <c r="A27" s="77" t="s">
        <v>102</v>
      </c>
      <c r="B27" s="75" t="s">
        <v>84</v>
      </c>
      <c r="C27" s="6">
        <v>4000</v>
      </c>
      <c r="D27" s="6">
        <v>4000</v>
      </c>
      <c r="E27" s="6">
        <v>4000</v>
      </c>
      <c r="F27" s="6">
        <v>4000</v>
      </c>
      <c r="G27" s="6">
        <v>4000</v>
      </c>
      <c r="H27" s="6">
        <v>4000</v>
      </c>
      <c r="I27" s="6">
        <v>4000</v>
      </c>
      <c r="J27" s="6">
        <v>4000</v>
      </c>
      <c r="K27" s="6">
        <v>4000</v>
      </c>
      <c r="L27" s="6">
        <v>4000</v>
      </c>
      <c r="M27" s="6">
        <v>4000</v>
      </c>
      <c r="N27" s="6">
        <v>4000</v>
      </c>
      <c r="O27" s="6">
        <v>4000</v>
      </c>
      <c r="P27" s="6">
        <v>4000</v>
      </c>
      <c r="Q27" s="6">
        <v>4000</v>
      </c>
      <c r="R27" s="6">
        <v>4000</v>
      </c>
      <c r="S27" s="6">
        <v>4000</v>
      </c>
      <c r="T27" s="6">
        <v>4000</v>
      </c>
      <c r="U27" s="6">
        <v>4000</v>
      </c>
      <c r="V27" s="6">
        <v>4000</v>
      </c>
      <c r="W27" s="6">
        <v>4000</v>
      </c>
      <c r="X27" s="6">
        <v>4000</v>
      </c>
      <c r="Y27" s="6">
        <v>4000</v>
      </c>
      <c r="Z27" s="6">
        <v>4000</v>
      </c>
      <c r="AA27" s="6">
        <v>4000</v>
      </c>
      <c r="AB27" s="6">
        <v>4000</v>
      </c>
      <c r="AC27" s="6">
        <v>4000</v>
      </c>
      <c r="AD27" s="6">
        <v>4000</v>
      </c>
      <c r="AE27" s="6">
        <v>4000</v>
      </c>
      <c r="AF27" s="6">
        <v>4000</v>
      </c>
    </row>
    <row r="28" spans="1:33">
      <c r="C28" s="8"/>
      <c r="D28" s="8"/>
    </row>
    <row r="29" spans="1:33">
      <c r="A29" t="s">
        <v>110</v>
      </c>
      <c r="B29" t="s">
        <v>113</v>
      </c>
      <c r="C29">
        <f>SUM(C14:C20)</f>
        <v>98</v>
      </c>
      <c r="D29">
        <f t="shared" ref="D29:AF29" si="0">SUM(D14:D20)</f>
        <v>98</v>
      </c>
      <c r="E29">
        <f t="shared" si="0"/>
        <v>98</v>
      </c>
      <c r="F29">
        <f t="shared" si="0"/>
        <v>98</v>
      </c>
      <c r="G29">
        <f t="shared" si="0"/>
        <v>98</v>
      </c>
      <c r="H29">
        <f t="shared" si="0"/>
        <v>98</v>
      </c>
      <c r="I29">
        <f t="shared" si="0"/>
        <v>98</v>
      </c>
      <c r="J29">
        <f t="shared" si="0"/>
        <v>98</v>
      </c>
      <c r="K29">
        <f t="shared" si="0"/>
        <v>98</v>
      </c>
      <c r="L29">
        <f t="shared" si="0"/>
        <v>98</v>
      </c>
      <c r="M29">
        <f t="shared" si="0"/>
        <v>98</v>
      </c>
      <c r="N29">
        <f t="shared" si="0"/>
        <v>98</v>
      </c>
      <c r="O29">
        <f t="shared" si="0"/>
        <v>98</v>
      </c>
      <c r="P29">
        <f t="shared" si="0"/>
        <v>98</v>
      </c>
      <c r="Q29">
        <f t="shared" si="0"/>
        <v>98</v>
      </c>
      <c r="R29">
        <f t="shared" si="0"/>
        <v>98</v>
      </c>
      <c r="S29">
        <f t="shared" si="0"/>
        <v>98</v>
      </c>
      <c r="T29">
        <f t="shared" si="0"/>
        <v>98</v>
      </c>
      <c r="U29">
        <f t="shared" si="0"/>
        <v>98</v>
      </c>
      <c r="V29">
        <f t="shared" si="0"/>
        <v>98</v>
      </c>
      <c r="W29">
        <f t="shared" si="0"/>
        <v>98</v>
      </c>
      <c r="X29">
        <f t="shared" si="0"/>
        <v>98</v>
      </c>
      <c r="Y29">
        <f t="shared" si="0"/>
        <v>98</v>
      </c>
      <c r="Z29">
        <f t="shared" si="0"/>
        <v>98</v>
      </c>
      <c r="AA29">
        <f t="shared" si="0"/>
        <v>98</v>
      </c>
      <c r="AB29">
        <f t="shared" si="0"/>
        <v>98</v>
      </c>
      <c r="AC29">
        <f t="shared" si="0"/>
        <v>98</v>
      </c>
      <c r="AD29">
        <f t="shared" si="0"/>
        <v>98</v>
      </c>
      <c r="AE29">
        <f t="shared" si="0"/>
        <v>98</v>
      </c>
      <c r="AF29">
        <f t="shared" si="0"/>
        <v>98</v>
      </c>
    </row>
    <row r="30" spans="1:33">
      <c r="A30" t="s">
        <v>111</v>
      </c>
      <c r="B30" t="s">
        <v>87</v>
      </c>
      <c r="C30">
        <f>SUM(C29:AF29)</f>
        <v>2940</v>
      </c>
    </row>
    <row r="31" spans="1:33">
      <c r="A31" t="s">
        <v>112</v>
      </c>
      <c r="B31" t="s">
        <v>114</v>
      </c>
      <c r="C31">
        <f>SUM(C27:AF27)/1000</f>
        <v>120</v>
      </c>
    </row>
    <row r="32" spans="1:33">
      <c r="A32" s="56" t="s">
        <v>115</v>
      </c>
      <c r="B32" s="97" t="s">
        <v>116</v>
      </c>
      <c r="C32" s="98">
        <f>C31/C30</f>
        <v>4.0816326530612242E-2</v>
      </c>
    </row>
    <row r="34" spans="1:3">
      <c r="A34" t="s">
        <v>120</v>
      </c>
      <c r="C34">
        <f>SUM(C14:C20)</f>
        <v>98</v>
      </c>
    </row>
    <row r="35" spans="1:3">
      <c r="A35" t="s">
        <v>122</v>
      </c>
      <c r="C35">
        <f>AVERAGE(C27:AF27)/1000</f>
        <v>4</v>
      </c>
    </row>
  </sheetData>
  <mergeCells count="32"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AF3:AF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3:A4"/>
    <mergeCell ref="I3:I4"/>
    <mergeCell ref="J3:J4"/>
    <mergeCell ref="K3:K4"/>
    <mergeCell ref="L3:L4"/>
    <mergeCell ref="C3:C4"/>
    <mergeCell ref="D3:D4"/>
    <mergeCell ref="E3:E4"/>
    <mergeCell ref="F3:F4"/>
    <mergeCell ref="G3:G4"/>
    <mergeCell ref="B3:B4"/>
    <mergeCell ref="H3:H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AH41"/>
  <sheetViews>
    <sheetView topLeftCell="A16" workbookViewId="0">
      <selection activeCell="D22" sqref="D22"/>
    </sheetView>
  </sheetViews>
  <sheetFormatPr defaultRowHeight="15"/>
  <cols>
    <col min="1" max="1" width="3.28515625" customWidth="1"/>
    <col min="2" max="2" width="28" customWidth="1"/>
    <col min="3" max="3" width="13.42578125" bestFit="1" customWidth="1"/>
    <col min="4" max="4" width="10.7109375" customWidth="1"/>
    <col min="5" max="33" width="11" bestFit="1" customWidth="1"/>
    <col min="34" max="34" width="11.140625" bestFit="1" customWidth="1"/>
    <col min="258" max="258" width="3.28515625" customWidth="1"/>
    <col min="259" max="259" width="27.85546875" customWidth="1"/>
    <col min="260" max="260" width="5.5703125" bestFit="1" customWidth="1"/>
    <col min="261" max="268" width="5" bestFit="1" customWidth="1"/>
    <col min="269" max="284" width="5.85546875" bestFit="1" customWidth="1"/>
    <col min="514" max="514" width="3.28515625" customWidth="1"/>
    <col min="515" max="515" width="27.85546875" customWidth="1"/>
    <col min="516" max="516" width="5.5703125" bestFit="1" customWidth="1"/>
    <col min="517" max="524" width="5" bestFit="1" customWidth="1"/>
    <col min="525" max="540" width="5.85546875" bestFit="1" customWidth="1"/>
    <col min="770" max="770" width="3.28515625" customWidth="1"/>
    <col min="771" max="771" width="27.85546875" customWidth="1"/>
    <col min="772" max="772" width="5.5703125" bestFit="1" customWidth="1"/>
    <col min="773" max="780" width="5" bestFit="1" customWidth="1"/>
    <col min="781" max="796" width="5.85546875" bestFit="1" customWidth="1"/>
    <col min="1026" max="1026" width="3.28515625" customWidth="1"/>
    <col min="1027" max="1027" width="27.85546875" customWidth="1"/>
    <col min="1028" max="1028" width="5.5703125" bestFit="1" customWidth="1"/>
    <col min="1029" max="1036" width="5" bestFit="1" customWidth="1"/>
    <col min="1037" max="1052" width="5.85546875" bestFit="1" customWidth="1"/>
    <col min="1282" max="1282" width="3.28515625" customWidth="1"/>
    <col min="1283" max="1283" width="27.85546875" customWidth="1"/>
    <col min="1284" max="1284" width="5.5703125" bestFit="1" customWidth="1"/>
    <col min="1285" max="1292" width="5" bestFit="1" customWidth="1"/>
    <col min="1293" max="1308" width="5.85546875" bestFit="1" customWidth="1"/>
    <col min="1538" max="1538" width="3.28515625" customWidth="1"/>
    <col min="1539" max="1539" width="27.85546875" customWidth="1"/>
    <col min="1540" max="1540" width="5.5703125" bestFit="1" customWidth="1"/>
    <col min="1541" max="1548" width="5" bestFit="1" customWidth="1"/>
    <col min="1549" max="1564" width="5.85546875" bestFit="1" customWidth="1"/>
    <col min="1794" max="1794" width="3.28515625" customWidth="1"/>
    <col min="1795" max="1795" width="27.85546875" customWidth="1"/>
    <col min="1796" max="1796" width="5.5703125" bestFit="1" customWidth="1"/>
    <col min="1797" max="1804" width="5" bestFit="1" customWidth="1"/>
    <col min="1805" max="1820" width="5.85546875" bestFit="1" customWidth="1"/>
    <col min="2050" max="2050" width="3.28515625" customWidth="1"/>
    <col min="2051" max="2051" width="27.85546875" customWidth="1"/>
    <col min="2052" max="2052" width="5.5703125" bestFit="1" customWidth="1"/>
    <col min="2053" max="2060" width="5" bestFit="1" customWidth="1"/>
    <col min="2061" max="2076" width="5.85546875" bestFit="1" customWidth="1"/>
    <col min="2306" max="2306" width="3.28515625" customWidth="1"/>
    <col min="2307" max="2307" width="27.85546875" customWidth="1"/>
    <col min="2308" max="2308" width="5.5703125" bestFit="1" customWidth="1"/>
    <col min="2309" max="2316" width="5" bestFit="1" customWidth="1"/>
    <col min="2317" max="2332" width="5.85546875" bestFit="1" customWidth="1"/>
    <col min="2562" max="2562" width="3.28515625" customWidth="1"/>
    <col min="2563" max="2563" width="27.85546875" customWidth="1"/>
    <col min="2564" max="2564" width="5.5703125" bestFit="1" customWidth="1"/>
    <col min="2565" max="2572" width="5" bestFit="1" customWidth="1"/>
    <col min="2573" max="2588" width="5.85546875" bestFit="1" customWidth="1"/>
    <col min="2818" max="2818" width="3.28515625" customWidth="1"/>
    <col min="2819" max="2819" width="27.85546875" customWidth="1"/>
    <col min="2820" max="2820" width="5.5703125" bestFit="1" customWidth="1"/>
    <col min="2821" max="2828" width="5" bestFit="1" customWidth="1"/>
    <col min="2829" max="2844" width="5.85546875" bestFit="1" customWidth="1"/>
    <col min="3074" max="3074" width="3.28515625" customWidth="1"/>
    <col min="3075" max="3075" width="27.85546875" customWidth="1"/>
    <col min="3076" max="3076" width="5.5703125" bestFit="1" customWidth="1"/>
    <col min="3077" max="3084" width="5" bestFit="1" customWidth="1"/>
    <col min="3085" max="3100" width="5.85546875" bestFit="1" customWidth="1"/>
    <col min="3330" max="3330" width="3.28515625" customWidth="1"/>
    <col min="3331" max="3331" width="27.85546875" customWidth="1"/>
    <col min="3332" max="3332" width="5.5703125" bestFit="1" customWidth="1"/>
    <col min="3333" max="3340" width="5" bestFit="1" customWidth="1"/>
    <col min="3341" max="3356" width="5.85546875" bestFit="1" customWidth="1"/>
    <col min="3586" max="3586" width="3.28515625" customWidth="1"/>
    <col min="3587" max="3587" width="27.85546875" customWidth="1"/>
    <col min="3588" max="3588" width="5.5703125" bestFit="1" customWidth="1"/>
    <col min="3589" max="3596" width="5" bestFit="1" customWidth="1"/>
    <col min="3597" max="3612" width="5.85546875" bestFit="1" customWidth="1"/>
    <col min="3842" max="3842" width="3.28515625" customWidth="1"/>
    <col min="3843" max="3843" width="27.85546875" customWidth="1"/>
    <col min="3844" max="3844" width="5.5703125" bestFit="1" customWidth="1"/>
    <col min="3845" max="3852" width="5" bestFit="1" customWidth="1"/>
    <col min="3853" max="3868" width="5.85546875" bestFit="1" customWidth="1"/>
    <col min="4098" max="4098" width="3.28515625" customWidth="1"/>
    <col min="4099" max="4099" width="27.85546875" customWidth="1"/>
    <col min="4100" max="4100" width="5.5703125" bestFit="1" customWidth="1"/>
    <col min="4101" max="4108" width="5" bestFit="1" customWidth="1"/>
    <col min="4109" max="4124" width="5.85546875" bestFit="1" customWidth="1"/>
    <col min="4354" max="4354" width="3.28515625" customWidth="1"/>
    <col min="4355" max="4355" width="27.85546875" customWidth="1"/>
    <col min="4356" max="4356" width="5.5703125" bestFit="1" customWidth="1"/>
    <col min="4357" max="4364" width="5" bestFit="1" customWidth="1"/>
    <col min="4365" max="4380" width="5.85546875" bestFit="1" customWidth="1"/>
    <col min="4610" max="4610" width="3.28515625" customWidth="1"/>
    <col min="4611" max="4611" width="27.85546875" customWidth="1"/>
    <col min="4612" max="4612" width="5.5703125" bestFit="1" customWidth="1"/>
    <col min="4613" max="4620" width="5" bestFit="1" customWidth="1"/>
    <col min="4621" max="4636" width="5.85546875" bestFit="1" customWidth="1"/>
    <col min="4866" max="4866" width="3.28515625" customWidth="1"/>
    <col min="4867" max="4867" width="27.85546875" customWidth="1"/>
    <col min="4868" max="4868" width="5.5703125" bestFit="1" customWidth="1"/>
    <col min="4869" max="4876" width="5" bestFit="1" customWidth="1"/>
    <col min="4877" max="4892" width="5.85546875" bestFit="1" customWidth="1"/>
    <col min="5122" max="5122" width="3.28515625" customWidth="1"/>
    <col min="5123" max="5123" width="27.85546875" customWidth="1"/>
    <col min="5124" max="5124" width="5.5703125" bestFit="1" customWidth="1"/>
    <col min="5125" max="5132" width="5" bestFit="1" customWidth="1"/>
    <col min="5133" max="5148" width="5.85546875" bestFit="1" customWidth="1"/>
    <col min="5378" max="5378" width="3.28515625" customWidth="1"/>
    <col min="5379" max="5379" width="27.85546875" customWidth="1"/>
    <col min="5380" max="5380" width="5.5703125" bestFit="1" customWidth="1"/>
    <col min="5381" max="5388" width="5" bestFit="1" customWidth="1"/>
    <col min="5389" max="5404" width="5.85546875" bestFit="1" customWidth="1"/>
    <col min="5634" max="5634" width="3.28515625" customWidth="1"/>
    <col min="5635" max="5635" width="27.85546875" customWidth="1"/>
    <col min="5636" max="5636" width="5.5703125" bestFit="1" customWidth="1"/>
    <col min="5637" max="5644" width="5" bestFit="1" customWidth="1"/>
    <col min="5645" max="5660" width="5.85546875" bestFit="1" customWidth="1"/>
    <col min="5890" max="5890" width="3.28515625" customWidth="1"/>
    <col min="5891" max="5891" width="27.85546875" customWidth="1"/>
    <col min="5892" max="5892" width="5.5703125" bestFit="1" customWidth="1"/>
    <col min="5893" max="5900" width="5" bestFit="1" customWidth="1"/>
    <col min="5901" max="5916" width="5.85546875" bestFit="1" customWidth="1"/>
    <col min="6146" max="6146" width="3.28515625" customWidth="1"/>
    <col min="6147" max="6147" width="27.85546875" customWidth="1"/>
    <col min="6148" max="6148" width="5.5703125" bestFit="1" customWidth="1"/>
    <col min="6149" max="6156" width="5" bestFit="1" customWidth="1"/>
    <col min="6157" max="6172" width="5.85546875" bestFit="1" customWidth="1"/>
    <col min="6402" max="6402" width="3.28515625" customWidth="1"/>
    <col min="6403" max="6403" width="27.85546875" customWidth="1"/>
    <col min="6404" max="6404" width="5.5703125" bestFit="1" customWidth="1"/>
    <col min="6405" max="6412" width="5" bestFit="1" customWidth="1"/>
    <col min="6413" max="6428" width="5.85546875" bestFit="1" customWidth="1"/>
    <col min="6658" max="6658" width="3.28515625" customWidth="1"/>
    <col min="6659" max="6659" width="27.85546875" customWidth="1"/>
    <col min="6660" max="6660" width="5.5703125" bestFit="1" customWidth="1"/>
    <col min="6661" max="6668" width="5" bestFit="1" customWidth="1"/>
    <col min="6669" max="6684" width="5.85546875" bestFit="1" customWidth="1"/>
    <col min="6914" max="6914" width="3.28515625" customWidth="1"/>
    <col min="6915" max="6915" width="27.85546875" customWidth="1"/>
    <col min="6916" max="6916" width="5.5703125" bestFit="1" customWidth="1"/>
    <col min="6917" max="6924" width="5" bestFit="1" customWidth="1"/>
    <col min="6925" max="6940" width="5.85546875" bestFit="1" customWidth="1"/>
    <col min="7170" max="7170" width="3.28515625" customWidth="1"/>
    <col min="7171" max="7171" width="27.85546875" customWidth="1"/>
    <col min="7172" max="7172" width="5.5703125" bestFit="1" customWidth="1"/>
    <col min="7173" max="7180" width="5" bestFit="1" customWidth="1"/>
    <col min="7181" max="7196" width="5.85546875" bestFit="1" customWidth="1"/>
    <col min="7426" max="7426" width="3.28515625" customWidth="1"/>
    <col min="7427" max="7427" width="27.85546875" customWidth="1"/>
    <col min="7428" max="7428" width="5.5703125" bestFit="1" customWidth="1"/>
    <col min="7429" max="7436" width="5" bestFit="1" customWidth="1"/>
    <col min="7437" max="7452" width="5.85546875" bestFit="1" customWidth="1"/>
    <col min="7682" max="7682" width="3.28515625" customWidth="1"/>
    <col min="7683" max="7683" width="27.85546875" customWidth="1"/>
    <col min="7684" max="7684" width="5.5703125" bestFit="1" customWidth="1"/>
    <col min="7685" max="7692" width="5" bestFit="1" customWidth="1"/>
    <col min="7693" max="7708" width="5.85546875" bestFit="1" customWidth="1"/>
    <col min="7938" max="7938" width="3.28515625" customWidth="1"/>
    <col min="7939" max="7939" width="27.85546875" customWidth="1"/>
    <col min="7940" max="7940" width="5.5703125" bestFit="1" customWidth="1"/>
    <col min="7941" max="7948" width="5" bestFit="1" customWidth="1"/>
    <col min="7949" max="7964" width="5.85546875" bestFit="1" customWidth="1"/>
    <col min="8194" max="8194" width="3.28515625" customWidth="1"/>
    <col min="8195" max="8195" width="27.85546875" customWidth="1"/>
    <col min="8196" max="8196" width="5.5703125" bestFit="1" customWidth="1"/>
    <col min="8197" max="8204" width="5" bestFit="1" customWidth="1"/>
    <col min="8205" max="8220" width="5.85546875" bestFit="1" customWidth="1"/>
    <col min="8450" max="8450" width="3.28515625" customWidth="1"/>
    <col min="8451" max="8451" width="27.85546875" customWidth="1"/>
    <col min="8452" max="8452" width="5.5703125" bestFit="1" customWidth="1"/>
    <col min="8453" max="8460" width="5" bestFit="1" customWidth="1"/>
    <col min="8461" max="8476" width="5.85546875" bestFit="1" customWidth="1"/>
    <col min="8706" max="8706" width="3.28515625" customWidth="1"/>
    <col min="8707" max="8707" width="27.85546875" customWidth="1"/>
    <col min="8708" max="8708" width="5.5703125" bestFit="1" customWidth="1"/>
    <col min="8709" max="8716" width="5" bestFit="1" customWidth="1"/>
    <col min="8717" max="8732" width="5.85546875" bestFit="1" customWidth="1"/>
    <col min="8962" max="8962" width="3.28515625" customWidth="1"/>
    <col min="8963" max="8963" width="27.85546875" customWidth="1"/>
    <col min="8964" max="8964" width="5.5703125" bestFit="1" customWidth="1"/>
    <col min="8965" max="8972" width="5" bestFit="1" customWidth="1"/>
    <col min="8973" max="8988" width="5.85546875" bestFit="1" customWidth="1"/>
    <col min="9218" max="9218" width="3.28515625" customWidth="1"/>
    <col min="9219" max="9219" width="27.85546875" customWidth="1"/>
    <col min="9220" max="9220" width="5.5703125" bestFit="1" customWidth="1"/>
    <col min="9221" max="9228" width="5" bestFit="1" customWidth="1"/>
    <col min="9229" max="9244" width="5.85546875" bestFit="1" customWidth="1"/>
    <col min="9474" max="9474" width="3.28515625" customWidth="1"/>
    <col min="9475" max="9475" width="27.85546875" customWidth="1"/>
    <col min="9476" max="9476" width="5.5703125" bestFit="1" customWidth="1"/>
    <col min="9477" max="9484" width="5" bestFit="1" customWidth="1"/>
    <col min="9485" max="9500" width="5.85546875" bestFit="1" customWidth="1"/>
    <col min="9730" max="9730" width="3.28515625" customWidth="1"/>
    <col min="9731" max="9731" width="27.85546875" customWidth="1"/>
    <col min="9732" max="9732" width="5.5703125" bestFit="1" customWidth="1"/>
    <col min="9733" max="9740" width="5" bestFit="1" customWidth="1"/>
    <col min="9741" max="9756" width="5.85546875" bestFit="1" customWidth="1"/>
    <col min="9986" max="9986" width="3.28515625" customWidth="1"/>
    <col min="9987" max="9987" width="27.85546875" customWidth="1"/>
    <col min="9988" max="9988" width="5.5703125" bestFit="1" customWidth="1"/>
    <col min="9989" max="9996" width="5" bestFit="1" customWidth="1"/>
    <col min="9997" max="10012" width="5.85546875" bestFit="1" customWidth="1"/>
    <col min="10242" max="10242" width="3.28515625" customWidth="1"/>
    <col min="10243" max="10243" width="27.85546875" customWidth="1"/>
    <col min="10244" max="10244" width="5.5703125" bestFit="1" customWidth="1"/>
    <col min="10245" max="10252" width="5" bestFit="1" customWidth="1"/>
    <col min="10253" max="10268" width="5.85546875" bestFit="1" customWidth="1"/>
    <col min="10498" max="10498" width="3.28515625" customWidth="1"/>
    <col min="10499" max="10499" width="27.85546875" customWidth="1"/>
    <col min="10500" max="10500" width="5.5703125" bestFit="1" customWidth="1"/>
    <col min="10501" max="10508" width="5" bestFit="1" customWidth="1"/>
    <col min="10509" max="10524" width="5.85546875" bestFit="1" customWidth="1"/>
    <col min="10754" max="10754" width="3.28515625" customWidth="1"/>
    <col min="10755" max="10755" width="27.85546875" customWidth="1"/>
    <col min="10756" max="10756" width="5.5703125" bestFit="1" customWidth="1"/>
    <col min="10757" max="10764" width="5" bestFit="1" customWidth="1"/>
    <col min="10765" max="10780" width="5.85546875" bestFit="1" customWidth="1"/>
    <col min="11010" max="11010" width="3.28515625" customWidth="1"/>
    <col min="11011" max="11011" width="27.85546875" customWidth="1"/>
    <col min="11012" max="11012" width="5.5703125" bestFit="1" customWidth="1"/>
    <col min="11013" max="11020" width="5" bestFit="1" customWidth="1"/>
    <col min="11021" max="11036" width="5.85546875" bestFit="1" customWidth="1"/>
    <col min="11266" max="11266" width="3.28515625" customWidth="1"/>
    <col min="11267" max="11267" width="27.85546875" customWidth="1"/>
    <col min="11268" max="11268" width="5.5703125" bestFit="1" customWidth="1"/>
    <col min="11269" max="11276" width="5" bestFit="1" customWidth="1"/>
    <col min="11277" max="11292" width="5.85546875" bestFit="1" customWidth="1"/>
    <col min="11522" max="11522" width="3.28515625" customWidth="1"/>
    <col min="11523" max="11523" width="27.85546875" customWidth="1"/>
    <col min="11524" max="11524" width="5.5703125" bestFit="1" customWidth="1"/>
    <col min="11525" max="11532" width="5" bestFit="1" customWidth="1"/>
    <col min="11533" max="11548" width="5.85546875" bestFit="1" customWidth="1"/>
    <col min="11778" max="11778" width="3.28515625" customWidth="1"/>
    <col min="11779" max="11779" width="27.85546875" customWidth="1"/>
    <col min="11780" max="11780" width="5.5703125" bestFit="1" customWidth="1"/>
    <col min="11781" max="11788" width="5" bestFit="1" customWidth="1"/>
    <col min="11789" max="11804" width="5.85546875" bestFit="1" customWidth="1"/>
    <col min="12034" max="12034" width="3.28515625" customWidth="1"/>
    <col min="12035" max="12035" width="27.85546875" customWidth="1"/>
    <col min="12036" max="12036" width="5.5703125" bestFit="1" customWidth="1"/>
    <col min="12037" max="12044" width="5" bestFit="1" customWidth="1"/>
    <col min="12045" max="12060" width="5.85546875" bestFit="1" customWidth="1"/>
    <col min="12290" max="12290" width="3.28515625" customWidth="1"/>
    <col min="12291" max="12291" width="27.85546875" customWidth="1"/>
    <col min="12292" max="12292" width="5.5703125" bestFit="1" customWidth="1"/>
    <col min="12293" max="12300" width="5" bestFit="1" customWidth="1"/>
    <col min="12301" max="12316" width="5.85546875" bestFit="1" customWidth="1"/>
    <col min="12546" max="12546" width="3.28515625" customWidth="1"/>
    <col min="12547" max="12547" width="27.85546875" customWidth="1"/>
    <col min="12548" max="12548" width="5.5703125" bestFit="1" customWidth="1"/>
    <col min="12549" max="12556" width="5" bestFit="1" customWidth="1"/>
    <col min="12557" max="12572" width="5.85546875" bestFit="1" customWidth="1"/>
    <col min="12802" max="12802" width="3.28515625" customWidth="1"/>
    <col min="12803" max="12803" width="27.85546875" customWidth="1"/>
    <col min="12804" max="12804" width="5.5703125" bestFit="1" customWidth="1"/>
    <col min="12805" max="12812" width="5" bestFit="1" customWidth="1"/>
    <col min="12813" max="12828" width="5.85546875" bestFit="1" customWidth="1"/>
    <col min="13058" max="13058" width="3.28515625" customWidth="1"/>
    <col min="13059" max="13059" width="27.85546875" customWidth="1"/>
    <col min="13060" max="13060" width="5.5703125" bestFit="1" customWidth="1"/>
    <col min="13061" max="13068" width="5" bestFit="1" customWidth="1"/>
    <col min="13069" max="13084" width="5.85546875" bestFit="1" customWidth="1"/>
    <col min="13314" max="13314" width="3.28515625" customWidth="1"/>
    <col min="13315" max="13315" width="27.85546875" customWidth="1"/>
    <col min="13316" max="13316" width="5.5703125" bestFit="1" customWidth="1"/>
    <col min="13317" max="13324" width="5" bestFit="1" customWidth="1"/>
    <col min="13325" max="13340" width="5.85546875" bestFit="1" customWidth="1"/>
    <col min="13570" max="13570" width="3.28515625" customWidth="1"/>
    <col min="13571" max="13571" width="27.85546875" customWidth="1"/>
    <col min="13572" max="13572" width="5.5703125" bestFit="1" customWidth="1"/>
    <col min="13573" max="13580" width="5" bestFit="1" customWidth="1"/>
    <col min="13581" max="13596" width="5.85546875" bestFit="1" customWidth="1"/>
    <col min="13826" max="13826" width="3.28515625" customWidth="1"/>
    <col min="13827" max="13827" width="27.85546875" customWidth="1"/>
    <col min="13828" max="13828" width="5.5703125" bestFit="1" customWidth="1"/>
    <col min="13829" max="13836" width="5" bestFit="1" customWidth="1"/>
    <col min="13837" max="13852" width="5.85546875" bestFit="1" customWidth="1"/>
    <col min="14082" max="14082" width="3.28515625" customWidth="1"/>
    <col min="14083" max="14083" width="27.85546875" customWidth="1"/>
    <col min="14084" max="14084" width="5.5703125" bestFit="1" customWidth="1"/>
    <col min="14085" max="14092" width="5" bestFit="1" customWidth="1"/>
    <col min="14093" max="14108" width="5.85546875" bestFit="1" customWidth="1"/>
    <col min="14338" max="14338" width="3.28515625" customWidth="1"/>
    <col min="14339" max="14339" width="27.85546875" customWidth="1"/>
    <col min="14340" max="14340" width="5.5703125" bestFit="1" customWidth="1"/>
    <col min="14341" max="14348" width="5" bestFit="1" customWidth="1"/>
    <col min="14349" max="14364" width="5.85546875" bestFit="1" customWidth="1"/>
    <col min="14594" max="14594" width="3.28515625" customWidth="1"/>
    <col min="14595" max="14595" width="27.85546875" customWidth="1"/>
    <col min="14596" max="14596" width="5.5703125" bestFit="1" customWidth="1"/>
    <col min="14597" max="14604" width="5" bestFit="1" customWidth="1"/>
    <col min="14605" max="14620" width="5.85546875" bestFit="1" customWidth="1"/>
    <col min="14850" max="14850" width="3.28515625" customWidth="1"/>
    <col min="14851" max="14851" width="27.85546875" customWidth="1"/>
    <col min="14852" max="14852" width="5.5703125" bestFit="1" customWidth="1"/>
    <col min="14853" max="14860" width="5" bestFit="1" customWidth="1"/>
    <col min="14861" max="14876" width="5.85546875" bestFit="1" customWidth="1"/>
    <col min="15106" max="15106" width="3.28515625" customWidth="1"/>
    <col min="15107" max="15107" width="27.85546875" customWidth="1"/>
    <col min="15108" max="15108" width="5.5703125" bestFit="1" customWidth="1"/>
    <col min="15109" max="15116" width="5" bestFit="1" customWidth="1"/>
    <col min="15117" max="15132" width="5.85546875" bestFit="1" customWidth="1"/>
    <col min="15362" max="15362" width="3.28515625" customWidth="1"/>
    <col min="15363" max="15363" width="27.85546875" customWidth="1"/>
    <col min="15364" max="15364" width="5.5703125" bestFit="1" customWidth="1"/>
    <col min="15365" max="15372" width="5" bestFit="1" customWidth="1"/>
    <col min="15373" max="15388" width="5.85546875" bestFit="1" customWidth="1"/>
    <col min="15618" max="15618" width="3.28515625" customWidth="1"/>
    <col min="15619" max="15619" width="27.85546875" customWidth="1"/>
    <col min="15620" max="15620" width="5.5703125" bestFit="1" customWidth="1"/>
    <col min="15621" max="15628" width="5" bestFit="1" customWidth="1"/>
    <col min="15629" max="15644" width="5.85546875" bestFit="1" customWidth="1"/>
    <col min="15874" max="15874" width="3.28515625" customWidth="1"/>
    <col min="15875" max="15875" width="27.85546875" customWidth="1"/>
    <col min="15876" max="15876" width="5.5703125" bestFit="1" customWidth="1"/>
    <col min="15877" max="15884" width="5" bestFit="1" customWidth="1"/>
    <col min="15885" max="15900" width="5.85546875" bestFit="1" customWidth="1"/>
    <col min="16130" max="16130" width="3.28515625" customWidth="1"/>
    <col min="16131" max="16131" width="27.85546875" customWidth="1"/>
    <col min="16132" max="16132" width="5.5703125" bestFit="1" customWidth="1"/>
    <col min="16133" max="16140" width="5" bestFit="1" customWidth="1"/>
    <col min="16141" max="16156" width="5.85546875" bestFit="1" customWidth="1"/>
  </cols>
  <sheetData>
    <row r="1" spans="2:33" ht="18.75">
      <c r="B1" s="1" t="s">
        <v>0</v>
      </c>
      <c r="C1" s="1"/>
    </row>
    <row r="2" spans="2:33" ht="18.75">
      <c r="B2" s="2" t="s">
        <v>39</v>
      </c>
      <c r="C2" s="2"/>
    </row>
    <row r="3" spans="2:33">
      <c r="B3" s="103" t="s">
        <v>2</v>
      </c>
      <c r="C3" s="101"/>
      <c r="D3" s="107" t="s">
        <v>7</v>
      </c>
      <c r="E3" s="107" t="s">
        <v>8</v>
      </c>
      <c r="F3" s="107" t="s">
        <v>9</v>
      </c>
      <c r="G3" s="107" t="s">
        <v>10</v>
      </c>
      <c r="H3" s="107" t="s">
        <v>11</v>
      </c>
      <c r="I3" s="107" t="s">
        <v>12</v>
      </c>
      <c r="J3" s="107" t="s">
        <v>13</v>
      </c>
      <c r="K3" s="107" t="s">
        <v>14</v>
      </c>
      <c r="L3" s="107" t="s">
        <v>15</v>
      </c>
      <c r="M3" s="107" t="s">
        <v>16</v>
      </c>
      <c r="N3" s="107" t="s">
        <v>17</v>
      </c>
      <c r="O3" s="107" t="s">
        <v>18</v>
      </c>
      <c r="P3" s="107" t="s">
        <v>19</v>
      </c>
      <c r="Q3" s="107" t="s">
        <v>20</v>
      </c>
      <c r="R3" s="107" t="s">
        <v>21</v>
      </c>
      <c r="S3" s="107" t="s">
        <v>22</v>
      </c>
      <c r="T3" s="107" t="s">
        <v>23</v>
      </c>
      <c r="U3" s="107" t="s">
        <v>24</v>
      </c>
      <c r="V3" s="107" t="s">
        <v>25</v>
      </c>
      <c r="W3" s="107" t="s">
        <v>26</v>
      </c>
      <c r="X3" s="107" t="s">
        <v>27</v>
      </c>
      <c r="Y3" s="107" t="s">
        <v>28</v>
      </c>
      <c r="Z3" s="107" t="s">
        <v>29</v>
      </c>
      <c r="AA3" s="107" t="s">
        <v>30</v>
      </c>
      <c r="AB3" s="107" t="s">
        <v>31</v>
      </c>
      <c r="AC3" s="107" t="s">
        <v>40</v>
      </c>
      <c r="AD3" s="107" t="s">
        <v>41</v>
      </c>
      <c r="AE3" s="107" t="s">
        <v>42</v>
      </c>
      <c r="AF3" s="107" t="s">
        <v>43</v>
      </c>
      <c r="AG3" s="107" t="s">
        <v>44</v>
      </c>
    </row>
    <row r="4" spans="2:33">
      <c r="B4" s="103"/>
      <c r="C4" s="106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</row>
    <row r="5" spans="2:33">
      <c r="B5" s="10" t="s">
        <v>32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2:33">
      <c r="B6" s="81" t="s">
        <v>96</v>
      </c>
      <c r="C6" s="12" t="s">
        <v>82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2:33">
      <c r="B7" s="81" t="s">
        <v>95</v>
      </c>
      <c r="C7" s="12" t="s">
        <v>82</v>
      </c>
      <c r="D7" s="88">
        <f>'I-O'!C7*Price!$D$7</f>
        <v>1500000</v>
      </c>
      <c r="E7" s="88">
        <f>'I-O'!D7*Price!$D$7</f>
        <v>1500000</v>
      </c>
      <c r="F7" s="88">
        <f>'I-O'!E7*Price!$D$7</f>
        <v>1500000</v>
      </c>
      <c r="G7" s="88">
        <f>'I-O'!F7*Price!$D$7</f>
        <v>1500000</v>
      </c>
      <c r="H7" s="88">
        <f>'I-O'!G7*Price!$D$7</f>
        <v>1500000</v>
      </c>
      <c r="I7" s="88">
        <f>'I-O'!H7*Price!$D$7</f>
        <v>1500000</v>
      </c>
      <c r="J7" s="88">
        <f>'I-O'!I7*Price!$D$7</f>
        <v>1500000</v>
      </c>
      <c r="K7" s="88">
        <f>'I-O'!J7*Price!$D$7</f>
        <v>1500000</v>
      </c>
      <c r="L7" s="88">
        <f>'I-O'!K7*Price!$D$7</f>
        <v>1500000</v>
      </c>
      <c r="M7" s="88">
        <f>'I-O'!L7*Price!$D$7</f>
        <v>1500000</v>
      </c>
      <c r="N7" s="88">
        <f>'I-O'!M7*Price!$D$7</f>
        <v>1500000</v>
      </c>
      <c r="O7" s="88">
        <f>'I-O'!N7*Price!$D$7</f>
        <v>1500000</v>
      </c>
      <c r="P7" s="88">
        <f>'I-O'!O7*Price!$D$7</f>
        <v>1500000</v>
      </c>
      <c r="Q7" s="88">
        <f>'I-O'!P7*Price!$D$7</f>
        <v>1500000</v>
      </c>
      <c r="R7" s="88">
        <f>'I-O'!Q7*Price!$D$7</f>
        <v>1500000</v>
      </c>
      <c r="S7" s="88">
        <f>'I-O'!R7*Price!$D$7</f>
        <v>1500000</v>
      </c>
      <c r="T7" s="88">
        <f>'I-O'!S7*Price!$D$7</f>
        <v>1500000</v>
      </c>
      <c r="U7" s="88">
        <f>'I-O'!T7*Price!$D$7</f>
        <v>1500000</v>
      </c>
      <c r="V7" s="88">
        <f>'I-O'!U7*Price!$D$7</f>
        <v>1500000</v>
      </c>
      <c r="W7" s="88">
        <f>'I-O'!V7*Price!$D$7</f>
        <v>1500000</v>
      </c>
      <c r="X7" s="88">
        <f>'I-O'!W7*Price!$D$7</f>
        <v>1500000</v>
      </c>
      <c r="Y7" s="88">
        <f>'I-O'!X7*Price!$D$7</f>
        <v>1500000</v>
      </c>
      <c r="Z7" s="88">
        <f>'I-O'!Y7*Price!$D$7</f>
        <v>1500000</v>
      </c>
      <c r="AA7" s="88">
        <f>'I-O'!Z7*Price!$D$7</f>
        <v>1500000</v>
      </c>
      <c r="AB7" s="88">
        <f>'I-O'!AA7*Price!$D$7</f>
        <v>1500000</v>
      </c>
      <c r="AC7" s="88">
        <f>'I-O'!AB7*Price!$D$7</f>
        <v>1500000</v>
      </c>
      <c r="AD7" s="88">
        <f>'I-O'!AC7*Price!$D$7</f>
        <v>1500000</v>
      </c>
      <c r="AE7" s="88">
        <f>'I-O'!AD7*Price!$D$7</f>
        <v>1500000</v>
      </c>
      <c r="AF7" s="88">
        <f>'I-O'!AE7*Price!$D$7</f>
        <v>1500000</v>
      </c>
      <c r="AG7" s="88">
        <f>'I-O'!AF7*Price!$D$7</f>
        <v>1500000</v>
      </c>
    </row>
    <row r="8" spans="2:33">
      <c r="B8" s="81" t="s">
        <v>78</v>
      </c>
      <c r="C8" s="12" t="s">
        <v>82</v>
      </c>
      <c r="D8" s="88">
        <f>'I-O'!C8*Price!$D$8</f>
        <v>720000</v>
      </c>
      <c r="E8" s="88">
        <f>'I-O'!D8*Price!$D$8</f>
        <v>720000</v>
      </c>
      <c r="F8" s="88">
        <f>'I-O'!E8*Price!$D$8</f>
        <v>720000</v>
      </c>
      <c r="G8" s="88">
        <f>'I-O'!F8*Price!$D$8</f>
        <v>720000</v>
      </c>
      <c r="H8" s="88">
        <f>'I-O'!G8*Price!$D$8</f>
        <v>720000</v>
      </c>
      <c r="I8" s="88">
        <f>'I-O'!H8*Price!$D$8</f>
        <v>720000</v>
      </c>
      <c r="J8" s="88">
        <f>'I-O'!I8*Price!$D$8</f>
        <v>720000</v>
      </c>
      <c r="K8" s="88">
        <f>'I-O'!J8*Price!$D$8</f>
        <v>720000</v>
      </c>
      <c r="L8" s="88">
        <f>'I-O'!K8*Price!$D$8</f>
        <v>720000</v>
      </c>
      <c r="M8" s="88">
        <f>'I-O'!L8*Price!$D$8</f>
        <v>720000</v>
      </c>
      <c r="N8" s="88">
        <f>'I-O'!M8*Price!$D$8</f>
        <v>720000</v>
      </c>
      <c r="O8" s="88">
        <f>'I-O'!N8*Price!$D$8</f>
        <v>720000</v>
      </c>
      <c r="P8" s="88">
        <f>'I-O'!O8*Price!$D$8</f>
        <v>720000</v>
      </c>
      <c r="Q8" s="88">
        <f>'I-O'!P8*Price!$D$8</f>
        <v>720000</v>
      </c>
      <c r="R8" s="88">
        <f>'I-O'!Q8*Price!$D$8</f>
        <v>720000</v>
      </c>
      <c r="S8" s="88">
        <f>'I-O'!R8*Price!$D$8</f>
        <v>720000</v>
      </c>
      <c r="T8" s="88">
        <f>'I-O'!S8*Price!$D$8</f>
        <v>720000</v>
      </c>
      <c r="U8" s="88">
        <f>'I-O'!T8*Price!$D$8</f>
        <v>720000</v>
      </c>
      <c r="V8" s="88">
        <f>'I-O'!U8*Price!$D$8</f>
        <v>720000</v>
      </c>
      <c r="W8" s="88">
        <f>'I-O'!V8*Price!$D$8</f>
        <v>720000</v>
      </c>
      <c r="X8" s="88">
        <f>'I-O'!W8*Price!$D$8</f>
        <v>720000</v>
      </c>
      <c r="Y8" s="88">
        <f>'I-O'!X8*Price!$D$8</f>
        <v>720000</v>
      </c>
      <c r="Z8" s="88">
        <f>'I-O'!Y8*Price!$D$8</f>
        <v>720000</v>
      </c>
      <c r="AA8" s="88">
        <f>'I-O'!Z8*Price!$D$8</f>
        <v>720000</v>
      </c>
      <c r="AB8" s="88">
        <f>'I-O'!AA8*Price!$D$8</f>
        <v>720000</v>
      </c>
      <c r="AC8" s="88">
        <f>'I-O'!AB8*Price!$D$8</f>
        <v>720000</v>
      </c>
      <c r="AD8" s="88">
        <f>'I-O'!AC8*Price!$D$8</f>
        <v>720000</v>
      </c>
      <c r="AE8" s="88">
        <f>'I-O'!AD8*Price!$D$8</f>
        <v>720000</v>
      </c>
      <c r="AF8" s="88">
        <f>'I-O'!AE8*Price!$D$8</f>
        <v>720000</v>
      </c>
      <c r="AG8" s="88">
        <f>'I-O'!AF8*Price!$D$8</f>
        <v>720000</v>
      </c>
    </row>
    <row r="9" spans="2:33">
      <c r="B9" s="77" t="s">
        <v>98</v>
      </c>
      <c r="C9" s="3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</row>
    <row r="10" spans="2:33">
      <c r="B10" s="81" t="s">
        <v>99</v>
      </c>
      <c r="C10" s="72" t="s">
        <v>82</v>
      </c>
      <c r="D10" s="88">
        <f>'I-O'!C10*Price!$D$10</f>
        <v>250000</v>
      </c>
      <c r="E10" s="88">
        <f>'I-O'!D10*Price!$D$10</f>
        <v>0</v>
      </c>
      <c r="F10" s="88">
        <f>'I-O'!E10*Price!$D$10</f>
        <v>0</v>
      </c>
      <c r="G10" s="88">
        <f>'I-O'!F10*Price!$D$10</f>
        <v>0</v>
      </c>
      <c r="H10" s="88">
        <f>'I-O'!G10*Price!$D$10</f>
        <v>250000</v>
      </c>
      <c r="I10" s="88">
        <f>'I-O'!H10*Price!$D$10</f>
        <v>0</v>
      </c>
      <c r="J10" s="88">
        <f>'I-O'!I10*Price!$D$10</f>
        <v>0</v>
      </c>
      <c r="K10" s="88">
        <f>'I-O'!J10*Price!$D$10</f>
        <v>0</v>
      </c>
      <c r="L10" s="88">
        <f>'I-O'!K10*Price!$D$10</f>
        <v>0</v>
      </c>
      <c r="M10" s="88">
        <f>'I-O'!L10*Price!$D$10</f>
        <v>250000</v>
      </c>
      <c r="N10" s="88">
        <f>'I-O'!M10*Price!$D$10</f>
        <v>0</v>
      </c>
      <c r="O10" s="88">
        <f>'I-O'!N10*Price!$D$10</f>
        <v>0</v>
      </c>
      <c r="P10" s="88">
        <f>'I-O'!O10*Price!$D$10</f>
        <v>0</v>
      </c>
      <c r="Q10" s="88">
        <f>'I-O'!P10*Price!$D$10</f>
        <v>0</v>
      </c>
      <c r="R10" s="88">
        <f>'I-O'!Q10*Price!$D$10</f>
        <v>250000</v>
      </c>
      <c r="S10" s="88">
        <f>'I-O'!R10*Price!$D$10</f>
        <v>0</v>
      </c>
      <c r="T10" s="88">
        <f>'I-O'!S10*Price!$D$10</f>
        <v>0</v>
      </c>
      <c r="U10" s="88">
        <f>'I-O'!T10*Price!$D$10</f>
        <v>0</v>
      </c>
      <c r="V10" s="88">
        <f>'I-O'!U10*Price!$D$10</f>
        <v>0</v>
      </c>
      <c r="W10" s="88">
        <f>'I-O'!V10*Price!$D$10</f>
        <v>250000</v>
      </c>
      <c r="X10" s="88">
        <f>'I-O'!W10*Price!$D$10</f>
        <v>0</v>
      </c>
      <c r="Y10" s="88">
        <f>'I-O'!X10*Price!$D$10</f>
        <v>0</v>
      </c>
      <c r="Z10" s="88">
        <f>'I-O'!Y10*Price!$D$10</f>
        <v>0</v>
      </c>
      <c r="AA10" s="88">
        <f>'I-O'!Z10*Price!$D$10</f>
        <v>0</v>
      </c>
      <c r="AB10" s="88">
        <f>'I-O'!AA10*Price!$D$10</f>
        <v>250000</v>
      </c>
      <c r="AC10" s="88">
        <f>'I-O'!AB10*Price!$D$10</f>
        <v>0</v>
      </c>
      <c r="AD10" s="88">
        <f>'I-O'!AC10*Price!$D$10</f>
        <v>0</v>
      </c>
      <c r="AE10" s="88">
        <f>'I-O'!AD10*Price!$D$10</f>
        <v>0</v>
      </c>
      <c r="AF10" s="88">
        <f>'I-O'!AE10*Price!$D$10</f>
        <v>0</v>
      </c>
      <c r="AG10" s="88">
        <f>'I-O'!AF10*Price!$D$10</f>
        <v>250000</v>
      </c>
    </row>
    <row r="11" spans="2:33">
      <c r="B11" s="81" t="s">
        <v>100</v>
      </c>
      <c r="C11" s="72" t="s">
        <v>82</v>
      </c>
      <c r="D11" s="88">
        <f>'I-O'!C11*Price!$D$11</f>
        <v>50000</v>
      </c>
      <c r="E11" s="88">
        <f>'I-O'!D11*Price!$D$11</f>
        <v>0</v>
      </c>
      <c r="F11" s="88">
        <f>'I-O'!E11*Price!$D$11</f>
        <v>50000</v>
      </c>
      <c r="G11" s="88">
        <f>'I-O'!F11*Price!$D$11</f>
        <v>0</v>
      </c>
      <c r="H11" s="88">
        <f>'I-O'!G11*Price!$D$11</f>
        <v>50000</v>
      </c>
      <c r="I11" s="88">
        <f>'I-O'!H11*Price!$D$11</f>
        <v>0</v>
      </c>
      <c r="J11" s="88">
        <f>'I-O'!I11*Price!$D$11</f>
        <v>50000</v>
      </c>
      <c r="K11" s="88">
        <f>'I-O'!J11*Price!$D$11</f>
        <v>0</v>
      </c>
      <c r="L11" s="88">
        <f>'I-O'!K11*Price!$D$11</f>
        <v>50000</v>
      </c>
      <c r="M11" s="88">
        <f>'I-O'!L11*Price!$D$11</f>
        <v>0</v>
      </c>
      <c r="N11" s="88">
        <f>'I-O'!M11*Price!$D$11</f>
        <v>50000</v>
      </c>
      <c r="O11" s="88">
        <f>'I-O'!N11*Price!$D$11</f>
        <v>0</v>
      </c>
      <c r="P11" s="88">
        <f>'I-O'!O11*Price!$D$11</f>
        <v>50000</v>
      </c>
      <c r="Q11" s="88">
        <f>'I-O'!P11*Price!$D$11</f>
        <v>0</v>
      </c>
      <c r="R11" s="88">
        <f>'I-O'!Q11*Price!$D$11</f>
        <v>50000</v>
      </c>
      <c r="S11" s="88">
        <f>'I-O'!R11*Price!$D$11</f>
        <v>0</v>
      </c>
      <c r="T11" s="88">
        <f>'I-O'!S11*Price!$D$11</f>
        <v>50000</v>
      </c>
      <c r="U11" s="88">
        <f>'I-O'!T11*Price!$D$11</f>
        <v>0</v>
      </c>
      <c r="V11" s="88">
        <f>'I-O'!U11*Price!$D$11</f>
        <v>50000</v>
      </c>
      <c r="W11" s="88">
        <f>'I-O'!V11*Price!$D$11</f>
        <v>0</v>
      </c>
      <c r="X11" s="88">
        <f>'I-O'!W11*Price!$D$11</f>
        <v>50000</v>
      </c>
      <c r="Y11" s="88">
        <f>'I-O'!X11*Price!$D$11</f>
        <v>0</v>
      </c>
      <c r="Z11" s="88">
        <f>'I-O'!Y11*Price!$D$11</f>
        <v>50000</v>
      </c>
      <c r="AA11" s="88">
        <f>'I-O'!Z11*Price!$D$11</f>
        <v>0</v>
      </c>
      <c r="AB11" s="88">
        <f>'I-O'!AA11*Price!$D$11</f>
        <v>50000</v>
      </c>
      <c r="AC11" s="88">
        <f>'I-O'!AB11*Price!$D$11</f>
        <v>0</v>
      </c>
      <c r="AD11" s="88">
        <f>'I-O'!AC11*Price!$D$11</f>
        <v>50000</v>
      </c>
      <c r="AE11" s="88">
        <f>'I-O'!AD11*Price!$D$11</f>
        <v>0</v>
      </c>
      <c r="AF11" s="88">
        <f>'I-O'!AE11*Price!$D$11</f>
        <v>50000</v>
      </c>
      <c r="AG11" s="88">
        <f>'I-O'!AF11*Price!$D$11</f>
        <v>0</v>
      </c>
    </row>
    <row r="12" spans="2:33">
      <c r="B12" s="81"/>
      <c r="C12" s="72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</row>
    <row r="13" spans="2:33">
      <c r="B13" s="10" t="s">
        <v>33</v>
      </c>
      <c r="C13" s="10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</row>
    <row r="14" spans="2:33">
      <c r="B14" s="92" t="s">
        <v>86</v>
      </c>
      <c r="C14" s="72" t="s">
        <v>82</v>
      </c>
      <c r="D14" s="88">
        <f>'I-O'!C14*Price!$D$14</f>
        <v>1000000</v>
      </c>
      <c r="E14" s="88">
        <f>'I-O'!D14*Price!$D$14</f>
        <v>1000000</v>
      </c>
      <c r="F14" s="88">
        <f>'I-O'!E14*Price!$D$14</f>
        <v>1000000</v>
      </c>
      <c r="G14" s="88">
        <f>'I-O'!F14*Price!$D$14</f>
        <v>1000000</v>
      </c>
      <c r="H14" s="88">
        <f>'I-O'!G14*Price!$D$14</f>
        <v>1000000</v>
      </c>
      <c r="I14" s="88">
        <f>'I-O'!H14*Price!$D$14</f>
        <v>1000000</v>
      </c>
      <c r="J14" s="88">
        <f>'I-O'!I14*Price!$D$14</f>
        <v>1000000</v>
      </c>
      <c r="K14" s="88">
        <f>'I-O'!J14*Price!$D$14</f>
        <v>1000000</v>
      </c>
      <c r="L14" s="88">
        <f>'I-O'!K14*Price!$D$14</f>
        <v>1000000</v>
      </c>
      <c r="M14" s="88">
        <f>'I-O'!L14*Price!$D$14</f>
        <v>1000000</v>
      </c>
      <c r="N14" s="88">
        <f>'I-O'!M14*Price!$D$14</f>
        <v>1000000</v>
      </c>
      <c r="O14" s="88">
        <f>'I-O'!N14*Price!$D$14</f>
        <v>1000000</v>
      </c>
      <c r="P14" s="88">
        <f>'I-O'!O14*Price!$D$14</f>
        <v>1000000</v>
      </c>
      <c r="Q14" s="88">
        <f>'I-O'!P14*Price!$D$14</f>
        <v>1000000</v>
      </c>
      <c r="R14" s="88">
        <f>'I-O'!Q14*Price!$D$14</f>
        <v>1000000</v>
      </c>
      <c r="S14" s="88">
        <f>'I-O'!R14*Price!$D$14</f>
        <v>1000000</v>
      </c>
      <c r="T14" s="88">
        <f>'I-O'!S14*Price!$D$14</f>
        <v>1000000</v>
      </c>
      <c r="U14" s="88">
        <f>'I-O'!T14*Price!$D$14</f>
        <v>1000000</v>
      </c>
      <c r="V14" s="88">
        <f>'I-O'!U14*Price!$D$14</f>
        <v>1000000</v>
      </c>
      <c r="W14" s="88">
        <f>'I-O'!V14*Price!$D$14</f>
        <v>1000000</v>
      </c>
      <c r="X14" s="88">
        <f>'I-O'!W14*Price!$D$14</f>
        <v>1000000</v>
      </c>
      <c r="Y14" s="88">
        <f>'I-O'!X14*Price!$D$14</f>
        <v>1000000</v>
      </c>
      <c r="Z14" s="88">
        <f>'I-O'!Y14*Price!$D$14</f>
        <v>1000000</v>
      </c>
      <c r="AA14" s="88">
        <f>'I-O'!Z14*Price!$D$14</f>
        <v>1000000</v>
      </c>
      <c r="AB14" s="88">
        <f>'I-O'!AA14*Price!$D$14</f>
        <v>1000000</v>
      </c>
      <c r="AC14" s="88">
        <f>'I-O'!AB14*Price!$D$14</f>
        <v>1000000</v>
      </c>
      <c r="AD14" s="88">
        <f>'I-O'!AC14*Price!$D$14</f>
        <v>1000000</v>
      </c>
      <c r="AE14" s="88">
        <f>'I-O'!AD14*Price!$D$14</f>
        <v>1000000</v>
      </c>
      <c r="AF14" s="88">
        <f>'I-O'!AE14*Price!$D$14</f>
        <v>1000000</v>
      </c>
      <c r="AG14" s="88">
        <f>'I-O'!AF14*Price!$D$14</f>
        <v>1000000</v>
      </c>
    </row>
    <row r="15" spans="2:33">
      <c r="B15" s="92" t="s">
        <v>88</v>
      </c>
      <c r="C15" s="72" t="s">
        <v>82</v>
      </c>
      <c r="D15" s="88">
        <f>'I-O'!C15*Price!$D$15</f>
        <v>1440000</v>
      </c>
      <c r="E15" s="88">
        <f>'I-O'!D15*Price!$D$15</f>
        <v>1440000</v>
      </c>
      <c r="F15" s="88">
        <f>'I-O'!E15*Price!$D$15</f>
        <v>1440000</v>
      </c>
      <c r="G15" s="88">
        <f>'I-O'!F15*Price!$D$15</f>
        <v>1440000</v>
      </c>
      <c r="H15" s="88">
        <f>'I-O'!G15*Price!$D$15</f>
        <v>1440000</v>
      </c>
      <c r="I15" s="88">
        <f>'I-O'!H15*Price!$D$15</f>
        <v>1440000</v>
      </c>
      <c r="J15" s="88">
        <f>'I-O'!I15*Price!$D$15</f>
        <v>1440000</v>
      </c>
      <c r="K15" s="88">
        <f>'I-O'!J15*Price!$D$15</f>
        <v>1440000</v>
      </c>
      <c r="L15" s="88">
        <f>'I-O'!K15*Price!$D$15</f>
        <v>1440000</v>
      </c>
      <c r="M15" s="88">
        <f>'I-O'!L15*Price!$D$15</f>
        <v>1440000</v>
      </c>
      <c r="N15" s="88">
        <f>'I-O'!M15*Price!$D$15</f>
        <v>1440000</v>
      </c>
      <c r="O15" s="88">
        <f>'I-O'!N15*Price!$D$15</f>
        <v>1440000</v>
      </c>
      <c r="P15" s="88">
        <f>'I-O'!O15*Price!$D$15</f>
        <v>1440000</v>
      </c>
      <c r="Q15" s="88">
        <f>'I-O'!P15*Price!$D$15</f>
        <v>1440000</v>
      </c>
      <c r="R15" s="88">
        <f>'I-O'!Q15*Price!$D$15</f>
        <v>1440000</v>
      </c>
      <c r="S15" s="88">
        <f>'I-O'!R15*Price!$D$15</f>
        <v>1440000</v>
      </c>
      <c r="T15" s="88">
        <f>'I-O'!S15*Price!$D$15</f>
        <v>1440000</v>
      </c>
      <c r="U15" s="88">
        <f>'I-O'!T15*Price!$D$15</f>
        <v>1440000</v>
      </c>
      <c r="V15" s="88">
        <f>'I-O'!U15*Price!$D$15</f>
        <v>1440000</v>
      </c>
      <c r="W15" s="88">
        <f>'I-O'!V15*Price!$D$15</f>
        <v>1440000</v>
      </c>
      <c r="X15" s="88">
        <f>'I-O'!W15*Price!$D$15</f>
        <v>1440000</v>
      </c>
      <c r="Y15" s="88">
        <f>'I-O'!X15*Price!$D$15</f>
        <v>1440000</v>
      </c>
      <c r="Z15" s="88">
        <f>'I-O'!Y15*Price!$D$15</f>
        <v>1440000</v>
      </c>
      <c r="AA15" s="88">
        <f>'I-O'!Z15*Price!$D$15</f>
        <v>1440000</v>
      </c>
      <c r="AB15" s="88">
        <f>'I-O'!AA15*Price!$D$15</f>
        <v>1440000</v>
      </c>
      <c r="AC15" s="88">
        <f>'I-O'!AB15*Price!$D$15</f>
        <v>1440000</v>
      </c>
      <c r="AD15" s="88">
        <f>'I-O'!AC15*Price!$D$15</f>
        <v>1440000</v>
      </c>
      <c r="AE15" s="88">
        <f>'I-O'!AD15*Price!$D$15</f>
        <v>1440000</v>
      </c>
      <c r="AF15" s="88">
        <f>'I-O'!AE15*Price!$D$15</f>
        <v>1440000</v>
      </c>
      <c r="AG15" s="88">
        <f>'I-O'!AF15*Price!$D$15</f>
        <v>1440000</v>
      </c>
    </row>
    <row r="16" spans="2:33">
      <c r="B16" s="85" t="s">
        <v>121</v>
      </c>
      <c r="C16" s="72" t="s">
        <v>82</v>
      </c>
      <c r="D16" s="88">
        <f>'I-O'!C16*Price!$D$16</f>
        <v>480000</v>
      </c>
      <c r="E16" s="88">
        <f>'I-O'!D16*Price!$D$16</f>
        <v>480000</v>
      </c>
      <c r="F16" s="88">
        <f>'I-O'!E16*Price!$D$16</f>
        <v>480000</v>
      </c>
      <c r="G16" s="88">
        <f>'I-O'!F16*Price!$D$16</f>
        <v>480000</v>
      </c>
      <c r="H16" s="88">
        <f>'I-O'!G16*Price!$D$16</f>
        <v>480000</v>
      </c>
      <c r="I16" s="88">
        <f>'I-O'!H16*Price!$D$16</f>
        <v>480000</v>
      </c>
      <c r="J16" s="88">
        <f>'I-O'!I16*Price!$D$16</f>
        <v>480000</v>
      </c>
      <c r="K16" s="88">
        <f>'I-O'!J16*Price!$D$16</f>
        <v>480000</v>
      </c>
      <c r="L16" s="88">
        <f>'I-O'!K16*Price!$D$16</f>
        <v>480000</v>
      </c>
      <c r="M16" s="88">
        <f>'I-O'!L16*Price!$D$16</f>
        <v>480000</v>
      </c>
      <c r="N16" s="88">
        <f>'I-O'!M16*Price!$D$16</f>
        <v>480000</v>
      </c>
      <c r="O16" s="88">
        <f>'I-O'!N16*Price!$D$16</f>
        <v>480000</v>
      </c>
      <c r="P16" s="88">
        <f>'I-O'!O16*Price!$D$16</f>
        <v>480000</v>
      </c>
      <c r="Q16" s="88">
        <f>'I-O'!P16*Price!$D$16</f>
        <v>480000</v>
      </c>
      <c r="R16" s="88">
        <f>'I-O'!Q16*Price!$D$16</f>
        <v>480000</v>
      </c>
      <c r="S16" s="88">
        <f>'I-O'!R16*Price!$D$16</f>
        <v>480000</v>
      </c>
      <c r="T16" s="88">
        <f>'I-O'!S16*Price!$D$16</f>
        <v>480000</v>
      </c>
      <c r="U16" s="88">
        <f>'I-O'!T16*Price!$D$16</f>
        <v>480000</v>
      </c>
      <c r="V16" s="88">
        <f>'I-O'!U16*Price!$D$16</f>
        <v>480000</v>
      </c>
      <c r="W16" s="88">
        <f>'I-O'!V16*Price!$D$16</f>
        <v>480000</v>
      </c>
      <c r="X16" s="88">
        <f>'I-O'!W16*Price!$D$16</f>
        <v>480000</v>
      </c>
      <c r="Y16" s="88">
        <f>'I-O'!X16*Price!$D$16</f>
        <v>480000</v>
      </c>
      <c r="Z16" s="88">
        <f>'I-O'!Y16*Price!$D$16</f>
        <v>480000</v>
      </c>
      <c r="AA16" s="88">
        <f>'I-O'!Z16*Price!$D$16</f>
        <v>480000</v>
      </c>
      <c r="AB16" s="88">
        <f>'I-O'!AA16*Price!$D$16</f>
        <v>480000</v>
      </c>
      <c r="AC16" s="88">
        <f>'I-O'!AB16*Price!$D$16</f>
        <v>480000</v>
      </c>
      <c r="AD16" s="88">
        <f>'I-O'!AC16*Price!$D$16</f>
        <v>480000</v>
      </c>
      <c r="AE16" s="88">
        <f>'I-O'!AD16*Price!$D$16</f>
        <v>480000</v>
      </c>
      <c r="AF16" s="88">
        <f>'I-O'!AE16*Price!$D$16</f>
        <v>480000</v>
      </c>
      <c r="AG16" s="88">
        <f>'I-O'!AF16*Price!$D$16</f>
        <v>480000</v>
      </c>
    </row>
    <row r="17" spans="2:34">
      <c r="B17" s="92" t="s">
        <v>94</v>
      </c>
      <c r="C17" s="72" t="s">
        <v>82</v>
      </c>
      <c r="D17" s="88">
        <f>'I-O'!C17*Price!$D$17</f>
        <v>500000</v>
      </c>
      <c r="E17" s="88">
        <f>'I-O'!D17*Price!$D$17</f>
        <v>500000</v>
      </c>
      <c r="F17" s="88">
        <f>'I-O'!E17*Price!$D$17</f>
        <v>500000</v>
      </c>
      <c r="G17" s="88">
        <f>'I-O'!F17*Price!$D$17</f>
        <v>500000</v>
      </c>
      <c r="H17" s="88">
        <f>'I-O'!G17*Price!$D$17</f>
        <v>500000</v>
      </c>
      <c r="I17" s="88">
        <f>'I-O'!H17*Price!$D$17</f>
        <v>500000</v>
      </c>
      <c r="J17" s="88">
        <f>'I-O'!I17*Price!$D$17</f>
        <v>500000</v>
      </c>
      <c r="K17" s="88">
        <f>'I-O'!J17*Price!$D$17</f>
        <v>500000</v>
      </c>
      <c r="L17" s="88">
        <f>'I-O'!K17*Price!$D$17</f>
        <v>500000</v>
      </c>
      <c r="M17" s="88">
        <f>'I-O'!L17*Price!$D$17</f>
        <v>500000</v>
      </c>
      <c r="N17" s="88">
        <f>'I-O'!M17*Price!$D$17</f>
        <v>500000</v>
      </c>
      <c r="O17" s="88">
        <f>'I-O'!N17*Price!$D$17</f>
        <v>500000</v>
      </c>
      <c r="P17" s="88">
        <f>'I-O'!O17*Price!$D$17</f>
        <v>500000</v>
      </c>
      <c r="Q17" s="88">
        <f>'I-O'!P17*Price!$D$17</f>
        <v>500000</v>
      </c>
      <c r="R17" s="88">
        <f>'I-O'!Q17*Price!$D$17</f>
        <v>500000</v>
      </c>
      <c r="S17" s="88">
        <f>'I-O'!R17*Price!$D$17</f>
        <v>500000</v>
      </c>
      <c r="T17" s="88">
        <f>'I-O'!S17*Price!$D$17</f>
        <v>500000</v>
      </c>
      <c r="U17" s="88">
        <f>'I-O'!T17*Price!$D$17</f>
        <v>500000</v>
      </c>
      <c r="V17" s="88">
        <f>'I-O'!U17*Price!$D$17</f>
        <v>500000</v>
      </c>
      <c r="W17" s="88">
        <f>'I-O'!V17*Price!$D$17</f>
        <v>500000</v>
      </c>
      <c r="X17" s="88">
        <f>'I-O'!W17*Price!$D$17</f>
        <v>500000</v>
      </c>
      <c r="Y17" s="88">
        <f>'I-O'!X17*Price!$D$17</f>
        <v>500000</v>
      </c>
      <c r="Z17" s="88">
        <f>'I-O'!Y17*Price!$D$17</f>
        <v>500000</v>
      </c>
      <c r="AA17" s="88">
        <f>'I-O'!Z17*Price!$D$17</f>
        <v>500000</v>
      </c>
      <c r="AB17" s="88">
        <f>'I-O'!AA17*Price!$D$17</f>
        <v>500000</v>
      </c>
      <c r="AC17" s="88">
        <f>'I-O'!AB17*Price!$D$17</f>
        <v>500000</v>
      </c>
      <c r="AD17" s="88">
        <f>'I-O'!AC17*Price!$D$17</f>
        <v>500000</v>
      </c>
      <c r="AE17" s="88">
        <f>'I-O'!AD17*Price!$D$17</f>
        <v>500000</v>
      </c>
      <c r="AF17" s="88">
        <f>'I-O'!AE17*Price!$D$17</f>
        <v>500000</v>
      </c>
      <c r="AG17" s="88">
        <f>'I-O'!AF17*Price!$D$17</f>
        <v>500000</v>
      </c>
    </row>
    <row r="18" spans="2:34">
      <c r="B18" s="92" t="s">
        <v>90</v>
      </c>
      <c r="C18" s="72" t="s">
        <v>82</v>
      </c>
      <c r="D18" s="88">
        <f>'I-O'!C18*Price!$D$18</f>
        <v>700000</v>
      </c>
      <c r="E18" s="88">
        <f>'I-O'!D18*Price!$D$18</f>
        <v>700000</v>
      </c>
      <c r="F18" s="88">
        <f>'I-O'!E18*Price!$D$18</f>
        <v>700000</v>
      </c>
      <c r="G18" s="88">
        <f>'I-O'!F18*Price!$D$18</f>
        <v>700000</v>
      </c>
      <c r="H18" s="88">
        <f>'I-O'!G18*Price!$D$18</f>
        <v>700000</v>
      </c>
      <c r="I18" s="88">
        <f>'I-O'!H18*Price!$D$18</f>
        <v>700000</v>
      </c>
      <c r="J18" s="88">
        <f>'I-O'!I18*Price!$D$18</f>
        <v>700000</v>
      </c>
      <c r="K18" s="88">
        <f>'I-O'!J18*Price!$D$18</f>
        <v>700000</v>
      </c>
      <c r="L18" s="88">
        <f>'I-O'!K18*Price!$D$18</f>
        <v>700000</v>
      </c>
      <c r="M18" s="88">
        <f>'I-O'!L18*Price!$D$18</f>
        <v>700000</v>
      </c>
      <c r="N18" s="88">
        <f>'I-O'!M18*Price!$D$18</f>
        <v>700000</v>
      </c>
      <c r="O18" s="88">
        <f>'I-O'!N18*Price!$D$18</f>
        <v>700000</v>
      </c>
      <c r="P18" s="88">
        <f>'I-O'!O18*Price!$D$18</f>
        <v>700000</v>
      </c>
      <c r="Q18" s="88">
        <f>'I-O'!P18*Price!$D$18</f>
        <v>700000</v>
      </c>
      <c r="R18" s="88">
        <f>'I-O'!Q18*Price!$D$18</f>
        <v>700000</v>
      </c>
      <c r="S18" s="88">
        <f>'I-O'!R18*Price!$D$18</f>
        <v>700000</v>
      </c>
      <c r="T18" s="88">
        <f>'I-O'!S18*Price!$D$18</f>
        <v>700000</v>
      </c>
      <c r="U18" s="88">
        <f>'I-O'!T18*Price!$D$18</f>
        <v>700000</v>
      </c>
      <c r="V18" s="88">
        <f>'I-O'!U18*Price!$D$18</f>
        <v>700000</v>
      </c>
      <c r="W18" s="88">
        <f>'I-O'!V18*Price!$D$18</f>
        <v>700000</v>
      </c>
      <c r="X18" s="88">
        <f>'I-O'!W18*Price!$D$18</f>
        <v>700000</v>
      </c>
      <c r="Y18" s="88">
        <f>'I-O'!X18*Price!$D$18</f>
        <v>700000</v>
      </c>
      <c r="Z18" s="88">
        <f>'I-O'!Y18*Price!$D$18</f>
        <v>700000</v>
      </c>
      <c r="AA18" s="88">
        <f>'I-O'!Z18*Price!$D$18</f>
        <v>700000</v>
      </c>
      <c r="AB18" s="88">
        <f>'I-O'!AA18*Price!$D$18</f>
        <v>700000</v>
      </c>
      <c r="AC18" s="88">
        <f>'I-O'!AB18*Price!$D$18</f>
        <v>700000</v>
      </c>
      <c r="AD18" s="88">
        <f>'I-O'!AC18*Price!$D$18</f>
        <v>700000</v>
      </c>
      <c r="AE18" s="88">
        <f>'I-O'!AD18*Price!$D$18</f>
        <v>700000</v>
      </c>
      <c r="AF18" s="88">
        <f>'I-O'!AE18*Price!$D$18</f>
        <v>700000</v>
      </c>
      <c r="AG18" s="88">
        <f>'I-O'!AF18*Price!$D$18</f>
        <v>700000</v>
      </c>
    </row>
    <row r="19" spans="2:34">
      <c r="B19" s="92" t="s">
        <v>91</v>
      </c>
      <c r="C19" s="72" t="s">
        <v>82</v>
      </c>
      <c r="D19" s="88">
        <f>'I-O'!C19*Price!$D$19</f>
        <v>700000</v>
      </c>
      <c r="E19" s="88">
        <f>'I-O'!D19*Price!$D$19</f>
        <v>700000</v>
      </c>
      <c r="F19" s="88">
        <f>'I-O'!E19*Price!$D$19</f>
        <v>700000</v>
      </c>
      <c r="G19" s="88">
        <f>'I-O'!F19*Price!$D$19</f>
        <v>700000</v>
      </c>
      <c r="H19" s="88">
        <f>'I-O'!G19*Price!$D$19</f>
        <v>700000</v>
      </c>
      <c r="I19" s="88">
        <f>'I-O'!H19*Price!$D$19</f>
        <v>700000</v>
      </c>
      <c r="J19" s="88">
        <f>'I-O'!I19*Price!$D$19</f>
        <v>700000</v>
      </c>
      <c r="K19" s="88">
        <f>'I-O'!J19*Price!$D$19</f>
        <v>700000</v>
      </c>
      <c r="L19" s="88">
        <f>'I-O'!K19*Price!$D$19</f>
        <v>700000</v>
      </c>
      <c r="M19" s="88">
        <f>'I-O'!L19*Price!$D$19</f>
        <v>700000</v>
      </c>
      <c r="N19" s="88">
        <f>'I-O'!M19*Price!$D$19</f>
        <v>700000</v>
      </c>
      <c r="O19" s="88">
        <f>'I-O'!N19*Price!$D$19</f>
        <v>700000</v>
      </c>
      <c r="P19" s="88">
        <f>'I-O'!O19*Price!$D$19</f>
        <v>700000</v>
      </c>
      <c r="Q19" s="88">
        <f>'I-O'!P19*Price!$D$19</f>
        <v>700000</v>
      </c>
      <c r="R19" s="88">
        <f>'I-O'!Q19*Price!$D$19</f>
        <v>700000</v>
      </c>
      <c r="S19" s="88">
        <f>'I-O'!R19*Price!$D$19</f>
        <v>700000</v>
      </c>
      <c r="T19" s="88">
        <f>'I-O'!S19*Price!$D$19</f>
        <v>700000</v>
      </c>
      <c r="U19" s="88">
        <f>'I-O'!T19*Price!$D$19</f>
        <v>700000</v>
      </c>
      <c r="V19" s="88">
        <f>'I-O'!U19*Price!$D$19</f>
        <v>700000</v>
      </c>
      <c r="W19" s="88">
        <f>'I-O'!V19*Price!$D$19</f>
        <v>700000</v>
      </c>
      <c r="X19" s="88">
        <f>'I-O'!W19*Price!$D$19</f>
        <v>700000</v>
      </c>
      <c r="Y19" s="88">
        <f>'I-O'!X19*Price!$D$19</f>
        <v>700000</v>
      </c>
      <c r="Z19" s="88">
        <f>'I-O'!Y19*Price!$D$19</f>
        <v>700000</v>
      </c>
      <c r="AA19" s="88">
        <f>'I-O'!Z19*Price!$D$19</f>
        <v>700000</v>
      </c>
      <c r="AB19" s="88">
        <f>'I-O'!AA19*Price!$D$19</f>
        <v>700000</v>
      </c>
      <c r="AC19" s="88">
        <f>'I-O'!AB19*Price!$D$19</f>
        <v>700000</v>
      </c>
      <c r="AD19" s="88">
        <f>'I-O'!AC19*Price!$D$19</f>
        <v>700000</v>
      </c>
      <c r="AE19" s="88">
        <f>'I-O'!AD19*Price!$D$19</f>
        <v>700000</v>
      </c>
      <c r="AF19" s="88">
        <f>'I-O'!AE19*Price!$D$19</f>
        <v>700000</v>
      </c>
      <c r="AG19" s="88">
        <f>'I-O'!AF19*Price!$D$19</f>
        <v>700000</v>
      </c>
    </row>
    <row r="20" spans="2:34">
      <c r="B20" s="92" t="s">
        <v>92</v>
      </c>
      <c r="C20" s="72" t="s">
        <v>82</v>
      </c>
      <c r="D20" s="88">
        <f>'I-O'!C20*Price!$D$20</f>
        <v>400000</v>
      </c>
      <c r="E20" s="88">
        <f>'I-O'!D20*Price!$D$20</f>
        <v>400000</v>
      </c>
      <c r="F20" s="88">
        <f>'I-O'!E20*Price!$D$20</f>
        <v>400000</v>
      </c>
      <c r="G20" s="88">
        <f>'I-O'!F20*Price!$D$20</f>
        <v>400000</v>
      </c>
      <c r="H20" s="88">
        <f>'I-O'!G20*Price!$D$20</f>
        <v>400000</v>
      </c>
      <c r="I20" s="88">
        <f>'I-O'!H20*Price!$D$20</f>
        <v>400000</v>
      </c>
      <c r="J20" s="88">
        <f>'I-O'!I20*Price!$D$20</f>
        <v>400000</v>
      </c>
      <c r="K20" s="88">
        <f>'I-O'!J20*Price!$D$20</f>
        <v>400000</v>
      </c>
      <c r="L20" s="88">
        <f>'I-O'!K20*Price!$D$20</f>
        <v>400000</v>
      </c>
      <c r="M20" s="88">
        <f>'I-O'!L20*Price!$D$20</f>
        <v>400000</v>
      </c>
      <c r="N20" s="88">
        <f>'I-O'!M20*Price!$D$20</f>
        <v>400000</v>
      </c>
      <c r="O20" s="88">
        <f>'I-O'!N20*Price!$D$20</f>
        <v>400000</v>
      </c>
      <c r="P20" s="88">
        <f>'I-O'!O20*Price!$D$20</f>
        <v>400000</v>
      </c>
      <c r="Q20" s="88">
        <f>'I-O'!P20*Price!$D$20</f>
        <v>400000</v>
      </c>
      <c r="R20" s="88">
        <f>'I-O'!Q20*Price!$D$20</f>
        <v>400000</v>
      </c>
      <c r="S20" s="88">
        <f>'I-O'!R20*Price!$D$20</f>
        <v>400000</v>
      </c>
      <c r="T20" s="88">
        <f>'I-O'!S20*Price!$D$20</f>
        <v>400000</v>
      </c>
      <c r="U20" s="88">
        <f>'I-O'!T20*Price!$D$20</f>
        <v>400000</v>
      </c>
      <c r="V20" s="88">
        <f>'I-O'!U20*Price!$D$20</f>
        <v>400000</v>
      </c>
      <c r="W20" s="88">
        <f>'I-O'!V20*Price!$D$20</f>
        <v>400000</v>
      </c>
      <c r="X20" s="88">
        <f>'I-O'!W20*Price!$D$20</f>
        <v>400000</v>
      </c>
      <c r="Y20" s="88">
        <f>'I-O'!X20*Price!$D$20</f>
        <v>400000</v>
      </c>
      <c r="Z20" s="88">
        <f>'I-O'!Y20*Price!$D$20</f>
        <v>400000</v>
      </c>
      <c r="AA20" s="88">
        <f>'I-O'!Z20*Price!$D$20</f>
        <v>400000</v>
      </c>
      <c r="AB20" s="88">
        <f>'I-O'!AA20*Price!$D$20</f>
        <v>400000</v>
      </c>
      <c r="AC20" s="88">
        <f>'I-O'!AB20*Price!$D$20</f>
        <v>400000</v>
      </c>
      <c r="AD20" s="88">
        <f>'I-O'!AC20*Price!$D$20</f>
        <v>400000</v>
      </c>
      <c r="AE20" s="88">
        <f>'I-O'!AD20*Price!$D$20</f>
        <v>400000</v>
      </c>
      <c r="AF20" s="88">
        <f>'I-O'!AE20*Price!$D$20</f>
        <v>400000</v>
      </c>
      <c r="AG20" s="88">
        <f>'I-O'!AF20*Price!$D$20</f>
        <v>400000</v>
      </c>
    </row>
    <row r="21" spans="2:34">
      <c r="B21" s="12"/>
      <c r="C21" s="12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</row>
    <row r="22" spans="2:34">
      <c r="B22" s="12" t="s">
        <v>79</v>
      </c>
      <c r="C22" s="72" t="s">
        <v>82</v>
      </c>
      <c r="D22" s="88">
        <f t="shared" ref="D22:AG22" si="0">SUM(D6:D21)</f>
        <v>7740000</v>
      </c>
      <c r="E22" s="88">
        <f t="shared" si="0"/>
        <v>7440000</v>
      </c>
      <c r="F22" s="88">
        <f t="shared" si="0"/>
        <v>7490000</v>
      </c>
      <c r="G22" s="88">
        <f t="shared" si="0"/>
        <v>7440000</v>
      </c>
      <c r="H22" s="88">
        <f t="shared" si="0"/>
        <v>7740000</v>
      </c>
      <c r="I22" s="88">
        <f t="shared" si="0"/>
        <v>7440000</v>
      </c>
      <c r="J22" s="88">
        <f t="shared" si="0"/>
        <v>7490000</v>
      </c>
      <c r="K22" s="88">
        <f t="shared" si="0"/>
        <v>7440000</v>
      </c>
      <c r="L22" s="88">
        <f t="shared" si="0"/>
        <v>7490000</v>
      </c>
      <c r="M22" s="88">
        <f t="shared" si="0"/>
        <v>7690000</v>
      </c>
      <c r="N22" s="88">
        <f t="shared" si="0"/>
        <v>7490000</v>
      </c>
      <c r="O22" s="88">
        <f t="shared" si="0"/>
        <v>7440000</v>
      </c>
      <c r="P22" s="88">
        <f t="shared" si="0"/>
        <v>7490000</v>
      </c>
      <c r="Q22" s="88">
        <f t="shared" si="0"/>
        <v>7440000</v>
      </c>
      <c r="R22" s="88">
        <f t="shared" si="0"/>
        <v>7740000</v>
      </c>
      <c r="S22" s="88">
        <f t="shared" si="0"/>
        <v>7440000</v>
      </c>
      <c r="T22" s="88">
        <f t="shared" si="0"/>
        <v>7490000</v>
      </c>
      <c r="U22" s="88">
        <f t="shared" si="0"/>
        <v>7440000</v>
      </c>
      <c r="V22" s="88">
        <f t="shared" si="0"/>
        <v>7490000</v>
      </c>
      <c r="W22" s="88">
        <f t="shared" si="0"/>
        <v>7690000</v>
      </c>
      <c r="X22" s="88">
        <f t="shared" si="0"/>
        <v>7490000</v>
      </c>
      <c r="Y22" s="88">
        <f t="shared" si="0"/>
        <v>7440000</v>
      </c>
      <c r="Z22" s="88">
        <f t="shared" si="0"/>
        <v>7490000</v>
      </c>
      <c r="AA22" s="88">
        <f t="shared" si="0"/>
        <v>7440000</v>
      </c>
      <c r="AB22" s="88">
        <f t="shared" si="0"/>
        <v>7740000</v>
      </c>
      <c r="AC22" s="88">
        <f t="shared" si="0"/>
        <v>7440000</v>
      </c>
      <c r="AD22" s="88">
        <f t="shared" si="0"/>
        <v>7490000</v>
      </c>
      <c r="AE22" s="88">
        <f t="shared" si="0"/>
        <v>7440000</v>
      </c>
      <c r="AF22" s="88">
        <f t="shared" si="0"/>
        <v>7490000</v>
      </c>
      <c r="AG22" s="88">
        <f t="shared" si="0"/>
        <v>7690000</v>
      </c>
    </row>
    <row r="23" spans="2:34">
      <c r="B23" s="12"/>
      <c r="C23" s="12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</row>
    <row r="24" spans="2:34">
      <c r="B24" s="10" t="s">
        <v>34</v>
      </c>
      <c r="C24" s="10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</row>
    <row r="25" spans="2:34">
      <c r="B25" s="12"/>
      <c r="C25" s="12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</row>
    <row r="26" spans="2:34">
      <c r="B26" s="10" t="s">
        <v>35</v>
      </c>
      <c r="C26" s="10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</row>
    <row r="27" spans="2:34">
      <c r="B27" s="5" t="s">
        <v>5</v>
      </c>
      <c r="C27" s="5"/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0</v>
      </c>
      <c r="M27" s="88">
        <v>0</v>
      </c>
      <c r="N27" s="88">
        <v>0</v>
      </c>
      <c r="O27" s="88">
        <v>0</v>
      </c>
      <c r="P27" s="88">
        <v>0</v>
      </c>
      <c r="Q27" s="88">
        <v>0</v>
      </c>
      <c r="R27" s="88">
        <v>0</v>
      </c>
      <c r="S27" s="88">
        <v>0</v>
      </c>
      <c r="T27" s="88">
        <v>0</v>
      </c>
      <c r="U27" s="88">
        <v>0</v>
      </c>
      <c r="V27" s="88">
        <v>0</v>
      </c>
      <c r="W27" s="88">
        <v>0</v>
      </c>
      <c r="X27" s="88">
        <v>0</v>
      </c>
      <c r="Y27" s="88">
        <v>0</v>
      </c>
      <c r="Z27" s="88">
        <v>0</v>
      </c>
      <c r="AA27" s="88">
        <v>0</v>
      </c>
      <c r="AB27" s="88">
        <v>0</v>
      </c>
      <c r="AC27" s="88">
        <v>0</v>
      </c>
      <c r="AD27" s="88">
        <v>0</v>
      </c>
      <c r="AE27" s="88">
        <v>0</v>
      </c>
      <c r="AF27" s="88">
        <v>0</v>
      </c>
      <c r="AG27" s="88">
        <v>0</v>
      </c>
    </row>
    <row r="28" spans="2:34">
      <c r="B28" s="5"/>
      <c r="C28" s="5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</row>
    <row r="29" spans="2:34">
      <c r="B29" s="10" t="s">
        <v>80</v>
      </c>
      <c r="C29" s="10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</row>
    <row r="30" spans="2:34">
      <c r="B30" s="3" t="s">
        <v>36</v>
      </c>
      <c r="C30" s="72" t="s">
        <v>82</v>
      </c>
      <c r="D30" s="95">
        <f>'I-O'!C27*Price!$D$26</f>
        <v>8000000</v>
      </c>
      <c r="E30" s="95">
        <f>'I-O'!D27*Price!$D$26</f>
        <v>8000000</v>
      </c>
      <c r="F30" s="95">
        <f>'I-O'!E27*Price!$D$26</f>
        <v>8000000</v>
      </c>
      <c r="G30" s="95">
        <f>'I-O'!F27*Price!$D$26</f>
        <v>8000000</v>
      </c>
      <c r="H30" s="95">
        <f>'I-O'!G27*Price!$D$26</f>
        <v>8000000</v>
      </c>
      <c r="I30" s="95">
        <f>'I-O'!H27*Price!$D$26</f>
        <v>8000000</v>
      </c>
      <c r="J30" s="95">
        <f>'I-O'!I27*Price!$D$26</f>
        <v>8000000</v>
      </c>
      <c r="K30" s="95">
        <f>'I-O'!J27*Price!$D$26</f>
        <v>8000000</v>
      </c>
      <c r="L30" s="95">
        <f>'I-O'!K27*Price!$D$26</f>
        <v>8000000</v>
      </c>
      <c r="M30" s="95">
        <f>'I-O'!L27*Price!$D$26</f>
        <v>8000000</v>
      </c>
      <c r="N30" s="95">
        <f>'I-O'!M27*Price!$D$26</f>
        <v>8000000</v>
      </c>
      <c r="O30" s="95">
        <f>'I-O'!N27*Price!$D$26</f>
        <v>8000000</v>
      </c>
      <c r="P30" s="95">
        <f>'I-O'!O27*Price!$D$26</f>
        <v>8000000</v>
      </c>
      <c r="Q30" s="95">
        <f>'I-O'!P27*Price!$D$26</f>
        <v>8000000</v>
      </c>
      <c r="R30" s="95">
        <f>'I-O'!Q27*Price!$D$26</f>
        <v>8000000</v>
      </c>
      <c r="S30" s="95">
        <f>'I-O'!R27*Price!$D$26</f>
        <v>8000000</v>
      </c>
      <c r="T30" s="95">
        <f>'I-O'!S27*Price!$D$26</f>
        <v>8000000</v>
      </c>
      <c r="U30" s="95">
        <f>'I-O'!T27*Price!$D$26</f>
        <v>8000000</v>
      </c>
      <c r="V30" s="95">
        <f>'I-O'!U27*Price!$D$26</f>
        <v>8000000</v>
      </c>
      <c r="W30" s="95">
        <f>'I-O'!V27*Price!$D$26</f>
        <v>8000000</v>
      </c>
      <c r="X30" s="95">
        <f>'I-O'!W27*Price!$D$26</f>
        <v>8000000</v>
      </c>
      <c r="Y30" s="95">
        <f>'I-O'!X27*Price!$D$26</f>
        <v>8000000</v>
      </c>
      <c r="Z30" s="95">
        <f>'I-O'!Y27*Price!$D$26</f>
        <v>8000000</v>
      </c>
      <c r="AA30" s="95">
        <f>'I-O'!Z27*Price!$D$26</f>
        <v>8000000</v>
      </c>
      <c r="AB30" s="95">
        <f>'I-O'!AA27*Price!$D$26</f>
        <v>8000000</v>
      </c>
      <c r="AC30" s="95">
        <f>'I-O'!AB27*Price!$D$26</f>
        <v>8000000</v>
      </c>
      <c r="AD30" s="95">
        <f>'I-O'!AC27*Price!$D$26</f>
        <v>8000000</v>
      </c>
      <c r="AE30" s="95">
        <f>'I-O'!AD27*Price!$D$26</f>
        <v>8000000</v>
      </c>
      <c r="AF30" s="95">
        <f>'I-O'!AE27*Price!$D$26</f>
        <v>8000000</v>
      </c>
      <c r="AG30" s="95">
        <f>'I-O'!AF27*Price!$D$26</f>
        <v>8000000</v>
      </c>
      <c r="AH30" s="13">
        <f>SUM(D30:AG30)</f>
        <v>240000000</v>
      </c>
    </row>
    <row r="31" spans="2:34">
      <c r="B31" s="71" t="s">
        <v>81</v>
      </c>
      <c r="C31" s="72" t="s">
        <v>82</v>
      </c>
      <c r="D31" s="72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13"/>
    </row>
    <row r="32" spans="2:34">
      <c r="B32" s="71" t="s">
        <v>79</v>
      </c>
      <c r="C32" s="72" t="s">
        <v>82</v>
      </c>
      <c r="D32" s="72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13"/>
    </row>
    <row r="33" spans="2:34" ht="15.75" thickBot="1">
      <c r="B33" s="67" t="s">
        <v>83</v>
      </c>
      <c r="C33" s="69"/>
      <c r="D33" s="68">
        <f>D30-D22</f>
        <v>260000</v>
      </c>
      <c r="E33" s="68">
        <f t="shared" ref="E33:AG33" si="1">E30-E22</f>
        <v>560000</v>
      </c>
      <c r="F33" s="68">
        <f t="shared" si="1"/>
        <v>510000</v>
      </c>
      <c r="G33" s="68">
        <f t="shared" si="1"/>
        <v>560000</v>
      </c>
      <c r="H33" s="68">
        <f t="shared" si="1"/>
        <v>260000</v>
      </c>
      <c r="I33" s="68">
        <f t="shared" si="1"/>
        <v>560000</v>
      </c>
      <c r="J33" s="68">
        <f t="shared" si="1"/>
        <v>510000</v>
      </c>
      <c r="K33" s="68">
        <f t="shared" si="1"/>
        <v>560000</v>
      </c>
      <c r="L33" s="68">
        <f t="shared" si="1"/>
        <v>510000</v>
      </c>
      <c r="M33" s="68">
        <f t="shared" si="1"/>
        <v>310000</v>
      </c>
      <c r="N33" s="68">
        <f t="shared" si="1"/>
        <v>510000</v>
      </c>
      <c r="O33" s="68">
        <f t="shared" si="1"/>
        <v>560000</v>
      </c>
      <c r="P33" s="68">
        <f t="shared" si="1"/>
        <v>510000</v>
      </c>
      <c r="Q33" s="68">
        <f t="shared" si="1"/>
        <v>560000</v>
      </c>
      <c r="R33" s="68">
        <f t="shared" si="1"/>
        <v>260000</v>
      </c>
      <c r="S33" s="68">
        <f t="shared" si="1"/>
        <v>560000</v>
      </c>
      <c r="T33" s="68">
        <f t="shared" si="1"/>
        <v>510000</v>
      </c>
      <c r="U33" s="68">
        <f t="shared" si="1"/>
        <v>560000</v>
      </c>
      <c r="V33" s="68">
        <f t="shared" si="1"/>
        <v>510000</v>
      </c>
      <c r="W33" s="68">
        <f t="shared" si="1"/>
        <v>310000</v>
      </c>
      <c r="X33" s="68">
        <f t="shared" si="1"/>
        <v>510000</v>
      </c>
      <c r="Y33" s="68">
        <f t="shared" si="1"/>
        <v>560000</v>
      </c>
      <c r="Z33" s="68">
        <f t="shared" si="1"/>
        <v>510000</v>
      </c>
      <c r="AA33" s="68">
        <f t="shared" si="1"/>
        <v>560000</v>
      </c>
      <c r="AB33" s="68">
        <f t="shared" si="1"/>
        <v>260000</v>
      </c>
      <c r="AC33" s="68">
        <f t="shared" si="1"/>
        <v>560000</v>
      </c>
      <c r="AD33" s="68">
        <f t="shared" si="1"/>
        <v>510000</v>
      </c>
      <c r="AE33" s="68">
        <f t="shared" si="1"/>
        <v>560000</v>
      </c>
      <c r="AF33" s="68">
        <f t="shared" si="1"/>
        <v>510000</v>
      </c>
      <c r="AG33" s="68">
        <f t="shared" si="1"/>
        <v>310000</v>
      </c>
      <c r="AH33" s="13"/>
    </row>
    <row r="34" spans="2:34">
      <c r="B34" s="62" t="s">
        <v>53</v>
      </c>
      <c r="C34" s="70">
        <f>NPV(Summary!D7,D33:AG33)</f>
        <v>5404802.2824082747</v>
      </c>
      <c r="D34" s="66">
        <f>C34/Summary!D9</f>
        <v>594.98043619641953</v>
      </c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13"/>
    </row>
    <row r="36" spans="2:34">
      <c r="B36" t="s">
        <v>37</v>
      </c>
    </row>
    <row r="37" spans="2:34">
      <c r="B37" t="s">
        <v>38</v>
      </c>
      <c r="D37" s="13">
        <f t="shared" ref="D37:AG37" si="2">SUM(D14:D20)</f>
        <v>5220000</v>
      </c>
      <c r="E37" s="13">
        <f t="shared" si="2"/>
        <v>5220000</v>
      </c>
      <c r="F37" s="13">
        <f t="shared" si="2"/>
        <v>5220000</v>
      </c>
      <c r="G37" s="13">
        <f t="shared" si="2"/>
        <v>5220000</v>
      </c>
      <c r="H37" s="13">
        <f t="shared" si="2"/>
        <v>5220000</v>
      </c>
      <c r="I37" s="13">
        <f t="shared" si="2"/>
        <v>5220000</v>
      </c>
      <c r="J37" s="13">
        <f t="shared" si="2"/>
        <v>5220000</v>
      </c>
      <c r="K37" s="13">
        <f t="shared" si="2"/>
        <v>5220000</v>
      </c>
      <c r="L37" s="13">
        <f t="shared" si="2"/>
        <v>5220000</v>
      </c>
      <c r="M37" s="13">
        <f t="shared" si="2"/>
        <v>5220000</v>
      </c>
      <c r="N37" s="13">
        <f t="shared" si="2"/>
        <v>5220000</v>
      </c>
      <c r="O37" s="13">
        <f t="shared" si="2"/>
        <v>5220000</v>
      </c>
      <c r="P37" s="13">
        <f t="shared" si="2"/>
        <v>5220000</v>
      </c>
      <c r="Q37" s="13">
        <f t="shared" si="2"/>
        <v>5220000</v>
      </c>
      <c r="R37" s="13">
        <f t="shared" si="2"/>
        <v>5220000</v>
      </c>
      <c r="S37" s="13">
        <f t="shared" si="2"/>
        <v>5220000</v>
      </c>
      <c r="T37" s="13">
        <f t="shared" si="2"/>
        <v>5220000</v>
      </c>
      <c r="U37" s="13">
        <f t="shared" si="2"/>
        <v>5220000</v>
      </c>
      <c r="V37" s="13">
        <f t="shared" si="2"/>
        <v>5220000</v>
      </c>
      <c r="W37" s="13">
        <f t="shared" si="2"/>
        <v>5220000</v>
      </c>
      <c r="X37" s="13">
        <f t="shared" si="2"/>
        <v>5220000</v>
      </c>
      <c r="Y37" s="13">
        <f t="shared" si="2"/>
        <v>5220000</v>
      </c>
      <c r="Z37" s="13">
        <f t="shared" si="2"/>
        <v>5220000</v>
      </c>
      <c r="AA37" s="13">
        <f t="shared" si="2"/>
        <v>5220000</v>
      </c>
      <c r="AB37" s="13">
        <f t="shared" si="2"/>
        <v>5220000</v>
      </c>
      <c r="AC37" s="13">
        <f t="shared" si="2"/>
        <v>5220000</v>
      </c>
      <c r="AD37" s="13">
        <f t="shared" si="2"/>
        <v>5220000</v>
      </c>
      <c r="AE37" s="13">
        <f t="shared" si="2"/>
        <v>5220000</v>
      </c>
      <c r="AF37" s="13">
        <f t="shared" si="2"/>
        <v>5220000</v>
      </c>
      <c r="AG37" s="13">
        <f t="shared" si="2"/>
        <v>5220000</v>
      </c>
    </row>
    <row r="39" spans="2:34">
      <c r="B39" t="s">
        <v>79</v>
      </c>
      <c r="D39" s="96">
        <f>SUM(D22:AG22)</f>
        <v>225700000</v>
      </c>
    </row>
    <row r="40" spans="2:34">
      <c r="B40" t="s">
        <v>117</v>
      </c>
      <c r="D40" s="96">
        <f>SUM(D37:AB37)</f>
        <v>130500000</v>
      </c>
    </row>
    <row r="41" spans="2:34">
      <c r="B41" t="s">
        <v>118</v>
      </c>
      <c r="D41" s="96">
        <f>D39-D40</f>
        <v>95200000</v>
      </c>
    </row>
  </sheetData>
  <mergeCells count="32">
    <mergeCell ref="AG3:AG4"/>
    <mergeCell ref="C3:C4"/>
    <mergeCell ref="AA3:AA4"/>
    <mergeCell ref="AB3:AB4"/>
    <mergeCell ref="AC3:AC4"/>
    <mergeCell ref="AD3:AD4"/>
    <mergeCell ref="AE3:AE4"/>
    <mergeCell ref="AF3:AF4"/>
    <mergeCell ref="U3:U4"/>
    <mergeCell ref="V3:V4"/>
    <mergeCell ref="W3:W4"/>
    <mergeCell ref="X3:X4"/>
    <mergeCell ref="Y3:Y4"/>
    <mergeCell ref="Z3:Z4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H3:H4"/>
    <mergeCell ref="B3:B4"/>
    <mergeCell ref="D3:D4"/>
    <mergeCell ref="E3:E4"/>
    <mergeCell ref="F3:F4"/>
    <mergeCell ref="G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H41"/>
  <sheetViews>
    <sheetView topLeftCell="A19" workbookViewId="0">
      <selection activeCell="C34" sqref="C34"/>
    </sheetView>
  </sheetViews>
  <sheetFormatPr defaultRowHeight="15"/>
  <cols>
    <col min="1" max="1" width="3.28515625" customWidth="1"/>
    <col min="2" max="2" width="28" customWidth="1"/>
    <col min="3" max="3" width="13.42578125" bestFit="1" customWidth="1"/>
    <col min="4" max="4" width="10.7109375" customWidth="1"/>
    <col min="5" max="33" width="11" bestFit="1" customWidth="1"/>
    <col min="258" max="258" width="3.28515625" customWidth="1"/>
    <col min="259" max="259" width="27.85546875" customWidth="1"/>
    <col min="260" max="260" width="5.5703125" bestFit="1" customWidth="1"/>
    <col min="261" max="268" width="5" bestFit="1" customWidth="1"/>
    <col min="269" max="284" width="5.85546875" bestFit="1" customWidth="1"/>
    <col min="514" max="514" width="3.28515625" customWidth="1"/>
    <col min="515" max="515" width="27.85546875" customWidth="1"/>
    <col min="516" max="516" width="5.5703125" bestFit="1" customWidth="1"/>
    <col min="517" max="524" width="5" bestFit="1" customWidth="1"/>
    <col min="525" max="540" width="5.85546875" bestFit="1" customWidth="1"/>
    <col min="770" max="770" width="3.28515625" customWidth="1"/>
    <col min="771" max="771" width="27.85546875" customWidth="1"/>
    <col min="772" max="772" width="5.5703125" bestFit="1" customWidth="1"/>
    <col min="773" max="780" width="5" bestFit="1" customWidth="1"/>
    <col min="781" max="796" width="5.85546875" bestFit="1" customWidth="1"/>
    <col min="1026" max="1026" width="3.28515625" customWidth="1"/>
    <col min="1027" max="1027" width="27.85546875" customWidth="1"/>
    <col min="1028" max="1028" width="5.5703125" bestFit="1" customWidth="1"/>
    <col min="1029" max="1036" width="5" bestFit="1" customWidth="1"/>
    <col min="1037" max="1052" width="5.85546875" bestFit="1" customWidth="1"/>
    <col min="1282" max="1282" width="3.28515625" customWidth="1"/>
    <col min="1283" max="1283" width="27.85546875" customWidth="1"/>
    <col min="1284" max="1284" width="5.5703125" bestFit="1" customWidth="1"/>
    <col min="1285" max="1292" width="5" bestFit="1" customWidth="1"/>
    <col min="1293" max="1308" width="5.85546875" bestFit="1" customWidth="1"/>
    <col min="1538" max="1538" width="3.28515625" customWidth="1"/>
    <col min="1539" max="1539" width="27.85546875" customWidth="1"/>
    <col min="1540" max="1540" width="5.5703125" bestFit="1" customWidth="1"/>
    <col min="1541" max="1548" width="5" bestFit="1" customWidth="1"/>
    <col min="1549" max="1564" width="5.85546875" bestFit="1" customWidth="1"/>
    <col min="1794" max="1794" width="3.28515625" customWidth="1"/>
    <col min="1795" max="1795" width="27.85546875" customWidth="1"/>
    <col min="1796" max="1796" width="5.5703125" bestFit="1" customWidth="1"/>
    <col min="1797" max="1804" width="5" bestFit="1" customWidth="1"/>
    <col min="1805" max="1820" width="5.85546875" bestFit="1" customWidth="1"/>
    <col min="2050" max="2050" width="3.28515625" customWidth="1"/>
    <col min="2051" max="2051" width="27.85546875" customWidth="1"/>
    <col min="2052" max="2052" width="5.5703125" bestFit="1" customWidth="1"/>
    <col min="2053" max="2060" width="5" bestFit="1" customWidth="1"/>
    <col min="2061" max="2076" width="5.85546875" bestFit="1" customWidth="1"/>
    <col min="2306" max="2306" width="3.28515625" customWidth="1"/>
    <col min="2307" max="2307" width="27.85546875" customWidth="1"/>
    <col min="2308" max="2308" width="5.5703125" bestFit="1" customWidth="1"/>
    <col min="2309" max="2316" width="5" bestFit="1" customWidth="1"/>
    <col min="2317" max="2332" width="5.85546875" bestFit="1" customWidth="1"/>
    <col min="2562" max="2562" width="3.28515625" customWidth="1"/>
    <col min="2563" max="2563" width="27.85546875" customWidth="1"/>
    <col min="2564" max="2564" width="5.5703125" bestFit="1" customWidth="1"/>
    <col min="2565" max="2572" width="5" bestFit="1" customWidth="1"/>
    <col min="2573" max="2588" width="5.85546875" bestFit="1" customWidth="1"/>
    <col min="2818" max="2818" width="3.28515625" customWidth="1"/>
    <col min="2819" max="2819" width="27.85546875" customWidth="1"/>
    <col min="2820" max="2820" width="5.5703125" bestFit="1" customWidth="1"/>
    <col min="2821" max="2828" width="5" bestFit="1" customWidth="1"/>
    <col min="2829" max="2844" width="5.85546875" bestFit="1" customWidth="1"/>
    <col min="3074" max="3074" width="3.28515625" customWidth="1"/>
    <col min="3075" max="3075" width="27.85546875" customWidth="1"/>
    <col min="3076" max="3076" width="5.5703125" bestFit="1" customWidth="1"/>
    <col min="3077" max="3084" width="5" bestFit="1" customWidth="1"/>
    <col min="3085" max="3100" width="5.85546875" bestFit="1" customWidth="1"/>
    <col min="3330" max="3330" width="3.28515625" customWidth="1"/>
    <col min="3331" max="3331" width="27.85546875" customWidth="1"/>
    <col min="3332" max="3332" width="5.5703125" bestFit="1" customWidth="1"/>
    <col min="3333" max="3340" width="5" bestFit="1" customWidth="1"/>
    <col min="3341" max="3356" width="5.85546875" bestFit="1" customWidth="1"/>
    <col min="3586" max="3586" width="3.28515625" customWidth="1"/>
    <col min="3587" max="3587" width="27.85546875" customWidth="1"/>
    <col min="3588" max="3588" width="5.5703125" bestFit="1" customWidth="1"/>
    <col min="3589" max="3596" width="5" bestFit="1" customWidth="1"/>
    <col min="3597" max="3612" width="5.85546875" bestFit="1" customWidth="1"/>
    <col min="3842" max="3842" width="3.28515625" customWidth="1"/>
    <col min="3843" max="3843" width="27.85546875" customWidth="1"/>
    <col min="3844" max="3844" width="5.5703125" bestFit="1" customWidth="1"/>
    <col min="3845" max="3852" width="5" bestFit="1" customWidth="1"/>
    <col min="3853" max="3868" width="5.85546875" bestFit="1" customWidth="1"/>
    <col min="4098" max="4098" width="3.28515625" customWidth="1"/>
    <col min="4099" max="4099" width="27.85546875" customWidth="1"/>
    <col min="4100" max="4100" width="5.5703125" bestFit="1" customWidth="1"/>
    <col min="4101" max="4108" width="5" bestFit="1" customWidth="1"/>
    <col min="4109" max="4124" width="5.85546875" bestFit="1" customWidth="1"/>
    <col min="4354" max="4354" width="3.28515625" customWidth="1"/>
    <col min="4355" max="4355" width="27.85546875" customWidth="1"/>
    <col min="4356" max="4356" width="5.5703125" bestFit="1" customWidth="1"/>
    <col min="4357" max="4364" width="5" bestFit="1" customWidth="1"/>
    <col min="4365" max="4380" width="5.85546875" bestFit="1" customWidth="1"/>
    <col min="4610" max="4610" width="3.28515625" customWidth="1"/>
    <col min="4611" max="4611" width="27.85546875" customWidth="1"/>
    <col min="4612" max="4612" width="5.5703125" bestFit="1" customWidth="1"/>
    <col min="4613" max="4620" width="5" bestFit="1" customWidth="1"/>
    <col min="4621" max="4636" width="5.85546875" bestFit="1" customWidth="1"/>
    <col min="4866" max="4866" width="3.28515625" customWidth="1"/>
    <col min="4867" max="4867" width="27.85546875" customWidth="1"/>
    <col min="4868" max="4868" width="5.5703125" bestFit="1" customWidth="1"/>
    <col min="4869" max="4876" width="5" bestFit="1" customWidth="1"/>
    <col min="4877" max="4892" width="5.85546875" bestFit="1" customWidth="1"/>
    <col min="5122" max="5122" width="3.28515625" customWidth="1"/>
    <col min="5123" max="5123" width="27.85546875" customWidth="1"/>
    <col min="5124" max="5124" width="5.5703125" bestFit="1" customWidth="1"/>
    <col min="5125" max="5132" width="5" bestFit="1" customWidth="1"/>
    <col min="5133" max="5148" width="5.85546875" bestFit="1" customWidth="1"/>
    <col min="5378" max="5378" width="3.28515625" customWidth="1"/>
    <col min="5379" max="5379" width="27.85546875" customWidth="1"/>
    <col min="5380" max="5380" width="5.5703125" bestFit="1" customWidth="1"/>
    <col min="5381" max="5388" width="5" bestFit="1" customWidth="1"/>
    <col min="5389" max="5404" width="5.85546875" bestFit="1" customWidth="1"/>
    <col min="5634" max="5634" width="3.28515625" customWidth="1"/>
    <col min="5635" max="5635" width="27.85546875" customWidth="1"/>
    <col min="5636" max="5636" width="5.5703125" bestFit="1" customWidth="1"/>
    <col min="5637" max="5644" width="5" bestFit="1" customWidth="1"/>
    <col min="5645" max="5660" width="5.85546875" bestFit="1" customWidth="1"/>
    <col min="5890" max="5890" width="3.28515625" customWidth="1"/>
    <col min="5891" max="5891" width="27.85546875" customWidth="1"/>
    <col min="5892" max="5892" width="5.5703125" bestFit="1" customWidth="1"/>
    <col min="5893" max="5900" width="5" bestFit="1" customWidth="1"/>
    <col min="5901" max="5916" width="5.85546875" bestFit="1" customWidth="1"/>
    <col min="6146" max="6146" width="3.28515625" customWidth="1"/>
    <col min="6147" max="6147" width="27.85546875" customWidth="1"/>
    <col min="6148" max="6148" width="5.5703125" bestFit="1" customWidth="1"/>
    <col min="6149" max="6156" width="5" bestFit="1" customWidth="1"/>
    <col min="6157" max="6172" width="5.85546875" bestFit="1" customWidth="1"/>
    <col min="6402" max="6402" width="3.28515625" customWidth="1"/>
    <col min="6403" max="6403" width="27.85546875" customWidth="1"/>
    <col min="6404" max="6404" width="5.5703125" bestFit="1" customWidth="1"/>
    <col min="6405" max="6412" width="5" bestFit="1" customWidth="1"/>
    <col min="6413" max="6428" width="5.85546875" bestFit="1" customWidth="1"/>
    <col min="6658" max="6658" width="3.28515625" customWidth="1"/>
    <col min="6659" max="6659" width="27.85546875" customWidth="1"/>
    <col min="6660" max="6660" width="5.5703125" bestFit="1" customWidth="1"/>
    <col min="6661" max="6668" width="5" bestFit="1" customWidth="1"/>
    <col min="6669" max="6684" width="5.85546875" bestFit="1" customWidth="1"/>
    <col min="6914" max="6914" width="3.28515625" customWidth="1"/>
    <col min="6915" max="6915" width="27.85546875" customWidth="1"/>
    <col min="6916" max="6916" width="5.5703125" bestFit="1" customWidth="1"/>
    <col min="6917" max="6924" width="5" bestFit="1" customWidth="1"/>
    <col min="6925" max="6940" width="5.85546875" bestFit="1" customWidth="1"/>
    <col min="7170" max="7170" width="3.28515625" customWidth="1"/>
    <col min="7171" max="7171" width="27.85546875" customWidth="1"/>
    <col min="7172" max="7172" width="5.5703125" bestFit="1" customWidth="1"/>
    <col min="7173" max="7180" width="5" bestFit="1" customWidth="1"/>
    <col min="7181" max="7196" width="5.85546875" bestFit="1" customWidth="1"/>
    <col min="7426" max="7426" width="3.28515625" customWidth="1"/>
    <col min="7427" max="7427" width="27.85546875" customWidth="1"/>
    <col min="7428" max="7428" width="5.5703125" bestFit="1" customWidth="1"/>
    <col min="7429" max="7436" width="5" bestFit="1" customWidth="1"/>
    <col min="7437" max="7452" width="5.85546875" bestFit="1" customWidth="1"/>
    <col min="7682" max="7682" width="3.28515625" customWidth="1"/>
    <col min="7683" max="7683" width="27.85546875" customWidth="1"/>
    <col min="7684" max="7684" width="5.5703125" bestFit="1" customWidth="1"/>
    <col min="7685" max="7692" width="5" bestFit="1" customWidth="1"/>
    <col min="7693" max="7708" width="5.85546875" bestFit="1" customWidth="1"/>
    <col min="7938" max="7938" width="3.28515625" customWidth="1"/>
    <col min="7939" max="7939" width="27.85546875" customWidth="1"/>
    <col min="7940" max="7940" width="5.5703125" bestFit="1" customWidth="1"/>
    <col min="7941" max="7948" width="5" bestFit="1" customWidth="1"/>
    <col min="7949" max="7964" width="5.85546875" bestFit="1" customWidth="1"/>
    <col min="8194" max="8194" width="3.28515625" customWidth="1"/>
    <col min="8195" max="8195" width="27.85546875" customWidth="1"/>
    <col min="8196" max="8196" width="5.5703125" bestFit="1" customWidth="1"/>
    <col min="8197" max="8204" width="5" bestFit="1" customWidth="1"/>
    <col min="8205" max="8220" width="5.85546875" bestFit="1" customWidth="1"/>
    <col min="8450" max="8450" width="3.28515625" customWidth="1"/>
    <col min="8451" max="8451" width="27.85546875" customWidth="1"/>
    <col min="8452" max="8452" width="5.5703125" bestFit="1" customWidth="1"/>
    <col min="8453" max="8460" width="5" bestFit="1" customWidth="1"/>
    <col min="8461" max="8476" width="5.85546875" bestFit="1" customWidth="1"/>
    <col min="8706" max="8706" width="3.28515625" customWidth="1"/>
    <col min="8707" max="8707" width="27.85546875" customWidth="1"/>
    <col min="8708" max="8708" width="5.5703125" bestFit="1" customWidth="1"/>
    <col min="8709" max="8716" width="5" bestFit="1" customWidth="1"/>
    <col min="8717" max="8732" width="5.85546875" bestFit="1" customWidth="1"/>
    <col min="8962" max="8962" width="3.28515625" customWidth="1"/>
    <col min="8963" max="8963" width="27.85546875" customWidth="1"/>
    <col min="8964" max="8964" width="5.5703125" bestFit="1" customWidth="1"/>
    <col min="8965" max="8972" width="5" bestFit="1" customWidth="1"/>
    <col min="8973" max="8988" width="5.85546875" bestFit="1" customWidth="1"/>
    <col min="9218" max="9218" width="3.28515625" customWidth="1"/>
    <col min="9219" max="9219" width="27.85546875" customWidth="1"/>
    <col min="9220" max="9220" width="5.5703125" bestFit="1" customWidth="1"/>
    <col min="9221" max="9228" width="5" bestFit="1" customWidth="1"/>
    <col min="9229" max="9244" width="5.85546875" bestFit="1" customWidth="1"/>
    <col min="9474" max="9474" width="3.28515625" customWidth="1"/>
    <col min="9475" max="9475" width="27.85546875" customWidth="1"/>
    <col min="9476" max="9476" width="5.5703125" bestFit="1" customWidth="1"/>
    <col min="9477" max="9484" width="5" bestFit="1" customWidth="1"/>
    <col min="9485" max="9500" width="5.85546875" bestFit="1" customWidth="1"/>
    <col min="9730" max="9730" width="3.28515625" customWidth="1"/>
    <col min="9731" max="9731" width="27.85546875" customWidth="1"/>
    <col min="9732" max="9732" width="5.5703125" bestFit="1" customWidth="1"/>
    <col min="9733" max="9740" width="5" bestFit="1" customWidth="1"/>
    <col min="9741" max="9756" width="5.85546875" bestFit="1" customWidth="1"/>
    <col min="9986" max="9986" width="3.28515625" customWidth="1"/>
    <col min="9987" max="9987" width="27.85546875" customWidth="1"/>
    <col min="9988" max="9988" width="5.5703125" bestFit="1" customWidth="1"/>
    <col min="9989" max="9996" width="5" bestFit="1" customWidth="1"/>
    <col min="9997" max="10012" width="5.85546875" bestFit="1" customWidth="1"/>
    <col min="10242" max="10242" width="3.28515625" customWidth="1"/>
    <col min="10243" max="10243" width="27.85546875" customWidth="1"/>
    <col min="10244" max="10244" width="5.5703125" bestFit="1" customWidth="1"/>
    <col min="10245" max="10252" width="5" bestFit="1" customWidth="1"/>
    <col min="10253" max="10268" width="5.85546875" bestFit="1" customWidth="1"/>
    <col min="10498" max="10498" width="3.28515625" customWidth="1"/>
    <col min="10499" max="10499" width="27.85546875" customWidth="1"/>
    <col min="10500" max="10500" width="5.5703125" bestFit="1" customWidth="1"/>
    <col min="10501" max="10508" width="5" bestFit="1" customWidth="1"/>
    <col min="10509" max="10524" width="5.85546875" bestFit="1" customWidth="1"/>
    <col min="10754" max="10754" width="3.28515625" customWidth="1"/>
    <col min="10755" max="10755" width="27.85546875" customWidth="1"/>
    <col min="10756" max="10756" width="5.5703125" bestFit="1" customWidth="1"/>
    <col min="10757" max="10764" width="5" bestFit="1" customWidth="1"/>
    <col min="10765" max="10780" width="5.85546875" bestFit="1" customWidth="1"/>
    <col min="11010" max="11010" width="3.28515625" customWidth="1"/>
    <col min="11011" max="11011" width="27.85546875" customWidth="1"/>
    <col min="11012" max="11012" width="5.5703125" bestFit="1" customWidth="1"/>
    <col min="11013" max="11020" width="5" bestFit="1" customWidth="1"/>
    <col min="11021" max="11036" width="5.85546875" bestFit="1" customWidth="1"/>
    <col min="11266" max="11266" width="3.28515625" customWidth="1"/>
    <col min="11267" max="11267" width="27.85546875" customWidth="1"/>
    <col min="11268" max="11268" width="5.5703125" bestFit="1" customWidth="1"/>
    <col min="11269" max="11276" width="5" bestFit="1" customWidth="1"/>
    <col min="11277" max="11292" width="5.85546875" bestFit="1" customWidth="1"/>
    <col min="11522" max="11522" width="3.28515625" customWidth="1"/>
    <col min="11523" max="11523" width="27.85546875" customWidth="1"/>
    <col min="11524" max="11524" width="5.5703125" bestFit="1" customWidth="1"/>
    <col min="11525" max="11532" width="5" bestFit="1" customWidth="1"/>
    <col min="11533" max="11548" width="5.85546875" bestFit="1" customWidth="1"/>
    <col min="11778" max="11778" width="3.28515625" customWidth="1"/>
    <col min="11779" max="11779" width="27.85546875" customWidth="1"/>
    <col min="11780" max="11780" width="5.5703125" bestFit="1" customWidth="1"/>
    <col min="11781" max="11788" width="5" bestFit="1" customWidth="1"/>
    <col min="11789" max="11804" width="5.85546875" bestFit="1" customWidth="1"/>
    <col min="12034" max="12034" width="3.28515625" customWidth="1"/>
    <col min="12035" max="12035" width="27.85546875" customWidth="1"/>
    <col min="12036" max="12036" width="5.5703125" bestFit="1" customWidth="1"/>
    <col min="12037" max="12044" width="5" bestFit="1" customWidth="1"/>
    <col min="12045" max="12060" width="5.85546875" bestFit="1" customWidth="1"/>
    <col min="12290" max="12290" width="3.28515625" customWidth="1"/>
    <col min="12291" max="12291" width="27.85546875" customWidth="1"/>
    <col min="12292" max="12292" width="5.5703125" bestFit="1" customWidth="1"/>
    <col min="12293" max="12300" width="5" bestFit="1" customWidth="1"/>
    <col min="12301" max="12316" width="5.85546875" bestFit="1" customWidth="1"/>
    <col min="12546" max="12546" width="3.28515625" customWidth="1"/>
    <col min="12547" max="12547" width="27.85546875" customWidth="1"/>
    <col min="12548" max="12548" width="5.5703125" bestFit="1" customWidth="1"/>
    <col min="12549" max="12556" width="5" bestFit="1" customWidth="1"/>
    <col min="12557" max="12572" width="5.85546875" bestFit="1" customWidth="1"/>
    <col min="12802" max="12802" width="3.28515625" customWidth="1"/>
    <col min="12803" max="12803" width="27.85546875" customWidth="1"/>
    <col min="12804" max="12804" width="5.5703125" bestFit="1" customWidth="1"/>
    <col min="12805" max="12812" width="5" bestFit="1" customWidth="1"/>
    <col min="12813" max="12828" width="5.85546875" bestFit="1" customWidth="1"/>
    <col min="13058" max="13058" width="3.28515625" customWidth="1"/>
    <col min="13059" max="13059" width="27.85546875" customWidth="1"/>
    <col min="13060" max="13060" width="5.5703125" bestFit="1" customWidth="1"/>
    <col min="13061" max="13068" width="5" bestFit="1" customWidth="1"/>
    <col min="13069" max="13084" width="5.85546875" bestFit="1" customWidth="1"/>
    <col min="13314" max="13314" width="3.28515625" customWidth="1"/>
    <col min="13315" max="13315" width="27.85546875" customWidth="1"/>
    <col min="13316" max="13316" width="5.5703125" bestFit="1" customWidth="1"/>
    <col min="13317" max="13324" width="5" bestFit="1" customWidth="1"/>
    <col min="13325" max="13340" width="5.85546875" bestFit="1" customWidth="1"/>
    <col min="13570" max="13570" width="3.28515625" customWidth="1"/>
    <col min="13571" max="13571" width="27.85546875" customWidth="1"/>
    <col min="13572" max="13572" width="5.5703125" bestFit="1" customWidth="1"/>
    <col min="13573" max="13580" width="5" bestFit="1" customWidth="1"/>
    <col min="13581" max="13596" width="5.85546875" bestFit="1" customWidth="1"/>
    <col min="13826" max="13826" width="3.28515625" customWidth="1"/>
    <col min="13827" max="13827" width="27.85546875" customWidth="1"/>
    <col min="13828" max="13828" width="5.5703125" bestFit="1" customWidth="1"/>
    <col min="13829" max="13836" width="5" bestFit="1" customWidth="1"/>
    <col min="13837" max="13852" width="5.85546875" bestFit="1" customWidth="1"/>
    <col min="14082" max="14082" width="3.28515625" customWidth="1"/>
    <col min="14083" max="14083" width="27.85546875" customWidth="1"/>
    <col min="14084" max="14084" width="5.5703125" bestFit="1" customWidth="1"/>
    <col min="14085" max="14092" width="5" bestFit="1" customWidth="1"/>
    <col min="14093" max="14108" width="5.85546875" bestFit="1" customWidth="1"/>
    <col min="14338" max="14338" width="3.28515625" customWidth="1"/>
    <col min="14339" max="14339" width="27.85546875" customWidth="1"/>
    <col min="14340" max="14340" width="5.5703125" bestFit="1" customWidth="1"/>
    <col min="14341" max="14348" width="5" bestFit="1" customWidth="1"/>
    <col min="14349" max="14364" width="5.85546875" bestFit="1" customWidth="1"/>
    <col min="14594" max="14594" width="3.28515625" customWidth="1"/>
    <col min="14595" max="14595" width="27.85546875" customWidth="1"/>
    <col min="14596" max="14596" width="5.5703125" bestFit="1" customWidth="1"/>
    <col min="14597" max="14604" width="5" bestFit="1" customWidth="1"/>
    <col min="14605" max="14620" width="5.85546875" bestFit="1" customWidth="1"/>
    <col min="14850" max="14850" width="3.28515625" customWidth="1"/>
    <col min="14851" max="14851" width="27.85546875" customWidth="1"/>
    <col min="14852" max="14852" width="5.5703125" bestFit="1" customWidth="1"/>
    <col min="14853" max="14860" width="5" bestFit="1" customWidth="1"/>
    <col min="14861" max="14876" width="5.85546875" bestFit="1" customWidth="1"/>
    <col min="15106" max="15106" width="3.28515625" customWidth="1"/>
    <col min="15107" max="15107" width="27.85546875" customWidth="1"/>
    <col min="15108" max="15108" width="5.5703125" bestFit="1" customWidth="1"/>
    <col min="15109" max="15116" width="5" bestFit="1" customWidth="1"/>
    <col min="15117" max="15132" width="5.85546875" bestFit="1" customWidth="1"/>
    <col min="15362" max="15362" width="3.28515625" customWidth="1"/>
    <col min="15363" max="15363" width="27.85546875" customWidth="1"/>
    <col min="15364" max="15364" width="5.5703125" bestFit="1" customWidth="1"/>
    <col min="15365" max="15372" width="5" bestFit="1" customWidth="1"/>
    <col min="15373" max="15388" width="5.85546875" bestFit="1" customWidth="1"/>
    <col min="15618" max="15618" width="3.28515625" customWidth="1"/>
    <col min="15619" max="15619" width="27.85546875" customWidth="1"/>
    <col min="15620" max="15620" width="5.5703125" bestFit="1" customWidth="1"/>
    <col min="15621" max="15628" width="5" bestFit="1" customWidth="1"/>
    <col min="15629" max="15644" width="5.85546875" bestFit="1" customWidth="1"/>
    <col min="15874" max="15874" width="3.28515625" customWidth="1"/>
    <col min="15875" max="15875" width="27.85546875" customWidth="1"/>
    <col min="15876" max="15876" width="5.5703125" bestFit="1" customWidth="1"/>
    <col min="15877" max="15884" width="5" bestFit="1" customWidth="1"/>
    <col min="15885" max="15900" width="5.85546875" bestFit="1" customWidth="1"/>
    <col min="16130" max="16130" width="3.28515625" customWidth="1"/>
    <col min="16131" max="16131" width="27.85546875" customWidth="1"/>
    <col min="16132" max="16132" width="5.5703125" bestFit="1" customWidth="1"/>
    <col min="16133" max="16140" width="5" bestFit="1" customWidth="1"/>
    <col min="16141" max="16156" width="5.85546875" bestFit="1" customWidth="1"/>
  </cols>
  <sheetData>
    <row r="1" spans="2:33" ht="18.75">
      <c r="B1" s="1" t="s">
        <v>0</v>
      </c>
      <c r="C1" s="1"/>
    </row>
    <row r="2" spans="2:33" ht="18.75">
      <c r="B2" s="2" t="s">
        <v>39</v>
      </c>
      <c r="C2" s="2"/>
    </row>
    <row r="3" spans="2:33">
      <c r="B3" s="103" t="s">
        <v>2</v>
      </c>
      <c r="C3" s="101"/>
      <c r="D3" s="107" t="s">
        <v>7</v>
      </c>
      <c r="E3" s="107" t="s">
        <v>8</v>
      </c>
      <c r="F3" s="107" t="s">
        <v>9</v>
      </c>
      <c r="G3" s="107" t="s">
        <v>10</v>
      </c>
      <c r="H3" s="107" t="s">
        <v>11</v>
      </c>
      <c r="I3" s="107" t="s">
        <v>12</v>
      </c>
      <c r="J3" s="107" t="s">
        <v>13</v>
      </c>
      <c r="K3" s="107" t="s">
        <v>14</v>
      </c>
      <c r="L3" s="107" t="s">
        <v>15</v>
      </c>
      <c r="M3" s="107" t="s">
        <v>16</v>
      </c>
      <c r="N3" s="107" t="s">
        <v>17</v>
      </c>
      <c r="O3" s="107" t="s">
        <v>18</v>
      </c>
      <c r="P3" s="107" t="s">
        <v>19</v>
      </c>
      <c r="Q3" s="107" t="s">
        <v>20</v>
      </c>
      <c r="R3" s="107" t="s">
        <v>21</v>
      </c>
      <c r="S3" s="107" t="s">
        <v>22</v>
      </c>
      <c r="T3" s="107" t="s">
        <v>23</v>
      </c>
      <c r="U3" s="107" t="s">
        <v>24</v>
      </c>
      <c r="V3" s="107" t="s">
        <v>25</v>
      </c>
      <c r="W3" s="107" t="s">
        <v>26</v>
      </c>
      <c r="X3" s="107" t="s">
        <v>27</v>
      </c>
      <c r="Y3" s="107" t="s">
        <v>28</v>
      </c>
      <c r="Z3" s="107" t="s">
        <v>29</v>
      </c>
      <c r="AA3" s="107" t="s">
        <v>30</v>
      </c>
      <c r="AB3" s="107" t="s">
        <v>31</v>
      </c>
      <c r="AC3" s="107" t="s">
        <v>40</v>
      </c>
      <c r="AD3" s="107" t="s">
        <v>41</v>
      </c>
      <c r="AE3" s="107" t="s">
        <v>42</v>
      </c>
      <c r="AF3" s="107" t="s">
        <v>43</v>
      </c>
      <c r="AG3" s="107" t="s">
        <v>44</v>
      </c>
    </row>
    <row r="4" spans="2:33">
      <c r="B4" s="103"/>
      <c r="C4" s="106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</row>
    <row r="5" spans="2:33">
      <c r="B5" s="10" t="s">
        <v>32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2:33">
      <c r="B6" s="81" t="s">
        <v>96</v>
      </c>
      <c r="C6" s="12" t="s">
        <v>82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2:33">
      <c r="B7" s="81" t="s">
        <v>95</v>
      </c>
      <c r="C7" s="12" t="s">
        <v>82</v>
      </c>
      <c r="D7" s="88">
        <f>'I-O'!C7*Price!$E$7</f>
        <v>1500000</v>
      </c>
      <c r="E7" s="88">
        <f>'I-O'!D7*Price!$E$7</f>
        <v>1500000</v>
      </c>
      <c r="F7" s="88">
        <f>'I-O'!E7*Price!$E$7</f>
        <v>1500000</v>
      </c>
      <c r="G7" s="88">
        <f>'I-O'!F7*Price!$E$7</f>
        <v>1500000</v>
      </c>
      <c r="H7" s="88">
        <f>'I-O'!G7*Price!$E$7</f>
        <v>1500000</v>
      </c>
      <c r="I7" s="88">
        <f>'I-O'!H7*Price!$E$7</f>
        <v>1500000</v>
      </c>
      <c r="J7" s="88">
        <f>'I-O'!I7*Price!$E$7</f>
        <v>1500000</v>
      </c>
      <c r="K7" s="88">
        <f>'I-O'!J7*Price!$E$7</f>
        <v>1500000</v>
      </c>
      <c r="L7" s="88">
        <f>'I-O'!K7*Price!$E$7</f>
        <v>1500000</v>
      </c>
      <c r="M7" s="88">
        <f>'I-O'!L7*Price!$E$7</f>
        <v>1500000</v>
      </c>
      <c r="N7" s="88">
        <f>'I-O'!M7*Price!$E$7</f>
        <v>1500000</v>
      </c>
      <c r="O7" s="88">
        <f>'I-O'!N7*Price!$E$7</f>
        <v>1500000</v>
      </c>
      <c r="P7" s="88">
        <f>'I-O'!O7*Price!$E$7</f>
        <v>1500000</v>
      </c>
      <c r="Q7" s="88">
        <f>'I-O'!P7*Price!$E$7</f>
        <v>1500000</v>
      </c>
      <c r="R7" s="88">
        <f>'I-O'!Q7*Price!$E$7</f>
        <v>1500000</v>
      </c>
      <c r="S7" s="88">
        <f>'I-O'!R7*Price!$E$7</f>
        <v>1500000</v>
      </c>
      <c r="T7" s="88">
        <f>'I-O'!S7*Price!$E$7</f>
        <v>1500000</v>
      </c>
      <c r="U7" s="88">
        <f>'I-O'!T7*Price!$E$7</f>
        <v>1500000</v>
      </c>
      <c r="V7" s="88">
        <f>'I-O'!U7*Price!$E$7</f>
        <v>1500000</v>
      </c>
      <c r="W7" s="88">
        <f>'I-O'!V7*Price!$E$7</f>
        <v>1500000</v>
      </c>
      <c r="X7" s="88">
        <f>'I-O'!W7*Price!$E$7</f>
        <v>1500000</v>
      </c>
      <c r="Y7" s="88">
        <f>'I-O'!X7*Price!$E$7</f>
        <v>1500000</v>
      </c>
      <c r="Z7" s="88">
        <f>'I-O'!Y7*Price!$E$7</f>
        <v>1500000</v>
      </c>
      <c r="AA7" s="88">
        <f>'I-O'!Z7*Price!$E$7</f>
        <v>1500000</v>
      </c>
      <c r="AB7" s="88">
        <f>'I-O'!AA7*Price!$E$7</f>
        <v>1500000</v>
      </c>
      <c r="AC7" s="88">
        <f>'I-O'!AB7*Price!$E$7</f>
        <v>1500000</v>
      </c>
      <c r="AD7" s="88">
        <f>'I-O'!AC7*Price!$E$7</f>
        <v>1500000</v>
      </c>
      <c r="AE7" s="88">
        <f>'I-O'!AD7*Price!$E$7</f>
        <v>1500000</v>
      </c>
      <c r="AF7" s="88">
        <f>'I-O'!AE7*Price!$E$7</f>
        <v>1500000</v>
      </c>
      <c r="AG7" s="88">
        <f>'I-O'!AF7*Price!$E$7</f>
        <v>1500000</v>
      </c>
    </row>
    <row r="8" spans="2:33">
      <c r="B8" s="81" t="s">
        <v>78</v>
      </c>
      <c r="C8" s="12" t="s">
        <v>82</v>
      </c>
      <c r="D8" s="88">
        <f>'I-O'!C8*Price!$E$8</f>
        <v>720000</v>
      </c>
      <c r="E8" s="88">
        <f>'I-O'!D8*Price!$E$8</f>
        <v>720000</v>
      </c>
      <c r="F8" s="88">
        <f>'I-O'!E8*Price!$E$8</f>
        <v>720000</v>
      </c>
      <c r="G8" s="88">
        <f>'I-O'!F8*Price!$E$8</f>
        <v>720000</v>
      </c>
      <c r="H8" s="88">
        <f>'I-O'!G8*Price!$E$8</f>
        <v>720000</v>
      </c>
      <c r="I8" s="88">
        <f>'I-O'!H8*Price!$E$8</f>
        <v>720000</v>
      </c>
      <c r="J8" s="88">
        <f>'I-O'!I8*Price!$E$8</f>
        <v>720000</v>
      </c>
      <c r="K8" s="88">
        <f>'I-O'!J8*Price!$E$8</f>
        <v>720000</v>
      </c>
      <c r="L8" s="88">
        <f>'I-O'!K8*Price!$E$8</f>
        <v>720000</v>
      </c>
      <c r="M8" s="88">
        <f>'I-O'!L8*Price!$E$8</f>
        <v>720000</v>
      </c>
      <c r="N8" s="88">
        <f>'I-O'!M8*Price!$E$8</f>
        <v>720000</v>
      </c>
      <c r="O8" s="88">
        <f>'I-O'!N8*Price!$E$8</f>
        <v>720000</v>
      </c>
      <c r="P8" s="88">
        <f>'I-O'!O8*Price!$E$8</f>
        <v>720000</v>
      </c>
      <c r="Q8" s="88">
        <f>'I-O'!P8*Price!$E$8</f>
        <v>720000</v>
      </c>
      <c r="R8" s="88">
        <f>'I-O'!Q8*Price!$E$8</f>
        <v>720000</v>
      </c>
      <c r="S8" s="88">
        <f>'I-O'!R8*Price!$E$8</f>
        <v>720000</v>
      </c>
      <c r="T8" s="88">
        <f>'I-O'!S8*Price!$E$8</f>
        <v>720000</v>
      </c>
      <c r="U8" s="88">
        <f>'I-O'!T8*Price!$E$8</f>
        <v>720000</v>
      </c>
      <c r="V8" s="88">
        <f>'I-O'!U8*Price!$E$8</f>
        <v>720000</v>
      </c>
      <c r="W8" s="88">
        <f>'I-O'!V8*Price!$E$8</f>
        <v>720000</v>
      </c>
      <c r="X8" s="88">
        <f>'I-O'!W8*Price!$E$8</f>
        <v>720000</v>
      </c>
      <c r="Y8" s="88">
        <f>'I-O'!X8*Price!$E$8</f>
        <v>720000</v>
      </c>
      <c r="Z8" s="88">
        <f>'I-O'!Y8*Price!$E$8</f>
        <v>720000</v>
      </c>
      <c r="AA8" s="88">
        <f>'I-O'!Z8*Price!$E$8</f>
        <v>720000</v>
      </c>
      <c r="AB8" s="88">
        <f>'I-O'!AA8*Price!$E$8</f>
        <v>720000</v>
      </c>
      <c r="AC8" s="88">
        <f>'I-O'!AB8*Price!$E$8</f>
        <v>720000</v>
      </c>
      <c r="AD8" s="88">
        <f>'I-O'!AC8*Price!$E$8</f>
        <v>720000</v>
      </c>
      <c r="AE8" s="88">
        <f>'I-O'!AD8*Price!$E$8</f>
        <v>720000</v>
      </c>
      <c r="AF8" s="88">
        <f>'I-O'!AE8*Price!$E$8</f>
        <v>720000</v>
      </c>
      <c r="AG8" s="88">
        <f>'I-O'!AF8*Price!$E$8</f>
        <v>720000</v>
      </c>
    </row>
    <row r="9" spans="2:33">
      <c r="B9" s="77" t="s">
        <v>98</v>
      </c>
      <c r="C9" s="3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</row>
    <row r="10" spans="2:33">
      <c r="B10" s="81" t="s">
        <v>99</v>
      </c>
      <c r="C10" s="72" t="s">
        <v>82</v>
      </c>
      <c r="D10" s="88">
        <f>'I-O'!C10*Price!$E$10</f>
        <v>250000</v>
      </c>
      <c r="E10" s="88">
        <f>'I-O'!D10*Price!$E$10</f>
        <v>0</v>
      </c>
      <c r="F10" s="88">
        <f>'I-O'!E10*Price!$E$10</f>
        <v>0</v>
      </c>
      <c r="G10" s="88">
        <f>'I-O'!F10*Price!$E$10</f>
        <v>0</v>
      </c>
      <c r="H10" s="88">
        <f>'I-O'!G10*Price!$E$10</f>
        <v>250000</v>
      </c>
      <c r="I10" s="88">
        <f>'I-O'!H10*Price!$E$10</f>
        <v>0</v>
      </c>
      <c r="J10" s="88">
        <f>'I-O'!I10*Price!$E$10</f>
        <v>0</v>
      </c>
      <c r="K10" s="88">
        <f>'I-O'!J10*Price!$E$10</f>
        <v>0</v>
      </c>
      <c r="L10" s="88">
        <f>'I-O'!K10*Price!$E$10</f>
        <v>0</v>
      </c>
      <c r="M10" s="88">
        <f>'I-O'!L10*Price!$E$10</f>
        <v>250000</v>
      </c>
      <c r="N10" s="88">
        <f>'I-O'!M10*Price!$E$10</f>
        <v>0</v>
      </c>
      <c r="O10" s="88">
        <f>'I-O'!N10*Price!$E$10</f>
        <v>0</v>
      </c>
      <c r="P10" s="88">
        <f>'I-O'!O10*Price!$E$10</f>
        <v>0</v>
      </c>
      <c r="Q10" s="88">
        <f>'I-O'!P10*Price!$E$10</f>
        <v>0</v>
      </c>
      <c r="R10" s="88">
        <f>'I-O'!Q10*Price!$E$10</f>
        <v>250000</v>
      </c>
      <c r="S10" s="88">
        <f>'I-O'!R10*Price!$E$10</f>
        <v>0</v>
      </c>
      <c r="T10" s="88">
        <f>'I-O'!S10*Price!$E$10</f>
        <v>0</v>
      </c>
      <c r="U10" s="88">
        <f>'I-O'!T10*Price!$E$10</f>
        <v>0</v>
      </c>
      <c r="V10" s="88">
        <f>'I-O'!U10*Price!$E$10</f>
        <v>0</v>
      </c>
      <c r="W10" s="88">
        <f>'I-O'!V10*Price!$E$10</f>
        <v>250000</v>
      </c>
      <c r="X10" s="88">
        <f>'I-O'!W10*Price!$E$10</f>
        <v>0</v>
      </c>
      <c r="Y10" s="88">
        <f>'I-O'!X10*Price!$E$10</f>
        <v>0</v>
      </c>
      <c r="Z10" s="88">
        <f>'I-O'!Y10*Price!$E$10</f>
        <v>0</v>
      </c>
      <c r="AA10" s="88">
        <f>'I-O'!Z10*Price!$E$10</f>
        <v>0</v>
      </c>
      <c r="AB10" s="88">
        <f>'I-O'!AA10*Price!$E$10</f>
        <v>250000</v>
      </c>
      <c r="AC10" s="88">
        <f>'I-O'!AB10*Price!$E$10</f>
        <v>0</v>
      </c>
      <c r="AD10" s="88">
        <f>'I-O'!AC10*Price!$E$10</f>
        <v>0</v>
      </c>
      <c r="AE10" s="88">
        <f>'I-O'!AD10*Price!$E$10</f>
        <v>0</v>
      </c>
      <c r="AF10" s="88">
        <f>'I-O'!AE10*Price!$E$10</f>
        <v>0</v>
      </c>
      <c r="AG10" s="88">
        <f>'I-O'!AF10*Price!$E$10</f>
        <v>250000</v>
      </c>
    </row>
    <row r="11" spans="2:33">
      <c r="B11" s="81" t="s">
        <v>100</v>
      </c>
      <c r="C11" s="72" t="s">
        <v>82</v>
      </c>
      <c r="D11" s="88">
        <f>'I-O'!C11*Price!$E$11</f>
        <v>50000</v>
      </c>
      <c r="E11" s="88">
        <f>'I-O'!D11*Price!$E$11</f>
        <v>0</v>
      </c>
      <c r="F11" s="88">
        <f>'I-O'!E11*Price!$E$11</f>
        <v>50000</v>
      </c>
      <c r="G11" s="88">
        <f>'I-O'!F11*Price!$E$11</f>
        <v>0</v>
      </c>
      <c r="H11" s="88">
        <f>'I-O'!G11*Price!$E$11</f>
        <v>50000</v>
      </c>
      <c r="I11" s="88">
        <f>'I-O'!H11*Price!$E$11</f>
        <v>0</v>
      </c>
      <c r="J11" s="88">
        <f>'I-O'!I11*Price!$E$11</f>
        <v>50000</v>
      </c>
      <c r="K11" s="88">
        <f>'I-O'!J11*Price!$E$11</f>
        <v>0</v>
      </c>
      <c r="L11" s="88">
        <f>'I-O'!K11*Price!$E$11</f>
        <v>50000</v>
      </c>
      <c r="M11" s="88">
        <f>'I-O'!L11*Price!$E$11</f>
        <v>0</v>
      </c>
      <c r="N11" s="88">
        <f>'I-O'!M11*Price!$E$11</f>
        <v>50000</v>
      </c>
      <c r="O11" s="88">
        <f>'I-O'!N11*Price!$E$11</f>
        <v>0</v>
      </c>
      <c r="P11" s="88">
        <f>'I-O'!O11*Price!$E$11</f>
        <v>50000</v>
      </c>
      <c r="Q11" s="88">
        <f>'I-O'!P11*Price!$E$11</f>
        <v>0</v>
      </c>
      <c r="R11" s="88">
        <f>'I-O'!Q11*Price!$E$11</f>
        <v>50000</v>
      </c>
      <c r="S11" s="88">
        <f>'I-O'!R11*Price!$E$11</f>
        <v>0</v>
      </c>
      <c r="T11" s="88">
        <f>'I-O'!S11*Price!$E$11</f>
        <v>50000</v>
      </c>
      <c r="U11" s="88">
        <f>'I-O'!T11*Price!$E$11</f>
        <v>0</v>
      </c>
      <c r="V11" s="88">
        <f>'I-O'!U11*Price!$E$11</f>
        <v>50000</v>
      </c>
      <c r="W11" s="88">
        <f>'I-O'!V11*Price!$E$11</f>
        <v>0</v>
      </c>
      <c r="X11" s="88">
        <f>'I-O'!W11*Price!$E$11</f>
        <v>50000</v>
      </c>
      <c r="Y11" s="88">
        <f>'I-O'!X11*Price!$E$11</f>
        <v>0</v>
      </c>
      <c r="Z11" s="88">
        <f>'I-O'!Y11*Price!$E$11</f>
        <v>50000</v>
      </c>
      <c r="AA11" s="88">
        <f>'I-O'!Z11*Price!$E$11</f>
        <v>0</v>
      </c>
      <c r="AB11" s="88">
        <f>'I-O'!AA11*Price!$E$11</f>
        <v>50000</v>
      </c>
      <c r="AC11" s="88">
        <f>'I-O'!AB11*Price!$E$11</f>
        <v>0</v>
      </c>
      <c r="AD11" s="88">
        <f>'I-O'!AC11*Price!$E$11</f>
        <v>50000</v>
      </c>
      <c r="AE11" s="88">
        <f>'I-O'!AD11*Price!$E$11</f>
        <v>0</v>
      </c>
      <c r="AF11" s="88">
        <f>'I-O'!AE11*Price!$E$11</f>
        <v>50000</v>
      </c>
      <c r="AG11" s="88">
        <f>'I-O'!AF11*Price!$E$11</f>
        <v>0</v>
      </c>
    </row>
    <row r="12" spans="2:33">
      <c r="B12" s="81"/>
      <c r="C12" s="72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</row>
    <row r="13" spans="2:33">
      <c r="B13" s="10" t="s">
        <v>33</v>
      </c>
      <c r="C13" s="10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</row>
    <row r="14" spans="2:33">
      <c r="B14" s="92" t="s">
        <v>86</v>
      </c>
      <c r="C14" s="72" t="s">
        <v>82</v>
      </c>
      <c r="D14" s="88">
        <f>'I-O'!C14*Price!$E$14</f>
        <v>1000000</v>
      </c>
      <c r="E14" s="88">
        <f>'I-O'!D14*Price!$E$14</f>
        <v>1000000</v>
      </c>
      <c r="F14" s="88">
        <f>'I-O'!E14*Price!$E$14</f>
        <v>1000000</v>
      </c>
      <c r="G14" s="88">
        <f>'I-O'!F14*Price!$E$14</f>
        <v>1000000</v>
      </c>
      <c r="H14" s="88">
        <f>'I-O'!G14*Price!$E$14</f>
        <v>1000000</v>
      </c>
      <c r="I14" s="88">
        <f>'I-O'!H14*Price!$E$14</f>
        <v>1000000</v>
      </c>
      <c r="J14" s="88">
        <f>'I-O'!I14*Price!$E$14</f>
        <v>1000000</v>
      </c>
      <c r="K14" s="88">
        <f>'I-O'!J14*Price!$E$14</f>
        <v>1000000</v>
      </c>
      <c r="L14" s="88">
        <f>'I-O'!K14*Price!$E$14</f>
        <v>1000000</v>
      </c>
      <c r="M14" s="88">
        <f>'I-O'!L14*Price!$E$14</f>
        <v>1000000</v>
      </c>
      <c r="N14" s="88">
        <f>'I-O'!M14*Price!$E$14</f>
        <v>1000000</v>
      </c>
      <c r="O14" s="88">
        <f>'I-O'!N14*Price!$E$14</f>
        <v>1000000</v>
      </c>
      <c r="P14" s="88">
        <f>'I-O'!O14*Price!$E$14</f>
        <v>1000000</v>
      </c>
      <c r="Q14" s="88">
        <f>'I-O'!P14*Price!$E$14</f>
        <v>1000000</v>
      </c>
      <c r="R14" s="88">
        <f>'I-O'!Q14*Price!$E$14</f>
        <v>1000000</v>
      </c>
      <c r="S14" s="88">
        <f>'I-O'!R14*Price!$E$14</f>
        <v>1000000</v>
      </c>
      <c r="T14" s="88">
        <f>'I-O'!S14*Price!$E$14</f>
        <v>1000000</v>
      </c>
      <c r="U14" s="88">
        <f>'I-O'!T14*Price!$E$14</f>
        <v>1000000</v>
      </c>
      <c r="V14" s="88">
        <f>'I-O'!U14*Price!$E$14</f>
        <v>1000000</v>
      </c>
      <c r="W14" s="88">
        <f>'I-O'!V14*Price!$E$14</f>
        <v>1000000</v>
      </c>
      <c r="X14" s="88">
        <f>'I-O'!W14*Price!$E$14</f>
        <v>1000000</v>
      </c>
      <c r="Y14" s="88">
        <f>'I-O'!X14*Price!$E$14</f>
        <v>1000000</v>
      </c>
      <c r="Z14" s="88">
        <f>'I-O'!Y14*Price!$E$14</f>
        <v>1000000</v>
      </c>
      <c r="AA14" s="88">
        <f>'I-O'!Z14*Price!$E$14</f>
        <v>1000000</v>
      </c>
      <c r="AB14" s="88">
        <f>'I-O'!AA14*Price!$E$14</f>
        <v>1000000</v>
      </c>
      <c r="AC14" s="88">
        <f>'I-O'!AB14*Price!$E$14</f>
        <v>1000000</v>
      </c>
      <c r="AD14" s="88">
        <f>'I-O'!AC14*Price!$E$14</f>
        <v>1000000</v>
      </c>
      <c r="AE14" s="88">
        <f>'I-O'!AD14*Price!$E$14</f>
        <v>1000000</v>
      </c>
      <c r="AF14" s="88">
        <f>'I-O'!AE14*Price!$E$14</f>
        <v>1000000</v>
      </c>
      <c r="AG14" s="88">
        <f>'I-O'!AF14*Price!$E$14</f>
        <v>1000000</v>
      </c>
    </row>
    <row r="15" spans="2:33">
      <c r="B15" s="92" t="s">
        <v>88</v>
      </c>
      <c r="C15" s="72" t="s">
        <v>82</v>
      </c>
      <c r="D15" s="88">
        <f>'I-O'!C15*Price!$E$15</f>
        <v>1440000</v>
      </c>
      <c r="E15" s="88">
        <f>'I-O'!D15*Price!$E$15</f>
        <v>1440000</v>
      </c>
      <c r="F15" s="88">
        <f>'I-O'!E15*Price!$E$15</f>
        <v>1440000</v>
      </c>
      <c r="G15" s="88">
        <f>'I-O'!F15*Price!$E$15</f>
        <v>1440000</v>
      </c>
      <c r="H15" s="88">
        <f>'I-O'!G15*Price!$E$15</f>
        <v>1440000</v>
      </c>
      <c r="I15" s="88">
        <f>'I-O'!H15*Price!$E$15</f>
        <v>1440000</v>
      </c>
      <c r="J15" s="88">
        <f>'I-O'!I15*Price!$E$15</f>
        <v>1440000</v>
      </c>
      <c r="K15" s="88">
        <f>'I-O'!J15*Price!$E$15</f>
        <v>1440000</v>
      </c>
      <c r="L15" s="88">
        <f>'I-O'!K15*Price!$E$15</f>
        <v>1440000</v>
      </c>
      <c r="M15" s="88">
        <f>'I-O'!L15*Price!$E$15</f>
        <v>1440000</v>
      </c>
      <c r="N15" s="88">
        <f>'I-O'!M15*Price!$E$15</f>
        <v>1440000</v>
      </c>
      <c r="O15" s="88">
        <f>'I-O'!N15*Price!$E$15</f>
        <v>1440000</v>
      </c>
      <c r="P15" s="88">
        <f>'I-O'!O15*Price!$E$15</f>
        <v>1440000</v>
      </c>
      <c r="Q15" s="88">
        <f>'I-O'!P15*Price!$E$15</f>
        <v>1440000</v>
      </c>
      <c r="R15" s="88">
        <f>'I-O'!Q15*Price!$E$15</f>
        <v>1440000</v>
      </c>
      <c r="S15" s="88">
        <f>'I-O'!R15*Price!$E$15</f>
        <v>1440000</v>
      </c>
      <c r="T15" s="88">
        <f>'I-O'!S15*Price!$E$15</f>
        <v>1440000</v>
      </c>
      <c r="U15" s="88">
        <f>'I-O'!T15*Price!$E$15</f>
        <v>1440000</v>
      </c>
      <c r="V15" s="88">
        <f>'I-O'!U15*Price!$E$15</f>
        <v>1440000</v>
      </c>
      <c r="W15" s="88">
        <f>'I-O'!V15*Price!$E$15</f>
        <v>1440000</v>
      </c>
      <c r="X15" s="88">
        <f>'I-O'!W15*Price!$E$15</f>
        <v>1440000</v>
      </c>
      <c r="Y15" s="88">
        <f>'I-O'!X15*Price!$E$15</f>
        <v>1440000</v>
      </c>
      <c r="Z15" s="88">
        <f>'I-O'!Y15*Price!$E$15</f>
        <v>1440000</v>
      </c>
      <c r="AA15" s="88">
        <f>'I-O'!Z15*Price!$E$15</f>
        <v>1440000</v>
      </c>
      <c r="AB15" s="88">
        <f>'I-O'!AA15*Price!$E$15</f>
        <v>1440000</v>
      </c>
      <c r="AC15" s="88">
        <f>'I-O'!AB15*Price!$E$15</f>
        <v>1440000</v>
      </c>
      <c r="AD15" s="88">
        <f>'I-O'!AC15*Price!$E$15</f>
        <v>1440000</v>
      </c>
      <c r="AE15" s="88">
        <f>'I-O'!AD15*Price!$E$15</f>
        <v>1440000</v>
      </c>
      <c r="AF15" s="88">
        <f>'I-O'!AE15*Price!$E$15</f>
        <v>1440000</v>
      </c>
      <c r="AG15" s="88">
        <f>'I-O'!AF15*Price!$E$15</f>
        <v>1440000</v>
      </c>
    </row>
    <row r="16" spans="2:33">
      <c r="B16" s="85" t="s">
        <v>121</v>
      </c>
      <c r="C16" s="72" t="s">
        <v>82</v>
      </c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</row>
    <row r="17" spans="2:34">
      <c r="B17" s="92" t="s">
        <v>94</v>
      </c>
      <c r="C17" s="72" t="s">
        <v>82</v>
      </c>
      <c r="D17" s="88">
        <f>'I-O'!C17*Price!$E$17</f>
        <v>500000</v>
      </c>
      <c r="E17" s="88">
        <f>'I-O'!D17*Price!$E$17</f>
        <v>500000</v>
      </c>
      <c r="F17" s="88">
        <f>'I-O'!E17*Price!$E$17</f>
        <v>500000</v>
      </c>
      <c r="G17" s="88">
        <f>'I-O'!F17*Price!$E$17</f>
        <v>500000</v>
      </c>
      <c r="H17" s="88">
        <f>'I-O'!G17*Price!$E$17</f>
        <v>500000</v>
      </c>
      <c r="I17" s="88">
        <f>'I-O'!H17*Price!$E$17</f>
        <v>500000</v>
      </c>
      <c r="J17" s="88">
        <f>'I-O'!I17*Price!$E$17</f>
        <v>500000</v>
      </c>
      <c r="K17" s="88">
        <f>'I-O'!J17*Price!$E$17</f>
        <v>500000</v>
      </c>
      <c r="L17" s="88">
        <f>'I-O'!K17*Price!$E$17</f>
        <v>500000</v>
      </c>
      <c r="M17" s="88">
        <f>'I-O'!L17*Price!$E$17</f>
        <v>500000</v>
      </c>
      <c r="N17" s="88">
        <f>'I-O'!M17*Price!$E$17</f>
        <v>500000</v>
      </c>
      <c r="O17" s="88">
        <f>'I-O'!N17*Price!$E$17</f>
        <v>500000</v>
      </c>
      <c r="P17" s="88">
        <f>'I-O'!O17*Price!$E$17</f>
        <v>500000</v>
      </c>
      <c r="Q17" s="88">
        <f>'I-O'!P17*Price!$E$17</f>
        <v>500000</v>
      </c>
      <c r="R17" s="88">
        <f>'I-O'!Q17*Price!$E$17</f>
        <v>500000</v>
      </c>
      <c r="S17" s="88">
        <f>'I-O'!R17*Price!$E$17</f>
        <v>500000</v>
      </c>
      <c r="T17" s="88">
        <f>'I-O'!S17*Price!$E$17</f>
        <v>500000</v>
      </c>
      <c r="U17" s="88">
        <f>'I-O'!T17*Price!$E$17</f>
        <v>500000</v>
      </c>
      <c r="V17" s="88">
        <f>'I-O'!U17*Price!$E$17</f>
        <v>500000</v>
      </c>
      <c r="W17" s="88">
        <f>'I-O'!V17*Price!$E$17</f>
        <v>500000</v>
      </c>
      <c r="X17" s="88">
        <f>'I-O'!W17*Price!$E$17</f>
        <v>500000</v>
      </c>
      <c r="Y17" s="88">
        <f>'I-O'!X17*Price!$E$17</f>
        <v>500000</v>
      </c>
      <c r="Z17" s="88">
        <f>'I-O'!Y17*Price!$E$17</f>
        <v>500000</v>
      </c>
      <c r="AA17" s="88">
        <f>'I-O'!Z17*Price!$E$17</f>
        <v>500000</v>
      </c>
      <c r="AB17" s="88">
        <f>'I-O'!AA17*Price!$E$17</f>
        <v>500000</v>
      </c>
      <c r="AC17" s="88">
        <f>'I-O'!AB17*Price!$E$17</f>
        <v>500000</v>
      </c>
      <c r="AD17" s="88">
        <f>'I-O'!AC17*Price!$E$17</f>
        <v>500000</v>
      </c>
      <c r="AE17" s="88">
        <f>'I-O'!AD17*Price!$E$17</f>
        <v>500000</v>
      </c>
      <c r="AF17" s="88">
        <f>'I-O'!AE17*Price!$E$17</f>
        <v>500000</v>
      </c>
      <c r="AG17" s="88">
        <f>'I-O'!AF17*Price!$E$17</f>
        <v>500000</v>
      </c>
    </row>
    <row r="18" spans="2:34">
      <c r="B18" s="92" t="s">
        <v>90</v>
      </c>
      <c r="C18" s="72" t="s">
        <v>82</v>
      </c>
      <c r="D18" s="88">
        <f>'I-O'!C18*Price!$E$18</f>
        <v>700000</v>
      </c>
      <c r="E18" s="88">
        <f>'I-O'!D18*Price!$E$18</f>
        <v>700000</v>
      </c>
      <c r="F18" s="88">
        <f>'I-O'!E18*Price!$E$18</f>
        <v>700000</v>
      </c>
      <c r="G18" s="88">
        <f>'I-O'!F18*Price!$E$18</f>
        <v>700000</v>
      </c>
      <c r="H18" s="88">
        <f>'I-O'!G18*Price!$E$18</f>
        <v>700000</v>
      </c>
      <c r="I18" s="88">
        <f>'I-O'!H18*Price!$E$18</f>
        <v>700000</v>
      </c>
      <c r="J18" s="88">
        <f>'I-O'!I18*Price!$E$18</f>
        <v>700000</v>
      </c>
      <c r="K18" s="88">
        <f>'I-O'!J18*Price!$E$18</f>
        <v>700000</v>
      </c>
      <c r="L18" s="88">
        <f>'I-O'!K18*Price!$E$18</f>
        <v>700000</v>
      </c>
      <c r="M18" s="88">
        <f>'I-O'!L18*Price!$E$18</f>
        <v>700000</v>
      </c>
      <c r="N18" s="88">
        <f>'I-O'!M18*Price!$E$18</f>
        <v>700000</v>
      </c>
      <c r="O18" s="88">
        <f>'I-O'!N18*Price!$E$18</f>
        <v>700000</v>
      </c>
      <c r="P18" s="88">
        <f>'I-O'!O18*Price!$E$18</f>
        <v>700000</v>
      </c>
      <c r="Q18" s="88">
        <f>'I-O'!P18*Price!$E$18</f>
        <v>700000</v>
      </c>
      <c r="R18" s="88">
        <f>'I-O'!Q18*Price!$E$18</f>
        <v>700000</v>
      </c>
      <c r="S18" s="88">
        <f>'I-O'!R18*Price!$E$18</f>
        <v>700000</v>
      </c>
      <c r="T18" s="88">
        <f>'I-O'!S18*Price!$E$18</f>
        <v>700000</v>
      </c>
      <c r="U18" s="88">
        <f>'I-O'!T18*Price!$E$18</f>
        <v>700000</v>
      </c>
      <c r="V18" s="88">
        <f>'I-O'!U18*Price!$E$18</f>
        <v>700000</v>
      </c>
      <c r="W18" s="88">
        <f>'I-O'!V18*Price!$E$18</f>
        <v>700000</v>
      </c>
      <c r="X18" s="88">
        <f>'I-O'!W18*Price!$E$18</f>
        <v>700000</v>
      </c>
      <c r="Y18" s="88">
        <f>'I-O'!X18*Price!$E$18</f>
        <v>700000</v>
      </c>
      <c r="Z18" s="88">
        <f>'I-O'!Y18*Price!$E$18</f>
        <v>700000</v>
      </c>
      <c r="AA18" s="88">
        <f>'I-O'!Z18*Price!$E$18</f>
        <v>700000</v>
      </c>
      <c r="AB18" s="88">
        <f>'I-O'!AA18*Price!$E$18</f>
        <v>700000</v>
      </c>
      <c r="AC18" s="88">
        <f>'I-O'!AB18*Price!$E$18</f>
        <v>700000</v>
      </c>
      <c r="AD18" s="88">
        <f>'I-O'!AC18*Price!$E$18</f>
        <v>700000</v>
      </c>
      <c r="AE18" s="88">
        <f>'I-O'!AD18*Price!$E$18</f>
        <v>700000</v>
      </c>
      <c r="AF18" s="88">
        <f>'I-O'!AE18*Price!$E$18</f>
        <v>700000</v>
      </c>
      <c r="AG18" s="88">
        <f>'I-O'!AF18*Price!$E$18</f>
        <v>700000</v>
      </c>
    </row>
    <row r="19" spans="2:34">
      <c r="B19" s="92" t="s">
        <v>91</v>
      </c>
      <c r="C19" s="72" t="s">
        <v>82</v>
      </c>
      <c r="D19" s="88">
        <f>'I-O'!C19*Price!$E$19</f>
        <v>700000</v>
      </c>
      <c r="E19" s="88">
        <f>'I-O'!D19*Price!$E$19</f>
        <v>700000</v>
      </c>
      <c r="F19" s="88">
        <f>'I-O'!E19*Price!$E$19</f>
        <v>700000</v>
      </c>
      <c r="G19" s="88">
        <f>'I-O'!F19*Price!$E$19</f>
        <v>700000</v>
      </c>
      <c r="H19" s="88">
        <f>'I-O'!G19*Price!$E$19</f>
        <v>700000</v>
      </c>
      <c r="I19" s="88">
        <f>'I-O'!H19*Price!$E$19</f>
        <v>700000</v>
      </c>
      <c r="J19" s="88">
        <f>'I-O'!I19*Price!$E$19</f>
        <v>700000</v>
      </c>
      <c r="K19" s="88">
        <f>'I-O'!J19*Price!$E$19</f>
        <v>700000</v>
      </c>
      <c r="L19" s="88">
        <f>'I-O'!K19*Price!$E$19</f>
        <v>700000</v>
      </c>
      <c r="M19" s="88">
        <f>'I-O'!L19*Price!$E$19</f>
        <v>700000</v>
      </c>
      <c r="N19" s="88">
        <f>'I-O'!M19*Price!$E$19</f>
        <v>700000</v>
      </c>
      <c r="O19" s="88">
        <f>'I-O'!N19*Price!$E$19</f>
        <v>700000</v>
      </c>
      <c r="P19" s="88">
        <f>'I-O'!O19*Price!$E$19</f>
        <v>700000</v>
      </c>
      <c r="Q19" s="88">
        <f>'I-O'!P19*Price!$E$19</f>
        <v>700000</v>
      </c>
      <c r="R19" s="88">
        <f>'I-O'!Q19*Price!$E$19</f>
        <v>700000</v>
      </c>
      <c r="S19" s="88">
        <f>'I-O'!R19*Price!$E$19</f>
        <v>700000</v>
      </c>
      <c r="T19" s="88">
        <f>'I-O'!S19*Price!$E$19</f>
        <v>700000</v>
      </c>
      <c r="U19" s="88">
        <f>'I-O'!T19*Price!$E$19</f>
        <v>700000</v>
      </c>
      <c r="V19" s="88">
        <f>'I-O'!U19*Price!$E$19</f>
        <v>700000</v>
      </c>
      <c r="W19" s="88">
        <f>'I-O'!V19*Price!$E$19</f>
        <v>700000</v>
      </c>
      <c r="X19" s="88">
        <f>'I-O'!W19*Price!$E$19</f>
        <v>700000</v>
      </c>
      <c r="Y19" s="88">
        <f>'I-O'!X19*Price!$E$19</f>
        <v>700000</v>
      </c>
      <c r="Z19" s="88">
        <f>'I-O'!Y19*Price!$E$19</f>
        <v>700000</v>
      </c>
      <c r="AA19" s="88">
        <f>'I-O'!Z19*Price!$E$19</f>
        <v>700000</v>
      </c>
      <c r="AB19" s="88">
        <f>'I-O'!AA19*Price!$E$19</f>
        <v>700000</v>
      </c>
      <c r="AC19" s="88">
        <f>'I-O'!AB19*Price!$E$19</f>
        <v>700000</v>
      </c>
      <c r="AD19" s="88">
        <f>'I-O'!AC19*Price!$E$19</f>
        <v>700000</v>
      </c>
      <c r="AE19" s="88">
        <f>'I-O'!AD19*Price!$E$19</f>
        <v>700000</v>
      </c>
      <c r="AF19" s="88">
        <f>'I-O'!AE19*Price!$E$19</f>
        <v>700000</v>
      </c>
      <c r="AG19" s="88">
        <f>'I-O'!AF19*Price!$E$19</f>
        <v>700000</v>
      </c>
    </row>
    <row r="20" spans="2:34">
      <c r="B20" s="92" t="s">
        <v>92</v>
      </c>
      <c r="C20" s="72" t="s">
        <v>82</v>
      </c>
      <c r="D20" s="88">
        <f>'I-O'!C20*Price!$E$20</f>
        <v>400000</v>
      </c>
      <c r="E20" s="88">
        <f>'I-O'!D20*Price!$E$20</f>
        <v>400000</v>
      </c>
      <c r="F20" s="88">
        <f>'I-O'!E20*Price!$E$20</f>
        <v>400000</v>
      </c>
      <c r="G20" s="88">
        <f>'I-O'!F20*Price!$E$20</f>
        <v>400000</v>
      </c>
      <c r="H20" s="88">
        <f>'I-O'!G20*Price!$E$20</f>
        <v>400000</v>
      </c>
      <c r="I20" s="88">
        <f>'I-O'!H20*Price!$E$20</f>
        <v>400000</v>
      </c>
      <c r="J20" s="88">
        <f>'I-O'!I20*Price!$E$20</f>
        <v>400000</v>
      </c>
      <c r="K20" s="88">
        <f>'I-O'!J20*Price!$E$20</f>
        <v>400000</v>
      </c>
      <c r="L20" s="88">
        <f>'I-O'!K20*Price!$E$20</f>
        <v>400000</v>
      </c>
      <c r="M20" s="88">
        <f>'I-O'!L20*Price!$E$20</f>
        <v>400000</v>
      </c>
      <c r="N20" s="88">
        <f>'I-O'!M20*Price!$E$20</f>
        <v>400000</v>
      </c>
      <c r="O20" s="88">
        <f>'I-O'!N20*Price!$E$20</f>
        <v>400000</v>
      </c>
      <c r="P20" s="88">
        <f>'I-O'!O20*Price!$E$20</f>
        <v>400000</v>
      </c>
      <c r="Q20" s="88">
        <f>'I-O'!P20*Price!$E$20</f>
        <v>400000</v>
      </c>
      <c r="R20" s="88">
        <f>'I-O'!Q20*Price!$E$20</f>
        <v>400000</v>
      </c>
      <c r="S20" s="88">
        <f>'I-O'!R20*Price!$E$20</f>
        <v>400000</v>
      </c>
      <c r="T20" s="88">
        <f>'I-O'!S20*Price!$E$20</f>
        <v>400000</v>
      </c>
      <c r="U20" s="88">
        <f>'I-O'!T20*Price!$E$20</f>
        <v>400000</v>
      </c>
      <c r="V20" s="88">
        <f>'I-O'!U20*Price!$E$20</f>
        <v>400000</v>
      </c>
      <c r="W20" s="88">
        <f>'I-O'!V20*Price!$E$20</f>
        <v>400000</v>
      </c>
      <c r="X20" s="88">
        <f>'I-O'!W20*Price!$E$20</f>
        <v>400000</v>
      </c>
      <c r="Y20" s="88">
        <f>'I-O'!X20*Price!$E$20</f>
        <v>400000</v>
      </c>
      <c r="Z20" s="88">
        <f>'I-O'!Y20*Price!$E$20</f>
        <v>400000</v>
      </c>
      <c r="AA20" s="88">
        <f>'I-O'!Z20*Price!$E$20</f>
        <v>400000</v>
      </c>
      <c r="AB20" s="88">
        <f>'I-O'!AA20*Price!$E$20</f>
        <v>400000</v>
      </c>
      <c r="AC20" s="88">
        <f>'I-O'!AB20*Price!$E$20</f>
        <v>400000</v>
      </c>
      <c r="AD20" s="88">
        <f>'I-O'!AC20*Price!$E$20</f>
        <v>400000</v>
      </c>
      <c r="AE20" s="88">
        <f>'I-O'!AD20*Price!$E$20</f>
        <v>400000</v>
      </c>
      <c r="AF20" s="88">
        <f>'I-O'!AE20*Price!$E$20</f>
        <v>400000</v>
      </c>
      <c r="AG20" s="88">
        <f>'I-O'!AF20*Price!$E$20</f>
        <v>400000</v>
      </c>
    </row>
    <row r="21" spans="2:34">
      <c r="B21" s="12"/>
      <c r="C21" s="12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</row>
    <row r="22" spans="2:34">
      <c r="B22" s="12" t="s">
        <v>79</v>
      </c>
      <c r="C22" s="72" t="s">
        <v>82</v>
      </c>
      <c r="D22" s="88">
        <f t="shared" ref="D22:AG22" si="0">SUM(D6:D21)</f>
        <v>7260000</v>
      </c>
      <c r="E22" s="88">
        <f t="shared" si="0"/>
        <v>6960000</v>
      </c>
      <c r="F22" s="88">
        <f t="shared" si="0"/>
        <v>7010000</v>
      </c>
      <c r="G22" s="88">
        <f t="shared" si="0"/>
        <v>6960000</v>
      </c>
      <c r="H22" s="88">
        <f t="shared" si="0"/>
        <v>7260000</v>
      </c>
      <c r="I22" s="88">
        <f t="shared" si="0"/>
        <v>6960000</v>
      </c>
      <c r="J22" s="88">
        <f t="shared" si="0"/>
        <v>7010000</v>
      </c>
      <c r="K22" s="88">
        <f t="shared" si="0"/>
        <v>6960000</v>
      </c>
      <c r="L22" s="88">
        <f t="shared" si="0"/>
        <v>7010000</v>
      </c>
      <c r="M22" s="88">
        <f t="shared" si="0"/>
        <v>7210000</v>
      </c>
      <c r="N22" s="88">
        <f t="shared" si="0"/>
        <v>7010000</v>
      </c>
      <c r="O22" s="88">
        <f t="shared" si="0"/>
        <v>6960000</v>
      </c>
      <c r="P22" s="88">
        <f t="shared" si="0"/>
        <v>7010000</v>
      </c>
      <c r="Q22" s="88">
        <f t="shared" si="0"/>
        <v>6960000</v>
      </c>
      <c r="R22" s="88">
        <f t="shared" si="0"/>
        <v>7260000</v>
      </c>
      <c r="S22" s="88">
        <f t="shared" si="0"/>
        <v>6960000</v>
      </c>
      <c r="T22" s="88">
        <f t="shared" si="0"/>
        <v>7010000</v>
      </c>
      <c r="U22" s="88">
        <f t="shared" si="0"/>
        <v>6960000</v>
      </c>
      <c r="V22" s="88">
        <f t="shared" si="0"/>
        <v>7010000</v>
      </c>
      <c r="W22" s="88">
        <f t="shared" si="0"/>
        <v>7210000</v>
      </c>
      <c r="X22" s="88">
        <f t="shared" si="0"/>
        <v>7010000</v>
      </c>
      <c r="Y22" s="88">
        <f t="shared" si="0"/>
        <v>6960000</v>
      </c>
      <c r="Z22" s="88">
        <f t="shared" si="0"/>
        <v>7010000</v>
      </c>
      <c r="AA22" s="88">
        <f t="shared" si="0"/>
        <v>6960000</v>
      </c>
      <c r="AB22" s="88">
        <f t="shared" si="0"/>
        <v>7260000</v>
      </c>
      <c r="AC22" s="88">
        <f t="shared" si="0"/>
        <v>6960000</v>
      </c>
      <c r="AD22" s="88">
        <f t="shared" si="0"/>
        <v>7010000</v>
      </c>
      <c r="AE22" s="88">
        <f t="shared" si="0"/>
        <v>6960000</v>
      </c>
      <c r="AF22" s="88">
        <f t="shared" si="0"/>
        <v>7010000</v>
      </c>
      <c r="AG22" s="88">
        <f t="shared" si="0"/>
        <v>7210000</v>
      </c>
    </row>
    <row r="23" spans="2:34">
      <c r="B23" s="12"/>
      <c r="C23" s="12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</row>
    <row r="24" spans="2:34">
      <c r="B24" s="10" t="s">
        <v>34</v>
      </c>
      <c r="C24" s="10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</row>
    <row r="25" spans="2:34">
      <c r="B25" s="12"/>
      <c r="C25" s="12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</row>
    <row r="26" spans="2:34">
      <c r="B26" s="10" t="s">
        <v>35</v>
      </c>
      <c r="C26" s="10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</row>
    <row r="27" spans="2:34">
      <c r="B27" s="5" t="s">
        <v>5</v>
      </c>
      <c r="C27" s="5"/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0</v>
      </c>
      <c r="M27" s="88">
        <v>0</v>
      </c>
      <c r="N27" s="88">
        <v>0</v>
      </c>
      <c r="O27" s="88">
        <v>0</v>
      </c>
      <c r="P27" s="88">
        <v>0</v>
      </c>
      <c r="Q27" s="88">
        <v>0</v>
      </c>
      <c r="R27" s="88">
        <v>0</v>
      </c>
      <c r="S27" s="88">
        <v>0</v>
      </c>
      <c r="T27" s="88">
        <v>0</v>
      </c>
      <c r="U27" s="88">
        <v>0</v>
      </c>
      <c r="V27" s="88">
        <v>0</v>
      </c>
      <c r="W27" s="88">
        <v>0</v>
      </c>
      <c r="X27" s="88">
        <v>0</v>
      </c>
      <c r="Y27" s="88">
        <v>0</v>
      </c>
      <c r="Z27" s="88">
        <v>0</v>
      </c>
      <c r="AA27" s="88">
        <v>0</v>
      </c>
      <c r="AB27" s="88">
        <v>0</v>
      </c>
      <c r="AC27" s="88">
        <v>0</v>
      </c>
      <c r="AD27" s="88">
        <v>0</v>
      </c>
      <c r="AE27" s="88">
        <v>0</v>
      </c>
      <c r="AF27" s="88">
        <v>0</v>
      </c>
      <c r="AG27" s="88">
        <v>0</v>
      </c>
    </row>
    <row r="28" spans="2:34">
      <c r="B28" s="5"/>
      <c r="C28" s="5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</row>
    <row r="29" spans="2:34">
      <c r="B29" s="10" t="s">
        <v>80</v>
      </c>
      <c r="C29" s="10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</row>
    <row r="30" spans="2:34">
      <c r="B30" s="3" t="s">
        <v>36</v>
      </c>
      <c r="C30" s="72" t="s">
        <v>82</v>
      </c>
      <c r="D30" s="95">
        <f>'I-O'!C27*Price!$E$26</f>
        <v>8000000</v>
      </c>
      <c r="E30" s="95">
        <f>'I-O'!D27*Price!$E$26</f>
        <v>8000000</v>
      </c>
      <c r="F30" s="95">
        <f>'I-O'!E27*Price!$E$26</f>
        <v>8000000</v>
      </c>
      <c r="G30" s="95">
        <f>'I-O'!F27*Price!$E$26</f>
        <v>8000000</v>
      </c>
      <c r="H30" s="95">
        <f>'I-O'!G27*Price!$E$26</f>
        <v>8000000</v>
      </c>
      <c r="I30" s="95">
        <f>'I-O'!H27*Price!$E$26</f>
        <v>8000000</v>
      </c>
      <c r="J30" s="95">
        <f>'I-O'!I27*Price!$E$26</f>
        <v>8000000</v>
      </c>
      <c r="K30" s="95">
        <f>'I-O'!J27*Price!$E$26</f>
        <v>8000000</v>
      </c>
      <c r="L30" s="95">
        <f>'I-O'!K27*Price!$E$26</f>
        <v>8000000</v>
      </c>
      <c r="M30" s="95">
        <f>'I-O'!L27*Price!$E$26</f>
        <v>8000000</v>
      </c>
      <c r="N30" s="95">
        <f>'I-O'!M27*Price!$E$26</f>
        <v>8000000</v>
      </c>
      <c r="O30" s="95">
        <f>'I-O'!N27*Price!$E$26</f>
        <v>8000000</v>
      </c>
      <c r="P30" s="95">
        <f>'I-O'!O27*Price!$E$26</f>
        <v>8000000</v>
      </c>
      <c r="Q30" s="95">
        <f>'I-O'!P27*Price!$E$26</f>
        <v>8000000</v>
      </c>
      <c r="R30" s="95">
        <f>'I-O'!Q27*Price!$E$26</f>
        <v>8000000</v>
      </c>
      <c r="S30" s="95">
        <f>'I-O'!R27*Price!$E$26</f>
        <v>8000000</v>
      </c>
      <c r="T30" s="95">
        <f>'I-O'!S27*Price!$E$26</f>
        <v>8000000</v>
      </c>
      <c r="U30" s="95">
        <f>'I-O'!T27*Price!$E$26</f>
        <v>8000000</v>
      </c>
      <c r="V30" s="95">
        <f>'I-O'!U27*Price!$E$26</f>
        <v>8000000</v>
      </c>
      <c r="W30" s="95">
        <f>'I-O'!V27*Price!$E$26</f>
        <v>8000000</v>
      </c>
      <c r="X30" s="95">
        <f>'I-O'!W27*Price!$E$26</f>
        <v>8000000</v>
      </c>
      <c r="Y30" s="95">
        <f>'I-O'!X27*Price!$E$26</f>
        <v>8000000</v>
      </c>
      <c r="Z30" s="95">
        <f>'I-O'!Y27*Price!$E$26</f>
        <v>8000000</v>
      </c>
      <c r="AA30" s="95">
        <f>'I-O'!Z27*Price!$E$26</f>
        <v>8000000</v>
      </c>
      <c r="AB30" s="95">
        <f>'I-O'!AA27*Price!$E$26</f>
        <v>8000000</v>
      </c>
      <c r="AC30" s="95">
        <f>'I-O'!AB27*Price!$E$26</f>
        <v>8000000</v>
      </c>
      <c r="AD30" s="95">
        <f>'I-O'!AC27*Price!$E$26</f>
        <v>8000000</v>
      </c>
      <c r="AE30" s="95">
        <f>'I-O'!AD27*Price!$E$26</f>
        <v>8000000</v>
      </c>
      <c r="AF30" s="95">
        <f>'I-O'!AE27*Price!$E$26</f>
        <v>8000000</v>
      </c>
      <c r="AG30" s="95">
        <f>'I-O'!AF27*Price!$E$26</f>
        <v>8000000</v>
      </c>
      <c r="AH30" s="13">
        <f>SUM(D30:AB30)</f>
        <v>200000000</v>
      </c>
    </row>
    <row r="31" spans="2:34">
      <c r="B31" s="71" t="s">
        <v>81</v>
      </c>
      <c r="C31" s="72" t="s">
        <v>82</v>
      </c>
      <c r="D31" s="72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13"/>
    </row>
    <row r="32" spans="2:34">
      <c r="B32" s="71" t="s">
        <v>79</v>
      </c>
      <c r="C32" s="72" t="s">
        <v>82</v>
      </c>
      <c r="D32" s="72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13"/>
    </row>
    <row r="33" spans="2:34" ht="15.75" thickBot="1">
      <c r="B33" s="67" t="s">
        <v>83</v>
      </c>
      <c r="C33" s="69"/>
      <c r="D33" s="68">
        <f>D30-D22</f>
        <v>740000</v>
      </c>
      <c r="E33" s="68">
        <f t="shared" ref="E33:AG33" si="1">E30-E22</f>
        <v>1040000</v>
      </c>
      <c r="F33" s="68">
        <f t="shared" si="1"/>
        <v>990000</v>
      </c>
      <c r="G33" s="68">
        <f t="shared" si="1"/>
        <v>1040000</v>
      </c>
      <c r="H33" s="68">
        <f t="shared" si="1"/>
        <v>740000</v>
      </c>
      <c r="I33" s="68">
        <f t="shared" si="1"/>
        <v>1040000</v>
      </c>
      <c r="J33" s="68">
        <f t="shared" si="1"/>
        <v>990000</v>
      </c>
      <c r="K33" s="68">
        <f t="shared" si="1"/>
        <v>1040000</v>
      </c>
      <c r="L33" s="68">
        <f t="shared" si="1"/>
        <v>990000</v>
      </c>
      <c r="M33" s="68">
        <f t="shared" si="1"/>
        <v>790000</v>
      </c>
      <c r="N33" s="68">
        <f t="shared" si="1"/>
        <v>990000</v>
      </c>
      <c r="O33" s="68">
        <f t="shared" si="1"/>
        <v>1040000</v>
      </c>
      <c r="P33" s="68">
        <f t="shared" si="1"/>
        <v>990000</v>
      </c>
      <c r="Q33" s="68">
        <f t="shared" si="1"/>
        <v>1040000</v>
      </c>
      <c r="R33" s="68">
        <f t="shared" si="1"/>
        <v>740000</v>
      </c>
      <c r="S33" s="68">
        <f t="shared" si="1"/>
        <v>1040000</v>
      </c>
      <c r="T33" s="68">
        <f t="shared" si="1"/>
        <v>990000</v>
      </c>
      <c r="U33" s="68">
        <f t="shared" si="1"/>
        <v>1040000</v>
      </c>
      <c r="V33" s="68">
        <f t="shared" si="1"/>
        <v>990000</v>
      </c>
      <c r="W33" s="68">
        <f t="shared" si="1"/>
        <v>790000</v>
      </c>
      <c r="X33" s="68">
        <f t="shared" si="1"/>
        <v>990000</v>
      </c>
      <c r="Y33" s="68">
        <f t="shared" si="1"/>
        <v>1040000</v>
      </c>
      <c r="Z33" s="68">
        <f t="shared" si="1"/>
        <v>990000</v>
      </c>
      <c r="AA33" s="68">
        <f t="shared" si="1"/>
        <v>1040000</v>
      </c>
      <c r="AB33" s="68">
        <f t="shared" si="1"/>
        <v>740000</v>
      </c>
      <c r="AC33" s="68">
        <f t="shared" si="1"/>
        <v>1040000</v>
      </c>
      <c r="AD33" s="68">
        <f t="shared" si="1"/>
        <v>990000</v>
      </c>
      <c r="AE33" s="68">
        <f t="shared" si="1"/>
        <v>1040000</v>
      </c>
      <c r="AF33" s="68">
        <f t="shared" si="1"/>
        <v>990000</v>
      </c>
      <c r="AG33" s="68">
        <f t="shared" si="1"/>
        <v>790000</v>
      </c>
      <c r="AH33" s="13"/>
    </row>
    <row r="34" spans="2:34">
      <c r="B34" s="62" t="s">
        <v>53</v>
      </c>
      <c r="C34" s="70">
        <f>NPV(Summary!D8,D33:AG33)</f>
        <v>19217560.549541283</v>
      </c>
      <c r="D34" s="66">
        <f>C34/Summary!D9</f>
        <v>2115.5394704470809</v>
      </c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13"/>
    </row>
    <row r="36" spans="2:34">
      <c r="B36" t="s">
        <v>37</v>
      </c>
    </row>
    <row r="37" spans="2:34">
      <c r="B37" t="s">
        <v>38</v>
      </c>
      <c r="D37" s="13">
        <f t="shared" ref="D37:AG37" si="2">SUM(D14:D20)</f>
        <v>4740000</v>
      </c>
      <c r="E37" s="13">
        <f t="shared" si="2"/>
        <v>4740000</v>
      </c>
      <c r="F37" s="13">
        <f t="shared" si="2"/>
        <v>4740000</v>
      </c>
      <c r="G37" s="13">
        <f t="shared" si="2"/>
        <v>4740000</v>
      </c>
      <c r="H37" s="13">
        <f t="shared" si="2"/>
        <v>4740000</v>
      </c>
      <c r="I37" s="13">
        <f t="shared" si="2"/>
        <v>4740000</v>
      </c>
      <c r="J37" s="13">
        <f t="shared" si="2"/>
        <v>4740000</v>
      </c>
      <c r="K37" s="13">
        <f t="shared" si="2"/>
        <v>4740000</v>
      </c>
      <c r="L37" s="13">
        <f t="shared" si="2"/>
        <v>4740000</v>
      </c>
      <c r="M37" s="13">
        <f t="shared" si="2"/>
        <v>4740000</v>
      </c>
      <c r="N37" s="13">
        <f t="shared" si="2"/>
        <v>4740000</v>
      </c>
      <c r="O37" s="13">
        <f t="shared" si="2"/>
        <v>4740000</v>
      </c>
      <c r="P37" s="13">
        <f t="shared" si="2"/>
        <v>4740000</v>
      </c>
      <c r="Q37" s="13">
        <f t="shared" si="2"/>
        <v>4740000</v>
      </c>
      <c r="R37" s="13">
        <f t="shared" si="2"/>
        <v>4740000</v>
      </c>
      <c r="S37" s="13">
        <f t="shared" si="2"/>
        <v>4740000</v>
      </c>
      <c r="T37" s="13">
        <f t="shared" si="2"/>
        <v>4740000</v>
      </c>
      <c r="U37" s="13">
        <f t="shared" si="2"/>
        <v>4740000</v>
      </c>
      <c r="V37" s="13">
        <f t="shared" si="2"/>
        <v>4740000</v>
      </c>
      <c r="W37" s="13">
        <f t="shared" si="2"/>
        <v>4740000</v>
      </c>
      <c r="X37" s="13">
        <f t="shared" si="2"/>
        <v>4740000</v>
      </c>
      <c r="Y37" s="13">
        <f t="shared" si="2"/>
        <v>4740000</v>
      </c>
      <c r="Z37" s="13">
        <f t="shared" si="2"/>
        <v>4740000</v>
      </c>
      <c r="AA37" s="13">
        <f t="shared" si="2"/>
        <v>4740000</v>
      </c>
      <c r="AB37" s="13">
        <f t="shared" si="2"/>
        <v>4740000</v>
      </c>
      <c r="AC37" s="13">
        <f t="shared" si="2"/>
        <v>4740000</v>
      </c>
      <c r="AD37" s="13">
        <f t="shared" si="2"/>
        <v>4740000</v>
      </c>
      <c r="AE37" s="13">
        <f t="shared" si="2"/>
        <v>4740000</v>
      </c>
      <c r="AF37" s="13">
        <f t="shared" si="2"/>
        <v>4740000</v>
      </c>
      <c r="AG37" s="13">
        <f t="shared" si="2"/>
        <v>4740000</v>
      </c>
    </row>
    <row r="39" spans="2:34">
      <c r="B39" t="s">
        <v>79</v>
      </c>
      <c r="D39" s="96">
        <f>SUM(D22:AG22)</f>
        <v>211300000</v>
      </c>
    </row>
    <row r="40" spans="2:34">
      <c r="B40" t="s">
        <v>117</v>
      </c>
      <c r="D40" s="96">
        <f>SUM(D37:AB37)</f>
        <v>118500000</v>
      </c>
    </row>
    <row r="41" spans="2:34">
      <c r="B41" t="s">
        <v>119</v>
      </c>
      <c r="D41" s="13">
        <f>D39-D40</f>
        <v>92800000</v>
      </c>
    </row>
  </sheetData>
  <mergeCells count="32">
    <mergeCell ref="AF3:AF4"/>
    <mergeCell ref="AG3:AG4"/>
    <mergeCell ref="Z3:Z4"/>
    <mergeCell ref="AA3:AA4"/>
    <mergeCell ref="AB3:AB4"/>
    <mergeCell ref="AC3:AC4"/>
    <mergeCell ref="AD3:AD4"/>
    <mergeCell ref="AE3:AE4"/>
    <mergeCell ref="Y3:Y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M3:M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6" sqref="G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Price</vt:lpstr>
      <vt:lpstr>I-O</vt:lpstr>
      <vt:lpstr>P-Budget</vt:lpstr>
      <vt:lpstr>S-budget</vt:lpstr>
      <vt:lpstr>PAM</vt:lpstr>
    </vt:vector>
  </TitlesOfParts>
  <Company>ICRAF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msofiyuddin</dc:creator>
  <cp:lastModifiedBy>msofiyuddin</cp:lastModifiedBy>
  <dcterms:created xsi:type="dcterms:W3CDTF">2011-05-11T03:41:07Z</dcterms:created>
  <dcterms:modified xsi:type="dcterms:W3CDTF">2011-06-17T07:53:31Z</dcterms:modified>
</cp:coreProperties>
</file>