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w\ICRAF\profitability\data\PAM\"/>
    </mc:Choice>
  </mc:AlternateContent>
  <bookViews>
    <workbookView minimized="1" xWindow="0" yWindow="0" windowWidth="17256" windowHeight="8748" activeTab="2"/>
  </bookViews>
  <sheets>
    <sheet name="ID" sheetId="1" r:id="rId1"/>
    <sheet name="Profit" sheetId="2" r:id="rId2"/>
    <sheet name="hitung excel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2" i="3" l="1"/>
  <c r="F188" i="3"/>
  <c r="F190" i="3"/>
  <c r="F186" i="3"/>
  <c r="H177" i="3"/>
  <c r="E183" i="3"/>
  <c r="Q137" i="3"/>
  <c r="Q177" i="3"/>
  <c r="H140" i="3"/>
  <c r="F134" i="3"/>
  <c r="G134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G140" i="3"/>
  <c r="I140" i="3"/>
  <c r="J140" i="3"/>
  <c r="K140" i="3"/>
  <c r="F140" i="3"/>
  <c r="F194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F189" i="3"/>
  <c r="F159" i="3"/>
  <c r="F43" i="3"/>
  <c r="F191" i="3" l="1"/>
  <c r="I85" i="2" l="1"/>
  <c r="J142" i="3"/>
  <c r="L85" i="2"/>
  <c r="L86" i="2" s="1"/>
  <c r="G85" i="2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F137" i="3"/>
  <c r="G137" i="3"/>
  <c r="H137" i="3"/>
  <c r="I137" i="3"/>
  <c r="J137" i="3"/>
  <c r="K137" i="3"/>
  <c r="L137" i="3"/>
  <c r="M137" i="3"/>
  <c r="N137" i="3"/>
  <c r="O137" i="3"/>
  <c r="P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F142" i="3"/>
  <c r="G142" i="3"/>
  <c r="H142" i="3"/>
  <c r="I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F177" i="3" l="1"/>
  <c r="F178" i="3"/>
  <c r="I177" i="3"/>
  <c r="AG178" i="3"/>
  <c r="AI178" i="3"/>
  <c r="AA178" i="3"/>
  <c r="S178" i="3"/>
  <c r="K178" i="3"/>
  <c r="Q178" i="3"/>
  <c r="Y178" i="3"/>
  <c r="I178" i="3"/>
  <c r="AF178" i="3"/>
  <c r="AH178" i="3"/>
  <c r="Z178" i="3"/>
  <c r="R178" i="3"/>
  <c r="J178" i="3"/>
  <c r="AB178" i="3"/>
  <c r="T178" i="3"/>
  <c r="L178" i="3"/>
  <c r="AI183" i="3"/>
  <c r="AA183" i="3"/>
  <c r="S183" i="3"/>
  <c r="K183" i="3"/>
  <c r="Y183" i="3"/>
  <c r="AH183" i="3"/>
  <c r="Z183" i="3"/>
  <c r="R183" i="3"/>
  <c r="J183" i="3"/>
  <c r="AF183" i="3"/>
  <c r="X183" i="3"/>
  <c r="P183" i="3"/>
  <c r="H183" i="3"/>
  <c r="X178" i="3"/>
  <c r="P178" i="3"/>
  <c r="H178" i="3"/>
  <c r="AE183" i="3"/>
  <c r="W183" i="3"/>
  <c r="O183" i="3"/>
  <c r="G183" i="3"/>
  <c r="AG183" i="3"/>
  <c r="AD183" i="3"/>
  <c r="V183" i="3"/>
  <c r="N183" i="3"/>
  <c r="F183" i="3"/>
  <c r="Q183" i="3"/>
  <c r="AC183" i="3"/>
  <c r="U183" i="3"/>
  <c r="M183" i="3"/>
  <c r="I183" i="3"/>
  <c r="AC178" i="3"/>
  <c r="U178" i="3"/>
  <c r="M178" i="3"/>
  <c r="AB183" i="3"/>
  <c r="T183" i="3"/>
  <c r="L183" i="3"/>
  <c r="G177" i="3"/>
  <c r="K177" i="3"/>
  <c r="K182" i="3" s="1"/>
  <c r="AF177" i="3"/>
  <c r="X177" i="3"/>
  <c r="P177" i="3"/>
  <c r="AE178" i="3"/>
  <c r="W178" i="3"/>
  <c r="O178" i="3"/>
  <c r="G178" i="3"/>
  <c r="AD178" i="3"/>
  <c r="V178" i="3"/>
  <c r="N178" i="3"/>
  <c r="AH177" i="3"/>
  <c r="Z177" i="3"/>
  <c r="R177" i="3"/>
  <c r="J177" i="3"/>
  <c r="AG177" i="3"/>
  <c r="Y177" i="3"/>
  <c r="AD177" i="3"/>
  <c r="V177" i="3"/>
  <c r="N177" i="3"/>
  <c r="O177" i="3"/>
  <c r="O182" i="3" s="1"/>
  <c r="AC177" i="3"/>
  <c r="U177" i="3"/>
  <c r="M177" i="3"/>
  <c r="W177" i="3"/>
  <c r="AB177" i="3"/>
  <c r="T177" i="3"/>
  <c r="L177" i="3"/>
  <c r="AE177" i="3"/>
  <c r="AE182" i="3" s="1"/>
  <c r="AI177" i="3"/>
  <c r="AA177" i="3"/>
  <c r="S177" i="3"/>
  <c r="E23" i="2"/>
  <c r="M64" i="2" s="1"/>
  <c r="G57" i="2"/>
  <c r="H56" i="2"/>
  <c r="I56" i="2"/>
  <c r="J56" i="2"/>
  <c r="G56" i="2"/>
  <c r="H55" i="2"/>
  <c r="I55" i="2"/>
  <c r="J55" i="2"/>
  <c r="G55" i="2"/>
  <c r="E25" i="2"/>
  <c r="K66" i="2" s="1"/>
  <c r="E26" i="2"/>
  <c r="W67" i="2" s="1"/>
  <c r="E27" i="2"/>
  <c r="N68" i="2" s="1"/>
  <c r="E28" i="2"/>
  <c r="H69" i="2" s="1"/>
  <c r="E29" i="2"/>
  <c r="H70" i="2" s="1"/>
  <c r="E30" i="2"/>
  <c r="V71" i="2" s="1"/>
  <c r="E31" i="2"/>
  <c r="I72" i="2" s="1"/>
  <c r="E32" i="2"/>
  <c r="K73" i="2" s="1"/>
  <c r="E34" i="2"/>
  <c r="Q75" i="2" s="1"/>
  <c r="E35" i="2"/>
  <c r="V76" i="2" s="1"/>
  <c r="E36" i="2"/>
  <c r="M77" i="2" s="1"/>
  <c r="E37" i="2"/>
  <c r="J78" i="2" s="1"/>
  <c r="E38" i="2"/>
  <c r="O79" i="2" s="1"/>
  <c r="E24" i="2"/>
  <c r="Z65" i="2" s="1"/>
  <c r="E22" i="2"/>
  <c r="K63" i="2" s="1"/>
  <c r="E21" i="2"/>
  <c r="M62" i="2" s="1"/>
  <c r="F131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D68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S77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H83" i="2"/>
  <c r="I83" i="2"/>
  <c r="J83" i="2"/>
  <c r="K83" i="2"/>
  <c r="L83" i="2"/>
  <c r="M83" i="2"/>
  <c r="N83" i="2"/>
  <c r="O83" i="2"/>
  <c r="O84" i="2" s="1"/>
  <c r="P83" i="2"/>
  <c r="Q83" i="2"/>
  <c r="R83" i="2"/>
  <c r="S83" i="2"/>
  <c r="T83" i="2"/>
  <c r="U83" i="2"/>
  <c r="V83" i="2"/>
  <c r="W83" i="2"/>
  <c r="W84" i="2" s="1"/>
  <c r="X83" i="2"/>
  <c r="Y83" i="2"/>
  <c r="Z83" i="2"/>
  <c r="AA83" i="2"/>
  <c r="AB83" i="2"/>
  <c r="AC83" i="2"/>
  <c r="AD83" i="2"/>
  <c r="AE83" i="2"/>
  <c r="AE84" i="2" s="1"/>
  <c r="AF83" i="2"/>
  <c r="AG83" i="2"/>
  <c r="AH83" i="2"/>
  <c r="AI83" i="2"/>
  <c r="AJ83" i="2"/>
  <c r="G83" i="2"/>
  <c r="G82" i="2"/>
  <c r="G74" i="2"/>
  <c r="G61" i="2"/>
  <c r="G60" i="2"/>
  <c r="G59" i="2"/>
  <c r="G58" i="2"/>
  <c r="G54" i="2"/>
  <c r="G53" i="2"/>
  <c r="G52" i="2"/>
  <c r="G51" i="2"/>
  <c r="G50" i="2"/>
  <c r="G49" i="2"/>
  <c r="G48" i="2"/>
  <c r="G47" i="2"/>
  <c r="G46" i="2"/>
  <c r="G45" i="2"/>
  <c r="G44" i="2"/>
  <c r="G43" i="2"/>
  <c r="F179" i="3" l="1"/>
  <c r="AA179" i="3"/>
  <c r="AA182" i="3"/>
  <c r="H179" i="3"/>
  <c r="H182" i="3"/>
  <c r="AI179" i="3"/>
  <c r="AI182" i="3"/>
  <c r="AC179" i="3"/>
  <c r="AC182" i="3"/>
  <c r="Y179" i="3"/>
  <c r="Y182" i="3"/>
  <c r="P179" i="3"/>
  <c r="P182" i="3"/>
  <c r="AG179" i="3"/>
  <c r="AG182" i="3"/>
  <c r="X179" i="3"/>
  <c r="X182" i="3"/>
  <c r="Q179" i="3"/>
  <c r="Q182" i="3"/>
  <c r="N179" i="3"/>
  <c r="N182" i="3"/>
  <c r="AF179" i="3"/>
  <c r="AF182" i="3"/>
  <c r="T179" i="3"/>
  <c r="T182" i="3"/>
  <c r="V179" i="3"/>
  <c r="V182" i="3"/>
  <c r="R179" i="3"/>
  <c r="R182" i="3"/>
  <c r="U179" i="3"/>
  <c r="U182" i="3"/>
  <c r="L179" i="3"/>
  <c r="L182" i="3"/>
  <c r="J179" i="3"/>
  <c r="J182" i="3"/>
  <c r="AB179" i="3"/>
  <c r="AB182" i="3"/>
  <c r="AD179" i="3"/>
  <c r="AD182" i="3"/>
  <c r="Z179" i="3"/>
  <c r="Z182" i="3"/>
  <c r="G179" i="3"/>
  <c r="G182" i="3"/>
  <c r="F182" i="3"/>
  <c r="W179" i="3"/>
  <c r="W182" i="3"/>
  <c r="AH179" i="3"/>
  <c r="AH182" i="3"/>
  <c r="S179" i="3"/>
  <c r="S182" i="3"/>
  <c r="M179" i="3"/>
  <c r="M182" i="3"/>
  <c r="I179" i="3"/>
  <c r="I182" i="3"/>
  <c r="K179" i="3"/>
  <c r="AE179" i="3"/>
  <c r="O179" i="3"/>
  <c r="T64" i="2"/>
  <c r="S84" i="2"/>
  <c r="AA84" i="2"/>
  <c r="AI84" i="2"/>
  <c r="K84" i="2"/>
  <c r="P78" i="2"/>
  <c r="AE66" i="2"/>
  <c r="AG62" i="2"/>
  <c r="J68" i="2"/>
  <c r="I64" i="2"/>
  <c r="AB72" i="2"/>
  <c r="AC63" i="2"/>
  <c r="M72" i="2"/>
  <c r="AE64" i="2"/>
  <c r="R63" i="2"/>
  <c r="K75" i="2"/>
  <c r="X70" i="2"/>
  <c r="W79" i="2"/>
  <c r="AE77" i="2"/>
  <c r="AJ72" i="2"/>
  <c r="H72" i="2"/>
  <c r="S64" i="2"/>
  <c r="N63" i="2"/>
  <c r="AC77" i="2"/>
  <c r="H77" i="2"/>
  <c r="AH72" i="2"/>
  <c r="T72" i="2"/>
  <c r="U68" i="2"/>
  <c r="AJ64" i="2"/>
  <c r="Y64" i="2"/>
  <c r="O64" i="2"/>
  <c r="AH63" i="2"/>
  <c r="V63" i="2"/>
  <c r="M63" i="2"/>
  <c r="I77" i="2"/>
  <c r="V72" i="2"/>
  <c r="V68" i="2"/>
  <c r="AC64" i="2"/>
  <c r="H64" i="2"/>
  <c r="Z63" i="2"/>
  <c r="T77" i="2"/>
  <c r="AC72" i="2"/>
  <c r="N72" i="2"/>
  <c r="AH68" i="2"/>
  <c r="M68" i="2"/>
  <c r="AI64" i="2"/>
  <c r="X64" i="2"/>
  <c r="AD63" i="2"/>
  <c r="U63" i="2"/>
  <c r="J63" i="2"/>
  <c r="AG84" i="2"/>
  <c r="I67" i="2"/>
  <c r="AF76" i="2"/>
  <c r="I66" i="2"/>
  <c r="G69" i="2"/>
  <c r="I78" i="2"/>
  <c r="L76" i="2"/>
  <c r="AI71" i="2"/>
  <c r="Q67" i="2"/>
  <c r="Z62" i="2"/>
  <c r="Q84" i="2"/>
  <c r="M84" i="2"/>
  <c r="N79" i="2"/>
  <c r="J75" i="2"/>
  <c r="O70" i="2"/>
  <c r="AA66" i="2"/>
  <c r="G79" i="2"/>
  <c r="Z75" i="2"/>
  <c r="AI70" i="2"/>
  <c r="M70" i="2"/>
  <c r="T66" i="2"/>
  <c r="R62" i="2"/>
  <c r="G66" i="2"/>
  <c r="AH84" i="2"/>
  <c r="AD84" i="2"/>
  <c r="Z84" i="2"/>
  <c r="V84" i="2"/>
  <c r="R84" i="2"/>
  <c r="N84" i="2"/>
  <c r="J84" i="2"/>
  <c r="AC79" i="2"/>
  <c r="AD78" i="2"/>
  <c r="W75" i="2"/>
  <c r="Y70" i="2"/>
  <c r="T69" i="2"/>
  <c r="P66" i="2"/>
  <c r="AG63" i="2"/>
  <c r="Y63" i="2"/>
  <c r="Q63" i="2"/>
  <c r="I63" i="2"/>
  <c r="AJ70" i="2"/>
  <c r="I79" i="2"/>
  <c r="AI79" i="2"/>
  <c r="U79" i="2"/>
  <c r="AG75" i="2"/>
  <c r="R75" i="2"/>
  <c r="AC71" i="2"/>
  <c r="AE70" i="2"/>
  <c r="T70" i="2"/>
  <c r="I70" i="2"/>
  <c r="AJ66" i="2"/>
  <c r="Y66" i="2"/>
  <c r="O66" i="2"/>
  <c r="G71" i="2"/>
  <c r="AC84" i="2"/>
  <c r="Y84" i="2"/>
  <c r="U84" i="2"/>
  <c r="I84" i="2"/>
  <c r="AD79" i="2"/>
  <c r="X78" i="2"/>
  <c r="AE75" i="2"/>
  <c r="W73" i="2"/>
  <c r="N71" i="2"/>
  <c r="AC70" i="2"/>
  <c r="S70" i="2"/>
  <c r="AD67" i="2"/>
  <c r="AF66" i="2"/>
  <c r="U66" i="2"/>
  <c r="K62" i="2"/>
  <c r="G62" i="2"/>
  <c r="AJ78" i="2"/>
  <c r="AC78" i="2"/>
  <c r="U78" i="2"/>
  <c r="N78" i="2"/>
  <c r="H78" i="2"/>
  <c r="P73" i="2"/>
  <c r="AJ69" i="2"/>
  <c r="O69" i="2"/>
  <c r="AE62" i="2"/>
  <c r="W62" i="2"/>
  <c r="Q62" i="2"/>
  <c r="J62" i="2"/>
  <c r="G63" i="2"/>
  <c r="G86" i="2" s="1"/>
  <c r="G73" i="2"/>
  <c r="G84" i="2"/>
  <c r="AH78" i="2"/>
  <c r="Z78" i="2"/>
  <c r="T78" i="2"/>
  <c r="M78" i="2"/>
  <c r="AJ77" i="2"/>
  <c r="Y77" i="2"/>
  <c r="O77" i="2"/>
  <c r="AF73" i="2"/>
  <c r="L73" i="2"/>
  <c r="AG72" i="2"/>
  <c r="Y72" i="2"/>
  <c r="R72" i="2"/>
  <c r="L72" i="2"/>
  <c r="AC69" i="2"/>
  <c r="I69" i="2"/>
  <c r="AC68" i="2"/>
  <c r="R68" i="2"/>
  <c r="AJ63" i="2"/>
  <c r="AF63" i="2"/>
  <c r="AB63" i="2"/>
  <c r="X63" i="2"/>
  <c r="T63" i="2"/>
  <c r="P63" i="2"/>
  <c r="L63" i="2"/>
  <c r="H63" i="2"/>
  <c r="AC62" i="2"/>
  <c r="V62" i="2"/>
  <c r="O62" i="2"/>
  <c r="AF78" i="2"/>
  <c r="Y78" i="2"/>
  <c r="R78" i="2"/>
  <c r="AI77" i="2"/>
  <c r="X77" i="2"/>
  <c r="AA73" i="2"/>
  <c r="AD72" i="2"/>
  <c r="X72" i="2"/>
  <c r="Q72" i="2"/>
  <c r="Y69" i="2"/>
  <c r="Z68" i="2"/>
  <c r="AI63" i="2"/>
  <c r="AE63" i="2"/>
  <c r="AA63" i="2"/>
  <c r="W63" i="2"/>
  <c r="S63" i="2"/>
  <c r="O63" i="2"/>
  <c r="AH62" i="2"/>
  <c r="AA62" i="2"/>
  <c r="U62" i="2"/>
  <c r="K65" i="2"/>
  <c r="N65" i="2"/>
  <c r="AD65" i="2"/>
  <c r="N76" i="2"/>
  <c r="U76" i="2"/>
  <c r="AB76" i="2"/>
  <c r="AJ76" i="2"/>
  <c r="H71" i="2"/>
  <c r="J71" i="2"/>
  <c r="O71" i="2"/>
  <c r="U71" i="2"/>
  <c r="Z71" i="2"/>
  <c r="AE71" i="2"/>
  <c r="H67" i="2"/>
  <c r="J67" i="2"/>
  <c r="O67" i="2"/>
  <c r="U67" i="2"/>
  <c r="Z67" i="2"/>
  <c r="AE67" i="2"/>
  <c r="G67" i="2"/>
  <c r="AD76" i="2"/>
  <c r="T76" i="2"/>
  <c r="J76" i="2"/>
  <c r="AH71" i="2"/>
  <c r="AA71" i="2"/>
  <c r="S71" i="2"/>
  <c r="M71" i="2"/>
  <c r="AI67" i="2"/>
  <c r="AC67" i="2"/>
  <c r="V67" i="2"/>
  <c r="N67" i="2"/>
  <c r="V65" i="2"/>
  <c r="H79" i="2"/>
  <c r="K79" i="2"/>
  <c r="Q79" i="2"/>
  <c r="V79" i="2"/>
  <c r="AA79" i="2"/>
  <c r="AG79" i="2"/>
  <c r="H75" i="2"/>
  <c r="I75" i="2"/>
  <c r="N75" i="2"/>
  <c r="S75" i="2"/>
  <c r="Y75" i="2"/>
  <c r="AD75" i="2"/>
  <c r="AI75" i="2"/>
  <c r="J70" i="2"/>
  <c r="N70" i="2"/>
  <c r="R70" i="2"/>
  <c r="V70" i="2"/>
  <c r="Z70" i="2"/>
  <c r="AD70" i="2"/>
  <c r="AH70" i="2"/>
  <c r="J66" i="2"/>
  <c r="N66" i="2"/>
  <c r="R66" i="2"/>
  <c r="V66" i="2"/>
  <c r="Z66" i="2"/>
  <c r="AD66" i="2"/>
  <c r="AH66" i="2"/>
  <c r="J64" i="2"/>
  <c r="N64" i="2"/>
  <c r="R64" i="2"/>
  <c r="V64" i="2"/>
  <c r="Z64" i="2"/>
  <c r="AD64" i="2"/>
  <c r="AH64" i="2"/>
  <c r="AH79" i="2"/>
  <c r="Z79" i="2"/>
  <c r="S79" i="2"/>
  <c r="M79" i="2"/>
  <c r="Z76" i="2"/>
  <c r="Q76" i="2"/>
  <c r="I76" i="2"/>
  <c r="AC75" i="2"/>
  <c r="V75" i="2"/>
  <c r="O75" i="2"/>
  <c r="AG71" i="2"/>
  <c r="Y71" i="2"/>
  <c r="R71" i="2"/>
  <c r="K71" i="2"/>
  <c r="AG70" i="2"/>
  <c r="AB70" i="2"/>
  <c r="W70" i="2"/>
  <c r="Q70" i="2"/>
  <c r="L70" i="2"/>
  <c r="AH67" i="2"/>
  <c r="AA67" i="2"/>
  <c r="S67" i="2"/>
  <c r="M67" i="2"/>
  <c r="AI66" i="2"/>
  <c r="AC66" i="2"/>
  <c r="X66" i="2"/>
  <c r="S66" i="2"/>
  <c r="M66" i="2"/>
  <c r="H66" i="2"/>
  <c r="R65" i="2"/>
  <c r="AG64" i="2"/>
  <c r="AB64" i="2"/>
  <c r="W64" i="2"/>
  <c r="Q64" i="2"/>
  <c r="L64" i="2"/>
  <c r="H62" i="2"/>
  <c r="L62" i="2"/>
  <c r="P62" i="2"/>
  <c r="T62" i="2"/>
  <c r="X62" i="2"/>
  <c r="AB62" i="2"/>
  <c r="AF62" i="2"/>
  <c r="AJ62" i="2"/>
  <c r="K78" i="2"/>
  <c r="O78" i="2"/>
  <c r="S78" i="2"/>
  <c r="W78" i="2"/>
  <c r="AA78" i="2"/>
  <c r="AE78" i="2"/>
  <c r="AI78" i="2"/>
  <c r="G78" i="2"/>
  <c r="Q73" i="2"/>
  <c r="AB73" i="2"/>
  <c r="M69" i="2"/>
  <c r="X69" i="2"/>
  <c r="AI69" i="2"/>
  <c r="G64" i="2"/>
  <c r="G70" i="2"/>
  <c r="G75" i="2"/>
  <c r="AJ84" i="2"/>
  <c r="AF84" i="2"/>
  <c r="AB84" i="2"/>
  <c r="X84" i="2"/>
  <c r="T84" i="2"/>
  <c r="P84" i="2"/>
  <c r="L84" i="2"/>
  <c r="H84" i="2"/>
  <c r="AE79" i="2"/>
  <c r="Y79" i="2"/>
  <c r="R79" i="2"/>
  <c r="J79" i="2"/>
  <c r="AG78" i="2"/>
  <c r="AB78" i="2"/>
  <c r="V78" i="2"/>
  <c r="Q78" i="2"/>
  <c r="L78" i="2"/>
  <c r="AG76" i="2"/>
  <c r="Y76" i="2"/>
  <c r="P76" i="2"/>
  <c r="AH75" i="2"/>
  <c r="AA75" i="2"/>
  <c r="U75" i="2"/>
  <c r="M75" i="2"/>
  <c r="AG73" i="2"/>
  <c r="U73" i="2"/>
  <c r="AD71" i="2"/>
  <c r="W71" i="2"/>
  <c r="Q71" i="2"/>
  <c r="I71" i="2"/>
  <c r="AF70" i="2"/>
  <c r="AA70" i="2"/>
  <c r="U70" i="2"/>
  <c r="P70" i="2"/>
  <c r="K70" i="2"/>
  <c r="AE69" i="2"/>
  <c r="S69" i="2"/>
  <c r="AG67" i="2"/>
  <c r="Y67" i="2"/>
  <c r="R67" i="2"/>
  <c r="K67" i="2"/>
  <c r="AG66" i="2"/>
  <c r="AB66" i="2"/>
  <c r="W66" i="2"/>
  <c r="Q66" i="2"/>
  <c r="L66" i="2"/>
  <c r="AH65" i="2"/>
  <c r="J65" i="2"/>
  <c r="AF64" i="2"/>
  <c r="AA64" i="2"/>
  <c r="U64" i="2"/>
  <c r="P64" i="2"/>
  <c r="K64" i="2"/>
  <c r="AI62" i="2"/>
  <c r="AD62" i="2"/>
  <c r="Y62" i="2"/>
  <c r="S62" i="2"/>
  <c r="N62" i="2"/>
  <c r="I62" i="2"/>
  <c r="J77" i="2"/>
  <c r="N77" i="2"/>
  <c r="R77" i="2"/>
  <c r="V77" i="2"/>
  <c r="Z77" i="2"/>
  <c r="AD77" i="2"/>
  <c r="AH77" i="2"/>
  <c r="J73" i="2"/>
  <c r="N73" i="2"/>
  <c r="R73" i="2"/>
  <c r="V73" i="2"/>
  <c r="Z73" i="2"/>
  <c r="AD73" i="2"/>
  <c r="AH73" i="2"/>
  <c r="J69" i="2"/>
  <c r="N69" i="2"/>
  <c r="R69" i="2"/>
  <c r="V69" i="2"/>
  <c r="Z69" i="2"/>
  <c r="AD69" i="2"/>
  <c r="AH69" i="2"/>
  <c r="AG77" i="2"/>
  <c r="AB77" i="2"/>
  <c r="W77" i="2"/>
  <c r="Q77" i="2"/>
  <c r="L77" i="2"/>
  <c r="AJ73" i="2"/>
  <c r="AE73" i="2"/>
  <c r="Y73" i="2"/>
  <c r="T73" i="2"/>
  <c r="O73" i="2"/>
  <c r="I73" i="2"/>
  <c r="AG69" i="2"/>
  <c r="AB69" i="2"/>
  <c r="W69" i="2"/>
  <c r="Q69" i="2"/>
  <c r="L69" i="2"/>
  <c r="K76" i="2"/>
  <c r="O76" i="2"/>
  <c r="S76" i="2"/>
  <c r="W76" i="2"/>
  <c r="AA76" i="2"/>
  <c r="AE76" i="2"/>
  <c r="AI76" i="2"/>
  <c r="G76" i="2"/>
  <c r="K72" i="2"/>
  <c r="O72" i="2"/>
  <c r="S72" i="2"/>
  <c r="W72" i="2"/>
  <c r="AA72" i="2"/>
  <c r="AE72" i="2"/>
  <c r="AI72" i="2"/>
  <c r="G72" i="2"/>
  <c r="K68" i="2"/>
  <c r="O68" i="2"/>
  <c r="S68" i="2"/>
  <c r="W68" i="2"/>
  <c r="AA68" i="2"/>
  <c r="AE68" i="2"/>
  <c r="AI68" i="2"/>
  <c r="G68" i="2"/>
  <c r="H68" i="2"/>
  <c r="L68" i="2"/>
  <c r="P68" i="2"/>
  <c r="T68" i="2"/>
  <c r="X68" i="2"/>
  <c r="AB68" i="2"/>
  <c r="AF68" i="2"/>
  <c r="AJ68" i="2"/>
  <c r="G77" i="2"/>
  <c r="AF77" i="2"/>
  <c r="AA77" i="2"/>
  <c r="U77" i="2"/>
  <c r="P77" i="2"/>
  <c r="K77" i="2"/>
  <c r="AH76" i="2"/>
  <c r="AC76" i="2"/>
  <c r="X76" i="2"/>
  <c r="R76" i="2"/>
  <c r="M76" i="2"/>
  <c r="H76" i="2"/>
  <c r="AI73" i="2"/>
  <c r="AC73" i="2"/>
  <c r="X73" i="2"/>
  <c r="S73" i="2"/>
  <c r="M73" i="2"/>
  <c r="H73" i="2"/>
  <c r="AF72" i="2"/>
  <c r="Z72" i="2"/>
  <c r="U72" i="2"/>
  <c r="P72" i="2"/>
  <c r="J72" i="2"/>
  <c r="AF69" i="2"/>
  <c r="AA69" i="2"/>
  <c r="U69" i="2"/>
  <c r="P69" i="2"/>
  <c r="K69" i="2"/>
  <c r="AG68" i="2"/>
  <c r="Y68" i="2"/>
  <c r="Q68" i="2"/>
  <c r="I68" i="2"/>
  <c r="AJ79" i="2"/>
  <c r="AF79" i="2"/>
  <c r="AB79" i="2"/>
  <c r="X79" i="2"/>
  <c r="T79" i="2"/>
  <c r="P79" i="2"/>
  <c r="L79" i="2"/>
  <c r="AJ75" i="2"/>
  <c r="AF75" i="2"/>
  <c r="AB75" i="2"/>
  <c r="X75" i="2"/>
  <c r="T75" i="2"/>
  <c r="P75" i="2"/>
  <c r="L75" i="2"/>
  <c r="AJ71" i="2"/>
  <c r="AF71" i="2"/>
  <c r="AB71" i="2"/>
  <c r="X71" i="2"/>
  <c r="T71" i="2"/>
  <c r="P71" i="2"/>
  <c r="L71" i="2"/>
  <c r="AJ67" i="2"/>
  <c r="AF67" i="2"/>
  <c r="AB67" i="2"/>
  <c r="X67" i="2"/>
  <c r="T67" i="2"/>
  <c r="P67" i="2"/>
  <c r="L67" i="2"/>
  <c r="G65" i="2"/>
  <c r="AG65" i="2"/>
  <c r="AC65" i="2"/>
  <c r="Y65" i="2"/>
  <c r="U65" i="2"/>
  <c r="Q65" i="2"/>
  <c r="M65" i="2"/>
  <c r="I65" i="2"/>
  <c r="AJ65" i="2"/>
  <c r="AF65" i="2"/>
  <c r="AB65" i="2"/>
  <c r="X65" i="2"/>
  <c r="T65" i="2"/>
  <c r="P65" i="2"/>
  <c r="L65" i="2"/>
  <c r="H65" i="2"/>
  <c r="AI65" i="2"/>
  <c r="AE65" i="2"/>
  <c r="AA65" i="2"/>
  <c r="W65" i="2"/>
  <c r="S65" i="2"/>
  <c r="O65" i="2"/>
  <c r="F184" i="3" l="1"/>
  <c r="E182" i="3"/>
  <c r="F180" i="3"/>
  <c r="M85" i="2"/>
  <c r="M86" i="2" s="1"/>
  <c r="AC85" i="2"/>
  <c r="AC86" i="2" s="1"/>
  <c r="U85" i="2"/>
  <c r="U86" i="2" s="1"/>
  <c r="Z85" i="2"/>
  <c r="Z86" i="2" s="1"/>
  <c r="O85" i="2"/>
  <c r="O86" i="2" s="1"/>
  <c r="AI85" i="2"/>
  <c r="AI86" i="2" s="1"/>
  <c r="AB85" i="2"/>
  <c r="AB86" i="2" s="1"/>
  <c r="W85" i="2"/>
  <c r="W86" i="2" s="1"/>
  <c r="P85" i="2"/>
  <c r="P86" i="2" s="1"/>
  <c r="AA85" i="2"/>
  <c r="AA86" i="2" s="1"/>
  <c r="S85" i="2"/>
  <c r="S86" i="2" s="1"/>
  <c r="K85" i="2"/>
  <c r="K86" i="2" s="1"/>
  <c r="AF85" i="2"/>
  <c r="AF86" i="2" s="1"/>
  <c r="Q85" i="2"/>
  <c r="Q86" i="2" s="1"/>
  <c r="X85" i="2"/>
  <c r="X86" i="2" s="1"/>
  <c r="H85" i="2"/>
  <c r="H86" i="2" s="1"/>
  <c r="AH85" i="2"/>
  <c r="AH86" i="2" s="1"/>
  <c r="R85" i="2"/>
  <c r="R86" i="2" s="1"/>
  <c r="AD85" i="2"/>
  <c r="AD86" i="2" s="1"/>
  <c r="V85" i="2"/>
  <c r="V86" i="2" s="1"/>
  <c r="I86" i="2"/>
  <c r="Y85" i="2"/>
  <c r="Y86" i="2" s="1"/>
  <c r="J85" i="2"/>
  <c r="J86" i="2" s="1"/>
  <c r="AE85" i="2"/>
  <c r="AE86" i="2" s="1"/>
  <c r="AJ85" i="2"/>
  <c r="AJ86" i="2" s="1"/>
  <c r="E133" i="2" s="1"/>
  <c r="T85" i="2"/>
  <c r="T86" i="2" s="1"/>
  <c r="AG85" i="2"/>
  <c r="AG86" i="2" s="1"/>
  <c r="N85" i="2"/>
  <c r="N86" i="2" s="1"/>
</calcChain>
</file>

<file path=xl/comments1.xml><?xml version="1.0" encoding="utf-8"?>
<comments xmlns="http://schemas.openxmlformats.org/spreadsheetml/2006/main">
  <authors>
    <author>Sofiyuddin, Muhammad   (ICRAF)</author>
    <author>msofiyuddin</author>
  </authors>
  <commentList>
    <comment ref="R2" authorId="0" shapeId="0">
      <text>
        <r>
          <rPr>
            <sz val="9"/>
            <color indexed="81"/>
            <rFont val="Tahoma"/>
            <family val="2"/>
          </rPr>
          <t xml:space="preserve">asumsi kemampuan petani setengah dari seharusnya
</t>
        </r>
      </text>
    </comment>
    <comment ref="F41" authorId="1" shapeId="0">
      <text>
        <r>
          <rPr>
            <b/>
            <sz val="8"/>
            <color indexed="81"/>
            <rFont val="Tahoma"/>
            <family val="2"/>
          </rPr>
          <t xml:space="preserve">msofiyuddin:
</t>
        </r>
        <r>
          <rPr>
            <sz val="8"/>
            <color indexed="81"/>
            <rFont val="Tahoma"/>
            <family val="2"/>
          </rPr>
          <t>Diturunkan dari harga CPO internasional : 901 USD/ton (pinksheet, WB)</t>
        </r>
      </text>
    </comment>
  </commentList>
</comments>
</file>

<file path=xl/comments2.xml><?xml version="1.0" encoding="utf-8"?>
<comments xmlns="http://schemas.openxmlformats.org/spreadsheetml/2006/main">
  <authors>
    <author>Sofiyuddin, Muhammad   (ICRAF)</author>
    <author>msofiyuddin</author>
  </authors>
  <commentList>
    <comment ref="Q2" authorId="0" shapeId="0">
      <text>
        <r>
          <rPr>
            <sz val="9"/>
            <color indexed="81"/>
            <rFont val="Tahoma"/>
            <family val="2"/>
          </rPr>
          <t xml:space="preserve">asumsi kemampuan petani setengah dari seharusnya
</t>
        </r>
      </text>
    </comment>
    <comment ref="F126" authorId="1" shapeId="0">
      <text>
        <r>
          <rPr>
            <b/>
            <sz val="8"/>
            <color indexed="81"/>
            <rFont val="Tahoma"/>
            <family val="2"/>
          </rPr>
          <t xml:space="preserve">msofiyuddin:
</t>
        </r>
        <r>
          <rPr>
            <sz val="8"/>
            <color indexed="81"/>
            <rFont val="Tahoma"/>
            <family val="2"/>
          </rPr>
          <t>Diturunkan dari harga CPO internasional : 901 USD/ton (pinksheet, WB)</t>
        </r>
      </text>
    </comment>
  </commentList>
</comments>
</file>

<file path=xl/sharedStrings.xml><?xml version="1.0" encoding="utf-8"?>
<sst xmlns="http://schemas.openxmlformats.org/spreadsheetml/2006/main" count="1477" uniqueCount="169">
  <si>
    <t>SUT, Kom, Lok, Th</t>
  </si>
  <si>
    <t>M</t>
  </si>
  <si>
    <t>Keterangan</t>
  </si>
  <si>
    <t>SUT</t>
  </si>
  <si>
    <t>Sistem Usaha Tani</t>
  </si>
  <si>
    <t>Komoditas</t>
  </si>
  <si>
    <t>Lokasi</t>
  </si>
  <si>
    <t>Tahun</t>
  </si>
  <si>
    <t>Monokultur</t>
  </si>
  <si>
    <t>Agroforest</t>
  </si>
  <si>
    <t>Kom</t>
  </si>
  <si>
    <t>Lok</t>
  </si>
  <si>
    <t>Th</t>
  </si>
  <si>
    <t>AF</t>
  </si>
  <si>
    <t>Kelapa Sawit</t>
  </si>
  <si>
    <t>Kelapa Dalam</t>
  </si>
  <si>
    <t>Coklat</t>
  </si>
  <si>
    <t>Karet</t>
  </si>
  <si>
    <t>Kopi</t>
  </si>
  <si>
    <t>Padi</t>
  </si>
  <si>
    <t>Jagung</t>
  </si>
  <si>
    <t>KS</t>
  </si>
  <si>
    <t>KD</t>
  </si>
  <si>
    <t>Ck</t>
  </si>
  <si>
    <t>Kr</t>
  </si>
  <si>
    <t>Kp</t>
  </si>
  <si>
    <t>Pd</t>
  </si>
  <si>
    <t>Jg</t>
  </si>
  <si>
    <t>Mon_KS_Jambi_2018</t>
  </si>
  <si>
    <t>Grup</t>
  </si>
  <si>
    <t>Var1</t>
  </si>
  <si>
    <t>Var2</t>
  </si>
  <si>
    <t>Unit</t>
  </si>
  <si>
    <t xml:space="preserve">Urea </t>
  </si>
  <si>
    <t>NPK</t>
  </si>
  <si>
    <t>TSP</t>
  </si>
  <si>
    <t>KCL</t>
  </si>
  <si>
    <t>Input</t>
  </si>
  <si>
    <t>Kg</t>
  </si>
  <si>
    <t>Kandang</t>
  </si>
  <si>
    <t>Pupuk</t>
  </si>
  <si>
    <t>Herbisida</t>
  </si>
  <si>
    <t>Pestisida</t>
  </si>
  <si>
    <t>Round Up</t>
  </si>
  <si>
    <t>Basmilang</t>
  </si>
  <si>
    <t>Kapur/Dolomit</t>
  </si>
  <si>
    <t>MOP</t>
  </si>
  <si>
    <t>Ally</t>
  </si>
  <si>
    <t>Lindomin</t>
  </si>
  <si>
    <t>Decis</t>
  </si>
  <si>
    <t>Bahan Tanam /Bibit</t>
  </si>
  <si>
    <t>Peralatan</t>
  </si>
  <si>
    <t>Dodos</t>
  </si>
  <si>
    <t>Egreg</t>
  </si>
  <si>
    <t>Angkong</t>
  </si>
  <si>
    <t>Sprayer</t>
  </si>
  <si>
    <t>Parang</t>
  </si>
  <si>
    <t xml:space="preserve">Cangkul </t>
  </si>
  <si>
    <t>Buah</t>
  </si>
  <si>
    <t>Batang</t>
  </si>
  <si>
    <t>Tebas</t>
  </si>
  <si>
    <t>Tumbang</t>
  </si>
  <si>
    <t>Bakar</t>
  </si>
  <si>
    <t>Pancang</t>
  </si>
  <si>
    <t>Pembersihan piringan</t>
  </si>
  <si>
    <t>Pruning</t>
  </si>
  <si>
    <t>Penyemprotan</t>
  </si>
  <si>
    <t>Pemupukan</t>
  </si>
  <si>
    <t>Pembuatan lubang</t>
  </si>
  <si>
    <t>Pembuatan Pagar</t>
  </si>
  <si>
    <t>Penanaman</t>
  </si>
  <si>
    <t>Tenaga Kerja KS</t>
  </si>
  <si>
    <t>Tenaga Kerja Pd</t>
  </si>
  <si>
    <t>Tugal</t>
  </si>
  <si>
    <t>Penyiangan</t>
  </si>
  <si>
    <t>Pencegahan Hama dan Penyakit</t>
  </si>
  <si>
    <t>Pemanenan</t>
  </si>
  <si>
    <t>Pasca Panen (Jontok, Jemur)</t>
  </si>
  <si>
    <t>Output</t>
  </si>
  <si>
    <t>Utama</t>
  </si>
  <si>
    <t>Tandan Buah Segar (TBS)</t>
  </si>
  <si>
    <t>Sampingan</t>
  </si>
  <si>
    <t>HOK</t>
  </si>
  <si>
    <t>Harga Private (Rp)</t>
  </si>
  <si>
    <t>Harga Sosial (Rp)</t>
  </si>
  <si>
    <t>Neraca Usaha Tani Private</t>
  </si>
  <si>
    <t>Neraca Usaha Tani Sosial</t>
  </si>
  <si>
    <t>Rp/HOK</t>
  </si>
  <si>
    <t xml:space="preserve">Asumsi </t>
  </si>
  <si>
    <t>Faktor Diskonto</t>
  </si>
  <si>
    <t>Private</t>
  </si>
  <si>
    <t>Sosial</t>
  </si>
  <si>
    <t>%</t>
  </si>
  <si>
    <t>Upah Tenaga Kerja Tani</t>
  </si>
  <si>
    <t>NPV</t>
  </si>
  <si>
    <t>RTL</t>
  </si>
  <si>
    <t>Analisis</t>
  </si>
  <si>
    <t>Biaya Pembangunan</t>
  </si>
  <si>
    <t>Arus Kas Positif</t>
  </si>
  <si>
    <t>Rp/Ha</t>
  </si>
  <si>
    <t>Ton</t>
  </si>
  <si>
    <t>Komoditas Utama</t>
  </si>
  <si>
    <t>Komoditas Sampingan</t>
  </si>
  <si>
    <t>TotalPendapatan</t>
  </si>
  <si>
    <t>Total Biaya</t>
  </si>
  <si>
    <t>Keuntungan</t>
  </si>
  <si>
    <t>Rp</t>
  </si>
  <si>
    <t>Modal Kapital</t>
  </si>
  <si>
    <t>PBB</t>
  </si>
  <si>
    <t>Sewa Alat</t>
  </si>
  <si>
    <t>Sewa Alat/transportasi</t>
  </si>
  <si>
    <t>private</t>
  </si>
  <si>
    <t>social</t>
  </si>
  <si>
    <t>Nilai Tukar Rupiah</t>
  </si>
  <si>
    <t>Rp/USD</t>
  </si>
  <si>
    <t>Status</t>
  </si>
  <si>
    <t>General</t>
  </si>
  <si>
    <t>Total Cost</t>
  </si>
  <si>
    <t>Revenue</t>
  </si>
  <si>
    <t>Profit</t>
  </si>
  <si>
    <t>Budget Private</t>
  </si>
  <si>
    <t>HITUNG NPV</t>
  </si>
  <si>
    <t>HITUNG Non Labor Cost</t>
  </si>
  <si>
    <t>Labor Cost</t>
  </si>
  <si>
    <t>NLC</t>
  </si>
  <si>
    <t>HITUNG Establishment Cost</t>
  </si>
  <si>
    <t>EC</t>
  </si>
  <si>
    <t>HITUNG Harversting Product</t>
  </si>
  <si>
    <t>HP</t>
  </si>
  <si>
    <t>Total Product</t>
  </si>
  <si>
    <t>Total Labor</t>
  </si>
  <si>
    <t>Borax</t>
  </si>
  <si>
    <t>kg</t>
  </si>
  <si>
    <t xml:space="preserve">HITUNG Labor Req </t>
  </si>
  <si>
    <t>LR</t>
  </si>
  <si>
    <t>Labor (Colsum)</t>
  </si>
  <si>
    <t>Product (Colsum)</t>
  </si>
  <si>
    <t>Private Price</t>
  </si>
  <si>
    <t>Social Price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</si>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</sst>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8" formatCode="0.0"/>
    <numFmt numFmtId="170" formatCode="_-* #,##0.000_-;\-* #,##0.000_-;_-* &quot;-&quot;??_-;_-@_-"/>
    <numFmt numFmtId="17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65" fontId="3" fillId="0" borderId="0" xfId="2" quotePrefix="1" applyNumberFormat="1" applyFont="1" applyFill="1" applyBorder="1" applyAlignment="1">
      <alignment horizontal="center"/>
    </xf>
    <xf numFmtId="165" fontId="3" fillId="0" borderId="0" xfId="2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/>
    <xf numFmtId="165" fontId="4" fillId="0" borderId="0" xfId="0" applyNumberFormat="1" applyFont="1" applyBorder="1" applyAlignment="1">
      <alignment horizontal="center"/>
    </xf>
    <xf numFmtId="9" fontId="4" fillId="0" borderId="0" xfId="0" applyNumberFormat="1" applyFont="1"/>
    <xf numFmtId="165" fontId="4" fillId="0" borderId="0" xfId="1" applyNumberFormat="1" applyFont="1"/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2" fontId="4" fillId="0" borderId="0" xfId="0" applyNumberFormat="1" applyFont="1"/>
    <xf numFmtId="168" fontId="4" fillId="0" borderId="0" xfId="0" applyNumberFormat="1" applyFont="1"/>
    <xf numFmtId="1" fontId="4" fillId="0" borderId="0" xfId="0" applyNumberFormat="1" applyFont="1"/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horizontal="center"/>
    </xf>
    <xf numFmtId="0" fontId="13" fillId="0" borderId="0" xfId="0" applyFont="1"/>
    <xf numFmtId="0" fontId="14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168" fontId="14" fillId="0" borderId="0" xfId="0" applyNumberFormat="1" applyFont="1" applyBorder="1" applyAlignment="1">
      <alignment horizontal="center"/>
    </xf>
    <xf numFmtId="168" fontId="13" fillId="0" borderId="0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1" fontId="14" fillId="0" borderId="0" xfId="0" applyNumberFormat="1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1" fontId="14" fillId="0" borderId="0" xfId="2" quotePrefix="1" applyNumberFormat="1" applyFont="1" applyFill="1" applyBorder="1" applyAlignment="1">
      <alignment horizontal="center"/>
    </xf>
    <xf numFmtId="1" fontId="13" fillId="0" borderId="0" xfId="0" applyNumberFormat="1" applyFont="1" applyBorder="1"/>
    <xf numFmtId="1" fontId="14" fillId="0" borderId="0" xfId="2" applyNumberFormat="1" applyFont="1" applyFill="1" applyBorder="1" applyAlignment="1">
      <alignment horizontal="center"/>
    </xf>
    <xf numFmtId="1" fontId="14" fillId="0" borderId="0" xfId="0" applyNumberFormat="1" applyFont="1" applyBorder="1" applyAlignment="1">
      <alignment horizontal="right"/>
    </xf>
    <xf numFmtId="1" fontId="13" fillId="0" borderId="0" xfId="0" applyNumberFormat="1" applyFont="1"/>
    <xf numFmtId="9" fontId="13" fillId="0" borderId="0" xfId="0" applyNumberFormat="1" applyFont="1"/>
    <xf numFmtId="0" fontId="13" fillId="0" borderId="0" xfId="0" applyFont="1" applyBorder="1" applyAlignment="1">
      <alignment horizontal="center"/>
    </xf>
    <xf numFmtId="1" fontId="13" fillId="0" borderId="0" xfId="1" applyNumberFormat="1" applyFont="1"/>
    <xf numFmtId="165" fontId="13" fillId="0" borderId="0" xfId="1" applyNumberFormat="1" applyFont="1"/>
    <xf numFmtId="165" fontId="4" fillId="0" borderId="0" xfId="0" applyNumberFormat="1" applyFont="1"/>
    <xf numFmtId="165" fontId="4" fillId="2" borderId="0" xfId="0" applyNumberFormat="1" applyFont="1" applyFill="1"/>
    <xf numFmtId="0" fontId="13" fillId="2" borderId="0" xfId="0" applyFont="1" applyFill="1"/>
    <xf numFmtId="0" fontId="14" fillId="2" borderId="0" xfId="0" applyFont="1" applyFill="1" applyBorder="1" applyAlignment="1">
      <alignment horizontal="left"/>
    </xf>
    <xf numFmtId="1" fontId="14" fillId="2" borderId="0" xfId="2" applyNumberFormat="1" applyFont="1" applyFill="1" applyBorder="1" applyAlignment="1">
      <alignment horizontal="center"/>
    </xf>
    <xf numFmtId="165" fontId="3" fillId="2" borderId="0" xfId="2" applyNumberFormat="1" applyFont="1" applyFill="1" applyBorder="1" applyAlignment="1">
      <alignment horizontal="center"/>
    </xf>
    <xf numFmtId="0" fontId="0" fillId="2" borderId="0" xfId="0" applyFill="1"/>
    <xf numFmtId="0" fontId="4" fillId="2" borderId="0" xfId="0" applyFont="1" applyFill="1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0" fontId="13" fillId="3" borderId="0" xfId="0" applyFont="1" applyFill="1"/>
    <xf numFmtId="43" fontId="4" fillId="0" borderId="0" xfId="0" applyNumberFormat="1" applyFont="1"/>
    <xf numFmtId="165" fontId="0" fillId="0" borderId="0" xfId="0" applyNumberFormat="1"/>
    <xf numFmtId="170" fontId="4" fillId="0" borderId="0" xfId="0" applyNumberFormat="1" applyFont="1"/>
    <xf numFmtId="0" fontId="13" fillId="0" borderId="0" xfId="0" applyFont="1" applyFill="1"/>
    <xf numFmtId="2" fontId="13" fillId="0" borderId="0" xfId="0" applyNumberFormat="1" applyFont="1" applyBorder="1" applyAlignment="1">
      <alignment horizontal="center"/>
    </xf>
    <xf numFmtId="1" fontId="13" fillId="0" borderId="0" xfId="0" applyNumberFormat="1" applyFont="1" applyFill="1" applyBorder="1"/>
    <xf numFmtId="2" fontId="13" fillId="0" borderId="0" xfId="0" applyNumberFormat="1" applyFont="1" applyFill="1" applyBorder="1"/>
    <xf numFmtId="2" fontId="13" fillId="0" borderId="0" xfId="0" applyNumberFormat="1" applyFont="1" applyBorder="1"/>
    <xf numFmtId="1" fontId="13" fillId="2" borderId="0" xfId="0" applyNumberFormat="1" applyFont="1" applyFill="1"/>
    <xf numFmtId="177" fontId="4" fillId="0" borderId="0" xfId="0" applyNumberFormat="1" applyFont="1"/>
    <xf numFmtId="177" fontId="13" fillId="0" borderId="0" xfId="0" applyNumberFormat="1" applyFont="1" applyBorder="1" applyAlignment="1">
      <alignment horizontal="center"/>
    </xf>
    <xf numFmtId="165" fontId="4" fillId="3" borderId="0" xfId="0" applyNumberFormat="1" applyFont="1" applyFill="1"/>
    <xf numFmtId="168" fontId="13" fillId="0" borderId="0" xfId="0" applyNumberFormat="1" applyFont="1"/>
    <xf numFmtId="164" fontId="4" fillId="0" borderId="0" xfId="0" applyNumberFormat="1" applyFont="1"/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>
      <selection activeCell="H18" sqref="H18"/>
    </sheetView>
  </sheetViews>
  <sheetFormatPr defaultRowHeight="14.4" x14ac:dyDescent="0.3"/>
  <cols>
    <col min="1" max="1" width="15.5546875" bestFit="1" customWidth="1"/>
    <col min="2" max="2" width="15.88671875" bestFit="1" customWidth="1"/>
  </cols>
  <sheetData>
    <row r="2" spans="1:2" x14ac:dyDescent="0.3">
      <c r="A2" t="s">
        <v>0</v>
      </c>
      <c r="B2" s="1" t="s">
        <v>28</v>
      </c>
    </row>
    <row r="7" spans="1:2" x14ac:dyDescent="0.3">
      <c r="A7" s="1" t="s">
        <v>2</v>
      </c>
    </row>
    <row r="8" spans="1:2" x14ac:dyDescent="0.3">
      <c r="A8" t="s">
        <v>3</v>
      </c>
      <c r="B8" t="s">
        <v>4</v>
      </c>
    </row>
    <row r="9" spans="1:2" x14ac:dyDescent="0.3">
      <c r="A9" t="s">
        <v>10</v>
      </c>
      <c r="B9" t="s">
        <v>5</v>
      </c>
    </row>
    <row r="10" spans="1:2" x14ac:dyDescent="0.3">
      <c r="A10" t="s">
        <v>11</v>
      </c>
      <c r="B10" t="s">
        <v>6</v>
      </c>
    </row>
    <row r="11" spans="1:2" x14ac:dyDescent="0.3">
      <c r="A11" t="s">
        <v>12</v>
      </c>
      <c r="B11" t="s">
        <v>7</v>
      </c>
    </row>
    <row r="12" spans="1:2" x14ac:dyDescent="0.3">
      <c r="A12" t="s">
        <v>1</v>
      </c>
      <c r="B12" t="s">
        <v>8</v>
      </c>
    </row>
    <row r="13" spans="1:2" x14ac:dyDescent="0.3">
      <c r="A13" t="s">
        <v>13</v>
      </c>
      <c r="B13" t="s">
        <v>9</v>
      </c>
    </row>
    <row r="15" spans="1:2" x14ac:dyDescent="0.3">
      <c r="A15" t="s">
        <v>21</v>
      </c>
      <c r="B15" t="s">
        <v>14</v>
      </c>
    </row>
    <row r="16" spans="1:2" x14ac:dyDescent="0.3">
      <c r="A16" t="s">
        <v>22</v>
      </c>
      <c r="B16" t="s">
        <v>15</v>
      </c>
    </row>
    <row r="17" spans="1:2" x14ac:dyDescent="0.3">
      <c r="A17" t="s">
        <v>23</v>
      </c>
      <c r="B17" t="s">
        <v>16</v>
      </c>
    </row>
    <row r="18" spans="1:2" x14ac:dyDescent="0.3">
      <c r="A18" t="s">
        <v>24</v>
      </c>
      <c r="B18" t="s">
        <v>17</v>
      </c>
    </row>
    <row r="19" spans="1:2" x14ac:dyDescent="0.3">
      <c r="A19" t="s">
        <v>25</v>
      </c>
      <c r="B19" t="s">
        <v>18</v>
      </c>
    </row>
    <row r="20" spans="1:2" x14ac:dyDescent="0.3">
      <c r="A20" t="s">
        <v>26</v>
      </c>
      <c r="B20" t="s">
        <v>19</v>
      </c>
    </row>
    <row r="21" spans="1:2" x14ac:dyDescent="0.3">
      <c r="A21" t="s">
        <v>27</v>
      </c>
      <c r="B21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36"/>
  <sheetViews>
    <sheetView topLeftCell="A115" zoomScaleNormal="100" workbookViewId="0">
      <selection activeCell="E89" sqref="E89"/>
    </sheetView>
  </sheetViews>
  <sheetFormatPr defaultRowHeight="14.4" x14ac:dyDescent="0.3"/>
  <cols>
    <col min="1" max="1" width="17.21875" bestFit="1" customWidth="1"/>
    <col min="2" max="2" width="15.33203125" bestFit="1" customWidth="1"/>
    <col min="3" max="3" width="17.77734375" customWidth="1"/>
    <col min="5" max="5" width="12.5546875" style="2" customWidth="1"/>
    <col min="6" max="6" width="10.88671875" style="2" customWidth="1"/>
    <col min="7" max="36" width="8.88671875" style="12"/>
  </cols>
  <sheetData>
    <row r="1" spans="1:36" s="16" customFormat="1" ht="10.199999999999999" x14ac:dyDescent="0.2">
      <c r="A1" s="21" t="s">
        <v>29</v>
      </c>
      <c r="B1" s="21" t="s">
        <v>30</v>
      </c>
      <c r="C1" s="21" t="s">
        <v>31</v>
      </c>
      <c r="D1" s="21" t="s">
        <v>32</v>
      </c>
      <c r="E1" s="22" t="s">
        <v>83</v>
      </c>
      <c r="F1" s="22" t="s">
        <v>84</v>
      </c>
      <c r="G1" s="20">
        <v>1</v>
      </c>
      <c r="H1" s="20">
        <v>2</v>
      </c>
      <c r="I1" s="20">
        <v>3</v>
      </c>
      <c r="J1" s="20">
        <v>4</v>
      </c>
      <c r="K1" s="20">
        <v>5</v>
      </c>
      <c r="L1" s="20">
        <v>6</v>
      </c>
      <c r="M1" s="20">
        <v>7</v>
      </c>
      <c r="N1" s="20">
        <v>8</v>
      </c>
      <c r="O1" s="20">
        <v>9</v>
      </c>
      <c r="P1" s="20">
        <v>10</v>
      </c>
      <c r="Q1" s="20">
        <v>11</v>
      </c>
      <c r="R1" s="20">
        <v>12</v>
      </c>
      <c r="S1" s="20">
        <v>13</v>
      </c>
      <c r="T1" s="20">
        <v>14</v>
      </c>
      <c r="U1" s="20">
        <v>15</v>
      </c>
      <c r="V1" s="20">
        <v>16</v>
      </c>
      <c r="W1" s="20">
        <v>17</v>
      </c>
      <c r="X1" s="20">
        <v>18</v>
      </c>
      <c r="Y1" s="20">
        <v>19</v>
      </c>
      <c r="Z1" s="20">
        <v>20</v>
      </c>
      <c r="AA1" s="20">
        <v>21</v>
      </c>
      <c r="AB1" s="20">
        <v>22</v>
      </c>
      <c r="AC1" s="20">
        <v>23</v>
      </c>
      <c r="AD1" s="20">
        <v>24</v>
      </c>
      <c r="AE1" s="20">
        <v>25</v>
      </c>
      <c r="AF1" s="20">
        <v>26</v>
      </c>
      <c r="AG1" s="20">
        <v>27</v>
      </c>
      <c r="AH1" s="20">
        <v>28</v>
      </c>
      <c r="AI1" s="20">
        <v>29</v>
      </c>
      <c r="AJ1" s="20">
        <v>30</v>
      </c>
    </row>
    <row r="2" spans="1:36" x14ac:dyDescent="0.3">
      <c r="A2" s="2" t="s">
        <v>37</v>
      </c>
      <c r="B2" s="3" t="s">
        <v>40</v>
      </c>
      <c r="C2" s="4" t="s">
        <v>33</v>
      </c>
      <c r="D2" s="2" t="s">
        <v>38</v>
      </c>
      <c r="E2" s="9">
        <v>1500</v>
      </c>
      <c r="F2" s="10">
        <v>2000</v>
      </c>
      <c r="G2" s="13">
        <v>199.8</v>
      </c>
      <c r="H2" s="13">
        <v>199.8</v>
      </c>
      <c r="I2" s="13">
        <v>199.8</v>
      </c>
      <c r="J2" s="13">
        <v>199.8</v>
      </c>
      <c r="K2" s="13">
        <v>199.8</v>
      </c>
      <c r="L2" s="13">
        <v>499.5</v>
      </c>
      <c r="M2" s="13">
        <v>499.5</v>
      </c>
      <c r="N2" s="13">
        <v>499.5</v>
      </c>
      <c r="O2" s="13">
        <v>499.5</v>
      </c>
      <c r="P2" s="13">
        <v>499.5</v>
      </c>
      <c r="Q2" s="13">
        <v>500</v>
      </c>
      <c r="R2" s="13">
        <v>500.17500000000001</v>
      </c>
      <c r="S2" s="13">
        <v>500.17500000000001</v>
      </c>
      <c r="T2" s="13">
        <v>500.17500000000001</v>
      </c>
      <c r="U2" s="13">
        <v>500.17500000000001</v>
      </c>
      <c r="V2" s="13">
        <v>500.17500000000001</v>
      </c>
      <c r="W2" s="13">
        <v>500.17500000000001</v>
      </c>
      <c r="X2" s="13">
        <v>500.17500000000001</v>
      </c>
      <c r="Y2" s="13">
        <v>500.17500000000001</v>
      </c>
      <c r="Z2" s="13">
        <v>500.17500000000001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</row>
    <row r="3" spans="1:36" x14ac:dyDescent="0.3">
      <c r="A3" s="2" t="s">
        <v>37</v>
      </c>
      <c r="B3" s="3" t="s">
        <v>40</v>
      </c>
      <c r="C3" s="2" t="s">
        <v>35</v>
      </c>
      <c r="D3" s="2" t="s">
        <v>38</v>
      </c>
      <c r="E3" s="6">
        <v>0</v>
      </c>
      <c r="F3" s="6">
        <v>0</v>
      </c>
    </row>
    <row r="4" spans="1:36" x14ac:dyDescent="0.3">
      <c r="A4" s="2" t="s">
        <v>37</v>
      </c>
      <c r="B4" s="3" t="s">
        <v>40</v>
      </c>
      <c r="C4" s="2" t="s">
        <v>36</v>
      </c>
      <c r="D4" s="2" t="s">
        <v>38</v>
      </c>
      <c r="E4" s="6">
        <v>0</v>
      </c>
      <c r="F4" s="6">
        <v>0</v>
      </c>
    </row>
    <row r="5" spans="1:36" x14ac:dyDescent="0.3">
      <c r="A5" s="2" t="s">
        <v>37</v>
      </c>
      <c r="B5" s="3" t="s">
        <v>40</v>
      </c>
      <c r="C5" s="4" t="s">
        <v>34</v>
      </c>
      <c r="D5" s="2" t="s">
        <v>38</v>
      </c>
      <c r="E5" s="9">
        <v>3000</v>
      </c>
      <c r="F5" s="10">
        <v>4000</v>
      </c>
      <c r="G5" s="13">
        <v>399.6</v>
      </c>
      <c r="H5" s="13">
        <v>399.6</v>
      </c>
      <c r="I5" s="13">
        <v>399.6</v>
      </c>
      <c r="J5" s="13">
        <v>399.6</v>
      </c>
      <c r="K5" s="13">
        <v>399.6</v>
      </c>
      <c r="L5" s="13">
        <v>499.5</v>
      </c>
      <c r="M5" s="13">
        <v>499.5</v>
      </c>
      <c r="N5" s="13">
        <v>499.5</v>
      </c>
      <c r="O5" s="13">
        <v>499.5</v>
      </c>
      <c r="P5" s="13">
        <v>499.5</v>
      </c>
      <c r="Q5" s="13">
        <v>500</v>
      </c>
      <c r="R5" s="13">
        <v>500.17500000000001</v>
      </c>
      <c r="S5" s="13">
        <v>500.17500000000001</v>
      </c>
      <c r="T5" s="13">
        <v>500.17500000000001</v>
      </c>
      <c r="U5" s="13">
        <v>500.17500000000001</v>
      </c>
      <c r="V5" s="13">
        <v>500.17500000000001</v>
      </c>
      <c r="W5" s="13">
        <v>500.17500000000001</v>
      </c>
      <c r="X5" s="13">
        <v>500.17500000000001</v>
      </c>
      <c r="Y5" s="13">
        <v>500.17500000000001</v>
      </c>
      <c r="Z5" s="13">
        <v>500.17500000000001</v>
      </c>
      <c r="AA5" s="13">
        <v>270</v>
      </c>
      <c r="AB5" s="13">
        <v>270</v>
      </c>
      <c r="AC5" s="13">
        <v>270</v>
      </c>
      <c r="AD5" s="13">
        <v>270</v>
      </c>
      <c r="AE5" s="13">
        <v>270</v>
      </c>
      <c r="AF5" s="13">
        <v>270</v>
      </c>
      <c r="AG5" s="13">
        <v>270</v>
      </c>
      <c r="AH5" s="13">
        <v>270</v>
      </c>
      <c r="AI5" s="13">
        <v>270</v>
      </c>
      <c r="AJ5" s="13">
        <v>270</v>
      </c>
    </row>
    <row r="6" spans="1:36" x14ac:dyDescent="0.3">
      <c r="A6" s="2" t="s">
        <v>37</v>
      </c>
      <c r="B6" s="3" t="s">
        <v>40</v>
      </c>
      <c r="C6" s="4" t="s">
        <v>45</v>
      </c>
      <c r="D6" s="2" t="s">
        <v>38</v>
      </c>
      <c r="E6" s="6">
        <v>0</v>
      </c>
      <c r="F6" s="6">
        <v>0</v>
      </c>
    </row>
    <row r="7" spans="1:36" x14ac:dyDescent="0.3">
      <c r="A7" s="2" t="s">
        <v>37</v>
      </c>
      <c r="B7" s="3" t="s">
        <v>40</v>
      </c>
      <c r="C7" s="4" t="s">
        <v>46</v>
      </c>
      <c r="D7" s="2" t="s">
        <v>38</v>
      </c>
      <c r="E7" s="6">
        <v>0</v>
      </c>
      <c r="F7" s="6">
        <v>0</v>
      </c>
    </row>
    <row r="8" spans="1:36" x14ac:dyDescent="0.3">
      <c r="A8" s="2" t="s">
        <v>37</v>
      </c>
      <c r="B8" s="3" t="s">
        <v>40</v>
      </c>
      <c r="C8" s="4" t="s">
        <v>39</v>
      </c>
      <c r="D8" s="2" t="s">
        <v>38</v>
      </c>
      <c r="E8" s="6">
        <v>0</v>
      </c>
      <c r="F8" s="6">
        <v>0</v>
      </c>
    </row>
    <row r="9" spans="1:36" x14ac:dyDescent="0.3">
      <c r="A9" s="2" t="s">
        <v>37</v>
      </c>
      <c r="B9" s="5" t="s">
        <v>41</v>
      </c>
      <c r="C9" s="4" t="s">
        <v>43</v>
      </c>
      <c r="D9" s="2" t="s">
        <v>38</v>
      </c>
      <c r="E9" s="10">
        <v>80000</v>
      </c>
      <c r="F9" s="10">
        <v>80000</v>
      </c>
      <c r="G9" s="14">
        <v>2</v>
      </c>
      <c r="H9" s="14">
        <v>2</v>
      </c>
      <c r="I9" s="14">
        <v>1</v>
      </c>
      <c r="J9" s="14">
        <v>1</v>
      </c>
      <c r="K9" s="14">
        <v>0.5</v>
      </c>
      <c r="L9" s="14">
        <v>0.5</v>
      </c>
      <c r="M9" s="14">
        <v>0.5</v>
      </c>
      <c r="N9" s="14">
        <v>0.5</v>
      </c>
      <c r="O9" s="14">
        <v>0.5</v>
      </c>
      <c r="P9" s="14">
        <v>0.5</v>
      </c>
      <c r="Q9" s="14">
        <v>0.5</v>
      </c>
      <c r="R9" s="14">
        <v>0.5</v>
      </c>
      <c r="S9" s="14">
        <v>0.5</v>
      </c>
      <c r="T9" s="14">
        <v>0.5</v>
      </c>
      <c r="U9" s="14">
        <v>0.5</v>
      </c>
      <c r="V9" s="14">
        <v>0.5</v>
      </c>
      <c r="W9" s="14">
        <v>0.5</v>
      </c>
      <c r="X9" s="14">
        <v>0.5</v>
      </c>
      <c r="Y9" s="14">
        <v>0.5</v>
      </c>
      <c r="Z9" s="14">
        <v>0.5</v>
      </c>
      <c r="AA9" s="14">
        <v>0.5</v>
      </c>
      <c r="AB9" s="14">
        <v>0.5</v>
      </c>
      <c r="AC9" s="14">
        <v>0.5</v>
      </c>
      <c r="AD9" s="14">
        <v>0.5</v>
      </c>
      <c r="AE9" s="14">
        <v>0.5</v>
      </c>
      <c r="AF9" s="14">
        <v>0.5</v>
      </c>
      <c r="AG9" s="14">
        <v>0.5</v>
      </c>
      <c r="AH9" s="14">
        <v>0.5</v>
      </c>
      <c r="AI9" s="14">
        <v>0.5</v>
      </c>
      <c r="AJ9" s="14">
        <v>0.5</v>
      </c>
    </row>
    <row r="10" spans="1:36" x14ac:dyDescent="0.3">
      <c r="A10" s="2" t="s">
        <v>37</v>
      </c>
      <c r="B10" s="5" t="s">
        <v>41</v>
      </c>
      <c r="C10" s="4" t="s">
        <v>44</v>
      </c>
      <c r="D10" s="2" t="s">
        <v>38</v>
      </c>
      <c r="E10" s="6">
        <v>0</v>
      </c>
      <c r="F10" s="6">
        <v>0</v>
      </c>
    </row>
    <row r="11" spans="1:36" x14ac:dyDescent="0.3">
      <c r="A11" s="2" t="s">
        <v>37</v>
      </c>
      <c r="B11" s="5" t="s">
        <v>41</v>
      </c>
      <c r="C11" s="4" t="s">
        <v>48</v>
      </c>
      <c r="D11" s="2" t="s">
        <v>38</v>
      </c>
      <c r="E11" s="6">
        <v>0</v>
      </c>
      <c r="F11" s="6">
        <v>0</v>
      </c>
    </row>
    <row r="12" spans="1:36" x14ac:dyDescent="0.3">
      <c r="A12" s="2" t="s">
        <v>37</v>
      </c>
      <c r="B12" s="5" t="s">
        <v>42</v>
      </c>
      <c r="C12" s="4" t="s">
        <v>47</v>
      </c>
      <c r="D12" s="2" t="s">
        <v>38</v>
      </c>
      <c r="E12" s="6">
        <v>0</v>
      </c>
      <c r="F12" s="6">
        <v>0</v>
      </c>
    </row>
    <row r="13" spans="1:36" x14ac:dyDescent="0.3">
      <c r="A13" s="2" t="s">
        <v>37</v>
      </c>
      <c r="B13" s="5" t="s">
        <v>42</v>
      </c>
      <c r="C13" s="4" t="s">
        <v>49</v>
      </c>
      <c r="D13" s="2" t="s">
        <v>38</v>
      </c>
      <c r="E13" s="6">
        <v>0</v>
      </c>
      <c r="F13" s="6">
        <v>0</v>
      </c>
    </row>
    <row r="14" spans="1:36" x14ac:dyDescent="0.3">
      <c r="A14" s="2" t="s">
        <v>37</v>
      </c>
      <c r="B14" s="5" t="s">
        <v>50</v>
      </c>
      <c r="C14" s="4" t="s">
        <v>14</v>
      </c>
      <c r="D14" s="2" t="s">
        <v>59</v>
      </c>
      <c r="E14" s="10">
        <v>15000</v>
      </c>
      <c r="F14" s="10">
        <v>15000</v>
      </c>
      <c r="G14" s="12">
        <v>135</v>
      </c>
      <c r="H14" s="12">
        <v>15</v>
      </c>
    </row>
    <row r="15" spans="1:36" x14ac:dyDescent="0.3">
      <c r="A15" s="2" t="s">
        <v>37</v>
      </c>
      <c r="B15" s="5" t="s">
        <v>50</v>
      </c>
      <c r="C15" s="4" t="s">
        <v>19</v>
      </c>
      <c r="D15" s="2" t="s">
        <v>38</v>
      </c>
      <c r="E15" s="10">
        <v>4000</v>
      </c>
      <c r="F15" s="10">
        <v>4000</v>
      </c>
      <c r="G15" s="12">
        <v>70</v>
      </c>
    </row>
    <row r="16" spans="1:36" x14ac:dyDescent="0.3">
      <c r="A16" s="2" t="s">
        <v>37</v>
      </c>
      <c r="B16" s="3" t="s">
        <v>51</v>
      </c>
      <c r="C16" s="3" t="s">
        <v>52</v>
      </c>
      <c r="D16" s="7" t="s">
        <v>58</v>
      </c>
      <c r="E16" s="10">
        <v>150000</v>
      </c>
      <c r="F16" s="10">
        <v>150000</v>
      </c>
      <c r="I16" s="12">
        <v>1</v>
      </c>
      <c r="K16" s="12">
        <v>1</v>
      </c>
    </row>
    <row r="17" spans="1:36" x14ac:dyDescent="0.3">
      <c r="A17" s="2" t="s">
        <v>37</v>
      </c>
      <c r="B17" s="3" t="s">
        <v>51</v>
      </c>
      <c r="C17" s="3" t="s">
        <v>53</v>
      </c>
      <c r="D17" s="7" t="s">
        <v>58</v>
      </c>
      <c r="E17" s="10">
        <v>225000</v>
      </c>
      <c r="F17" s="10">
        <v>225000</v>
      </c>
      <c r="L17" s="12">
        <v>1</v>
      </c>
      <c r="N17" s="12">
        <v>1</v>
      </c>
      <c r="P17" s="12">
        <v>1</v>
      </c>
      <c r="R17" s="12">
        <v>1</v>
      </c>
      <c r="T17" s="12">
        <v>1</v>
      </c>
      <c r="V17" s="12">
        <v>1</v>
      </c>
      <c r="X17" s="12">
        <v>1</v>
      </c>
      <c r="Z17" s="12">
        <v>1</v>
      </c>
      <c r="AB17" s="12">
        <v>1</v>
      </c>
      <c r="AD17" s="12">
        <v>1</v>
      </c>
      <c r="AF17" s="12">
        <v>1</v>
      </c>
      <c r="AH17" s="12">
        <v>1</v>
      </c>
      <c r="AJ17" s="12">
        <v>1</v>
      </c>
    </row>
    <row r="18" spans="1:36" x14ac:dyDescent="0.3">
      <c r="A18" s="2" t="s">
        <v>37</v>
      </c>
      <c r="B18" s="3" t="s">
        <v>51</v>
      </c>
      <c r="C18" s="3" t="s">
        <v>54</v>
      </c>
      <c r="D18" s="7" t="s">
        <v>58</v>
      </c>
      <c r="E18" s="10">
        <v>300000</v>
      </c>
      <c r="F18" s="10">
        <v>300000</v>
      </c>
      <c r="I18" s="12">
        <v>1</v>
      </c>
      <c r="L18" s="12">
        <v>1</v>
      </c>
      <c r="O18" s="12">
        <v>1</v>
      </c>
      <c r="R18" s="12">
        <v>1</v>
      </c>
      <c r="U18" s="12">
        <v>1</v>
      </c>
      <c r="X18" s="12">
        <v>1</v>
      </c>
      <c r="AA18" s="12">
        <v>1</v>
      </c>
      <c r="AD18" s="12">
        <v>1</v>
      </c>
      <c r="AG18" s="12">
        <v>1</v>
      </c>
      <c r="AJ18" s="12">
        <v>1</v>
      </c>
    </row>
    <row r="19" spans="1:36" x14ac:dyDescent="0.3">
      <c r="A19" s="2" t="s">
        <v>37</v>
      </c>
      <c r="B19" s="3" t="s">
        <v>51</v>
      </c>
      <c r="C19" s="3" t="s">
        <v>55</v>
      </c>
      <c r="D19" s="7" t="s">
        <v>58</v>
      </c>
      <c r="E19" s="10">
        <v>250000</v>
      </c>
      <c r="F19" s="10">
        <v>250000</v>
      </c>
      <c r="G19" s="12">
        <v>1</v>
      </c>
      <c r="K19" s="12">
        <v>1</v>
      </c>
      <c r="P19" s="12">
        <v>1</v>
      </c>
      <c r="U19" s="12">
        <v>1</v>
      </c>
      <c r="Z19" s="12">
        <v>1</v>
      </c>
      <c r="AE19" s="12">
        <v>1</v>
      </c>
      <c r="AJ19" s="12">
        <v>1</v>
      </c>
    </row>
    <row r="20" spans="1:36" x14ac:dyDescent="0.3">
      <c r="A20" s="2" t="s">
        <v>37</v>
      </c>
      <c r="B20" s="3" t="s">
        <v>51</v>
      </c>
      <c r="C20" s="3" t="s">
        <v>56</v>
      </c>
      <c r="D20" s="7" t="s">
        <v>58</v>
      </c>
      <c r="E20" s="10">
        <v>50000</v>
      </c>
      <c r="F20" s="10">
        <v>50000</v>
      </c>
      <c r="G20" s="12">
        <v>1</v>
      </c>
      <c r="I20" s="12">
        <v>1</v>
      </c>
      <c r="K20" s="12">
        <v>1</v>
      </c>
      <c r="M20" s="12">
        <v>1</v>
      </c>
      <c r="O20" s="12">
        <v>1</v>
      </c>
      <c r="Q20" s="12">
        <v>1</v>
      </c>
      <c r="S20" s="12">
        <v>1</v>
      </c>
      <c r="U20" s="12">
        <v>1</v>
      </c>
      <c r="W20" s="12">
        <v>1</v>
      </c>
      <c r="Y20" s="12">
        <v>1</v>
      </c>
      <c r="AA20" s="12">
        <v>1</v>
      </c>
      <c r="AC20" s="12">
        <v>1</v>
      </c>
      <c r="AE20" s="12">
        <v>1</v>
      </c>
      <c r="AG20" s="12">
        <v>1</v>
      </c>
      <c r="AI20" s="12">
        <v>1</v>
      </c>
    </row>
    <row r="21" spans="1:36" x14ac:dyDescent="0.3">
      <c r="A21" s="2" t="s">
        <v>37</v>
      </c>
      <c r="B21" s="3" t="s">
        <v>51</v>
      </c>
      <c r="C21" s="3" t="s">
        <v>57</v>
      </c>
      <c r="D21" s="7" t="s">
        <v>58</v>
      </c>
      <c r="E21" s="10">
        <f t="shared" ref="E21:E32" si="0">$E$132</f>
        <v>70000</v>
      </c>
      <c r="F21" s="10">
        <v>70000</v>
      </c>
    </row>
    <row r="22" spans="1:36" x14ac:dyDescent="0.3">
      <c r="A22" s="2" t="s">
        <v>37</v>
      </c>
      <c r="B22" s="2" t="s">
        <v>71</v>
      </c>
      <c r="C22" s="3" t="s">
        <v>60</v>
      </c>
      <c r="D22" s="2" t="s">
        <v>82</v>
      </c>
      <c r="E22" s="10">
        <f t="shared" si="0"/>
        <v>70000</v>
      </c>
      <c r="F22" s="10">
        <v>70000</v>
      </c>
      <c r="G22" s="12">
        <v>15</v>
      </c>
    </row>
    <row r="23" spans="1:36" x14ac:dyDescent="0.3">
      <c r="A23" s="2" t="s">
        <v>37</v>
      </c>
      <c r="B23" s="2" t="s">
        <v>71</v>
      </c>
      <c r="C23" s="3" t="s">
        <v>61</v>
      </c>
      <c r="D23" s="2" t="s">
        <v>82</v>
      </c>
      <c r="E23" s="10">
        <f t="shared" si="0"/>
        <v>70000</v>
      </c>
      <c r="F23" s="10">
        <v>70000</v>
      </c>
      <c r="G23" s="12">
        <v>11</v>
      </c>
    </row>
    <row r="24" spans="1:36" x14ac:dyDescent="0.3">
      <c r="A24" s="2" t="s">
        <v>37</v>
      </c>
      <c r="B24" s="2" t="s">
        <v>71</v>
      </c>
      <c r="C24" s="3" t="s">
        <v>62</v>
      </c>
      <c r="D24" s="2" t="s">
        <v>82</v>
      </c>
      <c r="E24" s="10">
        <f t="shared" si="0"/>
        <v>70000</v>
      </c>
      <c r="F24" s="10">
        <v>70000</v>
      </c>
      <c r="G24" s="12">
        <v>1</v>
      </c>
    </row>
    <row r="25" spans="1:36" x14ac:dyDescent="0.3">
      <c r="A25" s="2" t="s">
        <v>37</v>
      </c>
      <c r="B25" s="2" t="s">
        <v>71</v>
      </c>
      <c r="C25" s="3" t="s">
        <v>63</v>
      </c>
      <c r="D25" s="2" t="s">
        <v>82</v>
      </c>
      <c r="E25" s="10">
        <f t="shared" si="0"/>
        <v>70000</v>
      </c>
      <c r="F25" s="10">
        <v>70000</v>
      </c>
      <c r="G25" s="12">
        <v>2</v>
      </c>
    </row>
    <row r="26" spans="1:36" x14ac:dyDescent="0.3">
      <c r="A26" s="2" t="s">
        <v>37</v>
      </c>
      <c r="B26" s="2" t="s">
        <v>71</v>
      </c>
      <c r="C26" s="3" t="s">
        <v>68</v>
      </c>
      <c r="D26" s="2" t="s">
        <v>82</v>
      </c>
      <c r="E26" s="10">
        <f t="shared" si="0"/>
        <v>70000</v>
      </c>
      <c r="F26" s="10">
        <v>70000</v>
      </c>
      <c r="G26" s="14">
        <v>6</v>
      </c>
    </row>
    <row r="27" spans="1:36" x14ac:dyDescent="0.3">
      <c r="A27" s="2" t="s">
        <v>37</v>
      </c>
      <c r="B27" s="2" t="s">
        <v>71</v>
      </c>
      <c r="C27" s="3" t="s">
        <v>69</v>
      </c>
      <c r="D27" s="2" t="s">
        <v>82</v>
      </c>
      <c r="E27" s="10">
        <f t="shared" si="0"/>
        <v>70000</v>
      </c>
      <c r="F27" s="10">
        <v>70000</v>
      </c>
      <c r="G27" s="12">
        <v>6</v>
      </c>
    </row>
    <row r="28" spans="1:36" x14ac:dyDescent="0.3">
      <c r="A28" s="2" t="s">
        <v>37</v>
      </c>
      <c r="B28" s="2" t="s">
        <v>71</v>
      </c>
      <c r="C28" s="3" t="s">
        <v>70</v>
      </c>
      <c r="D28" s="2" t="s">
        <v>82</v>
      </c>
      <c r="E28" s="10">
        <f t="shared" si="0"/>
        <v>70000</v>
      </c>
      <c r="F28" s="10">
        <v>70000</v>
      </c>
      <c r="G28" s="15">
        <v>3</v>
      </c>
    </row>
    <row r="29" spans="1:36" x14ac:dyDescent="0.3">
      <c r="A29" s="2" t="s">
        <v>37</v>
      </c>
      <c r="B29" s="2" t="s">
        <v>71</v>
      </c>
      <c r="C29" s="3" t="s">
        <v>64</v>
      </c>
      <c r="D29" s="2" t="s">
        <v>82</v>
      </c>
      <c r="E29" s="10">
        <f t="shared" si="0"/>
        <v>70000</v>
      </c>
      <c r="F29" s="10">
        <v>70000</v>
      </c>
      <c r="G29" s="12">
        <v>12</v>
      </c>
      <c r="H29" s="12">
        <v>12</v>
      </c>
      <c r="I29" s="12">
        <v>12</v>
      </c>
      <c r="J29" s="12">
        <v>12</v>
      </c>
      <c r="K29" s="12">
        <v>12</v>
      </c>
      <c r="L29" s="12">
        <v>12</v>
      </c>
      <c r="M29" s="12">
        <v>12</v>
      </c>
      <c r="N29" s="12">
        <v>12</v>
      </c>
      <c r="O29" s="12">
        <v>12</v>
      </c>
      <c r="P29" s="12">
        <v>12</v>
      </c>
      <c r="Q29" s="12">
        <v>12</v>
      </c>
      <c r="R29" s="12">
        <v>12</v>
      </c>
      <c r="S29" s="12">
        <v>12</v>
      </c>
      <c r="T29" s="12">
        <v>12</v>
      </c>
      <c r="U29" s="12">
        <v>12</v>
      </c>
      <c r="V29" s="12">
        <v>12</v>
      </c>
      <c r="W29" s="12">
        <v>12</v>
      </c>
      <c r="X29" s="12">
        <v>12</v>
      </c>
      <c r="Y29" s="12">
        <v>12</v>
      </c>
      <c r="Z29" s="12">
        <v>12</v>
      </c>
      <c r="AA29" s="12">
        <v>12</v>
      </c>
      <c r="AB29" s="12">
        <v>12</v>
      </c>
      <c r="AC29" s="12">
        <v>12</v>
      </c>
      <c r="AD29" s="12">
        <v>12</v>
      </c>
      <c r="AE29" s="12">
        <v>12</v>
      </c>
      <c r="AF29" s="12">
        <v>12</v>
      </c>
      <c r="AG29" s="12">
        <v>12</v>
      </c>
      <c r="AH29" s="12">
        <v>12</v>
      </c>
      <c r="AI29" s="12">
        <v>12</v>
      </c>
      <c r="AJ29" s="12">
        <v>12</v>
      </c>
    </row>
    <row r="30" spans="1:36" x14ac:dyDescent="0.3">
      <c r="A30" s="2" t="s">
        <v>37</v>
      </c>
      <c r="B30" s="2" t="s">
        <v>71</v>
      </c>
      <c r="C30" s="8" t="s">
        <v>65</v>
      </c>
      <c r="D30" s="2" t="s">
        <v>82</v>
      </c>
      <c r="E30" s="10">
        <f t="shared" si="0"/>
        <v>70000</v>
      </c>
      <c r="F30" s="10">
        <v>70000</v>
      </c>
      <c r="I30" s="12">
        <v>14</v>
      </c>
      <c r="J30" s="12">
        <v>14</v>
      </c>
      <c r="K30" s="12">
        <v>14</v>
      </c>
      <c r="L30" s="12">
        <v>14</v>
      </c>
      <c r="M30" s="12">
        <v>14</v>
      </c>
      <c r="N30" s="12">
        <v>14</v>
      </c>
      <c r="O30" s="12">
        <v>14</v>
      </c>
      <c r="P30" s="12">
        <v>14</v>
      </c>
      <c r="Q30" s="12">
        <v>14</v>
      </c>
      <c r="R30" s="12">
        <v>14</v>
      </c>
      <c r="S30" s="12">
        <v>14</v>
      </c>
      <c r="T30" s="12">
        <v>14</v>
      </c>
      <c r="U30" s="12">
        <v>14</v>
      </c>
      <c r="V30" s="12">
        <v>14</v>
      </c>
      <c r="W30" s="12">
        <v>14</v>
      </c>
      <c r="X30" s="12">
        <v>14</v>
      </c>
      <c r="Y30" s="12">
        <v>14</v>
      </c>
      <c r="Z30" s="12">
        <v>14</v>
      </c>
      <c r="AA30" s="12">
        <v>14</v>
      </c>
      <c r="AB30" s="12">
        <v>14</v>
      </c>
      <c r="AC30" s="12">
        <v>14</v>
      </c>
      <c r="AD30" s="12">
        <v>14</v>
      </c>
      <c r="AE30" s="12">
        <v>14</v>
      </c>
      <c r="AF30" s="12">
        <v>14</v>
      </c>
      <c r="AG30" s="12">
        <v>14</v>
      </c>
      <c r="AH30" s="12">
        <v>14</v>
      </c>
      <c r="AI30" s="12">
        <v>14</v>
      </c>
      <c r="AJ30" s="12">
        <v>14</v>
      </c>
    </row>
    <row r="31" spans="1:36" x14ac:dyDescent="0.3">
      <c r="A31" s="2" t="s">
        <v>37</v>
      </c>
      <c r="B31" s="2" t="s">
        <v>71</v>
      </c>
      <c r="C31" s="3" t="s">
        <v>66</v>
      </c>
      <c r="D31" s="2" t="s">
        <v>82</v>
      </c>
      <c r="E31" s="10">
        <f t="shared" si="0"/>
        <v>70000</v>
      </c>
      <c r="F31" s="10">
        <v>70000</v>
      </c>
      <c r="G31" s="12">
        <v>4</v>
      </c>
      <c r="H31" s="12">
        <v>4</v>
      </c>
      <c r="I31" s="12">
        <v>4</v>
      </c>
      <c r="J31" s="12">
        <v>4</v>
      </c>
      <c r="K31" s="12">
        <v>4</v>
      </c>
      <c r="L31" s="12">
        <v>2</v>
      </c>
      <c r="M31" s="12">
        <v>2</v>
      </c>
      <c r="N31" s="12">
        <v>2</v>
      </c>
      <c r="O31" s="12">
        <v>2</v>
      </c>
      <c r="P31" s="12">
        <v>2</v>
      </c>
      <c r="Q31" s="12">
        <v>2</v>
      </c>
      <c r="R31" s="12">
        <v>2</v>
      </c>
      <c r="S31" s="12">
        <v>2</v>
      </c>
      <c r="T31" s="12">
        <v>2</v>
      </c>
      <c r="U31" s="12">
        <v>2</v>
      </c>
      <c r="V31" s="12">
        <v>2</v>
      </c>
      <c r="W31" s="12">
        <v>2</v>
      </c>
      <c r="X31" s="12">
        <v>2</v>
      </c>
      <c r="Y31" s="12">
        <v>2</v>
      </c>
      <c r="Z31" s="12">
        <v>2</v>
      </c>
      <c r="AA31" s="12">
        <v>2</v>
      </c>
      <c r="AB31" s="12">
        <v>2</v>
      </c>
      <c r="AC31" s="12">
        <v>2</v>
      </c>
      <c r="AD31" s="12">
        <v>2</v>
      </c>
      <c r="AE31" s="12">
        <v>2</v>
      </c>
      <c r="AF31" s="12">
        <v>2</v>
      </c>
      <c r="AG31" s="12">
        <v>2</v>
      </c>
      <c r="AH31" s="12">
        <v>2</v>
      </c>
      <c r="AI31" s="12">
        <v>2</v>
      </c>
      <c r="AJ31" s="12">
        <v>2</v>
      </c>
    </row>
    <row r="32" spans="1:36" x14ac:dyDescent="0.3">
      <c r="A32" s="2" t="s">
        <v>37</v>
      </c>
      <c r="B32" s="2" t="s">
        <v>71</v>
      </c>
      <c r="C32" s="3" t="s">
        <v>67</v>
      </c>
      <c r="D32" s="2" t="s">
        <v>82</v>
      </c>
      <c r="E32" s="10">
        <f t="shared" si="0"/>
        <v>70000</v>
      </c>
      <c r="F32" s="10">
        <v>70000</v>
      </c>
      <c r="G32" s="12">
        <v>6</v>
      </c>
      <c r="H32" s="12">
        <v>6</v>
      </c>
      <c r="I32" s="12">
        <v>6</v>
      </c>
      <c r="J32" s="12">
        <v>6</v>
      </c>
      <c r="K32" s="12">
        <v>6</v>
      </c>
      <c r="L32" s="12">
        <v>6</v>
      </c>
      <c r="M32" s="12">
        <v>6</v>
      </c>
      <c r="N32" s="12">
        <v>6</v>
      </c>
      <c r="O32" s="12">
        <v>6</v>
      </c>
      <c r="P32" s="12">
        <v>6</v>
      </c>
      <c r="Q32" s="12">
        <v>6</v>
      </c>
      <c r="R32" s="12">
        <v>6</v>
      </c>
      <c r="S32" s="12">
        <v>6</v>
      </c>
      <c r="T32" s="12">
        <v>6</v>
      </c>
      <c r="U32" s="12">
        <v>6</v>
      </c>
      <c r="V32" s="12">
        <v>6</v>
      </c>
      <c r="W32" s="12">
        <v>6</v>
      </c>
      <c r="X32" s="12">
        <v>6</v>
      </c>
      <c r="Y32" s="12">
        <v>6</v>
      </c>
      <c r="Z32" s="12">
        <v>6</v>
      </c>
      <c r="AA32" s="12">
        <v>6</v>
      </c>
      <c r="AB32" s="12">
        <v>6</v>
      </c>
      <c r="AC32" s="12">
        <v>6</v>
      </c>
      <c r="AD32" s="12">
        <v>6</v>
      </c>
      <c r="AE32" s="12">
        <v>6</v>
      </c>
      <c r="AF32" s="12">
        <v>6</v>
      </c>
      <c r="AG32" s="12">
        <v>6</v>
      </c>
      <c r="AH32" s="12">
        <v>6</v>
      </c>
      <c r="AI32" s="12">
        <v>6</v>
      </c>
      <c r="AJ32" s="12">
        <v>6</v>
      </c>
    </row>
    <row r="33" spans="1:37" x14ac:dyDescent="0.3">
      <c r="A33" s="2" t="s">
        <v>37</v>
      </c>
      <c r="B33" s="2" t="s">
        <v>71</v>
      </c>
      <c r="C33" s="3" t="s">
        <v>76</v>
      </c>
      <c r="D33" s="2" t="s">
        <v>82</v>
      </c>
      <c r="E33" s="10">
        <v>100000</v>
      </c>
      <c r="F33" s="10">
        <v>100000</v>
      </c>
      <c r="I33" s="12">
        <v>24</v>
      </c>
      <c r="J33" s="12">
        <v>24</v>
      </c>
      <c r="K33" s="12">
        <v>24</v>
      </c>
      <c r="L33" s="12">
        <v>48</v>
      </c>
      <c r="M33" s="12">
        <v>48</v>
      </c>
      <c r="N33" s="12">
        <v>48</v>
      </c>
      <c r="O33" s="12">
        <v>48</v>
      </c>
      <c r="P33" s="12">
        <v>48</v>
      </c>
      <c r="Q33" s="12">
        <v>48</v>
      </c>
      <c r="R33" s="12">
        <v>48</v>
      </c>
      <c r="S33" s="12">
        <v>48</v>
      </c>
      <c r="T33" s="12">
        <v>48</v>
      </c>
      <c r="U33" s="12">
        <v>48</v>
      </c>
      <c r="V33" s="12">
        <v>48</v>
      </c>
      <c r="W33" s="12">
        <v>48</v>
      </c>
      <c r="X33" s="12">
        <v>48</v>
      </c>
      <c r="Y33" s="12">
        <v>48</v>
      </c>
      <c r="Z33" s="12">
        <v>48</v>
      </c>
      <c r="AA33" s="12">
        <v>48</v>
      </c>
      <c r="AB33" s="12">
        <v>48</v>
      </c>
      <c r="AC33" s="12">
        <v>48</v>
      </c>
      <c r="AD33" s="12">
        <v>48</v>
      </c>
      <c r="AE33" s="12">
        <v>48</v>
      </c>
      <c r="AF33" s="12">
        <v>48</v>
      </c>
      <c r="AG33" s="12">
        <v>48</v>
      </c>
      <c r="AH33" s="12">
        <v>48</v>
      </c>
      <c r="AI33" s="12">
        <v>48</v>
      </c>
      <c r="AJ33" s="12">
        <v>48</v>
      </c>
    </row>
    <row r="34" spans="1:37" x14ac:dyDescent="0.3">
      <c r="A34" s="2" t="s">
        <v>37</v>
      </c>
      <c r="B34" s="2" t="s">
        <v>72</v>
      </c>
      <c r="C34" s="3" t="s">
        <v>73</v>
      </c>
      <c r="D34" s="2" t="s">
        <v>82</v>
      </c>
      <c r="E34" s="10">
        <f>$E$132</f>
        <v>70000</v>
      </c>
      <c r="F34" s="10">
        <v>70000</v>
      </c>
      <c r="G34" s="14">
        <v>10</v>
      </c>
    </row>
    <row r="35" spans="1:37" x14ac:dyDescent="0.3">
      <c r="A35" s="2" t="s">
        <v>37</v>
      </c>
      <c r="B35" s="2" t="s">
        <v>72</v>
      </c>
      <c r="C35" s="3" t="s">
        <v>74</v>
      </c>
      <c r="D35" s="2" t="s">
        <v>82</v>
      </c>
      <c r="E35" s="10">
        <f>$E$132</f>
        <v>70000</v>
      </c>
      <c r="F35" s="10">
        <v>70000</v>
      </c>
      <c r="G35" s="14">
        <v>6</v>
      </c>
    </row>
    <row r="36" spans="1:37" x14ac:dyDescent="0.3">
      <c r="A36" s="2" t="s">
        <v>37</v>
      </c>
      <c r="B36" s="2" t="s">
        <v>72</v>
      </c>
      <c r="C36" s="3" t="s">
        <v>75</v>
      </c>
      <c r="D36" s="2" t="s">
        <v>82</v>
      </c>
      <c r="E36" s="10">
        <f>$E$132</f>
        <v>70000</v>
      </c>
      <c r="F36" s="10">
        <v>70000</v>
      </c>
      <c r="G36" s="14">
        <v>15</v>
      </c>
    </row>
    <row r="37" spans="1:37" x14ac:dyDescent="0.3">
      <c r="A37" s="2" t="s">
        <v>37</v>
      </c>
      <c r="B37" s="2" t="s">
        <v>72</v>
      </c>
      <c r="C37" s="3" t="s">
        <v>76</v>
      </c>
      <c r="D37" s="2" t="s">
        <v>82</v>
      </c>
      <c r="E37" s="10">
        <f>$E$132</f>
        <v>70000</v>
      </c>
      <c r="F37" s="10">
        <v>70000</v>
      </c>
      <c r="G37" s="14">
        <v>20</v>
      </c>
    </row>
    <row r="38" spans="1:37" x14ac:dyDescent="0.3">
      <c r="A38" s="2" t="s">
        <v>37</v>
      </c>
      <c r="B38" s="2" t="s">
        <v>72</v>
      </c>
      <c r="C38" s="3" t="s">
        <v>77</v>
      </c>
      <c r="D38" s="2" t="s">
        <v>82</v>
      </c>
      <c r="E38" s="10">
        <f>$E$132</f>
        <v>70000</v>
      </c>
      <c r="F38" s="10">
        <v>70000</v>
      </c>
      <c r="G38" s="14">
        <v>2</v>
      </c>
    </row>
    <row r="39" spans="1:37" x14ac:dyDescent="0.3">
      <c r="A39" s="2" t="s">
        <v>37</v>
      </c>
      <c r="B39" s="2" t="s">
        <v>107</v>
      </c>
      <c r="C39" s="3" t="s">
        <v>108</v>
      </c>
      <c r="D39" s="2" t="s">
        <v>32</v>
      </c>
      <c r="E39" s="10">
        <v>0</v>
      </c>
      <c r="F39" s="10">
        <v>0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</row>
    <row r="40" spans="1:37" x14ac:dyDescent="0.3">
      <c r="A40" s="2" t="s">
        <v>37</v>
      </c>
      <c r="B40" s="2" t="s">
        <v>107</v>
      </c>
      <c r="C40" s="3" t="s">
        <v>109</v>
      </c>
      <c r="D40" s="2" t="s">
        <v>32</v>
      </c>
      <c r="E40" s="10">
        <v>0</v>
      </c>
      <c r="F40" s="10">
        <v>0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</row>
    <row r="41" spans="1:37" x14ac:dyDescent="0.3">
      <c r="A41" s="2" t="s">
        <v>78</v>
      </c>
      <c r="B41" s="2" t="s">
        <v>79</v>
      </c>
      <c r="C41" s="3" t="s">
        <v>80</v>
      </c>
      <c r="D41" s="2" t="s">
        <v>100</v>
      </c>
      <c r="E41" s="10">
        <v>1200000</v>
      </c>
      <c r="F41" s="11">
        <v>1438000</v>
      </c>
      <c r="G41" s="12">
        <v>0</v>
      </c>
      <c r="H41" s="12">
        <v>0</v>
      </c>
      <c r="I41" s="12">
        <v>0.6</v>
      </c>
      <c r="J41" s="12">
        <v>2</v>
      </c>
      <c r="K41" s="12">
        <v>5</v>
      </c>
      <c r="L41" s="12">
        <v>10</v>
      </c>
      <c r="M41" s="12">
        <v>10</v>
      </c>
      <c r="N41" s="12">
        <v>20</v>
      </c>
      <c r="O41" s="12">
        <v>20</v>
      </c>
      <c r="P41" s="12">
        <v>25</v>
      </c>
      <c r="Q41" s="12">
        <v>25</v>
      </c>
      <c r="R41" s="12">
        <v>25</v>
      </c>
      <c r="S41" s="12">
        <v>25</v>
      </c>
      <c r="T41" s="12">
        <v>25</v>
      </c>
      <c r="U41" s="12">
        <v>25</v>
      </c>
      <c r="V41" s="12">
        <v>20</v>
      </c>
      <c r="W41" s="12">
        <v>20</v>
      </c>
      <c r="X41" s="12">
        <v>20</v>
      </c>
      <c r="Y41" s="12">
        <v>20</v>
      </c>
      <c r="Z41" s="12">
        <v>20</v>
      </c>
      <c r="AA41" s="12">
        <v>10</v>
      </c>
      <c r="AB41" s="12">
        <v>10</v>
      </c>
      <c r="AC41" s="12">
        <v>10</v>
      </c>
      <c r="AD41" s="12">
        <v>10</v>
      </c>
      <c r="AE41" s="12">
        <v>10</v>
      </c>
      <c r="AF41" s="12">
        <v>10</v>
      </c>
      <c r="AG41" s="12">
        <v>10</v>
      </c>
      <c r="AH41" s="12">
        <v>10</v>
      </c>
      <c r="AI41" s="12">
        <v>10</v>
      </c>
      <c r="AJ41" s="12">
        <v>10</v>
      </c>
    </row>
    <row r="42" spans="1:37" x14ac:dyDescent="0.3">
      <c r="A42" s="2" t="s">
        <v>78</v>
      </c>
      <c r="B42" s="2" t="s">
        <v>81</v>
      </c>
      <c r="C42" s="3" t="s">
        <v>19</v>
      </c>
      <c r="D42" s="2" t="s">
        <v>38</v>
      </c>
      <c r="E42" s="10">
        <v>8000</v>
      </c>
      <c r="F42" s="10">
        <v>8000</v>
      </c>
      <c r="G42" s="12">
        <v>500</v>
      </c>
    </row>
    <row r="43" spans="1:37" x14ac:dyDescent="0.3">
      <c r="A43" s="2" t="s">
        <v>85</v>
      </c>
      <c r="B43" s="3" t="s">
        <v>40</v>
      </c>
      <c r="C43" s="4" t="s">
        <v>33</v>
      </c>
      <c r="D43" s="2" t="s">
        <v>106</v>
      </c>
      <c r="E43" s="10">
        <v>0</v>
      </c>
      <c r="F43" s="10">
        <v>0</v>
      </c>
      <c r="G43" s="17">
        <f>$E$2*G2</f>
        <v>299700</v>
      </c>
      <c r="H43" s="17">
        <f t="shared" ref="H43:AJ43" si="1">$E$2*H2</f>
        <v>299700</v>
      </c>
      <c r="I43" s="17">
        <f t="shared" si="1"/>
        <v>299700</v>
      </c>
      <c r="J43" s="17">
        <f t="shared" si="1"/>
        <v>299700</v>
      </c>
      <c r="K43" s="17">
        <f t="shared" si="1"/>
        <v>299700</v>
      </c>
      <c r="L43" s="17">
        <f t="shared" si="1"/>
        <v>749250</v>
      </c>
      <c r="M43" s="17">
        <f t="shared" si="1"/>
        <v>749250</v>
      </c>
      <c r="N43" s="17">
        <f t="shared" si="1"/>
        <v>749250</v>
      </c>
      <c r="O43" s="17">
        <f t="shared" si="1"/>
        <v>749250</v>
      </c>
      <c r="P43" s="17">
        <f t="shared" si="1"/>
        <v>749250</v>
      </c>
      <c r="Q43" s="17">
        <f t="shared" si="1"/>
        <v>750000</v>
      </c>
      <c r="R43" s="17">
        <f t="shared" si="1"/>
        <v>750262.5</v>
      </c>
      <c r="S43" s="17">
        <f t="shared" si="1"/>
        <v>750262.5</v>
      </c>
      <c r="T43" s="17">
        <f t="shared" si="1"/>
        <v>750262.5</v>
      </c>
      <c r="U43" s="17">
        <f t="shared" si="1"/>
        <v>750262.5</v>
      </c>
      <c r="V43" s="17">
        <f t="shared" si="1"/>
        <v>750262.5</v>
      </c>
      <c r="W43" s="17">
        <f t="shared" si="1"/>
        <v>750262.5</v>
      </c>
      <c r="X43" s="17">
        <f t="shared" si="1"/>
        <v>750262.5</v>
      </c>
      <c r="Y43" s="17">
        <f t="shared" si="1"/>
        <v>750262.5</v>
      </c>
      <c r="Z43" s="17">
        <f t="shared" si="1"/>
        <v>750262.5</v>
      </c>
      <c r="AA43" s="17">
        <f t="shared" si="1"/>
        <v>0</v>
      </c>
      <c r="AB43" s="17">
        <f t="shared" si="1"/>
        <v>0</v>
      </c>
      <c r="AC43" s="17">
        <f t="shared" si="1"/>
        <v>0</v>
      </c>
      <c r="AD43" s="17">
        <f t="shared" si="1"/>
        <v>0</v>
      </c>
      <c r="AE43" s="17">
        <f t="shared" si="1"/>
        <v>0</v>
      </c>
      <c r="AF43" s="17">
        <f t="shared" si="1"/>
        <v>0</v>
      </c>
      <c r="AG43" s="17">
        <f t="shared" si="1"/>
        <v>0</v>
      </c>
      <c r="AH43" s="17">
        <f t="shared" si="1"/>
        <v>0</v>
      </c>
      <c r="AI43" s="17">
        <f t="shared" si="1"/>
        <v>0</v>
      </c>
      <c r="AJ43" s="17">
        <f t="shared" si="1"/>
        <v>0</v>
      </c>
      <c r="AK43" s="17"/>
    </row>
    <row r="44" spans="1:37" x14ac:dyDescent="0.3">
      <c r="A44" s="2" t="s">
        <v>85</v>
      </c>
      <c r="B44" s="3" t="s">
        <v>40</v>
      </c>
      <c r="C44" s="2" t="s">
        <v>35</v>
      </c>
      <c r="D44" s="2" t="s">
        <v>106</v>
      </c>
      <c r="E44" s="10">
        <v>0</v>
      </c>
      <c r="F44" s="10">
        <v>0</v>
      </c>
      <c r="G44" s="17">
        <f>$E$3*G3</f>
        <v>0</v>
      </c>
      <c r="H44" s="17">
        <f t="shared" ref="H44:AJ44" si="2">$E$3*H3</f>
        <v>0</v>
      </c>
      <c r="I44" s="17">
        <f t="shared" si="2"/>
        <v>0</v>
      </c>
      <c r="J44" s="17">
        <f t="shared" si="2"/>
        <v>0</v>
      </c>
      <c r="K44" s="17">
        <f t="shared" si="2"/>
        <v>0</v>
      </c>
      <c r="L44" s="17">
        <f t="shared" si="2"/>
        <v>0</v>
      </c>
      <c r="M44" s="17">
        <f t="shared" si="2"/>
        <v>0</v>
      </c>
      <c r="N44" s="17">
        <f t="shared" si="2"/>
        <v>0</v>
      </c>
      <c r="O44" s="17">
        <f t="shared" si="2"/>
        <v>0</v>
      </c>
      <c r="P44" s="17">
        <f t="shared" si="2"/>
        <v>0</v>
      </c>
      <c r="Q44" s="17">
        <f t="shared" si="2"/>
        <v>0</v>
      </c>
      <c r="R44" s="17">
        <f t="shared" si="2"/>
        <v>0</v>
      </c>
      <c r="S44" s="17">
        <f t="shared" si="2"/>
        <v>0</v>
      </c>
      <c r="T44" s="17">
        <f t="shared" si="2"/>
        <v>0</v>
      </c>
      <c r="U44" s="17">
        <f t="shared" si="2"/>
        <v>0</v>
      </c>
      <c r="V44" s="17">
        <f t="shared" si="2"/>
        <v>0</v>
      </c>
      <c r="W44" s="17">
        <f t="shared" si="2"/>
        <v>0</v>
      </c>
      <c r="X44" s="17">
        <f t="shared" si="2"/>
        <v>0</v>
      </c>
      <c r="Y44" s="17">
        <f t="shared" si="2"/>
        <v>0</v>
      </c>
      <c r="Z44" s="17">
        <f t="shared" si="2"/>
        <v>0</v>
      </c>
      <c r="AA44" s="17">
        <f t="shared" si="2"/>
        <v>0</v>
      </c>
      <c r="AB44" s="17">
        <f t="shared" si="2"/>
        <v>0</v>
      </c>
      <c r="AC44" s="17">
        <f t="shared" si="2"/>
        <v>0</v>
      </c>
      <c r="AD44" s="17">
        <f t="shared" si="2"/>
        <v>0</v>
      </c>
      <c r="AE44" s="17">
        <f t="shared" si="2"/>
        <v>0</v>
      </c>
      <c r="AF44" s="17">
        <f t="shared" si="2"/>
        <v>0</v>
      </c>
      <c r="AG44" s="17">
        <f t="shared" si="2"/>
        <v>0</v>
      </c>
      <c r="AH44" s="17">
        <f t="shared" si="2"/>
        <v>0</v>
      </c>
      <c r="AI44" s="17">
        <f t="shared" si="2"/>
        <v>0</v>
      </c>
      <c r="AJ44" s="17">
        <f t="shared" si="2"/>
        <v>0</v>
      </c>
      <c r="AK44" s="17"/>
    </row>
    <row r="45" spans="1:37" x14ac:dyDescent="0.3">
      <c r="A45" s="2" t="s">
        <v>85</v>
      </c>
      <c r="B45" s="3" t="s">
        <v>40</v>
      </c>
      <c r="C45" s="2" t="s">
        <v>36</v>
      </c>
      <c r="D45" s="2" t="s">
        <v>106</v>
      </c>
      <c r="E45" s="10">
        <v>0</v>
      </c>
      <c r="F45" s="10">
        <v>0</v>
      </c>
      <c r="G45" s="17">
        <f>$E$4*G4</f>
        <v>0</v>
      </c>
      <c r="H45" s="17">
        <f t="shared" ref="H45:AJ45" si="3">$E$4*H4</f>
        <v>0</v>
      </c>
      <c r="I45" s="17">
        <f t="shared" si="3"/>
        <v>0</v>
      </c>
      <c r="J45" s="17">
        <f t="shared" si="3"/>
        <v>0</v>
      </c>
      <c r="K45" s="17">
        <f t="shared" si="3"/>
        <v>0</v>
      </c>
      <c r="L45" s="17">
        <f t="shared" si="3"/>
        <v>0</v>
      </c>
      <c r="M45" s="17">
        <f t="shared" si="3"/>
        <v>0</v>
      </c>
      <c r="N45" s="17">
        <f t="shared" si="3"/>
        <v>0</v>
      </c>
      <c r="O45" s="17">
        <f t="shared" si="3"/>
        <v>0</v>
      </c>
      <c r="P45" s="17">
        <f t="shared" si="3"/>
        <v>0</v>
      </c>
      <c r="Q45" s="17">
        <f t="shared" si="3"/>
        <v>0</v>
      </c>
      <c r="R45" s="17">
        <f t="shared" si="3"/>
        <v>0</v>
      </c>
      <c r="S45" s="17">
        <f t="shared" si="3"/>
        <v>0</v>
      </c>
      <c r="T45" s="17">
        <f t="shared" si="3"/>
        <v>0</v>
      </c>
      <c r="U45" s="17">
        <f t="shared" si="3"/>
        <v>0</v>
      </c>
      <c r="V45" s="17">
        <f t="shared" si="3"/>
        <v>0</v>
      </c>
      <c r="W45" s="17">
        <f t="shared" si="3"/>
        <v>0</v>
      </c>
      <c r="X45" s="17">
        <f t="shared" si="3"/>
        <v>0</v>
      </c>
      <c r="Y45" s="17">
        <f t="shared" si="3"/>
        <v>0</v>
      </c>
      <c r="Z45" s="17">
        <f t="shared" si="3"/>
        <v>0</v>
      </c>
      <c r="AA45" s="17">
        <f t="shared" si="3"/>
        <v>0</v>
      </c>
      <c r="AB45" s="17">
        <f t="shared" si="3"/>
        <v>0</v>
      </c>
      <c r="AC45" s="17">
        <f t="shared" si="3"/>
        <v>0</v>
      </c>
      <c r="AD45" s="17">
        <f t="shared" si="3"/>
        <v>0</v>
      </c>
      <c r="AE45" s="17">
        <f t="shared" si="3"/>
        <v>0</v>
      </c>
      <c r="AF45" s="17">
        <f t="shared" si="3"/>
        <v>0</v>
      </c>
      <c r="AG45" s="17">
        <f t="shared" si="3"/>
        <v>0</v>
      </c>
      <c r="AH45" s="17">
        <f t="shared" si="3"/>
        <v>0</v>
      </c>
      <c r="AI45" s="17">
        <f t="shared" si="3"/>
        <v>0</v>
      </c>
      <c r="AJ45" s="17">
        <f t="shared" si="3"/>
        <v>0</v>
      </c>
      <c r="AK45" s="17"/>
    </row>
    <row r="46" spans="1:37" x14ac:dyDescent="0.3">
      <c r="A46" s="2" t="s">
        <v>85</v>
      </c>
      <c r="B46" s="3" t="s">
        <v>40</v>
      </c>
      <c r="C46" s="4" t="s">
        <v>34</v>
      </c>
      <c r="D46" s="2" t="s">
        <v>106</v>
      </c>
      <c r="E46" s="10">
        <v>0</v>
      </c>
      <c r="F46" s="10">
        <v>0</v>
      </c>
      <c r="G46" s="17">
        <f>$E$5*G5</f>
        <v>1198800</v>
      </c>
      <c r="H46" s="17">
        <f t="shared" ref="H46:AJ46" si="4">$E$5*H5</f>
        <v>1198800</v>
      </c>
      <c r="I46" s="17">
        <f t="shared" si="4"/>
        <v>1198800</v>
      </c>
      <c r="J46" s="17">
        <f t="shared" si="4"/>
        <v>1198800</v>
      </c>
      <c r="K46" s="17">
        <f t="shared" si="4"/>
        <v>1198800</v>
      </c>
      <c r="L46" s="17">
        <f t="shared" si="4"/>
        <v>1498500</v>
      </c>
      <c r="M46" s="17">
        <f t="shared" si="4"/>
        <v>1498500</v>
      </c>
      <c r="N46" s="17">
        <f t="shared" si="4"/>
        <v>1498500</v>
      </c>
      <c r="O46" s="17">
        <f t="shared" si="4"/>
        <v>1498500</v>
      </c>
      <c r="P46" s="17">
        <f t="shared" si="4"/>
        <v>1498500</v>
      </c>
      <c r="Q46" s="17">
        <f t="shared" si="4"/>
        <v>1500000</v>
      </c>
      <c r="R46" s="17">
        <f t="shared" si="4"/>
        <v>1500525</v>
      </c>
      <c r="S46" s="17">
        <f t="shared" si="4"/>
        <v>1500525</v>
      </c>
      <c r="T46" s="17">
        <f t="shared" si="4"/>
        <v>1500525</v>
      </c>
      <c r="U46" s="17">
        <f t="shared" si="4"/>
        <v>1500525</v>
      </c>
      <c r="V46" s="17">
        <f t="shared" si="4"/>
        <v>1500525</v>
      </c>
      <c r="W46" s="17">
        <f t="shared" si="4"/>
        <v>1500525</v>
      </c>
      <c r="X46" s="17">
        <f t="shared" si="4"/>
        <v>1500525</v>
      </c>
      <c r="Y46" s="17">
        <f t="shared" si="4"/>
        <v>1500525</v>
      </c>
      <c r="Z46" s="17">
        <f t="shared" si="4"/>
        <v>1500525</v>
      </c>
      <c r="AA46" s="17">
        <f t="shared" si="4"/>
        <v>810000</v>
      </c>
      <c r="AB46" s="17">
        <f t="shared" si="4"/>
        <v>810000</v>
      </c>
      <c r="AC46" s="17">
        <f t="shared" si="4"/>
        <v>810000</v>
      </c>
      <c r="AD46" s="17">
        <f t="shared" si="4"/>
        <v>810000</v>
      </c>
      <c r="AE46" s="17">
        <f t="shared" si="4"/>
        <v>810000</v>
      </c>
      <c r="AF46" s="17">
        <f t="shared" si="4"/>
        <v>810000</v>
      </c>
      <c r="AG46" s="17">
        <f t="shared" si="4"/>
        <v>810000</v>
      </c>
      <c r="AH46" s="17">
        <f t="shared" si="4"/>
        <v>810000</v>
      </c>
      <c r="AI46" s="17">
        <f t="shared" si="4"/>
        <v>810000</v>
      </c>
      <c r="AJ46" s="17">
        <f t="shared" si="4"/>
        <v>810000</v>
      </c>
      <c r="AK46" s="17"/>
    </row>
    <row r="47" spans="1:37" x14ac:dyDescent="0.3">
      <c r="A47" s="2" t="s">
        <v>85</v>
      </c>
      <c r="B47" s="3" t="s">
        <v>40</v>
      </c>
      <c r="C47" s="4" t="s">
        <v>45</v>
      </c>
      <c r="D47" s="2" t="s">
        <v>106</v>
      </c>
      <c r="E47" s="10">
        <v>0</v>
      </c>
      <c r="F47" s="10">
        <v>0</v>
      </c>
      <c r="G47" s="17">
        <f>$E$6*G6</f>
        <v>0</v>
      </c>
      <c r="H47" s="17">
        <f t="shared" ref="H47:AJ47" si="5">$E$6*H6</f>
        <v>0</v>
      </c>
      <c r="I47" s="17">
        <f t="shared" si="5"/>
        <v>0</v>
      </c>
      <c r="J47" s="17">
        <f t="shared" si="5"/>
        <v>0</v>
      </c>
      <c r="K47" s="17">
        <f t="shared" si="5"/>
        <v>0</v>
      </c>
      <c r="L47" s="17">
        <f t="shared" si="5"/>
        <v>0</v>
      </c>
      <c r="M47" s="17">
        <f t="shared" si="5"/>
        <v>0</v>
      </c>
      <c r="N47" s="17">
        <f t="shared" si="5"/>
        <v>0</v>
      </c>
      <c r="O47" s="17">
        <f t="shared" si="5"/>
        <v>0</v>
      </c>
      <c r="P47" s="17">
        <f t="shared" si="5"/>
        <v>0</v>
      </c>
      <c r="Q47" s="17">
        <f t="shared" si="5"/>
        <v>0</v>
      </c>
      <c r="R47" s="17">
        <f t="shared" si="5"/>
        <v>0</v>
      </c>
      <c r="S47" s="17">
        <f t="shared" si="5"/>
        <v>0</v>
      </c>
      <c r="T47" s="17">
        <f t="shared" si="5"/>
        <v>0</v>
      </c>
      <c r="U47" s="17">
        <f t="shared" si="5"/>
        <v>0</v>
      </c>
      <c r="V47" s="17">
        <f t="shared" si="5"/>
        <v>0</v>
      </c>
      <c r="W47" s="17">
        <f t="shared" si="5"/>
        <v>0</v>
      </c>
      <c r="X47" s="17">
        <f t="shared" si="5"/>
        <v>0</v>
      </c>
      <c r="Y47" s="17">
        <f t="shared" si="5"/>
        <v>0</v>
      </c>
      <c r="Z47" s="17">
        <f t="shared" si="5"/>
        <v>0</v>
      </c>
      <c r="AA47" s="17">
        <f t="shared" si="5"/>
        <v>0</v>
      </c>
      <c r="AB47" s="17">
        <f t="shared" si="5"/>
        <v>0</v>
      </c>
      <c r="AC47" s="17">
        <f t="shared" si="5"/>
        <v>0</v>
      </c>
      <c r="AD47" s="17">
        <f t="shared" si="5"/>
        <v>0</v>
      </c>
      <c r="AE47" s="17">
        <f t="shared" si="5"/>
        <v>0</v>
      </c>
      <c r="AF47" s="17">
        <f t="shared" si="5"/>
        <v>0</v>
      </c>
      <c r="AG47" s="17">
        <f t="shared" si="5"/>
        <v>0</v>
      </c>
      <c r="AH47" s="17">
        <f t="shared" si="5"/>
        <v>0</v>
      </c>
      <c r="AI47" s="17">
        <f t="shared" si="5"/>
        <v>0</v>
      </c>
      <c r="AJ47" s="17">
        <f t="shared" si="5"/>
        <v>0</v>
      </c>
      <c r="AK47" s="17"/>
    </row>
    <row r="48" spans="1:37" x14ac:dyDescent="0.3">
      <c r="A48" s="2" t="s">
        <v>85</v>
      </c>
      <c r="B48" s="3" t="s">
        <v>40</v>
      </c>
      <c r="C48" s="4" t="s">
        <v>46</v>
      </c>
      <c r="D48" s="2" t="s">
        <v>106</v>
      </c>
      <c r="E48" s="10">
        <v>0</v>
      </c>
      <c r="F48" s="10">
        <v>0</v>
      </c>
      <c r="G48" s="17">
        <f>$E$7*G7</f>
        <v>0</v>
      </c>
      <c r="H48" s="17">
        <f t="shared" ref="H48:AJ48" si="6">$E$7*H7</f>
        <v>0</v>
      </c>
      <c r="I48" s="17">
        <f t="shared" si="6"/>
        <v>0</v>
      </c>
      <c r="J48" s="17">
        <f t="shared" si="6"/>
        <v>0</v>
      </c>
      <c r="K48" s="17">
        <f t="shared" si="6"/>
        <v>0</v>
      </c>
      <c r="L48" s="17">
        <f t="shared" si="6"/>
        <v>0</v>
      </c>
      <c r="M48" s="17">
        <f t="shared" si="6"/>
        <v>0</v>
      </c>
      <c r="N48" s="17">
        <f t="shared" si="6"/>
        <v>0</v>
      </c>
      <c r="O48" s="17">
        <f t="shared" si="6"/>
        <v>0</v>
      </c>
      <c r="P48" s="17">
        <f t="shared" si="6"/>
        <v>0</v>
      </c>
      <c r="Q48" s="17">
        <f t="shared" si="6"/>
        <v>0</v>
      </c>
      <c r="R48" s="17">
        <f t="shared" si="6"/>
        <v>0</v>
      </c>
      <c r="S48" s="17">
        <f t="shared" si="6"/>
        <v>0</v>
      </c>
      <c r="T48" s="17">
        <f t="shared" si="6"/>
        <v>0</v>
      </c>
      <c r="U48" s="17">
        <f t="shared" si="6"/>
        <v>0</v>
      </c>
      <c r="V48" s="17">
        <f t="shared" si="6"/>
        <v>0</v>
      </c>
      <c r="W48" s="17">
        <f t="shared" si="6"/>
        <v>0</v>
      </c>
      <c r="X48" s="17">
        <f t="shared" si="6"/>
        <v>0</v>
      </c>
      <c r="Y48" s="17">
        <f t="shared" si="6"/>
        <v>0</v>
      </c>
      <c r="Z48" s="17">
        <f t="shared" si="6"/>
        <v>0</v>
      </c>
      <c r="AA48" s="17">
        <f t="shared" si="6"/>
        <v>0</v>
      </c>
      <c r="AB48" s="17">
        <f t="shared" si="6"/>
        <v>0</v>
      </c>
      <c r="AC48" s="17">
        <f t="shared" si="6"/>
        <v>0</v>
      </c>
      <c r="AD48" s="17">
        <f t="shared" si="6"/>
        <v>0</v>
      </c>
      <c r="AE48" s="17">
        <f t="shared" si="6"/>
        <v>0</v>
      </c>
      <c r="AF48" s="17">
        <f t="shared" si="6"/>
        <v>0</v>
      </c>
      <c r="AG48" s="17">
        <f t="shared" si="6"/>
        <v>0</v>
      </c>
      <c r="AH48" s="17">
        <f t="shared" si="6"/>
        <v>0</v>
      </c>
      <c r="AI48" s="17">
        <f t="shared" si="6"/>
        <v>0</v>
      </c>
      <c r="AJ48" s="17">
        <f t="shared" si="6"/>
        <v>0</v>
      </c>
      <c r="AK48" s="17"/>
    </row>
    <row r="49" spans="1:37" x14ac:dyDescent="0.3">
      <c r="A49" s="2" t="s">
        <v>85</v>
      </c>
      <c r="B49" s="3" t="s">
        <v>40</v>
      </c>
      <c r="C49" s="4" t="s">
        <v>39</v>
      </c>
      <c r="D49" s="2" t="s">
        <v>106</v>
      </c>
      <c r="E49" s="10">
        <v>0</v>
      </c>
      <c r="F49" s="10">
        <v>0</v>
      </c>
      <c r="G49" s="17">
        <f>$E$8*G8</f>
        <v>0</v>
      </c>
      <c r="H49" s="17">
        <f t="shared" ref="H49:AJ49" si="7">$E$8*H8</f>
        <v>0</v>
      </c>
      <c r="I49" s="17">
        <f t="shared" si="7"/>
        <v>0</v>
      </c>
      <c r="J49" s="17">
        <f t="shared" si="7"/>
        <v>0</v>
      </c>
      <c r="K49" s="17">
        <f t="shared" si="7"/>
        <v>0</v>
      </c>
      <c r="L49" s="17">
        <f t="shared" si="7"/>
        <v>0</v>
      </c>
      <c r="M49" s="17">
        <f t="shared" si="7"/>
        <v>0</v>
      </c>
      <c r="N49" s="17">
        <f t="shared" si="7"/>
        <v>0</v>
      </c>
      <c r="O49" s="17">
        <f t="shared" si="7"/>
        <v>0</v>
      </c>
      <c r="P49" s="17">
        <f t="shared" si="7"/>
        <v>0</v>
      </c>
      <c r="Q49" s="17">
        <f t="shared" si="7"/>
        <v>0</v>
      </c>
      <c r="R49" s="17">
        <f t="shared" si="7"/>
        <v>0</v>
      </c>
      <c r="S49" s="17">
        <f t="shared" si="7"/>
        <v>0</v>
      </c>
      <c r="T49" s="17">
        <f t="shared" si="7"/>
        <v>0</v>
      </c>
      <c r="U49" s="17">
        <f t="shared" si="7"/>
        <v>0</v>
      </c>
      <c r="V49" s="17">
        <f t="shared" si="7"/>
        <v>0</v>
      </c>
      <c r="W49" s="17">
        <f t="shared" si="7"/>
        <v>0</v>
      </c>
      <c r="X49" s="17">
        <f t="shared" si="7"/>
        <v>0</v>
      </c>
      <c r="Y49" s="17">
        <f t="shared" si="7"/>
        <v>0</v>
      </c>
      <c r="Z49" s="17">
        <f t="shared" si="7"/>
        <v>0</v>
      </c>
      <c r="AA49" s="17">
        <f t="shared" si="7"/>
        <v>0</v>
      </c>
      <c r="AB49" s="17">
        <f t="shared" si="7"/>
        <v>0</v>
      </c>
      <c r="AC49" s="17">
        <f t="shared" si="7"/>
        <v>0</v>
      </c>
      <c r="AD49" s="17">
        <f t="shared" si="7"/>
        <v>0</v>
      </c>
      <c r="AE49" s="17">
        <f t="shared" si="7"/>
        <v>0</v>
      </c>
      <c r="AF49" s="17">
        <f t="shared" si="7"/>
        <v>0</v>
      </c>
      <c r="AG49" s="17">
        <f t="shared" si="7"/>
        <v>0</v>
      </c>
      <c r="AH49" s="17">
        <f t="shared" si="7"/>
        <v>0</v>
      </c>
      <c r="AI49" s="17">
        <f t="shared" si="7"/>
        <v>0</v>
      </c>
      <c r="AJ49" s="17">
        <f t="shared" si="7"/>
        <v>0</v>
      </c>
      <c r="AK49" s="17"/>
    </row>
    <row r="50" spans="1:37" x14ac:dyDescent="0.3">
      <c r="A50" s="2" t="s">
        <v>85</v>
      </c>
      <c r="B50" s="5" t="s">
        <v>41</v>
      </c>
      <c r="C50" s="4" t="s">
        <v>43</v>
      </c>
      <c r="D50" s="2" t="s">
        <v>106</v>
      </c>
      <c r="E50" s="10">
        <v>0</v>
      </c>
      <c r="F50" s="10">
        <v>0</v>
      </c>
      <c r="G50" s="17">
        <f>$E$9*G9</f>
        <v>160000</v>
      </c>
      <c r="H50" s="17">
        <f t="shared" ref="H50:AJ50" si="8">$E$9*H9</f>
        <v>160000</v>
      </c>
      <c r="I50" s="17">
        <f t="shared" si="8"/>
        <v>80000</v>
      </c>
      <c r="J50" s="17">
        <f t="shared" si="8"/>
        <v>80000</v>
      </c>
      <c r="K50" s="17">
        <f t="shared" si="8"/>
        <v>40000</v>
      </c>
      <c r="L50" s="17">
        <f t="shared" si="8"/>
        <v>40000</v>
      </c>
      <c r="M50" s="17">
        <f t="shared" si="8"/>
        <v>40000</v>
      </c>
      <c r="N50" s="17">
        <f t="shared" si="8"/>
        <v>40000</v>
      </c>
      <c r="O50" s="17">
        <f t="shared" si="8"/>
        <v>40000</v>
      </c>
      <c r="P50" s="17">
        <f t="shared" si="8"/>
        <v>40000</v>
      </c>
      <c r="Q50" s="17">
        <f t="shared" si="8"/>
        <v>40000</v>
      </c>
      <c r="R50" s="17">
        <f t="shared" si="8"/>
        <v>40000</v>
      </c>
      <c r="S50" s="17">
        <f t="shared" si="8"/>
        <v>40000</v>
      </c>
      <c r="T50" s="17">
        <f t="shared" si="8"/>
        <v>40000</v>
      </c>
      <c r="U50" s="17">
        <f t="shared" si="8"/>
        <v>40000</v>
      </c>
      <c r="V50" s="17">
        <f t="shared" si="8"/>
        <v>40000</v>
      </c>
      <c r="W50" s="17">
        <f t="shared" si="8"/>
        <v>40000</v>
      </c>
      <c r="X50" s="17">
        <f t="shared" si="8"/>
        <v>40000</v>
      </c>
      <c r="Y50" s="17">
        <f t="shared" si="8"/>
        <v>40000</v>
      </c>
      <c r="Z50" s="17">
        <f t="shared" si="8"/>
        <v>40000</v>
      </c>
      <c r="AA50" s="17">
        <f t="shared" si="8"/>
        <v>40000</v>
      </c>
      <c r="AB50" s="17">
        <f t="shared" si="8"/>
        <v>40000</v>
      </c>
      <c r="AC50" s="17">
        <f t="shared" si="8"/>
        <v>40000</v>
      </c>
      <c r="AD50" s="17">
        <f t="shared" si="8"/>
        <v>40000</v>
      </c>
      <c r="AE50" s="17">
        <f t="shared" si="8"/>
        <v>40000</v>
      </c>
      <c r="AF50" s="17">
        <f t="shared" si="8"/>
        <v>40000</v>
      </c>
      <c r="AG50" s="17">
        <f t="shared" si="8"/>
        <v>40000</v>
      </c>
      <c r="AH50" s="17">
        <f t="shared" si="8"/>
        <v>40000</v>
      </c>
      <c r="AI50" s="17">
        <f t="shared" si="8"/>
        <v>40000</v>
      </c>
      <c r="AJ50" s="17">
        <f t="shared" si="8"/>
        <v>40000</v>
      </c>
      <c r="AK50" s="17"/>
    </row>
    <row r="51" spans="1:37" x14ac:dyDescent="0.3">
      <c r="A51" s="2" t="s">
        <v>85</v>
      </c>
      <c r="B51" s="5" t="s">
        <v>41</v>
      </c>
      <c r="C51" s="4" t="s">
        <v>44</v>
      </c>
      <c r="D51" s="2" t="s">
        <v>106</v>
      </c>
      <c r="E51" s="10">
        <v>0</v>
      </c>
      <c r="F51" s="10">
        <v>0</v>
      </c>
      <c r="G51" s="17">
        <f>$E$10*G10</f>
        <v>0</v>
      </c>
      <c r="H51" s="17">
        <f t="shared" ref="H51:AJ51" si="9">$E$10*H10</f>
        <v>0</v>
      </c>
      <c r="I51" s="17">
        <f t="shared" si="9"/>
        <v>0</v>
      </c>
      <c r="J51" s="17">
        <f t="shared" si="9"/>
        <v>0</v>
      </c>
      <c r="K51" s="17">
        <f t="shared" si="9"/>
        <v>0</v>
      </c>
      <c r="L51" s="17">
        <f t="shared" si="9"/>
        <v>0</v>
      </c>
      <c r="M51" s="17">
        <f t="shared" si="9"/>
        <v>0</v>
      </c>
      <c r="N51" s="17">
        <f t="shared" si="9"/>
        <v>0</v>
      </c>
      <c r="O51" s="17">
        <f t="shared" si="9"/>
        <v>0</v>
      </c>
      <c r="P51" s="17">
        <f t="shared" si="9"/>
        <v>0</v>
      </c>
      <c r="Q51" s="17">
        <f t="shared" si="9"/>
        <v>0</v>
      </c>
      <c r="R51" s="17">
        <f t="shared" si="9"/>
        <v>0</v>
      </c>
      <c r="S51" s="17">
        <f t="shared" si="9"/>
        <v>0</v>
      </c>
      <c r="T51" s="17">
        <f t="shared" si="9"/>
        <v>0</v>
      </c>
      <c r="U51" s="17">
        <f t="shared" si="9"/>
        <v>0</v>
      </c>
      <c r="V51" s="17">
        <f t="shared" si="9"/>
        <v>0</v>
      </c>
      <c r="W51" s="17">
        <f t="shared" si="9"/>
        <v>0</v>
      </c>
      <c r="X51" s="17">
        <f t="shared" si="9"/>
        <v>0</v>
      </c>
      <c r="Y51" s="17">
        <f t="shared" si="9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  <c r="AF51" s="17">
        <f t="shared" si="9"/>
        <v>0</v>
      </c>
      <c r="AG51" s="17">
        <f t="shared" si="9"/>
        <v>0</v>
      </c>
      <c r="AH51" s="17">
        <f t="shared" si="9"/>
        <v>0</v>
      </c>
      <c r="AI51" s="17">
        <f t="shared" si="9"/>
        <v>0</v>
      </c>
      <c r="AJ51" s="17">
        <f t="shared" si="9"/>
        <v>0</v>
      </c>
      <c r="AK51" s="17"/>
    </row>
    <row r="52" spans="1:37" x14ac:dyDescent="0.3">
      <c r="A52" s="2" t="s">
        <v>85</v>
      </c>
      <c r="B52" s="5" t="s">
        <v>41</v>
      </c>
      <c r="C52" s="4" t="s">
        <v>48</v>
      </c>
      <c r="D52" s="2" t="s">
        <v>106</v>
      </c>
      <c r="E52" s="10">
        <v>0</v>
      </c>
      <c r="F52" s="10">
        <v>0</v>
      </c>
      <c r="G52" s="17">
        <f>$E$11*G11</f>
        <v>0</v>
      </c>
      <c r="H52" s="17">
        <f t="shared" ref="H52:AJ52" si="10">$E$11*H11</f>
        <v>0</v>
      </c>
      <c r="I52" s="17">
        <f t="shared" si="10"/>
        <v>0</v>
      </c>
      <c r="J52" s="17">
        <f t="shared" si="10"/>
        <v>0</v>
      </c>
      <c r="K52" s="17">
        <f t="shared" si="10"/>
        <v>0</v>
      </c>
      <c r="L52" s="17">
        <f t="shared" si="10"/>
        <v>0</v>
      </c>
      <c r="M52" s="17">
        <f t="shared" si="10"/>
        <v>0</v>
      </c>
      <c r="N52" s="17">
        <f t="shared" si="10"/>
        <v>0</v>
      </c>
      <c r="O52" s="17">
        <f t="shared" si="10"/>
        <v>0</v>
      </c>
      <c r="P52" s="17">
        <f t="shared" si="10"/>
        <v>0</v>
      </c>
      <c r="Q52" s="17">
        <f t="shared" si="10"/>
        <v>0</v>
      </c>
      <c r="R52" s="17">
        <f t="shared" si="10"/>
        <v>0</v>
      </c>
      <c r="S52" s="17">
        <f t="shared" si="10"/>
        <v>0</v>
      </c>
      <c r="T52" s="17">
        <f t="shared" si="10"/>
        <v>0</v>
      </c>
      <c r="U52" s="17">
        <f t="shared" si="10"/>
        <v>0</v>
      </c>
      <c r="V52" s="17">
        <f t="shared" si="10"/>
        <v>0</v>
      </c>
      <c r="W52" s="17">
        <f t="shared" si="10"/>
        <v>0</v>
      </c>
      <c r="X52" s="17">
        <f t="shared" si="10"/>
        <v>0</v>
      </c>
      <c r="Y52" s="17">
        <f t="shared" si="10"/>
        <v>0</v>
      </c>
      <c r="Z52" s="17">
        <f t="shared" si="10"/>
        <v>0</v>
      </c>
      <c r="AA52" s="17">
        <f t="shared" si="10"/>
        <v>0</v>
      </c>
      <c r="AB52" s="17">
        <f t="shared" si="10"/>
        <v>0</v>
      </c>
      <c r="AC52" s="17">
        <f t="shared" si="10"/>
        <v>0</v>
      </c>
      <c r="AD52" s="17">
        <f t="shared" si="10"/>
        <v>0</v>
      </c>
      <c r="AE52" s="17">
        <f t="shared" si="10"/>
        <v>0</v>
      </c>
      <c r="AF52" s="17">
        <f t="shared" si="10"/>
        <v>0</v>
      </c>
      <c r="AG52" s="17">
        <f t="shared" si="10"/>
        <v>0</v>
      </c>
      <c r="AH52" s="17">
        <f t="shared" si="10"/>
        <v>0</v>
      </c>
      <c r="AI52" s="17">
        <f t="shared" si="10"/>
        <v>0</v>
      </c>
      <c r="AJ52" s="17">
        <f t="shared" si="10"/>
        <v>0</v>
      </c>
      <c r="AK52" s="17"/>
    </row>
    <row r="53" spans="1:37" x14ac:dyDescent="0.3">
      <c r="A53" s="2" t="s">
        <v>85</v>
      </c>
      <c r="B53" s="5" t="s">
        <v>42</v>
      </c>
      <c r="C53" s="4" t="s">
        <v>47</v>
      </c>
      <c r="D53" s="2" t="s">
        <v>106</v>
      </c>
      <c r="E53" s="10">
        <v>0</v>
      </c>
      <c r="F53" s="10">
        <v>0</v>
      </c>
      <c r="G53" s="17">
        <f>$E$12*G12</f>
        <v>0</v>
      </c>
      <c r="H53" s="17">
        <f t="shared" ref="H53:AJ53" si="11">$E$12*H12</f>
        <v>0</v>
      </c>
      <c r="I53" s="17">
        <f t="shared" si="11"/>
        <v>0</v>
      </c>
      <c r="J53" s="17">
        <f t="shared" si="11"/>
        <v>0</v>
      </c>
      <c r="K53" s="17">
        <f t="shared" si="11"/>
        <v>0</v>
      </c>
      <c r="L53" s="17">
        <f t="shared" si="11"/>
        <v>0</v>
      </c>
      <c r="M53" s="17">
        <f t="shared" si="11"/>
        <v>0</v>
      </c>
      <c r="N53" s="17">
        <f t="shared" si="11"/>
        <v>0</v>
      </c>
      <c r="O53" s="17">
        <f t="shared" si="11"/>
        <v>0</v>
      </c>
      <c r="P53" s="17">
        <f t="shared" si="11"/>
        <v>0</v>
      </c>
      <c r="Q53" s="17">
        <f t="shared" si="11"/>
        <v>0</v>
      </c>
      <c r="R53" s="17">
        <f t="shared" si="11"/>
        <v>0</v>
      </c>
      <c r="S53" s="17">
        <f t="shared" si="11"/>
        <v>0</v>
      </c>
      <c r="T53" s="17">
        <f t="shared" si="11"/>
        <v>0</v>
      </c>
      <c r="U53" s="17">
        <f t="shared" si="11"/>
        <v>0</v>
      </c>
      <c r="V53" s="17">
        <f t="shared" si="11"/>
        <v>0</v>
      </c>
      <c r="W53" s="17">
        <f t="shared" si="11"/>
        <v>0</v>
      </c>
      <c r="X53" s="17">
        <f t="shared" si="11"/>
        <v>0</v>
      </c>
      <c r="Y53" s="17">
        <f t="shared" si="11"/>
        <v>0</v>
      </c>
      <c r="Z53" s="17">
        <f t="shared" si="11"/>
        <v>0</v>
      </c>
      <c r="AA53" s="17">
        <f t="shared" si="11"/>
        <v>0</v>
      </c>
      <c r="AB53" s="17">
        <f t="shared" si="11"/>
        <v>0</v>
      </c>
      <c r="AC53" s="17">
        <f t="shared" si="11"/>
        <v>0</v>
      </c>
      <c r="AD53" s="17">
        <f t="shared" si="11"/>
        <v>0</v>
      </c>
      <c r="AE53" s="17">
        <f t="shared" si="11"/>
        <v>0</v>
      </c>
      <c r="AF53" s="17">
        <f t="shared" si="11"/>
        <v>0</v>
      </c>
      <c r="AG53" s="17">
        <f t="shared" si="11"/>
        <v>0</v>
      </c>
      <c r="AH53" s="17">
        <f t="shared" si="11"/>
        <v>0</v>
      </c>
      <c r="AI53" s="17">
        <f t="shared" si="11"/>
        <v>0</v>
      </c>
      <c r="AJ53" s="17">
        <f t="shared" si="11"/>
        <v>0</v>
      </c>
      <c r="AK53" s="17"/>
    </row>
    <row r="54" spans="1:37" x14ac:dyDescent="0.3">
      <c r="A54" s="2" t="s">
        <v>85</v>
      </c>
      <c r="B54" s="5" t="s">
        <v>42</v>
      </c>
      <c r="C54" s="4" t="s">
        <v>49</v>
      </c>
      <c r="D54" s="2" t="s">
        <v>106</v>
      </c>
      <c r="E54" s="10">
        <v>0</v>
      </c>
      <c r="F54" s="10">
        <v>0</v>
      </c>
      <c r="G54" s="17">
        <f>$E$13*G13</f>
        <v>0</v>
      </c>
      <c r="H54" s="17">
        <f t="shared" ref="H54:AJ54" si="12">$E$13*H13</f>
        <v>0</v>
      </c>
      <c r="I54" s="17">
        <f t="shared" si="12"/>
        <v>0</v>
      </c>
      <c r="J54" s="17">
        <f t="shared" si="12"/>
        <v>0</v>
      </c>
      <c r="K54" s="17">
        <f t="shared" si="12"/>
        <v>0</v>
      </c>
      <c r="L54" s="17">
        <f t="shared" si="12"/>
        <v>0</v>
      </c>
      <c r="M54" s="17">
        <f t="shared" si="12"/>
        <v>0</v>
      </c>
      <c r="N54" s="17">
        <f t="shared" si="12"/>
        <v>0</v>
      </c>
      <c r="O54" s="17">
        <f t="shared" si="12"/>
        <v>0</v>
      </c>
      <c r="P54" s="17">
        <f t="shared" si="12"/>
        <v>0</v>
      </c>
      <c r="Q54" s="17">
        <f t="shared" si="12"/>
        <v>0</v>
      </c>
      <c r="R54" s="17">
        <f t="shared" si="12"/>
        <v>0</v>
      </c>
      <c r="S54" s="17">
        <f t="shared" si="12"/>
        <v>0</v>
      </c>
      <c r="T54" s="17">
        <f t="shared" si="12"/>
        <v>0</v>
      </c>
      <c r="U54" s="17">
        <f t="shared" si="12"/>
        <v>0</v>
      </c>
      <c r="V54" s="17">
        <f t="shared" si="12"/>
        <v>0</v>
      </c>
      <c r="W54" s="17">
        <f t="shared" si="12"/>
        <v>0</v>
      </c>
      <c r="X54" s="17">
        <f t="shared" si="12"/>
        <v>0</v>
      </c>
      <c r="Y54" s="17">
        <f t="shared" si="12"/>
        <v>0</v>
      </c>
      <c r="Z54" s="17">
        <f t="shared" si="12"/>
        <v>0</v>
      </c>
      <c r="AA54" s="17">
        <f t="shared" si="12"/>
        <v>0</v>
      </c>
      <c r="AB54" s="17">
        <f t="shared" si="12"/>
        <v>0</v>
      </c>
      <c r="AC54" s="17">
        <f t="shared" si="12"/>
        <v>0</v>
      </c>
      <c r="AD54" s="17">
        <f t="shared" si="12"/>
        <v>0</v>
      </c>
      <c r="AE54" s="17">
        <f t="shared" si="12"/>
        <v>0</v>
      </c>
      <c r="AF54" s="17">
        <f t="shared" si="12"/>
        <v>0</v>
      </c>
      <c r="AG54" s="17">
        <f t="shared" si="12"/>
        <v>0</v>
      </c>
      <c r="AH54" s="17">
        <f t="shared" si="12"/>
        <v>0</v>
      </c>
      <c r="AI54" s="17">
        <f t="shared" si="12"/>
        <v>0</v>
      </c>
      <c r="AJ54" s="17">
        <f t="shared" si="12"/>
        <v>0</v>
      </c>
      <c r="AK54" s="17"/>
    </row>
    <row r="55" spans="1:37" x14ac:dyDescent="0.3">
      <c r="A55" s="2" t="s">
        <v>85</v>
      </c>
      <c r="B55" s="5" t="s">
        <v>50</v>
      </c>
      <c r="C55" s="4" t="s">
        <v>14</v>
      </c>
      <c r="D55" s="2" t="s">
        <v>106</v>
      </c>
      <c r="E55" s="10">
        <v>0</v>
      </c>
      <c r="F55" s="10">
        <v>0</v>
      </c>
      <c r="G55" s="17">
        <f>$E$14*G14</f>
        <v>2025000</v>
      </c>
      <c r="H55" s="17">
        <f t="shared" ref="H55:J55" si="13">$E$14*H14</f>
        <v>225000</v>
      </c>
      <c r="I55" s="17">
        <f t="shared" si="13"/>
        <v>0</v>
      </c>
      <c r="J55" s="17">
        <f t="shared" si="13"/>
        <v>0</v>
      </c>
      <c r="K55" s="17">
        <f t="shared" ref="K55:AJ55" si="14">$E$14*K14</f>
        <v>0</v>
      </c>
      <c r="L55" s="17">
        <f t="shared" si="14"/>
        <v>0</v>
      </c>
      <c r="M55" s="17">
        <f t="shared" si="14"/>
        <v>0</v>
      </c>
      <c r="N55" s="17">
        <f t="shared" si="14"/>
        <v>0</v>
      </c>
      <c r="O55" s="17">
        <f t="shared" si="14"/>
        <v>0</v>
      </c>
      <c r="P55" s="17">
        <f t="shared" si="14"/>
        <v>0</v>
      </c>
      <c r="Q55" s="17">
        <f t="shared" si="14"/>
        <v>0</v>
      </c>
      <c r="R55" s="17">
        <f t="shared" si="14"/>
        <v>0</v>
      </c>
      <c r="S55" s="17">
        <f t="shared" si="14"/>
        <v>0</v>
      </c>
      <c r="T55" s="17">
        <f t="shared" si="14"/>
        <v>0</v>
      </c>
      <c r="U55" s="17">
        <f t="shared" si="14"/>
        <v>0</v>
      </c>
      <c r="V55" s="17">
        <f t="shared" si="14"/>
        <v>0</v>
      </c>
      <c r="W55" s="17">
        <f t="shared" si="14"/>
        <v>0</v>
      </c>
      <c r="X55" s="17">
        <f t="shared" si="14"/>
        <v>0</v>
      </c>
      <c r="Y55" s="17">
        <f t="shared" si="14"/>
        <v>0</v>
      </c>
      <c r="Z55" s="17">
        <f t="shared" si="14"/>
        <v>0</v>
      </c>
      <c r="AA55" s="17">
        <f t="shared" si="14"/>
        <v>0</v>
      </c>
      <c r="AB55" s="17">
        <f t="shared" si="14"/>
        <v>0</v>
      </c>
      <c r="AC55" s="17">
        <f t="shared" si="14"/>
        <v>0</v>
      </c>
      <c r="AD55" s="17">
        <f t="shared" si="14"/>
        <v>0</v>
      </c>
      <c r="AE55" s="17">
        <f t="shared" si="14"/>
        <v>0</v>
      </c>
      <c r="AF55" s="17">
        <f t="shared" si="14"/>
        <v>0</v>
      </c>
      <c r="AG55" s="17">
        <f t="shared" si="14"/>
        <v>0</v>
      </c>
      <c r="AH55" s="17">
        <f t="shared" si="14"/>
        <v>0</v>
      </c>
      <c r="AI55" s="17">
        <f t="shared" si="14"/>
        <v>0</v>
      </c>
      <c r="AJ55" s="17">
        <f t="shared" si="14"/>
        <v>0</v>
      </c>
      <c r="AK55" s="17"/>
    </row>
    <row r="56" spans="1:37" x14ac:dyDescent="0.3">
      <c r="A56" s="2" t="s">
        <v>85</v>
      </c>
      <c r="B56" s="5" t="s">
        <v>50</v>
      </c>
      <c r="C56" s="4" t="s">
        <v>19</v>
      </c>
      <c r="D56" s="2" t="s">
        <v>106</v>
      </c>
      <c r="E56" s="10">
        <v>0</v>
      </c>
      <c r="F56" s="10">
        <v>0</v>
      </c>
      <c r="G56" s="17">
        <f>$E$15*G15</f>
        <v>280000</v>
      </c>
      <c r="H56" s="17">
        <f t="shared" ref="H56:J56" si="15">$E$15*H15</f>
        <v>0</v>
      </c>
      <c r="I56" s="17">
        <f t="shared" si="15"/>
        <v>0</v>
      </c>
      <c r="J56" s="17">
        <f t="shared" si="15"/>
        <v>0</v>
      </c>
      <c r="K56" s="17">
        <f t="shared" ref="K56:AJ56" si="16">$E$15*K15</f>
        <v>0</v>
      </c>
      <c r="L56" s="17">
        <f t="shared" si="16"/>
        <v>0</v>
      </c>
      <c r="M56" s="17">
        <f t="shared" si="16"/>
        <v>0</v>
      </c>
      <c r="N56" s="17">
        <f t="shared" si="16"/>
        <v>0</v>
      </c>
      <c r="O56" s="17">
        <f t="shared" si="16"/>
        <v>0</v>
      </c>
      <c r="P56" s="17">
        <f t="shared" si="16"/>
        <v>0</v>
      </c>
      <c r="Q56" s="17">
        <f t="shared" si="16"/>
        <v>0</v>
      </c>
      <c r="R56" s="17">
        <f t="shared" si="16"/>
        <v>0</v>
      </c>
      <c r="S56" s="17">
        <f t="shared" si="16"/>
        <v>0</v>
      </c>
      <c r="T56" s="17">
        <f t="shared" si="16"/>
        <v>0</v>
      </c>
      <c r="U56" s="17">
        <f t="shared" si="16"/>
        <v>0</v>
      </c>
      <c r="V56" s="17">
        <f t="shared" si="16"/>
        <v>0</v>
      </c>
      <c r="W56" s="17">
        <f t="shared" si="16"/>
        <v>0</v>
      </c>
      <c r="X56" s="17">
        <f t="shared" si="16"/>
        <v>0</v>
      </c>
      <c r="Y56" s="17">
        <f t="shared" si="16"/>
        <v>0</v>
      </c>
      <c r="Z56" s="17">
        <f t="shared" si="16"/>
        <v>0</v>
      </c>
      <c r="AA56" s="17">
        <f t="shared" si="16"/>
        <v>0</v>
      </c>
      <c r="AB56" s="17">
        <f t="shared" si="16"/>
        <v>0</v>
      </c>
      <c r="AC56" s="17">
        <f t="shared" si="16"/>
        <v>0</v>
      </c>
      <c r="AD56" s="17">
        <f t="shared" si="16"/>
        <v>0</v>
      </c>
      <c r="AE56" s="17">
        <f t="shared" si="16"/>
        <v>0</v>
      </c>
      <c r="AF56" s="17">
        <f t="shared" si="16"/>
        <v>0</v>
      </c>
      <c r="AG56" s="17">
        <f t="shared" si="16"/>
        <v>0</v>
      </c>
      <c r="AH56" s="17">
        <f t="shared" si="16"/>
        <v>0</v>
      </c>
      <c r="AI56" s="17">
        <f t="shared" si="16"/>
        <v>0</v>
      </c>
      <c r="AJ56" s="17">
        <f t="shared" si="16"/>
        <v>0</v>
      </c>
      <c r="AK56" s="17"/>
    </row>
    <row r="57" spans="1:37" x14ac:dyDescent="0.3">
      <c r="A57" s="2" t="s">
        <v>85</v>
      </c>
      <c r="B57" s="3" t="s">
        <v>51</v>
      </c>
      <c r="C57" s="3" t="s">
        <v>52</v>
      </c>
      <c r="D57" s="2" t="s">
        <v>106</v>
      </c>
      <c r="E57" s="10">
        <v>0</v>
      </c>
      <c r="F57" s="10">
        <v>0</v>
      </c>
      <c r="G57" s="17">
        <f>$E$16*G16</f>
        <v>0</v>
      </c>
      <c r="H57" s="17">
        <f>$E$16*H15</f>
        <v>0</v>
      </c>
      <c r="I57" s="17">
        <f t="shared" ref="I57:AJ57" si="17">$E$16*I16</f>
        <v>150000</v>
      </c>
      <c r="J57" s="17">
        <f t="shared" si="17"/>
        <v>0</v>
      </c>
      <c r="K57" s="17">
        <f t="shared" si="17"/>
        <v>150000</v>
      </c>
      <c r="L57" s="17">
        <f t="shared" si="17"/>
        <v>0</v>
      </c>
      <c r="M57" s="17">
        <f t="shared" si="17"/>
        <v>0</v>
      </c>
      <c r="N57" s="17">
        <f t="shared" si="17"/>
        <v>0</v>
      </c>
      <c r="O57" s="17">
        <f t="shared" si="17"/>
        <v>0</v>
      </c>
      <c r="P57" s="17">
        <f t="shared" si="17"/>
        <v>0</v>
      </c>
      <c r="Q57" s="17">
        <f t="shared" si="17"/>
        <v>0</v>
      </c>
      <c r="R57" s="17">
        <f t="shared" si="17"/>
        <v>0</v>
      </c>
      <c r="S57" s="17">
        <f t="shared" si="17"/>
        <v>0</v>
      </c>
      <c r="T57" s="17">
        <f t="shared" si="17"/>
        <v>0</v>
      </c>
      <c r="U57" s="17">
        <f t="shared" si="17"/>
        <v>0</v>
      </c>
      <c r="V57" s="17">
        <f t="shared" si="17"/>
        <v>0</v>
      </c>
      <c r="W57" s="17">
        <f t="shared" si="17"/>
        <v>0</v>
      </c>
      <c r="X57" s="17">
        <f t="shared" si="17"/>
        <v>0</v>
      </c>
      <c r="Y57" s="17">
        <f t="shared" si="17"/>
        <v>0</v>
      </c>
      <c r="Z57" s="17">
        <f t="shared" si="17"/>
        <v>0</v>
      </c>
      <c r="AA57" s="17">
        <f t="shared" si="17"/>
        <v>0</v>
      </c>
      <c r="AB57" s="17">
        <f t="shared" si="17"/>
        <v>0</v>
      </c>
      <c r="AC57" s="17">
        <f t="shared" si="17"/>
        <v>0</v>
      </c>
      <c r="AD57" s="17">
        <f t="shared" si="17"/>
        <v>0</v>
      </c>
      <c r="AE57" s="17">
        <f t="shared" si="17"/>
        <v>0</v>
      </c>
      <c r="AF57" s="17">
        <f t="shared" si="17"/>
        <v>0</v>
      </c>
      <c r="AG57" s="17">
        <f t="shared" si="17"/>
        <v>0</v>
      </c>
      <c r="AH57" s="17">
        <f t="shared" si="17"/>
        <v>0</v>
      </c>
      <c r="AI57" s="17">
        <f t="shared" si="17"/>
        <v>0</v>
      </c>
      <c r="AJ57" s="17">
        <f t="shared" si="17"/>
        <v>0</v>
      </c>
      <c r="AK57" s="17"/>
    </row>
    <row r="58" spans="1:37" x14ac:dyDescent="0.3">
      <c r="A58" s="2" t="s">
        <v>85</v>
      </c>
      <c r="B58" s="3" t="s">
        <v>51</v>
      </c>
      <c r="C58" s="3" t="s">
        <v>53</v>
      </c>
      <c r="D58" s="2" t="s">
        <v>106</v>
      </c>
      <c r="E58" s="10">
        <v>0</v>
      </c>
      <c r="F58" s="10">
        <v>0</v>
      </c>
      <c r="G58" s="17">
        <f>$E$17*G17</f>
        <v>0</v>
      </c>
      <c r="H58" s="17">
        <f t="shared" ref="H58:AJ58" si="18">$E$17*H17</f>
        <v>0</v>
      </c>
      <c r="I58" s="17">
        <f t="shared" si="18"/>
        <v>0</v>
      </c>
      <c r="J58" s="17">
        <f t="shared" si="18"/>
        <v>0</v>
      </c>
      <c r="K58" s="17">
        <f t="shared" si="18"/>
        <v>0</v>
      </c>
      <c r="L58" s="17">
        <f t="shared" si="18"/>
        <v>225000</v>
      </c>
      <c r="M58" s="17">
        <f t="shared" si="18"/>
        <v>0</v>
      </c>
      <c r="N58" s="17">
        <f t="shared" si="18"/>
        <v>225000</v>
      </c>
      <c r="O58" s="17">
        <f t="shared" si="18"/>
        <v>0</v>
      </c>
      <c r="P58" s="17">
        <f t="shared" si="18"/>
        <v>225000</v>
      </c>
      <c r="Q58" s="17">
        <f t="shared" si="18"/>
        <v>0</v>
      </c>
      <c r="R58" s="17">
        <f t="shared" si="18"/>
        <v>225000</v>
      </c>
      <c r="S58" s="17">
        <f t="shared" si="18"/>
        <v>0</v>
      </c>
      <c r="T58" s="17">
        <f t="shared" si="18"/>
        <v>225000</v>
      </c>
      <c r="U58" s="17">
        <f t="shared" si="18"/>
        <v>0</v>
      </c>
      <c r="V58" s="17">
        <f t="shared" si="18"/>
        <v>225000</v>
      </c>
      <c r="W58" s="17">
        <f t="shared" si="18"/>
        <v>0</v>
      </c>
      <c r="X58" s="17">
        <f t="shared" si="18"/>
        <v>225000</v>
      </c>
      <c r="Y58" s="17">
        <f t="shared" si="18"/>
        <v>0</v>
      </c>
      <c r="Z58" s="17">
        <f t="shared" si="18"/>
        <v>225000</v>
      </c>
      <c r="AA58" s="17">
        <f t="shared" si="18"/>
        <v>0</v>
      </c>
      <c r="AB58" s="17">
        <f t="shared" si="18"/>
        <v>225000</v>
      </c>
      <c r="AC58" s="17">
        <f t="shared" si="18"/>
        <v>0</v>
      </c>
      <c r="AD58" s="17">
        <f t="shared" si="18"/>
        <v>225000</v>
      </c>
      <c r="AE58" s="17">
        <f t="shared" si="18"/>
        <v>0</v>
      </c>
      <c r="AF58" s="17">
        <f t="shared" si="18"/>
        <v>225000</v>
      </c>
      <c r="AG58" s="17">
        <f t="shared" si="18"/>
        <v>0</v>
      </c>
      <c r="AH58" s="17">
        <f t="shared" si="18"/>
        <v>225000</v>
      </c>
      <c r="AI58" s="17">
        <f t="shared" si="18"/>
        <v>0</v>
      </c>
      <c r="AJ58" s="17">
        <f t="shared" si="18"/>
        <v>225000</v>
      </c>
      <c r="AK58" s="17"/>
    </row>
    <row r="59" spans="1:37" x14ac:dyDescent="0.3">
      <c r="A59" s="2" t="s">
        <v>85</v>
      </c>
      <c r="B59" s="3" t="s">
        <v>51</v>
      </c>
      <c r="C59" s="3" t="s">
        <v>54</v>
      </c>
      <c r="D59" s="2" t="s">
        <v>106</v>
      </c>
      <c r="E59" s="10">
        <v>0</v>
      </c>
      <c r="F59" s="10">
        <v>0</v>
      </c>
      <c r="G59" s="17">
        <f>$E$18*G18</f>
        <v>0</v>
      </c>
      <c r="H59" s="17">
        <f t="shared" ref="H59:AJ59" si="19">$E$18*H18</f>
        <v>0</v>
      </c>
      <c r="I59" s="17">
        <f t="shared" si="19"/>
        <v>300000</v>
      </c>
      <c r="J59" s="17">
        <f t="shared" si="19"/>
        <v>0</v>
      </c>
      <c r="K59" s="17">
        <f t="shared" si="19"/>
        <v>0</v>
      </c>
      <c r="L59" s="17">
        <f t="shared" si="19"/>
        <v>300000</v>
      </c>
      <c r="M59" s="17">
        <f t="shared" si="19"/>
        <v>0</v>
      </c>
      <c r="N59" s="17">
        <f t="shared" si="19"/>
        <v>0</v>
      </c>
      <c r="O59" s="17">
        <f t="shared" si="19"/>
        <v>300000</v>
      </c>
      <c r="P59" s="17">
        <f t="shared" si="19"/>
        <v>0</v>
      </c>
      <c r="Q59" s="17">
        <f t="shared" si="19"/>
        <v>0</v>
      </c>
      <c r="R59" s="17">
        <f t="shared" si="19"/>
        <v>300000</v>
      </c>
      <c r="S59" s="17">
        <f t="shared" si="19"/>
        <v>0</v>
      </c>
      <c r="T59" s="17">
        <f t="shared" si="19"/>
        <v>0</v>
      </c>
      <c r="U59" s="17">
        <f t="shared" si="19"/>
        <v>300000</v>
      </c>
      <c r="V59" s="17">
        <f t="shared" si="19"/>
        <v>0</v>
      </c>
      <c r="W59" s="17">
        <f t="shared" si="19"/>
        <v>0</v>
      </c>
      <c r="X59" s="17">
        <f t="shared" si="19"/>
        <v>300000</v>
      </c>
      <c r="Y59" s="17">
        <f t="shared" si="19"/>
        <v>0</v>
      </c>
      <c r="Z59" s="17">
        <f t="shared" si="19"/>
        <v>0</v>
      </c>
      <c r="AA59" s="17">
        <f t="shared" si="19"/>
        <v>300000</v>
      </c>
      <c r="AB59" s="17">
        <f t="shared" si="19"/>
        <v>0</v>
      </c>
      <c r="AC59" s="17">
        <f t="shared" si="19"/>
        <v>0</v>
      </c>
      <c r="AD59" s="17">
        <f t="shared" si="19"/>
        <v>300000</v>
      </c>
      <c r="AE59" s="17">
        <f t="shared" si="19"/>
        <v>0</v>
      </c>
      <c r="AF59" s="17">
        <f t="shared" si="19"/>
        <v>0</v>
      </c>
      <c r="AG59" s="17">
        <f t="shared" si="19"/>
        <v>300000</v>
      </c>
      <c r="AH59" s="17">
        <f t="shared" si="19"/>
        <v>0</v>
      </c>
      <c r="AI59" s="17">
        <f t="shared" si="19"/>
        <v>0</v>
      </c>
      <c r="AJ59" s="17">
        <f t="shared" si="19"/>
        <v>300000</v>
      </c>
      <c r="AK59" s="17"/>
    </row>
    <row r="60" spans="1:37" x14ac:dyDescent="0.3">
      <c r="A60" s="2" t="s">
        <v>85</v>
      </c>
      <c r="B60" s="3" t="s">
        <v>51</v>
      </c>
      <c r="C60" s="3" t="s">
        <v>55</v>
      </c>
      <c r="D60" s="2" t="s">
        <v>106</v>
      </c>
      <c r="E60" s="10">
        <v>0</v>
      </c>
      <c r="F60" s="10">
        <v>0</v>
      </c>
      <c r="G60" s="17">
        <f>$E$19*G19</f>
        <v>250000</v>
      </c>
      <c r="H60" s="17">
        <f t="shared" ref="H60:AJ60" si="20">$E$19*H19</f>
        <v>0</v>
      </c>
      <c r="I60" s="17">
        <f t="shared" si="20"/>
        <v>0</v>
      </c>
      <c r="J60" s="17">
        <f t="shared" si="20"/>
        <v>0</v>
      </c>
      <c r="K60" s="17">
        <f t="shared" si="20"/>
        <v>250000</v>
      </c>
      <c r="L60" s="17">
        <f t="shared" si="20"/>
        <v>0</v>
      </c>
      <c r="M60" s="17">
        <f t="shared" si="20"/>
        <v>0</v>
      </c>
      <c r="N60" s="17">
        <f t="shared" si="20"/>
        <v>0</v>
      </c>
      <c r="O60" s="17">
        <f t="shared" si="20"/>
        <v>0</v>
      </c>
      <c r="P60" s="17">
        <f t="shared" si="20"/>
        <v>250000</v>
      </c>
      <c r="Q60" s="17">
        <f t="shared" si="20"/>
        <v>0</v>
      </c>
      <c r="R60" s="17">
        <f t="shared" si="20"/>
        <v>0</v>
      </c>
      <c r="S60" s="17">
        <f t="shared" si="20"/>
        <v>0</v>
      </c>
      <c r="T60" s="17">
        <f t="shared" si="20"/>
        <v>0</v>
      </c>
      <c r="U60" s="17">
        <f t="shared" si="20"/>
        <v>250000</v>
      </c>
      <c r="V60" s="17">
        <f t="shared" si="20"/>
        <v>0</v>
      </c>
      <c r="W60" s="17">
        <f t="shared" si="20"/>
        <v>0</v>
      </c>
      <c r="X60" s="17">
        <f t="shared" si="20"/>
        <v>0</v>
      </c>
      <c r="Y60" s="17">
        <f t="shared" si="20"/>
        <v>0</v>
      </c>
      <c r="Z60" s="17">
        <f t="shared" si="20"/>
        <v>250000</v>
      </c>
      <c r="AA60" s="17">
        <f t="shared" si="20"/>
        <v>0</v>
      </c>
      <c r="AB60" s="17">
        <f t="shared" si="20"/>
        <v>0</v>
      </c>
      <c r="AC60" s="17">
        <f t="shared" si="20"/>
        <v>0</v>
      </c>
      <c r="AD60" s="17">
        <f t="shared" si="20"/>
        <v>0</v>
      </c>
      <c r="AE60" s="17">
        <f t="shared" si="20"/>
        <v>250000</v>
      </c>
      <c r="AF60" s="17">
        <f t="shared" si="20"/>
        <v>0</v>
      </c>
      <c r="AG60" s="17">
        <f t="shared" si="20"/>
        <v>0</v>
      </c>
      <c r="AH60" s="17">
        <f t="shared" si="20"/>
        <v>0</v>
      </c>
      <c r="AI60" s="17">
        <f t="shared" si="20"/>
        <v>0</v>
      </c>
      <c r="AJ60" s="17">
        <f t="shared" si="20"/>
        <v>250000</v>
      </c>
      <c r="AK60" s="17"/>
    </row>
    <row r="61" spans="1:37" x14ac:dyDescent="0.3">
      <c r="A61" s="2" t="s">
        <v>85</v>
      </c>
      <c r="B61" s="3" t="s">
        <v>51</v>
      </c>
      <c r="C61" s="3" t="s">
        <v>56</v>
      </c>
      <c r="D61" s="2" t="s">
        <v>106</v>
      </c>
      <c r="E61" s="10">
        <v>0</v>
      </c>
      <c r="F61" s="10">
        <v>0</v>
      </c>
      <c r="G61" s="17">
        <f>$E$20*G20</f>
        <v>50000</v>
      </c>
      <c r="H61" s="17">
        <f t="shared" ref="H61:AJ61" si="21">$E$20*H20</f>
        <v>0</v>
      </c>
      <c r="I61" s="17">
        <f t="shared" si="21"/>
        <v>50000</v>
      </c>
      <c r="J61" s="17">
        <f t="shared" si="21"/>
        <v>0</v>
      </c>
      <c r="K61" s="17">
        <f t="shared" si="21"/>
        <v>50000</v>
      </c>
      <c r="L61" s="17">
        <f t="shared" si="21"/>
        <v>0</v>
      </c>
      <c r="M61" s="17">
        <f t="shared" si="21"/>
        <v>50000</v>
      </c>
      <c r="N61" s="17">
        <f t="shared" si="21"/>
        <v>0</v>
      </c>
      <c r="O61" s="17">
        <f t="shared" si="21"/>
        <v>50000</v>
      </c>
      <c r="P61" s="17">
        <f t="shared" si="21"/>
        <v>0</v>
      </c>
      <c r="Q61" s="17">
        <f t="shared" si="21"/>
        <v>50000</v>
      </c>
      <c r="R61" s="17">
        <f t="shared" si="21"/>
        <v>0</v>
      </c>
      <c r="S61" s="17">
        <f t="shared" si="21"/>
        <v>50000</v>
      </c>
      <c r="T61" s="17">
        <f t="shared" si="21"/>
        <v>0</v>
      </c>
      <c r="U61" s="17">
        <f t="shared" si="21"/>
        <v>50000</v>
      </c>
      <c r="V61" s="17">
        <f t="shared" si="21"/>
        <v>0</v>
      </c>
      <c r="W61" s="17">
        <f t="shared" si="21"/>
        <v>50000</v>
      </c>
      <c r="X61" s="17">
        <f t="shared" si="21"/>
        <v>0</v>
      </c>
      <c r="Y61" s="17">
        <f t="shared" si="21"/>
        <v>50000</v>
      </c>
      <c r="Z61" s="17">
        <f t="shared" si="21"/>
        <v>0</v>
      </c>
      <c r="AA61" s="17">
        <f t="shared" si="21"/>
        <v>50000</v>
      </c>
      <c r="AB61" s="17">
        <f t="shared" si="21"/>
        <v>0</v>
      </c>
      <c r="AC61" s="17">
        <f t="shared" si="21"/>
        <v>50000</v>
      </c>
      <c r="AD61" s="17">
        <f t="shared" si="21"/>
        <v>0</v>
      </c>
      <c r="AE61" s="17">
        <f t="shared" si="21"/>
        <v>50000</v>
      </c>
      <c r="AF61" s="17">
        <f t="shared" si="21"/>
        <v>0</v>
      </c>
      <c r="AG61" s="17">
        <f t="shared" si="21"/>
        <v>50000</v>
      </c>
      <c r="AH61" s="17">
        <f t="shared" si="21"/>
        <v>0</v>
      </c>
      <c r="AI61" s="17">
        <f t="shared" si="21"/>
        <v>50000</v>
      </c>
      <c r="AJ61" s="17">
        <f t="shared" si="21"/>
        <v>0</v>
      </c>
      <c r="AK61" s="17"/>
    </row>
    <row r="62" spans="1:37" x14ac:dyDescent="0.3">
      <c r="A62" s="2" t="s">
        <v>85</v>
      </c>
      <c r="B62" s="3" t="s">
        <v>51</v>
      </c>
      <c r="C62" s="3" t="s">
        <v>57</v>
      </c>
      <c r="D62" s="2" t="s">
        <v>106</v>
      </c>
      <c r="E62" s="10">
        <v>0</v>
      </c>
      <c r="F62" s="10">
        <v>0</v>
      </c>
      <c r="G62" s="17">
        <f>$E$21*G21</f>
        <v>0</v>
      </c>
      <c r="H62" s="17">
        <f t="shared" ref="H62:AJ62" si="22">$E$21*H21</f>
        <v>0</v>
      </c>
      <c r="I62" s="17">
        <f t="shared" si="22"/>
        <v>0</v>
      </c>
      <c r="J62" s="17">
        <f t="shared" si="22"/>
        <v>0</v>
      </c>
      <c r="K62" s="17">
        <f t="shared" si="22"/>
        <v>0</v>
      </c>
      <c r="L62" s="17">
        <f t="shared" si="22"/>
        <v>0</v>
      </c>
      <c r="M62" s="17">
        <f t="shared" si="22"/>
        <v>0</v>
      </c>
      <c r="N62" s="17">
        <f t="shared" si="22"/>
        <v>0</v>
      </c>
      <c r="O62" s="17">
        <f t="shared" si="22"/>
        <v>0</v>
      </c>
      <c r="P62" s="17">
        <f t="shared" si="22"/>
        <v>0</v>
      </c>
      <c r="Q62" s="17">
        <f t="shared" si="22"/>
        <v>0</v>
      </c>
      <c r="R62" s="17">
        <f t="shared" si="22"/>
        <v>0</v>
      </c>
      <c r="S62" s="17">
        <f t="shared" si="22"/>
        <v>0</v>
      </c>
      <c r="T62" s="17">
        <f t="shared" si="22"/>
        <v>0</v>
      </c>
      <c r="U62" s="17">
        <f t="shared" si="22"/>
        <v>0</v>
      </c>
      <c r="V62" s="17">
        <f t="shared" si="22"/>
        <v>0</v>
      </c>
      <c r="W62" s="17">
        <f t="shared" si="22"/>
        <v>0</v>
      </c>
      <c r="X62" s="17">
        <f t="shared" si="22"/>
        <v>0</v>
      </c>
      <c r="Y62" s="17">
        <f t="shared" si="22"/>
        <v>0</v>
      </c>
      <c r="Z62" s="17">
        <f t="shared" si="22"/>
        <v>0</v>
      </c>
      <c r="AA62" s="17">
        <f t="shared" si="22"/>
        <v>0</v>
      </c>
      <c r="AB62" s="17">
        <f t="shared" si="22"/>
        <v>0</v>
      </c>
      <c r="AC62" s="17">
        <f t="shared" si="22"/>
        <v>0</v>
      </c>
      <c r="AD62" s="17">
        <f t="shared" si="22"/>
        <v>0</v>
      </c>
      <c r="AE62" s="17">
        <f t="shared" si="22"/>
        <v>0</v>
      </c>
      <c r="AF62" s="17">
        <f t="shared" si="22"/>
        <v>0</v>
      </c>
      <c r="AG62" s="17">
        <f t="shared" si="22"/>
        <v>0</v>
      </c>
      <c r="AH62" s="17">
        <f t="shared" si="22"/>
        <v>0</v>
      </c>
      <c r="AI62" s="17">
        <f t="shared" si="22"/>
        <v>0</v>
      </c>
      <c r="AJ62" s="17">
        <f t="shared" si="22"/>
        <v>0</v>
      </c>
      <c r="AK62" s="17"/>
    </row>
    <row r="63" spans="1:37" x14ac:dyDescent="0.3">
      <c r="A63" s="2" t="s">
        <v>85</v>
      </c>
      <c r="B63" s="2" t="s">
        <v>71</v>
      </c>
      <c r="C63" s="3" t="s">
        <v>60</v>
      </c>
      <c r="D63" s="2" t="s">
        <v>106</v>
      </c>
      <c r="E63" s="10">
        <v>0</v>
      </c>
      <c r="F63" s="10">
        <v>0</v>
      </c>
      <c r="G63" s="17">
        <f>$E$22*G22</f>
        <v>1050000</v>
      </c>
      <c r="H63" s="17">
        <f t="shared" ref="H63:AJ63" si="23">$E$22*H22</f>
        <v>0</v>
      </c>
      <c r="I63" s="17">
        <f t="shared" si="23"/>
        <v>0</v>
      </c>
      <c r="J63" s="17">
        <f t="shared" si="23"/>
        <v>0</v>
      </c>
      <c r="K63" s="17">
        <f t="shared" si="23"/>
        <v>0</v>
      </c>
      <c r="L63" s="17">
        <f t="shared" si="23"/>
        <v>0</v>
      </c>
      <c r="M63" s="17">
        <f t="shared" si="23"/>
        <v>0</v>
      </c>
      <c r="N63" s="17">
        <f t="shared" si="23"/>
        <v>0</v>
      </c>
      <c r="O63" s="17">
        <f t="shared" si="23"/>
        <v>0</v>
      </c>
      <c r="P63" s="17">
        <f t="shared" si="23"/>
        <v>0</v>
      </c>
      <c r="Q63" s="17">
        <f t="shared" si="23"/>
        <v>0</v>
      </c>
      <c r="R63" s="17">
        <f t="shared" si="23"/>
        <v>0</v>
      </c>
      <c r="S63" s="17">
        <f t="shared" si="23"/>
        <v>0</v>
      </c>
      <c r="T63" s="17">
        <f t="shared" si="23"/>
        <v>0</v>
      </c>
      <c r="U63" s="17">
        <f t="shared" si="23"/>
        <v>0</v>
      </c>
      <c r="V63" s="17">
        <f t="shared" si="23"/>
        <v>0</v>
      </c>
      <c r="W63" s="17">
        <f t="shared" si="23"/>
        <v>0</v>
      </c>
      <c r="X63" s="17">
        <f t="shared" si="23"/>
        <v>0</v>
      </c>
      <c r="Y63" s="17">
        <f t="shared" si="23"/>
        <v>0</v>
      </c>
      <c r="Z63" s="17">
        <f t="shared" si="23"/>
        <v>0</v>
      </c>
      <c r="AA63" s="17">
        <f t="shared" si="23"/>
        <v>0</v>
      </c>
      <c r="AB63" s="17">
        <f t="shared" si="23"/>
        <v>0</v>
      </c>
      <c r="AC63" s="17">
        <f t="shared" si="23"/>
        <v>0</v>
      </c>
      <c r="AD63" s="17">
        <f t="shared" si="23"/>
        <v>0</v>
      </c>
      <c r="AE63" s="17">
        <f t="shared" si="23"/>
        <v>0</v>
      </c>
      <c r="AF63" s="17">
        <f t="shared" si="23"/>
        <v>0</v>
      </c>
      <c r="AG63" s="17">
        <f t="shared" si="23"/>
        <v>0</v>
      </c>
      <c r="AH63" s="17">
        <f t="shared" si="23"/>
        <v>0</v>
      </c>
      <c r="AI63" s="17">
        <f t="shared" si="23"/>
        <v>0</v>
      </c>
      <c r="AJ63" s="17">
        <f t="shared" si="23"/>
        <v>0</v>
      </c>
      <c r="AK63" s="17"/>
    </row>
    <row r="64" spans="1:37" x14ac:dyDescent="0.3">
      <c r="A64" s="2" t="s">
        <v>85</v>
      </c>
      <c r="B64" s="2" t="s">
        <v>71</v>
      </c>
      <c r="C64" s="3" t="s">
        <v>61</v>
      </c>
      <c r="D64" s="2" t="s">
        <v>106</v>
      </c>
      <c r="E64" s="10">
        <v>0</v>
      </c>
      <c r="F64" s="10">
        <v>0</v>
      </c>
      <c r="G64" s="17">
        <f>$E$23*G23</f>
        <v>770000</v>
      </c>
      <c r="H64" s="17">
        <f t="shared" ref="H64:AJ64" si="24">$E$23*H23</f>
        <v>0</v>
      </c>
      <c r="I64" s="17">
        <f t="shared" si="24"/>
        <v>0</v>
      </c>
      <c r="J64" s="17">
        <f t="shared" si="24"/>
        <v>0</v>
      </c>
      <c r="K64" s="17">
        <f t="shared" si="24"/>
        <v>0</v>
      </c>
      <c r="L64" s="17">
        <f t="shared" si="24"/>
        <v>0</v>
      </c>
      <c r="M64" s="17">
        <f t="shared" si="24"/>
        <v>0</v>
      </c>
      <c r="N64" s="17">
        <f t="shared" si="24"/>
        <v>0</v>
      </c>
      <c r="O64" s="17">
        <f t="shared" si="24"/>
        <v>0</v>
      </c>
      <c r="P64" s="17">
        <f t="shared" si="24"/>
        <v>0</v>
      </c>
      <c r="Q64" s="17">
        <f t="shared" si="24"/>
        <v>0</v>
      </c>
      <c r="R64" s="17">
        <f t="shared" si="24"/>
        <v>0</v>
      </c>
      <c r="S64" s="17">
        <f t="shared" si="24"/>
        <v>0</v>
      </c>
      <c r="T64" s="17">
        <f t="shared" si="24"/>
        <v>0</v>
      </c>
      <c r="U64" s="17">
        <f t="shared" si="24"/>
        <v>0</v>
      </c>
      <c r="V64" s="17">
        <f t="shared" si="24"/>
        <v>0</v>
      </c>
      <c r="W64" s="17">
        <f t="shared" si="24"/>
        <v>0</v>
      </c>
      <c r="X64" s="17">
        <f t="shared" si="24"/>
        <v>0</v>
      </c>
      <c r="Y64" s="17">
        <f t="shared" si="24"/>
        <v>0</v>
      </c>
      <c r="Z64" s="17">
        <f t="shared" si="24"/>
        <v>0</v>
      </c>
      <c r="AA64" s="17">
        <f t="shared" si="24"/>
        <v>0</v>
      </c>
      <c r="AB64" s="17">
        <f t="shared" si="24"/>
        <v>0</v>
      </c>
      <c r="AC64" s="17">
        <f t="shared" si="24"/>
        <v>0</v>
      </c>
      <c r="AD64" s="17">
        <f t="shared" si="24"/>
        <v>0</v>
      </c>
      <c r="AE64" s="17">
        <f t="shared" si="24"/>
        <v>0</v>
      </c>
      <c r="AF64" s="17">
        <f t="shared" si="24"/>
        <v>0</v>
      </c>
      <c r="AG64" s="17">
        <f t="shared" si="24"/>
        <v>0</v>
      </c>
      <c r="AH64" s="17">
        <f t="shared" si="24"/>
        <v>0</v>
      </c>
      <c r="AI64" s="17">
        <f t="shared" si="24"/>
        <v>0</v>
      </c>
      <c r="AJ64" s="17">
        <f t="shared" si="24"/>
        <v>0</v>
      </c>
      <c r="AK64" s="17"/>
    </row>
    <row r="65" spans="1:37" x14ac:dyDescent="0.3">
      <c r="A65" s="2" t="s">
        <v>85</v>
      </c>
      <c r="B65" s="2" t="s">
        <v>71</v>
      </c>
      <c r="C65" s="3" t="s">
        <v>62</v>
      </c>
      <c r="D65" s="2" t="s">
        <v>106</v>
      </c>
      <c r="E65" s="10">
        <v>0</v>
      </c>
      <c r="F65" s="10">
        <v>0</v>
      </c>
      <c r="G65" s="17">
        <f>$E$24*G24</f>
        <v>70000</v>
      </c>
      <c r="H65" s="17">
        <f t="shared" ref="H65:AJ65" si="25">$E$24*H24</f>
        <v>0</v>
      </c>
      <c r="I65" s="17">
        <f t="shared" si="25"/>
        <v>0</v>
      </c>
      <c r="J65" s="17">
        <f t="shared" si="25"/>
        <v>0</v>
      </c>
      <c r="K65" s="17">
        <f t="shared" si="25"/>
        <v>0</v>
      </c>
      <c r="L65" s="17">
        <f t="shared" si="25"/>
        <v>0</v>
      </c>
      <c r="M65" s="17">
        <f t="shared" si="25"/>
        <v>0</v>
      </c>
      <c r="N65" s="17">
        <f t="shared" si="25"/>
        <v>0</v>
      </c>
      <c r="O65" s="17">
        <f t="shared" si="25"/>
        <v>0</v>
      </c>
      <c r="P65" s="17">
        <f t="shared" si="25"/>
        <v>0</v>
      </c>
      <c r="Q65" s="17">
        <f t="shared" si="25"/>
        <v>0</v>
      </c>
      <c r="R65" s="17">
        <f t="shared" si="25"/>
        <v>0</v>
      </c>
      <c r="S65" s="17">
        <f t="shared" si="25"/>
        <v>0</v>
      </c>
      <c r="T65" s="17">
        <f t="shared" si="25"/>
        <v>0</v>
      </c>
      <c r="U65" s="17">
        <f t="shared" si="25"/>
        <v>0</v>
      </c>
      <c r="V65" s="17">
        <f t="shared" si="25"/>
        <v>0</v>
      </c>
      <c r="W65" s="17">
        <f t="shared" si="25"/>
        <v>0</v>
      </c>
      <c r="X65" s="17">
        <f t="shared" si="25"/>
        <v>0</v>
      </c>
      <c r="Y65" s="17">
        <f t="shared" si="25"/>
        <v>0</v>
      </c>
      <c r="Z65" s="17">
        <f t="shared" si="25"/>
        <v>0</v>
      </c>
      <c r="AA65" s="17">
        <f t="shared" si="25"/>
        <v>0</v>
      </c>
      <c r="AB65" s="17">
        <f t="shared" si="25"/>
        <v>0</v>
      </c>
      <c r="AC65" s="17">
        <f t="shared" si="25"/>
        <v>0</v>
      </c>
      <c r="AD65" s="17">
        <f t="shared" si="25"/>
        <v>0</v>
      </c>
      <c r="AE65" s="17">
        <f t="shared" si="25"/>
        <v>0</v>
      </c>
      <c r="AF65" s="17">
        <f t="shared" si="25"/>
        <v>0</v>
      </c>
      <c r="AG65" s="17">
        <f t="shared" si="25"/>
        <v>0</v>
      </c>
      <c r="AH65" s="17">
        <f t="shared" si="25"/>
        <v>0</v>
      </c>
      <c r="AI65" s="17">
        <f t="shared" si="25"/>
        <v>0</v>
      </c>
      <c r="AJ65" s="17">
        <f t="shared" si="25"/>
        <v>0</v>
      </c>
      <c r="AK65" s="17"/>
    </row>
    <row r="66" spans="1:37" x14ac:dyDescent="0.3">
      <c r="A66" s="2" t="s">
        <v>85</v>
      </c>
      <c r="B66" s="2" t="s">
        <v>71</v>
      </c>
      <c r="C66" s="3" t="s">
        <v>63</v>
      </c>
      <c r="D66" s="2" t="s">
        <v>106</v>
      </c>
      <c r="E66" s="10">
        <v>0</v>
      </c>
      <c r="F66" s="10">
        <v>0</v>
      </c>
      <c r="G66" s="17">
        <f>$E$25*G25</f>
        <v>140000</v>
      </c>
      <c r="H66" s="17">
        <f t="shared" ref="H66:AJ66" si="26">$E$25*H25</f>
        <v>0</v>
      </c>
      <c r="I66" s="17">
        <f t="shared" si="26"/>
        <v>0</v>
      </c>
      <c r="J66" s="17">
        <f t="shared" si="26"/>
        <v>0</v>
      </c>
      <c r="K66" s="17">
        <f t="shared" si="26"/>
        <v>0</v>
      </c>
      <c r="L66" s="17">
        <f t="shared" si="26"/>
        <v>0</v>
      </c>
      <c r="M66" s="17">
        <f t="shared" si="26"/>
        <v>0</v>
      </c>
      <c r="N66" s="17">
        <f t="shared" si="26"/>
        <v>0</v>
      </c>
      <c r="O66" s="17">
        <f t="shared" si="26"/>
        <v>0</v>
      </c>
      <c r="P66" s="17">
        <f t="shared" si="26"/>
        <v>0</v>
      </c>
      <c r="Q66" s="17">
        <f t="shared" si="26"/>
        <v>0</v>
      </c>
      <c r="R66" s="17">
        <f t="shared" si="26"/>
        <v>0</v>
      </c>
      <c r="S66" s="17">
        <f t="shared" si="26"/>
        <v>0</v>
      </c>
      <c r="T66" s="17">
        <f t="shared" si="26"/>
        <v>0</v>
      </c>
      <c r="U66" s="17">
        <f t="shared" si="26"/>
        <v>0</v>
      </c>
      <c r="V66" s="17">
        <f t="shared" si="26"/>
        <v>0</v>
      </c>
      <c r="W66" s="17">
        <f t="shared" si="26"/>
        <v>0</v>
      </c>
      <c r="X66" s="17">
        <f t="shared" si="26"/>
        <v>0</v>
      </c>
      <c r="Y66" s="17">
        <f t="shared" si="26"/>
        <v>0</v>
      </c>
      <c r="Z66" s="17">
        <f t="shared" si="26"/>
        <v>0</v>
      </c>
      <c r="AA66" s="17">
        <f t="shared" si="26"/>
        <v>0</v>
      </c>
      <c r="AB66" s="17">
        <f t="shared" si="26"/>
        <v>0</v>
      </c>
      <c r="AC66" s="17">
        <f t="shared" si="26"/>
        <v>0</v>
      </c>
      <c r="AD66" s="17">
        <f t="shared" si="26"/>
        <v>0</v>
      </c>
      <c r="AE66" s="17">
        <f t="shared" si="26"/>
        <v>0</v>
      </c>
      <c r="AF66" s="17">
        <f t="shared" si="26"/>
        <v>0</v>
      </c>
      <c r="AG66" s="17">
        <f t="shared" si="26"/>
        <v>0</v>
      </c>
      <c r="AH66" s="17">
        <f t="shared" si="26"/>
        <v>0</v>
      </c>
      <c r="AI66" s="17">
        <f t="shared" si="26"/>
        <v>0</v>
      </c>
      <c r="AJ66" s="17">
        <f t="shared" si="26"/>
        <v>0</v>
      </c>
      <c r="AK66" s="17"/>
    </row>
    <row r="67" spans="1:37" x14ac:dyDescent="0.3">
      <c r="A67" s="2" t="s">
        <v>85</v>
      </c>
      <c r="B67" s="2" t="s">
        <v>71</v>
      </c>
      <c r="C67" s="3" t="s">
        <v>68</v>
      </c>
      <c r="D67" s="2" t="s">
        <v>106</v>
      </c>
      <c r="E67" s="10">
        <v>0</v>
      </c>
      <c r="F67" s="10">
        <v>0</v>
      </c>
      <c r="G67" s="17">
        <f>$E$26*G26</f>
        <v>420000</v>
      </c>
      <c r="H67" s="17">
        <f t="shared" ref="H67:AJ67" si="27">$E$26*H26</f>
        <v>0</v>
      </c>
      <c r="I67" s="17">
        <f t="shared" si="27"/>
        <v>0</v>
      </c>
      <c r="J67" s="17">
        <f t="shared" si="27"/>
        <v>0</v>
      </c>
      <c r="K67" s="17">
        <f t="shared" si="27"/>
        <v>0</v>
      </c>
      <c r="L67" s="17">
        <f t="shared" si="27"/>
        <v>0</v>
      </c>
      <c r="M67" s="17">
        <f t="shared" si="27"/>
        <v>0</v>
      </c>
      <c r="N67" s="17">
        <f t="shared" si="27"/>
        <v>0</v>
      </c>
      <c r="O67" s="17">
        <f t="shared" si="27"/>
        <v>0</v>
      </c>
      <c r="P67" s="17">
        <f t="shared" si="27"/>
        <v>0</v>
      </c>
      <c r="Q67" s="17">
        <f t="shared" si="27"/>
        <v>0</v>
      </c>
      <c r="R67" s="17">
        <f t="shared" si="27"/>
        <v>0</v>
      </c>
      <c r="S67" s="17">
        <f t="shared" si="27"/>
        <v>0</v>
      </c>
      <c r="T67" s="17">
        <f t="shared" si="27"/>
        <v>0</v>
      </c>
      <c r="U67" s="17">
        <f t="shared" si="27"/>
        <v>0</v>
      </c>
      <c r="V67" s="17">
        <f t="shared" si="27"/>
        <v>0</v>
      </c>
      <c r="W67" s="17">
        <f t="shared" si="27"/>
        <v>0</v>
      </c>
      <c r="X67" s="17">
        <f t="shared" si="27"/>
        <v>0</v>
      </c>
      <c r="Y67" s="17">
        <f t="shared" si="27"/>
        <v>0</v>
      </c>
      <c r="Z67" s="17">
        <f t="shared" si="27"/>
        <v>0</v>
      </c>
      <c r="AA67" s="17">
        <f t="shared" si="27"/>
        <v>0</v>
      </c>
      <c r="AB67" s="17">
        <f t="shared" si="27"/>
        <v>0</v>
      </c>
      <c r="AC67" s="17">
        <f t="shared" si="27"/>
        <v>0</v>
      </c>
      <c r="AD67" s="17">
        <f t="shared" si="27"/>
        <v>0</v>
      </c>
      <c r="AE67" s="17">
        <f t="shared" si="27"/>
        <v>0</v>
      </c>
      <c r="AF67" s="17">
        <f t="shared" si="27"/>
        <v>0</v>
      </c>
      <c r="AG67" s="17">
        <f t="shared" si="27"/>
        <v>0</v>
      </c>
      <c r="AH67" s="17">
        <f t="shared" si="27"/>
        <v>0</v>
      </c>
      <c r="AI67" s="17">
        <f t="shared" si="27"/>
        <v>0</v>
      </c>
      <c r="AJ67" s="17">
        <f t="shared" si="27"/>
        <v>0</v>
      </c>
      <c r="AK67" s="17"/>
    </row>
    <row r="68" spans="1:37" x14ac:dyDescent="0.3">
      <c r="A68" s="2" t="s">
        <v>85</v>
      </c>
      <c r="B68" s="2" t="s">
        <v>71</v>
      </c>
      <c r="C68" s="3" t="s">
        <v>69</v>
      </c>
      <c r="D68" s="2" t="s">
        <v>106</v>
      </c>
      <c r="E68" s="10">
        <v>0</v>
      </c>
      <c r="F68" s="10">
        <v>0</v>
      </c>
      <c r="G68" s="17">
        <f>$E$27*G27</f>
        <v>420000</v>
      </c>
      <c r="H68" s="17">
        <f t="shared" ref="H68:AJ68" si="28">$E$27*H27</f>
        <v>0</v>
      </c>
      <c r="I68" s="17">
        <f t="shared" si="28"/>
        <v>0</v>
      </c>
      <c r="J68" s="17">
        <f t="shared" si="28"/>
        <v>0</v>
      </c>
      <c r="K68" s="17">
        <f t="shared" si="28"/>
        <v>0</v>
      </c>
      <c r="L68" s="17">
        <f t="shared" si="28"/>
        <v>0</v>
      </c>
      <c r="M68" s="17">
        <f t="shared" si="28"/>
        <v>0</v>
      </c>
      <c r="N68" s="17">
        <f t="shared" si="28"/>
        <v>0</v>
      </c>
      <c r="O68" s="17">
        <f t="shared" si="28"/>
        <v>0</v>
      </c>
      <c r="P68" s="17">
        <f t="shared" si="28"/>
        <v>0</v>
      </c>
      <c r="Q68" s="17">
        <f t="shared" si="28"/>
        <v>0</v>
      </c>
      <c r="R68" s="17">
        <f t="shared" si="28"/>
        <v>0</v>
      </c>
      <c r="S68" s="17">
        <f t="shared" si="28"/>
        <v>0</v>
      </c>
      <c r="T68" s="17">
        <f t="shared" si="28"/>
        <v>0</v>
      </c>
      <c r="U68" s="17">
        <f t="shared" si="28"/>
        <v>0</v>
      </c>
      <c r="V68" s="17">
        <f t="shared" si="28"/>
        <v>0</v>
      </c>
      <c r="W68" s="17">
        <f t="shared" si="28"/>
        <v>0</v>
      </c>
      <c r="X68" s="17">
        <f t="shared" si="28"/>
        <v>0</v>
      </c>
      <c r="Y68" s="17">
        <f t="shared" si="28"/>
        <v>0</v>
      </c>
      <c r="Z68" s="17">
        <f t="shared" si="28"/>
        <v>0</v>
      </c>
      <c r="AA68" s="17">
        <f t="shared" si="28"/>
        <v>0</v>
      </c>
      <c r="AB68" s="17">
        <f t="shared" si="28"/>
        <v>0</v>
      </c>
      <c r="AC68" s="17">
        <f t="shared" si="28"/>
        <v>0</v>
      </c>
      <c r="AD68" s="17">
        <f t="shared" si="28"/>
        <v>0</v>
      </c>
      <c r="AE68" s="17">
        <f t="shared" si="28"/>
        <v>0</v>
      </c>
      <c r="AF68" s="17">
        <f t="shared" si="28"/>
        <v>0</v>
      </c>
      <c r="AG68" s="17">
        <f t="shared" si="28"/>
        <v>0</v>
      </c>
      <c r="AH68" s="17">
        <f t="shared" si="28"/>
        <v>0</v>
      </c>
      <c r="AI68" s="17">
        <f t="shared" si="28"/>
        <v>0</v>
      </c>
      <c r="AJ68" s="17">
        <f t="shared" si="28"/>
        <v>0</v>
      </c>
      <c r="AK68" s="17"/>
    </row>
    <row r="69" spans="1:37" x14ac:dyDescent="0.3">
      <c r="A69" s="2" t="s">
        <v>85</v>
      </c>
      <c r="B69" s="2" t="s">
        <v>71</v>
      </c>
      <c r="C69" s="3" t="s">
        <v>70</v>
      </c>
      <c r="D69" s="2" t="s">
        <v>106</v>
      </c>
      <c r="E69" s="10">
        <v>0</v>
      </c>
      <c r="F69" s="10">
        <v>0</v>
      </c>
      <c r="G69" s="17">
        <f>$E$28*G28</f>
        <v>210000</v>
      </c>
      <c r="H69" s="17">
        <f t="shared" ref="H69:AJ69" si="29">$E$28*H28</f>
        <v>0</v>
      </c>
      <c r="I69" s="17">
        <f t="shared" si="29"/>
        <v>0</v>
      </c>
      <c r="J69" s="17">
        <f t="shared" si="29"/>
        <v>0</v>
      </c>
      <c r="K69" s="17">
        <f t="shared" si="29"/>
        <v>0</v>
      </c>
      <c r="L69" s="17">
        <f t="shared" si="29"/>
        <v>0</v>
      </c>
      <c r="M69" s="17">
        <f t="shared" si="29"/>
        <v>0</v>
      </c>
      <c r="N69" s="17">
        <f t="shared" si="29"/>
        <v>0</v>
      </c>
      <c r="O69" s="17">
        <f t="shared" si="29"/>
        <v>0</v>
      </c>
      <c r="P69" s="17">
        <f t="shared" si="29"/>
        <v>0</v>
      </c>
      <c r="Q69" s="17">
        <f t="shared" si="29"/>
        <v>0</v>
      </c>
      <c r="R69" s="17">
        <f t="shared" si="29"/>
        <v>0</v>
      </c>
      <c r="S69" s="17">
        <f t="shared" si="29"/>
        <v>0</v>
      </c>
      <c r="T69" s="17">
        <f t="shared" si="29"/>
        <v>0</v>
      </c>
      <c r="U69" s="17">
        <f t="shared" si="29"/>
        <v>0</v>
      </c>
      <c r="V69" s="17">
        <f t="shared" si="29"/>
        <v>0</v>
      </c>
      <c r="W69" s="17">
        <f t="shared" si="29"/>
        <v>0</v>
      </c>
      <c r="X69" s="17">
        <f t="shared" si="29"/>
        <v>0</v>
      </c>
      <c r="Y69" s="17">
        <f t="shared" si="29"/>
        <v>0</v>
      </c>
      <c r="Z69" s="17">
        <f t="shared" si="29"/>
        <v>0</v>
      </c>
      <c r="AA69" s="17">
        <f t="shared" si="29"/>
        <v>0</v>
      </c>
      <c r="AB69" s="17">
        <f t="shared" si="29"/>
        <v>0</v>
      </c>
      <c r="AC69" s="17">
        <f t="shared" si="29"/>
        <v>0</v>
      </c>
      <c r="AD69" s="17">
        <f t="shared" si="29"/>
        <v>0</v>
      </c>
      <c r="AE69" s="17">
        <f t="shared" si="29"/>
        <v>0</v>
      </c>
      <c r="AF69" s="17">
        <f t="shared" si="29"/>
        <v>0</v>
      </c>
      <c r="AG69" s="17">
        <f t="shared" si="29"/>
        <v>0</v>
      </c>
      <c r="AH69" s="17">
        <f t="shared" si="29"/>
        <v>0</v>
      </c>
      <c r="AI69" s="17">
        <f t="shared" si="29"/>
        <v>0</v>
      </c>
      <c r="AJ69" s="17">
        <f t="shared" si="29"/>
        <v>0</v>
      </c>
      <c r="AK69" s="17"/>
    </row>
    <row r="70" spans="1:37" x14ac:dyDescent="0.3">
      <c r="A70" s="2" t="s">
        <v>85</v>
      </c>
      <c r="B70" s="2" t="s">
        <v>71</v>
      </c>
      <c r="C70" s="3" t="s">
        <v>64</v>
      </c>
      <c r="D70" s="2" t="s">
        <v>106</v>
      </c>
      <c r="E70" s="10">
        <v>0</v>
      </c>
      <c r="F70" s="10">
        <v>0</v>
      </c>
      <c r="G70" s="17">
        <f>$E$29*G29</f>
        <v>840000</v>
      </c>
      <c r="H70" s="17">
        <f t="shared" ref="H70:AJ70" si="30">$E$29*H29</f>
        <v>840000</v>
      </c>
      <c r="I70" s="17">
        <f t="shared" si="30"/>
        <v>840000</v>
      </c>
      <c r="J70" s="17">
        <f t="shared" si="30"/>
        <v>840000</v>
      </c>
      <c r="K70" s="17">
        <f t="shared" si="30"/>
        <v>840000</v>
      </c>
      <c r="L70" s="17">
        <f t="shared" si="30"/>
        <v>840000</v>
      </c>
      <c r="M70" s="17">
        <f t="shared" si="30"/>
        <v>840000</v>
      </c>
      <c r="N70" s="17">
        <f t="shared" si="30"/>
        <v>840000</v>
      </c>
      <c r="O70" s="17">
        <f t="shared" si="30"/>
        <v>840000</v>
      </c>
      <c r="P70" s="17">
        <f t="shared" si="30"/>
        <v>840000</v>
      </c>
      <c r="Q70" s="17">
        <f t="shared" si="30"/>
        <v>840000</v>
      </c>
      <c r="R70" s="17">
        <f t="shared" si="30"/>
        <v>840000</v>
      </c>
      <c r="S70" s="17">
        <f t="shared" si="30"/>
        <v>840000</v>
      </c>
      <c r="T70" s="17">
        <f t="shared" si="30"/>
        <v>840000</v>
      </c>
      <c r="U70" s="17">
        <f t="shared" si="30"/>
        <v>840000</v>
      </c>
      <c r="V70" s="17">
        <f t="shared" si="30"/>
        <v>840000</v>
      </c>
      <c r="W70" s="17">
        <f t="shared" si="30"/>
        <v>840000</v>
      </c>
      <c r="X70" s="17">
        <f t="shared" si="30"/>
        <v>840000</v>
      </c>
      <c r="Y70" s="17">
        <f t="shared" si="30"/>
        <v>840000</v>
      </c>
      <c r="Z70" s="17">
        <f t="shared" si="30"/>
        <v>840000</v>
      </c>
      <c r="AA70" s="17">
        <f t="shared" si="30"/>
        <v>840000</v>
      </c>
      <c r="AB70" s="17">
        <f t="shared" si="30"/>
        <v>840000</v>
      </c>
      <c r="AC70" s="17">
        <f t="shared" si="30"/>
        <v>840000</v>
      </c>
      <c r="AD70" s="17">
        <f t="shared" si="30"/>
        <v>840000</v>
      </c>
      <c r="AE70" s="17">
        <f t="shared" si="30"/>
        <v>840000</v>
      </c>
      <c r="AF70" s="17">
        <f t="shared" si="30"/>
        <v>840000</v>
      </c>
      <c r="AG70" s="17">
        <f t="shared" si="30"/>
        <v>840000</v>
      </c>
      <c r="AH70" s="17">
        <f t="shared" si="30"/>
        <v>840000</v>
      </c>
      <c r="AI70" s="17">
        <f t="shared" si="30"/>
        <v>840000</v>
      </c>
      <c r="AJ70" s="17">
        <f t="shared" si="30"/>
        <v>840000</v>
      </c>
      <c r="AK70" s="17"/>
    </row>
    <row r="71" spans="1:37" x14ac:dyDescent="0.3">
      <c r="A71" s="2" t="s">
        <v>85</v>
      </c>
      <c r="B71" s="2" t="s">
        <v>71</v>
      </c>
      <c r="C71" s="8" t="s">
        <v>65</v>
      </c>
      <c r="D71" s="2" t="s">
        <v>106</v>
      </c>
      <c r="E71" s="10">
        <v>0</v>
      </c>
      <c r="F71" s="10">
        <v>0</v>
      </c>
      <c r="G71" s="17">
        <f>$E$30*G30</f>
        <v>0</v>
      </c>
      <c r="H71" s="17">
        <f t="shared" ref="H71:AJ71" si="31">$E$30*H30</f>
        <v>0</v>
      </c>
      <c r="I71" s="17">
        <f t="shared" si="31"/>
        <v>980000</v>
      </c>
      <c r="J71" s="17">
        <f t="shared" si="31"/>
        <v>980000</v>
      </c>
      <c r="K71" s="17">
        <f t="shared" si="31"/>
        <v>980000</v>
      </c>
      <c r="L71" s="17">
        <f t="shared" si="31"/>
        <v>980000</v>
      </c>
      <c r="M71" s="17">
        <f t="shared" si="31"/>
        <v>980000</v>
      </c>
      <c r="N71" s="17">
        <f t="shared" si="31"/>
        <v>980000</v>
      </c>
      <c r="O71" s="17">
        <f t="shared" si="31"/>
        <v>980000</v>
      </c>
      <c r="P71" s="17">
        <f t="shared" si="31"/>
        <v>980000</v>
      </c>
      <c r="Q71" s="17">
        <f t="shared" si="31"/>
        <v>980000</v>
      </c>
      <c r="R71" s="17">
        <f t="shared" si="31"/>
        <v>980000</v>
      </c>
      <c r="S71" s="17">
        <f t="shared" si="31"/>
        <v>980000</v>
      </c>
      <c r="T71" s="17">
        <f t="shared" si="31"/>
        <v>980000</v>
      </c>
      <c r="U71" s="17">
        <f t="shared" si="31"/>
        <v>980000</v>
      </c>
      <c r="V71" s="17">
        <f t="shared" si="31"/>
        <v>980000</v>
      </c>
      <c r="W71" s="17">
        <f t="shared" si="31"/>
        <v>980000</v>
      </c>
      <c r="X71" s="17">
        <f t="shared" si="31"/>
        <v>980000</v>
      </c>
      <c r="Y71" s="17">
        <f t="shared" si="31"/>
        <v>980000</v>
      </c>
      <c r="Z71" s="17">
        <f t="shared" si="31"/>
        <v>980000</v>
      </c>
      <c r="AA71" s="17">
        <f t="shared" si="31"/>
        <v>980000</v>
      </c>
      <c r="AB71" s="17">
        <f t="shared" si="31"/>
        <v>980000</v>
      </c>
      <c r="AC71" s="17">
        <f t="shared" si="31"/>
        <v>980000</v>
      </c>
      <c r="AD71" s="17">
        <f t="shared" si="31"/>
        <v>980000</v>
      </c>
      <c r="AE71" s="17">
        <f t="shared" si="31"/>
        <v>980000</v>
      </c>
      <c r="AF71" s="17">
        <f t="shared" si="31"/>
        <v>980000</v>
      </c>
      <c r="AG71" s="17">
        <f t="shared" si="31"/>
        <v>980000</v>
      </c>
      <c r="AH71" s="17">
        <f t="shared" si="31"/>
        <v>980000</v>
      </c>
      <c r="AI71" s="17">
        <f t="shared" si="31"/>
        <v>980000</v>
      </c>
      <c r="AJ71" s="17">
        <f t="shared" si="31"/>
        <v>980000</v>
      </c>
      <c r="AK71" s="17"/>
    </row>
    <row r="72" spans="1:37" x14ac:dyDescent="0.3">
      <c r="A72" s="2" t="s">
        <v>85</v>
      </c>
      <c r="B72" s="2" t="s">
        <v>71</v>
      </c>
      <c r="C72" s="3" t="s">
        <v>66</v>
      </c>
      <c r="D72" s="2" t="s">
        <v>106</v>
      </c>
      <c r="E72" s="10">
        <v>0</v>
      </c>
      <c r="F72" s="10">
        <v>0</v>
      </c>
      <c r="G72" s="17">
        <f>$E$31*G31</f>
        <v>280000</v>
      </c>
      <c r="H72" s="17">
        <f t="shared" ref="H72:AJ72" si="32">$E$31*H31</f>
        <v>280000</v>
      </c>
      <c r="I72" s="17">
        <f t="shared" si="32"/>
        <v>280000</v>
      </c>
      <c r="J72" s="17">
        <f t="shared" si="32"/>
        <v>280000</v>
      </c>
      <c r="K72" s="17">
        <f t="shared" si="32"/>
        <v>280000</v>
      </c>
      <c r="L72" s="17">
        <f t="shared" si="32"/>
        <v>140000</v>
      </c>
      <c r="M72" s="17">
        <f t="shared" si="32"/>
        <v>140000</v>
      </c>
      <c r="N72" s="17">
        <f t="shared" si="32"/>
        <v>140000</v>
      </c>
      <c r="O72" s="17">
        <f t="shared" si="32"/>
        <v>140000</v>
      </c>
      <c r="P72" s="17">
        <f t="shared" si="32"/>
        <v>140000</v>
      </c>
      <c r="Q72" s="17">
        <f t="shared" si="32"/>
        <v>140000</v>
      </c>
      <c r="R72" s="17">
        <f t="shared" si="32"/>
        <v>140000</v>
      </c>
      <c r="S72" s="17">
        <f t="shared" si="32"/>
        <v>140000</v>
      </c>
      <c r="T72" s="17">
        <f t="shared" si="32"/>
        <v>140000</v>
      </c>
      <c r="U72" s="17">
        <f t="shared" si="32"/>
        <v>140000</v>
      </c>
      <c r="V72" s="17">
        <f t="shared" si="32"/>
        <v>140000</v>
      </c>
      <c r="W72" s="17">
        <f t="shared" si="32"/>
        <v>140000</v>
      </c>
      <c r="X72" s="17">
        <f t="shared" si="32"/>
        <v>140000</v>
      </c>
      <c r="Y72" s="17">
        <f t="shared" si="32"/>
        <v>140000</v>
      </c>
      <c r="Z72" s="17">
        <f t="shared" si="32"/>
        <v>140000</v>
      </c>
      <c r="AA72" s="17">
        <f t="shared" si="32"/>
        <v>140000</v>
      </c>
      <c r="AB72" s="17">
        <f t="shared" si="32"/>
        <v>140000</v>
      </c>
      <c r="AC72" s="17">
        <f t="shared" si="32"/>
        <v>140000</v>
      </c>
      <c r="AD72" s="17">
        <f t="shared" si="32"/>
        <v>140000</v>
      </c>
      <c r="AE72" s="17">
        <f t="shared" si="32"/>
        <v>140000</v>
      </c>
      <c r="AF72" s="17">
        <f t="shared" si="32"/>
        <v>140000</v>
      </c>
      <c r="AG72" s="17">
        <f t="shared" si="32"/>
        <v>140000</v>
      </c>
      <c r="AH72" s="17">
        <f t="shared" si="32"/>
        <v>140000</v>
      </c>
      <c r="AI72" s="17">
        <f t="shared" si="32"/>
        <v>140000</v>
      </c>
      <c r="AJ72" s="17">
        <f t="shared" si="32"/>
        <v>140000</v>
      </c>
      <c r="AK72" s="17"/>
    </row>
    <row r="73" spans="1:37" x14ac:dyDescent="0.3">
      <c r="A73" s="2" t="s">
        <v>85</v>
      </c>
      <c r="B73" s="2" t="s">
        <v>71</v>
      </c>
      <c r="C73" s="3" t="s">
        <v>67</v>
      </c>
      <c r="D73" s="2" t="s">
        <v>106</v>
      </c>
      <c r="E73" s="10">
        <v>0</v>
      </c>
      <c r="F73" s="10">
        <v>0</v>
      </c>
      <c r="G73" s="17">
        <f>$E$32*G32</f>
        <v>420000</v>
      </c>
      <c r="H73" s="17">
        <f t="shared" ref="H73:AJ73" si="33">$E$32*H32</f>
        <v>420000</v>
      </c>
      <c r="I73" s="17">
        <f t="shared" si="33"/>
        <v>420000</v>
      </c>
      <c r="J73" s="17">
        <f t="shared" si="33"/>
        <v>420000</v>
      </c>
      <c r="K73" s="17">
        <f t="shared" si="33"/>
        <v>420000</v>
      </c>
      <c r="L73" s="17">
        <f t="shared" si="33"/>
        <v>420000</v>
      </c>
      <c r="M73" s="17">
        <f t="shared" si="33"/>
        <v>420000</v>
      </c>
      <c r="N73" s="17">
        <f t="shared" si="33"/>
        <v>420000</v>
      </c>
      <c r="O73" s="17">
        <f t="shared" si="33"/>
        <v>420000</v>
      </c>
      <c r="P73" s="17">
        <f t="shared" si="33"/>
        <v>420000</v>
      </c>
      <c r="Q73" s="17">
        <f t="shared" si="33"/>
        <v>420000</v>
      </c>
      <c r="R73" s="17">
        <f t="shared" si="33"/>
        <v>420000</v>
      </c>
      <c r="S73" s="17">
        <f t="shared" si="33"/>
        <v>420000</v>
      </c>
      <c r="T73" s="17">
        <f t="shared" si="33"/>
        <v>420000</v>
      </c>
      <c r="U73" s="17">
        <f t="shared" si="33"/>
        <v>420000</v>
      </c>
      <c r="V73" s="17">
        <f t="shared" si="33"/>
        <v>420000</v>
      </c>
      <c r="W73" s="17">
        <f t="shared" si="33"/>
        <v>420000</v>
      </c>
      <c r="X73" s="17">
        <f t="shared" si="33"/>
        <v>420000</v>
      </c>
      <c r="Y73" s="17">
        <f t="shared" si="33"/>
        <v>420000</v>
      </c>
      <c r="Z73" s="17">
        <f t="shared" si="33"/>
        <v>420000</v>
      </c>
      <c r="AA73" s="17">
        <f t="shared" si="33"/>
        <v>420000</v>
      </c>
      <c r="AB73" s="17">
        <f t="shared" si="33"/>
        <v>420000</v>
      </c>
      <c r="AC73" s="17">
        <f t="shared" si="33"/>
        <v>420000</v>
      </c>
      <c r="AD73" s="17">
        <f t="shared" si="33"/>
        <v>420000</v>
      </c>
      <c r="AE73" s="17">
        <f t="shared" si="33"/>
        <v>420000</v>
      </c>
      <c r="AF73" s="17">
        <f t="shared" si="33"/>
        <v>420000</v>
      </c>
      <c r="AG73" s="17">
        <f t="shared" si="33"/>
        <v>420000</v>
      </c>
      <c r="AH73" s="17">
        <f t="shared" si="33"/>
        <v>420000</v>
      </c>
      <c r="AI73" s="17">
        <f t="shared" si="33"/>
        <v>420000</v>
      </c>
      <c r="AJ73" s="17">
        <f t="shared" si="33"/>
        <v>420000</v>
      </c>
      <c r="AK73" s="17"/>
    </row>
    <row r="74" spans="1:37" x14ac:dyDescent="0.3">
      <c r="A74" s="2" t="s">
        <v>85</v>
      </c>
      <c r="B74" s="2" t="s">
        <v>71</v>
      </c>
      <c r="C74" s="3" t="s">
        <v>76</v>
      </c>
      <c r="D74" s="2" t="s">
        <v>106</v>
      </c>
      <c r="E74" s="10">
        <v>0</v>
      </c>
      <c r="F74" s="10">
        <v>0</v>
      </c>
      <c r="G74" s="17">
        <f>$E$33*G33</f>
        <v>0</v>
      </c>
      <c r="H74" s="17">
        <f t="shared" ref="H74:AJ74" si="34">$E$33*H33</f>
        <v>0</v>
      </c>
      <c r="I74" s="17">
        <f t="shared" si="34"/>
        <v>2400000</v>
      </c>
      <c r="J74" s="17">
        <f t="shared" si="34"/>
        <v>2400000</v>
      </c>
      <c r="K74" s="17">
        <f t="shared" si="34"/>
        <v>2400000</v>
      </c>
      <c r="L74" s="17">
        <f t="shared" si="34"/>
        <v>4800000</v>
      </c>
      <c r="M74" s="17">
        <f t="shared" si="34"/>
        <v>4800000</v>
      </c>
      <c r="N74" s="17">
        <f t="shared" si="34"/>
        <v>4800000</v>
      </c>
      <c r="O74" s="17">
        <f t="shared" si="34"/>
        <v>4800000</v>
      </c>
      <c r="P74" s="17">
        <f t="shared" si="34"/>
        <v>4800000</v>
      </c>
      <c r="Q74" s="17">
        <f t="shared" si="34"/>
        <v>4800000</v>
      </c>
      <c r="R74" s="17">
        <f t="shared" si="34"/>
        <v>4800000</v>
      </c>
      <c r="S74" s="17">
        <f t="shared" si="34"/>
        <v>4800000</v>
      </c>
      <c r="T74" s="17">
        <f t="shared" si="34"/>
        <v>4800000</v>
      </c>
      <c r="U74" s="17">
        <f t="shared" si="34"/>
        <v>4800000</v>
      </c>
      <c r="V74" s="17">
        <f t="shared" si="34"/>
        <v>4800000</v>
      </c>
      <c r="W74" s="17">
        <f t="shared" si="34"/>
        <v>4800000</v>
      </c>
      <c r="X74" s="17">
        <f t="shared" si="34"/>
        <v>4800000</v>
      </c>
      <c r="Y74" s="17">
        <f t="shared" si="34"/>
        <v>4800000</v>
      </c>
      <c r="Z74" s="17">
        <f t="shared" si="34"/>
        <v>4800000</v>
      </c>
      <c r="AA74" s="17">
        <f t="shared" si="34"/>
        <v>4800000</v>
      </c>
      <c r="AB74" s="17">
        <f t="shared" si="34"/>
        <v>4800000</v>
      </c>
      <c r="AC74" s="17">
        <f t="shared" si="34"/>
        <v>4800000</v>
      </c>
      <c r="AD74" s="17">
        <f t="shared" si="34"/>
        <v>4800000</v>
      </c>
      <c r="AE74" s="17">
        <f t="shared" si="34"/>
        <v>4800000</v>
      </c>
      <c r="AF74" s="17">
        <f t="shared" si="34"/>
        <v>4800000</v>
      </c>
      <c r="AG74" s="17">
        <f t="shared" si="34"/>
        <v>4800000</v>
      </c>
      <c r="AH74" s="17">
        <f t="shared" si="34"/>
        <v>4800000</v>
      </c>
      <c r="AI74" s="17">
        <f t="shared" si="34"/>
        <v>4800000</v>
      </c>
      <c r="AJ74" s="17">
        <f t="shared" si="34"/>
        <v>4800000</v>
      </c>
      <c r="AK74" s="17"/>
    </row>
    <row r="75" spans="1:37" x14ac:dyDescent="0.3">
      <c r="A75" s="2" t="s">
        <v>85</v>
      </c>
      <c r="B75" s="2" t="s">
        <v>72</v>
      </c>
      <c r="C75" s="3" t="s">
        <v>73</v>
      </c>
      <c r="D75" s="2" t="s">
        <v>106</v>
      </c>
      <c r="E75" s="10">
        <v>0</v>
      </c>
      <c r="F75" s="10">
        <v>0</v>
      </c>
      <c r="G75" s="17">
        <f>$E$34*G34</f>
        <v>700000</v>
      </c>
      <c r="H75" s="17">
        <f t="shared" ref="H75:AJ75" si="35">$E$34*H34</f>
        <v>0</v>
      </c>
      <c r="I75" s="17">
        <f t="shared" si="35"/>
        <v>0</v>
      </c>
      <c r="J75" s="17">
        <f t="shared" si="35"/>
        <v>0</v>
      </c>
      <c r="K75" s="17">
        <f t="shared" si="35"/>
        <v>0</v>
      </c>
      <c r="L75" s="17">
        <f t="shared" si="35"/>
        <v>0</v>
      </c>
      <c r="M75" s="17">
        <f t="shared" si="35"/>
        <v>0</v>
      </c>
      <c r="N75" s="17">
        <f t="shared" si="35"/>
        <v>0</v>
      </c>
      <c r="O75" s="17">
        <f t="shared" si="35"/>
        <v>0</v>
      </c>
      <c r="P75" s="17">
        <f t="shared" si="35"/>
        <v>0</v>
      </c>
      <c r="Q75" s="17">
        <f t="shared" si="35"/>
        <v>0</v>
      </c>
      <c r="R75" s="17">
        <f t="shared" si="35"/>
        <v>0</v>
      </c>
      <c r="S75" s="17">
        <f t="shared" si="35"/>
        <v>0</v>
      </c>
      <c r="T75" s="17">
        <f t="shared" si="35"/>
        <v>0</v>
      </c>
      <c r="U75" s="17">
        <f t="shared" si="35"/>
        <v>0</v>
      </c>
      <c r="V75" s="17">
        <f t="shared" si="35"/>
        <v>0</v>
      </c>
      <c r="W75" s="17">
        <f t="shared" si="35"/>
        <v>0</v>
      </c>
      <c r="X75" s="17">
        <f t="shared" si="35"/>
        <v>0</v>
      </c>
      <c r="Y75" s="17">
        <f t="shared" si="35"/>
        <v>0</v>
      </c>
      <c r="Z75" s="17">
        <f t="shared" si="35"/>
        <v>0</v>
      </c>
      <c r="AA75" s="17">
        <f t="shared" si="35"/>
        <v>0</v>
      </c>
      <c r="AB75" s="17">
        <f t="shared" si="35"/>
        <v>0</v>
      </c>
      <c r="AC75" s="17">
        <f t="shared" si="35"/>
        <v>0</v>
      </c>
      <c r="AD75" s="17">
        <f t="shared" si="35"/>
        <v>0</v>
      </c>
      <c r="AE75" s="17">
        <f t="shared" si="35"/>
        <v>0</v>
      </c>
      <c r="AF75" s="17">
        <f t="shared" si="35"/>
        <v>0</v>
      </c>
      <c r="AG75" s="17">
        <f t="shared" si="35"/>
        <v>0</v>
      </c>
      <c r="AH75" s="17">
        <f t="shared" si="35"/>
        <v>0</v>
      </c>
      <c r="AI75" s="17">
        <f t="shared" si="35"/>
        <v>0</v>
      </c>
      <c r="AJ75" s="17">
        <f t="shared" si="35"/>
        <v>0</v>
      </c>
      <c r="AK75" s="17"/>
    </row>
    <row r="76" spans="1:37" x14ac:dyDescent="0.3">
      <c r="A76" s="2" t="s">
        <v>85</v>
      </c>
      <c r="B76" s="2" t="s">
        <v>72</v>
      </c>
      <c r="C76" s="3" t="s">
        <v>74</v>
      </c>
      <c r="D76" s="2" t="s">
        <v>106</v>
      </c>
      <c r="E76" s="10">
        <v>0</v>
      </c>
      <c r="F76" s="10">
        <v>0</v>
      </c>
      <c r="G76" s="17">
        <f>$E$35*G35</f>
        <v>420000</v>
      </c>
      <c r="H76" s="17">
        <f t="shared" ref="H76:AJ76" si="36">$E$35*H35</f>
        <v>0</v>
      </c>
      <c r="I76" s="17">
        <f t="shared" si="36"/>
        <v>0</v>
      </c>
      <c r="J76" s="17">
        <f t="shared" si="36"/>
        <v>0</v>
      </c>
      <c r="K76" s="17">
        <f t="shared" si="36"/>
        <v>0</v>
      </c>
      <c r="L76" s="17">
        <f t="shared" si="36"/>
        <v>0</v>
      </c>
      <c r="M76" s="17">
        <f t="shared" si="36"/>
        <v>0</v>
      </c>
      <c r="N76" s="17">
        <f t="shared" si="36"/>
        <v>0</v>
      </c>
      <c r="O76" s="17">
        <f t="shared" si="36"/>
        <v>0</v>
      </c>
      <c r="P76" s="17">
        <f t="shared" si="36"/>
        <v>0</v>
      </c>
      <c r="Q76" s="17">
        <f t="shared" si="36"/>
        <v>0</v>
      </c>
      <c r="R76" s="17">
        <f t="shared" si="36"/>
        <v>0</v>
      </c>
      <c r="S76" s="17">
        <f t="shared" si="36"/>
        <v>0</v>
      </c>
      <c r="T76" s="17">
        <f t="shared" si="36"/>
        <v>0</v>
      </c>
      <c r="U76" s="17">
        <f t="shared" si="36"/>
        <v>0</v>
      </c>
      <c r="V76" s="17">
        <f t="shared" si="36"/>
        <v>0</v>
      </c>
      <c r="W76" s="17">
        <f t="shared" si="36"/>
        <v>0</v>
      </c>
      <c r="X76" s="17">
        <f t="shared" si="36"/>
        <v>0</v>
      </c>
      <c r="Y76" s="17">
        <f t="shared" si="36"/>
        <v>0</v>
      </c>
      <c r="Z76" s="17">
        <f t="shared" si="36"/>
        <v>0</v>
      </c>
      <c r="AA76" s="17">
        <f t="shared" si="36"/>
        <v>0</v>
      </c>
      <c r="AB76" s="17">
        <f t="shared" si="36"/>
        <v>0</v>
      </c>
      <c r="AC76" s="17">
        <f t="shared" si="36"/>
        <v>0</v>
      </c>
      <c r="AD76" s="17">
        <f t="shared" si="36"/>
        <v>0</v>
      </c>
      <c r="AE76" s="17">
        <f t="shared" si="36"/>
        <v>0</v>
      </c>
      <c r="AF76" s="17">
        <f t="shared" si="36"/>
        <v>0</v>
      </c>
      <c r="AG76" s="17">
        <f t="shared" si="36"/>
        <v>0</v>
      </c>
      <c r="AH76" s="17">
        <f t="shared" si="36"/>
        <v>0</v>
      </c>
      <c r="AI76" s="17">
        <f t="shared" si="36"/>
        <v>0</v>
      </c>
      <c r="AJ76" s="17">
        <f t="shared" si="36"/>
        <v>0</v>
      </c>
      <c r="AK76" s="17"/>
    </row>
    <row r="77" spans="1:37" x14ac:dyDescent="0.3">
      <c r="A77" s="2" t="s">
        <v>85</v>
      </c>
      <c r="B77" s="2" t="s">
        <v>72</v>
      </c>
      <c r="C77" s="3" t="s">
        <v>75</v>
      </c>
      <c r="D77" s="2" t="s">
        <v>106</v>
      </c>
      <c r="E77" s="10">
        <v>0</v>
      </c>
      <c r="F77" s="10">
        <v>0</v>
      </c>
      <c r="G77" s="17">
        <f>$E$36*G36</f>
        <v>1050000</v>
      </c>
      <c r="H77" s="17">
        <f t="shared" ref="H77:AJ77" si="37">$E$36*H36</f>
        <v>0</v>
      </c>
      <c r="I77" s="17">
        <f t="shared" si="37"/>
        <v>0</v>
      </c>
      <c r="J77" s="17">
        <f t="shared" si="37"/>
        <v>0</v>
      </c>
      <c r="K77" s="17">
        <f t="shared" si="37"/>
        <v>0</v>
      </c>
      <c r="L77" s="17">
        <f t="shared" si="37"/>
        <v>0</v>
      </c>
      <c r="M77" s="17">
        <f t="shared" si="37"/>
        <v>0</v>
      </c>
      <c r="N77" s="17">
        <f t="shared" si="37"/>
        <v>0</v>
      </c>
      <c r="O77" s="17">
        <f t="shared" si="37"/>
        <v>0</v>
      </c>
      <c r="P77" s="17">
        <f t="shared" si="37"/>
        <v>0</v>
      </c>
      <c r="Q77" s="17">
        <f t="shared" si="37"/>
        <v>0</v>
      </c>
      <c r="R77" s="17">
        <f t="shared" si="37"/>
        <v>0</v>
      </c>
      <c r="S77" s="17">
        <f t="shared" si="37"/>
        <v>0</v>
      </c>
      <c r="T77" s="17">
        <f t="shared" si="37"/>
        <v>0</v>
      </c>
      <c r="U77" s="17">
        <f t="shared" si="37"/>
        <v>0</v>
      </c>
      <c r="V77" s="17">
        <f t="shared" si="37"/>
        <v>0</v>
      </c>
      <c r="W77" s="17">
        <f t="shared" si="37"/>
        <v>0</v>
      </c>
      <c r="X77" s="17">
        <f t="shared" si="37"/>
        <v>0</v>
      </c>
      <c r="Y77" s="17">
        <f t="shared" si="37"/>
        <v>0</v>
      </c>
      <c r="Z77" s="17">
        <f t="shared" si="37"/>
        <v>0</v>
      </c>
      <c r="AA77" s="17">
        <f t="shared" si="37"/>
        <v>0</v>
      </c>
      <c r="AB77" s="17">
        <f t="shared" si="37"/>
        <v>0</v>
      </c>
      <c r="AC77" s="17">
        <f t="shared" si="37"/>
        <v>0</v>
      </c>
      <c r="AD77" s="17">
        <f t="shared" si="37"/>
        <v>0</v>
      </c>
      <c r="AE77" s="17">
        <f t="shared" si="37"/>
        <v>0</v>
      </c>
      <c r="AF77" s="17">
        <f t="shared" si="37"/>
        <v>0</v>
      </c>
      <c r="AG77" s="17">
        <f t="shared" si="37"/>
        <v>0</v>
      </c>
      <c r="AH77" s="17">
        <f t="shared" si="37"/>
        <v>0</v>
      </c>
      <c r="AI77" s="17">
        <f t="shared" si="37"/>
        <v>0</v>
      </c>
      <c r="AJ77" s="17">
        <f t="shared" si="37"/>
        <v>0</v>
      </c>
      <c r="AK77" s="17"/>
    </row>
    <row r="78" spans="1:37" x14ac:dyDescent="0.3">
      <c r="A78" s="2" t="s">
        <v>85</v>
      </c>
      <c r="B78" s="2" t="s">
        <v>72</v>
      </c>
      <c r="C78" s="3" t="s">
        <v>76</v>
      </c>
      <c r="D78" s="2" t="s">
        <v>106</v>
      </c>
      <c r="E78" s="10">
        <v>0</v>
      </c>
      <c r="F78" s="10">
        <v>0</v>
      </c>
      <c r="G78" s="17">
        <f>$E$37*G37</f>
        <v>1400000</v>
      </c>
      <c r="H78" s="17">
        <f t="shared" ref="H78:AJ78" si="38">$E$37*H37</f>
        <v>0</v>
      </c>
      <c r="I78" s="17">
        <f t="shared" si="38"/>
        <v>0</v>
      </c>
      <c r="J78" s="17">
        <f t="shared" si="38"/>
        <v>0</v>
      </c>
      <c r="K78" s="17">
        <f t="shared" si="38"/>
        <v>0</v>
      </c>
      <c r="L78" s="17">
        <f t="shared" si="38"/>
        <v>0</v>
      </c>
      <c r="M78" s="17">
        <f t="shared" si="38"/>
        <v>0</v>
      </c>
      <c r="N78" s="17">
        <f t="shared" si="38"/>
        <v>0</v>
      </c>
      <c r="O78" s="17">
        <f t="shared" si="38"/>
        <v>0</v>
      </c>
      <c r="P78" s="17">
        <f t="shared" si="38"/>
        <v>0</v>
      </c>
      <c r="Q78" s="17">
        <f t="shared" si="38"/>
        <v>0</v>
      </c>
      <c r="R78" s="17">
        <f t="shared" si="38"/>
        <v>0</v>
      </c>
      <c r="S78" s="17">
        <f t="shared" si="38"/>
        <v>0</v>
      </c>
      <c r="T78" s="17">
        <f t="shared" si="38"/>
        <v>0</v>
      </c>
      <c r="U78" s="17">
        <f t="shared" si="38"/>
        <v>0</v>
      </c>
      <c r="V78" s="17">
        <f t="shared" si="38"/>
        <v>0</v>
      </c>
      <c r="W78" s="17">
        <f t="shared" si="38"/>
        <v>0</v>
      </c>
      <c r="X78" s="17">
        <f t="shared" si="38"/>
        <v>0</v>
      </c>
      <c r="Y78" s="17">
        <f t="shared" si="38"/>
        <v>0</v>
      </c>
      <c r="Z78" s="17">
        <f t="shared" si="38"/>
        <v>0</v>
      </c>
      <c r="AA78" s="17">
        <f t="shared" si="38"/>
        <v>0</v>
      </c>
      <c r="AB78" s="17">
        <f t="shared" si="38"/>
        <v>0</v>
      </c>
      <c r="AC78" s="17">
        <f t="shared" si="38"/>
        <v>0</v>
      </c>
      <c r="AD78" s="17">
        <f t="shared" si="38"/>
        <v>0</v>
      </c>
      <c r="AE78" s="17">
        <f t="shared" si="38"/>
        <v>0</v>
      </c>
      <c r="AF78" s="17">
        <f t="shared" si="38"/>
        <v>0</v>
      </c>
      <c r="AG78" s="17">
        <f t="shared" si="38"/>
        <v>0</v>
      </c>
      <c r="AH78" s="17">
        <f t="shared" si="38"/>
        <v>0</v>
      </c>
      <c r="AI78" s="17">
        <f t="shared" si="38"/>
        <v>0</v>
      </c>
      <c r="AJ78" s="17">
        <f t="shared" si="38"/>
        <v>0</v>
      </c>
      <c r="AK78" s="17"/>
    </row>
    <row r="79" spans="1:37" x14ac:dyDescent="0.3">
      <c r="A79" s="2" t="s">
        <v>85</v>
      </c>
      <c r="B79" s="2" t="s">
        <v>72</v>
      </c>
      <c r="C79" s="3" t="s">
        <v>77</v>
      </c>
      <c r="D79" s="2" t="s">
        <v>106</v>
      </c>
      <c r="E79" s="10">
        <v>0</v>
      </c>
      <c r="F79" s="10">
        <v>0</v>
      </c>
      <c r="G79" s="17">
        <f>$E$38*G38</f>
        <v>140000</v>
      </c>
      <c r="H79" s="17">
        <f t="shared" ref="H79:AJ79" si="39">$E$38*H38</f>
        <v>0</v>
      </c>
      <c r="I79" s="17">
        <f t="shared" si="39"/>
        <v>0</v>
      </c>
      <c r="J79" s="17">
        <f t="shared" si="39"/>
        <v>0</v>
      </c>
      <c r="K79" s="17">
        <f t="shared" si="39"/>
        <v>0</v>
      </c>
      <c r="L79" s="17">
        <f t="shared" si="39"/>
        <v>0</v>
      </c>
      <c r="M79" s="17">
        <f t="shared" si="39"/>
        <v>0</v>
      </c>
      <c r="N79" s="17">
        <f t="shared" si="39"/>
        <v>0</v>
      </c>
      <c r="O79" s="17">
        <f t="shared" si="39"/>
        <v>0</v>
      </c>
      <c r="P79" s="17">
        <f t="shared" si="39"/>
        <v>0</v>
      </c>
      <c r="Q79" s="17">
        <f t="shared" si="39"/>
        <v>0</v>
      </c>
      <c r="R79" s="17">
        <f t="shared" si="39"/>
        <v>0</v>
      </c>
      <c r="S79" s="17">
        <f t="shared" si="39"/>
        <v>0</v>
      </c>
      <c r="T79" s="17">
        <f t="shared" si="39"/>
        <v>0</v>
      </c>
      <c r="U79" s="17">
        <f t="shared" si="39"/>
        <v>0</v>
      </c>
      <c r="V79" s="17">
        <f t="shared" si="39"/>
        <v>0</v>
      </c>
      <c r="W79" s="17">
        <f t="shared" si="39"/>
        <v>0</v>
      </c>
      <c r="X79" s="17">
        <f t="shared" si="39"/>
        <v>0</v>
      </c>
      <c r="Y79" s="17">
        <f t="shared" si="39"/>
        <v>0</v>
      </c>
      <c r="Z79" s="17">
        <f t="shared" si="39"/>
        <v>0</v>
      </c>
      <c r="AA79" s="17">
        <f t="shared" si="39"/>
        <v>0</v>
      </c>
      <c r="AB79" s="17">
        <f t="shared" si="39"/>
        <v>0</v>
      </c>
      <c r="AC79" s="17">
        <f t="shared" si="39"/>
        <v>0</v>
      </c>
      <c r="AD79" s="17">
        <f t="shared" si="39"/>
        <v>0</v>
      </c>
      <c r="AE79" s="17">
        <f t="shared" si="39"/>
        <v>0</v>
      </c>
      <c r="AF79" s="17">
        <f t="shared" si="39"/>
        <v>0</v>
      </c>
      <c r="AG79" s="17">
        <f t="shared" si="39"/>
        <v>0</v>
      </c>
      <c r="AH79" s="17">
        <f t="shared" si="39"/>
        <v>0</v>
      </c>
      <c r="AI79" s="17">
        <f t="shared" si="39"/>
        <v>0</v>
      </c>
      <c r="AJ79" s="17">
        <f t="shared" si="39"/>
        <v>0</v>
      </c>
      <c r="AK79" s="17"/>
    </row>
    <row r="80" spans="1:37" x14ac:dyDescent="0.3">
      <c r="A80" s="2" t="s">
        <v>85</v>
      </c>
      <c r="B80" s="2" t="s">
        <v>107</v>
      </c>
      <c r="C80" s="3" t="s">
        <v>108</v>
      </c>
      <c r="D80" s="2" t="s">
        <v>106</v>
      </c>
      <c r="E80" s="10"/>
      <c r="F80" s="10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</row>
    <row r="81" spans="1:37" x14ac:dyDescent="0.3">
      <c r="A81" s="2" t="s">
        <v>85</v>
      </c>
      <c r="B81" s="2" t="s">
        <v>107</v>
      </c>
      <c r="C81" s="3" t="s">
        <v>110</v>
      </c>
      <c r="D81" s="2" t="s">
        <v>106</v>
      </c>
      <c r="E81" s="10"/>
      <c r="F81" s="10"/>
      <c r="G81" s="17"/>
      <c r="H81" s="17"/>
      <c r="I81" s="17">
        <v>126000</v>
      </c>
      <c r="J81" s="17"/>
      <c r="K81" s="17"/>
      <c r="L81" s="17">
        <v>100000</v>
      </c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>
        <v>-226923.07692307699</v>
      </c>
      <c r="AK81" s="17"/>
    </row>
    <row r="82" spans="1:37" x14ac:dyDescent="0.3">
      <c r="A82" s="2" t="s">
        <v>85</v>
      </c>
      <c r="B82" s="2" t="s">
        <v>101</v>
      </c>
      <c r="C82" s="3" t="s">
        <v>80</v>
      </c>
      <c r="D82" s="2" t="s">
        <v>106</v>
      </c>
      <c r="E82" s="10">
        <v>0</v>
      </c>
      <c r="F82" s="10">
        <v>0</v>
      </c>
      <c r="G82" s="17">
        <f>$E$41*G41</f>
        <v>0</v>
      </c>
      <c r="H82" s="17">
        <f t="shared" ref="H82:AJ82" si="40">$E$41*H41</f>
        <v>0</v>
      </c>
      <c r="I82" s="17">
        <f t="shared" si="40"/>
        <v>720000</v>
      </c>
      <c r="J82" s="17">
        <f t="shared" si="40"/>
        <v>2400000</v>
      </c>
      <c r="K82" s="17">
        <f t="shared" si="40"/>
        <v>6000000</v>
      </c>
      <c r="L82" s="17">
        <f t="shared" si="40"/>
        <v>12000000</v>
      </c>
      <c r="M82" s="17">
        <f t="shared" si="40"/>
        <v>12000000</v>
      </c>
      <c r="N82" s="17">
        <f t="shared" si="40"/>
        <v>24000000</v>
      </c>
      <c r="O82" s="17">
        <f t="shared" si="40"/>
        <v>24000000</v>
      </c>
      <c r="P82" s="17">
        <f t="shared" si="40"/>
        <v>30000000</v>
      </c>
      <c r="Q82" s="17">
        <f t="shared" si="40"/>
        <v>30000000</v>
      </c>
      <c r="R82" s="17">
        <f t="shared" si="40"/>
        <v>30000000</v>
      </c>
      <c r="S82" s="17">
        <f t="shared" si="40"/>
        <v>30000000</v>
      </c>
      <c r="T82" s="17">
        <f t="shared" si="40"/>
        <v>30000000</v>
      </c>
      <c r="U82" s="17">
        <f t="shared" si="40"/>
        <v>30000000</v>
      </c>
      <c r="V82" s="17">
        <f t="shared" si="40"/>
        <v>24000000</v>
      </c>
      <c r="W82" s="17">
        <f t="shared" si="40"/>
        <v>24000000</v>
      </c>
      <c r="X82" s="17">
        <f t="shared" si="40"/>
        <v>24000000</v>
      </c>
      <c r="Y82" s="17">
        <f t="shared" si="40"/>
        <v>24000000</v>
      </c>
      <c r="Z82" s="17">
        <f t="shared" si="40"/>
        <v>24000000</v>
      </c>
      <c r="AA82" s="17">
        <f t="shared" si="40"/>
        <v>12000000</v>
      </c>
      <c r="AB82" s="17">
        <f t="shared" si="40"/>
        <v>12000000</v>
      </c>
      <c r="AC82" s="17">
        <f t="shared" si="40"/>
        <v>12000000</v>
      </c>
      <c r="AD82" s="17">
        <f t="shared" si="40"/>
        <v>12000000</v>
      </c>
      <c r="AE82" s="17">
        <f t="shared" si="40"/>
        <v>12000000</v>
      </c>
      <c r="AF82" s="17">
        <f t="shared" si="40"/>
        <v>12000000</v>
      </c>
      <c r="AG82" s="17">
        <f t="shared" si="40"/>
        <v>12000000</v>
      </c>
      <c r="AH82" s="17">
        <f t="shared" si="40"/>
        <v>12000000</v>
      </c>
      <c r="AI82" s="17">
        <f t="shared" si="40"/>
        <v>12000000</v>
      </c>
      <c r="AJ82" s="17">
        <f t="shared" si="40"/>
        <v>12000000</v>
      </c>
      <c r="AK82" s="17"/>
    </row>
    <row r="83" spans="1:37" x14ac:dyDescent="0.3">
      <c r="A83" s="2" t="s">
        <v>85</v>
      </c>
      <c r="B83" s="2" t="s">
        <v>102</v>
      </c>
      <c r="C83" s="3" t="s">
        <v>19</v>
      </c>
      <c r="D83" s="2" t="s">
        <v>106</v>
      </c>
      <c r="E83" s="10">
        <v>0</v>
      </c>
      <c r="F83" s="10">
        <v>0</v>
      </c>
      <c r="G83" s="17">
        <f>$E$42*G42</f>
        <v>4000000</v>
      </c>
      <c r="H83" s="17">
        <f t="shared" ref="H83:AJ83" si="41">$E$42*H42</f>
        <v>0</v>
      </c>
      <c r="I83" s="17">
        <f t="shared" si="41"/>
        <v>0</v>
      </c>
      <c r="J83" s="17">
        <f t="shared" si="41"/>
        <v>0</v>
      </c>
      <c r="K83" s="17">
        <f t="shared" si="41"/>
        <v>0</v>
      </c>
      <c r="L83" s="17">
        <f t="shared" si="41"/>
        <v>0</v>
      </c>
      <c r="M83" s="17">
        <f t="shared" si="41"/>
        <v>0</v>
      </c>
      <c r="N83" s="17">
        <f t="shared" si="41"/>
        <v>0</v>
      </c>
      <c r="O83" s="17">
        <f t="shared" si="41"/>
        <v>0</v>
      </c>
      <c r="P83" s="17">
        <f t="shared" si="41"/>
        <v>0</v>
      </c>
      <c r="Q83" s="17">
        <f t="shared" si="41"/>
        <v>0</v>
      </c>
      <c r="R83" s="17">
        <f t="shared" si="41"/>
        <v>0</v>
      </c>
      <c r="S83" s="17">
        <f t="shared" si="41"/>
        <v>0</v>
      </c>
      <c r="T83" s="17">
        <f t="shared" si="41"/>
        <v>0</v>
      </c>
      <c r="U83" s="17">
        <f t="shared" si="41"/>
        <v>0</v>
      </c>
      <c r="V83" s="17">
        <f t="shared" si="41"/>
        <v>0</v>
      </c>
      <c r="W83" s="17">
        <f t="shared" si="41"/>
        <v>0</v>
      </c>
      <c r="X83" s="17">
        <f t="shared" si="41"/>
        <v>0</v>
      </c>
      <c r="Y83" s="17">
        <f t="shared" si="41"/>
        <v>0</v>
      </c>
      <c r="Z83" s="17">
        <f t="shared" si="41"/>
        <v>0</v>
      </c>
      <c r="AA83" s="17">
        <f t="shared" si="41"/>
        <v>0</v>
      </c>
      <c r="AB83" s="17">
        <f t="shared" si="41"/>
        <v>0</v>
      </c>
      <c r="AC83" s="17">
        <f t="shared" si="41"/>
        <v>0</v>
      </c>
      <c r="AD83" s="17">
        <f t="shared" si="41"/>
        <v>0</v>
      </c>
      <c r="AE83" s="17">
        <f t="shared" si="41"/>
        <v>0</v>
      </c>
      <c r="AF83" s="17">
        <f t="shared" si="41"/>
        <v>0</v>
      </c>
      <c r="AG83" s="17">
        <f t="shared" si="41"/>
        <v>0</v>
      </c>
      <c r="AH83" s="17">
        <f t="shared" si="41"/>
        <v>0</v>
      </c>
      <c r="AI83" s="17">
        <f t="shared" si="41"/>
        <v>0</v>
      </c>
      <c r="AJ83" s="17">
        <f t="shared" si="41"/>
        <v>0</v>
      </c>
      <c r="AK83" s="17"/>
    </row>
    <row r="84" spans="1:37" x14ac:dyDescent="0.3">
      <c r="A84" s="2" t="s">
        <v>85</v>
      </c>
      <c r="B84" s="2" t="s">
        <v>103</v>
      </c>
      <c r="C84" s="3" t="s">
        <v>90</v>
      </c>
      <c r="D84" s="2" t="s">
        <v>106</v>
      </c>
      <c r="E84" s="10"/>
      <c r="F84" s="10"/>
      <c r="G84" s="17">
        <f>G83+G82</f>
        <v>4000000</v>
      </c>
      <c r="H84" s="17">
        <f t="shared" ref="H84:AJ84" si="42">H83+H82</f>
        <v>0</v>
      </c>
      <c r="I84" s="17">
        <f t="shared" si="42"/>
        <v>720000</v>
      </c>
      <c r="J84" s="17">
        <f t="shared" si="42"/>
        <v>2400000</v>
      </c>
      <c r="K84" s="17">
        <f t="shared" si="42"/>
        <v>6000000</v>
      </c>
      <c r="L84" s="17">
        <f t="shared" si="42"/>
        <v>12000000</v>
      </c>
      <c r="M84" s="17">
        <f t="shared" si="42"/>
        <v>12000000</v>
      </c>
      <c r="N84" s="17">
        <f t="shared" si="42"/>
        <v>24000000</v>
      </c>
      <c r="O84" s="17">
        <f t="shared" si="42"/>
        <v>24000000</v>
      </c>
      <c r="P84" s="17">
        <f t="shared" si="42"/>
        <v>30000000</v>
      </c>
      <c r="Q84" s="17">
        <f t="shared" si="42"/>
        <v>30000000</v>
      </c>
      <c r="R84" s="17">
        <f t="shared" si="42"/>
        <v>30000000</v>
      </c>
      <c r="S84" s="17">
        <f t="shared" si="42"/>
        <v>30000000</v>
      </c>
      <c r="T84" s="17">
        <f t="shared" si="42"/>
        <v>30000000</v>
      </c>
      <c r="U84" s="17">
        <f t="shared" si="42"/>
        <v>30000000</v>
      </c>
      <c r="V84" s="17">
        <f t="shared" si="42"/>
        <v>24000000</v>
      </c>
      <c r="W84" s="17">
        <f t="shared" si="42"/>
        <v>24000000</v>
      </c>
      <c r="X84" s="17">
        <f t="shared" si="42"/>
        <v>24000000</v>
      </c>
      <c r="Y84" s="17">
        <f t="shared" si="42"/>
        <v>24000000</v>
      </c>
      <c r="Z84" s="17">
        <f t="shared" si="42"/>
        <v>24000000</v>
      </c>
      <c r="AA84" s="17">
        <f t="shared" si="42"/>
        <v>12000000</v>
      </c>
      <c r="AB84" s="17">
        <f t="shared" si="42"/>
        <v>12000000</v>
      </c>
      <c r="AC84" s="17">
        <f t="shared" si="42"/>
        <v>12000000</v>
      </c>
      <c r="AD84" s="17">
        <f t="shared" si="42"/>
        <v>12000000</v>
      </c>
      <c r="AE84" s="17">
        <f t="shared" si="42"/>
        <v>12000000</v>
      </c>
      <c r="AF84" s="17">
        <f t="shared" si="42"/>
        <v>12000000</v>
      </c>
      <c r="AG84" s="17">
        <f t="shared" si="42"/>
        <v>12000000</v>
      </c>
      <c r="AH84" s="17">
        <f t="shared" si="42"/>
        <v>12000000</v>
      </c>
      <c r="AI84" s="17">
        <f t="shared" si="42"/>
        <v>12000000</v>
      </c>
      <c r="AJ84" s="17">
        <f t="shared" si="42"/>
        <v>12000000</v>
      </c>
      <c r="AK84" s="17"/>
    </row>
    <row r="85" spans="1:37" x14ac:dyDescent="0.3">
      <c r="A85" s="2" t="s">
        <v>85</v>
      </c>
      <c r="B85" s="2" t="s">
        <v>104</v>
      </c>
      <c r="C85" s="3" t="s">
        <v>90</v>
      </c>
      <c r="D85" s="2" t="s">
        <v>106</v>
      </c>
      <c r="E85" s="10"/>
      <c r="F85" s="10"/>
      <c r="G85" s="17">
        <f>SUM(G43:G81)</f>
        <v>12593500</v>
      </c>
      <c r="H85" s="17">
        <f t="shared" ref="H85:AJ85" si="43">SUM(H43:H81)</f>
        <v>3423500</v>
      </c>
      <c r="I85" s="17">
        <f>SUM(I43:I81)</f>
        <v>7124500</v>
      </c>
      <c r="J85" s="17">
        <f t="shared" si="43"/>
        <v>6498500</v>
      </c>
      <c r="K85" s="17">
        <f t="shared" si="43"/>
        <v>6908500</v>
      </c>
      <c r="L85" s="17">
        <f>SUM(L43:L81)</f>
        <v>10092750</v>
      </c>
      <c r="M85" s="17">
        <f t="shared" si="43"/>
        <v>9517750</v>
      </c>
      <c r="N85" s="17">
        <f t="shared" si="43"/>
        <v>9692750</v>
      </c>
      <c r="O85" s="17">
        <f t="shared" si="43"/>
        <v>9817750</v>
      </c>
      <c r="P85" s="17">
        <f t="shared" si="43"/>
        <v>9942750</v>
      </c>
      <c r="Q85" s="17">
        <f t="shared" si="43"/>
        <v>9520000</v>
      </c>
      <c r="R85" s="17">
        <f t="shared" si="43"/>
        <v>9995787.5</v>
      </c>
      <c r="S85" s="17">
        <f t="shared" si="43"/>
        <v>9520787.5</v>
      </c>
      <c r="T85" s="17">
        <f t="shared" si="43"/>
        <v>9695787.5</v>
      </c>
      <c r="U85" s="17">
        <f t="shared" si="43"/>
        <v>10070787.5</v>
      </c>
      <c r="V85" s="17">
        <f t="shared" si="43"/>
        <v>9695787.5</v>
      </c>
      <c r="W85" s="17">
        <f t="shared" si="43"/>
        <v>9520787.5</v>
      </c>
      <c r="X85" s="17">
        <f t="shared" si="43"/>
        <v>9995787.5</v>
      </c>
      <c r="Y85" s="17">
        <f t="shared" si="43"/>
        <v>9520787.5</v>
      </c>
      <c r="Z85" s="17">
        <f t="shared" si="43"/>
        <v>9945787.5</v>
      </c>
      <c r="AA85" s="17">
        <f t="shared" si="43"/>
        <v>8380000</v>
      </c>
      <c r="AB85" s="17">
        <f t="shared" si="43"/>
        <v>8255000</v>
      </c>
      <c r="AC85" s="17">
        <f t="shared" si="43"/>
        <v>8080000</v>
      </c>
      <c r="AD85" s="17">
        <f t="shared" si="43"/>
        <v>8555000</v>
      </c>
      <c r="AE85" s="17">
        <f t="shared" si="43"/>
        <v>8330000</v>
      </c>
      <c r="AF85" s="17">
        <f t="shared" si="43"/>
        <v>8255000</v>
      </c>
      <c r="AG85" s="17">
        <f t="shared" si="43"/>
        <v>8380000</v>
      </c>
      <c r="AH85" s="17">
        <f t="shared" si="43"/>
        <v>8255000</v>
      </c>
      <c r="AI85" s="17">
        <f t="shared" si="43"/>
        <v>8080000</v>
      </c>
      <c r="AJ85" s="17">
        <f t="shared" si="43"/>
        <v>8578076.9230769239</v>
      </c>
      <c r="AK85" s="17"/>
    </row>
    <row r="86" spans="1:37" x14ac:dyDescent="0.3">
      <c r="A86" s="2" t="s">
        <v>85</v>
      </c>
      <c r="B86" s="2" t="s">
        <v>105</v>
      </c>
      <c r="C86" s="3" t="s">
        <v>90</v>
      </c>
      <c r="D86" s="2" t="s">
        <v>106</v>
      </c>
      <c r="E86" s="10"/>
      <c r="F86" s="10"/>
      <c r="G86" s="17">
        <f>G84-G85</f>
        <v>-8593500</v>
      </c>
      <c r="H86" s="17">
        <f t="shared" ref="H86:AJ86" si="44">H84-H85</f>
        <v>-3423500</v>
      </c>
      <c r="I86" s="17">
        <f t="shared" si="44"/>
        <v>-6404500</v>
      </c>
      <c r="J86" s="17">
        <f t="shared" si="44"/>
        <v>-4098500</v>
      </c>
      <c r="K86" s="17">
        <f t="shared" si="44"/>
        <v>-908500</v>
      </c>
      <c r="L86" s="17">
        <f>L84-L85</f>
        <v>1907250</v>
      </c>
      <c r="M86" s="17">
        <f t="shared" si="44"/>
        <v>2482250</v>
      </c>
      <c r="N86" s="17">
        <f t="shared" si="44"/>
        <v>14307250</v>
      </c>
      <c r="O86" s="17">
        <f t="shared" si="44"/>
        <v>14182250</v>
      </c>
      <c r="P86" s="17">
        <f t="shared" si="44"/>
        <v>20057250</v>
      </c>
      <c r="Q86" s="17">
        <f t="shared" si="44"/>
        <v>20480000</v>
      </c>
      <c r="R86" s="17">
        <f t="shared" si="44"/>
        <v>20004212.5</v>
      </c>
      <c r="S86" s="17">
        <f t="shared" si="44"/>
        <v>20479212.5</v>
      </c>
      <c r="T86" s="17">
        <f t="shared" si="44"/>
        <v>20304212.5</v>
      </c>
      <c r="U86" s="17">
        <f t="shared" si="44"/>
        <v>19929212.5</v>
      </c>
      <c r="V86" s="17">
        <f t="shared" si="44"/>
        <v>14304212.5</v>
      </c>
      <c r="W86" s="17">
        <f t="shared" si="44"/>
        <v>14479212.5</v>
      </c>
      <c r="X86" s="17">
        <f t="shared" si="44"/>
        <v>14004212.5</v>
      </c>
      <c r="Y86" s="17">
        <f t="shared" si="44"/>
        <v>14479212.5</v>
      </c>
      <c r="Z86" s="17">
        <f t="shared" si="44"/>
        <v>14054212.5</v>
      </c>
      <c r="AA86" s="17">
        <f t="shared" si="44"/>
        <v>3620000</v>
      </c>
      <c r="AB86" s="17">
        <f t="shared" si="44"/>
        <v>3745000</v>
      </c>
      <c r="AC86" s="17">
        <f t="shared" si="44"/>
        <v>3920000</v>
      </c>
      <c r="AD86" s="17">
        <f t="shared" si="44"/>
        <v>3445000</v>
      </c>
      <c r="AE86" s="17">
        <f t="shared" si="44"/>
        <v>3670000</v>
      </c>
      <c r="AF86" s="17">
        <f t="shared" si="44"/>
        <v>3745000</v>
      </c>
      <c r="AG86" s="17">
        <f t="shared" si="44"/>
        <v>3620000</v>
      </c>
      <c r="AH86" s="17">
        <f t="shared" si="44"/>
        <v>3745000</v>
      </c>
      <c r="AI86" s="17">
        <f t="shared" si="44"/>
        <v>3920000</v>
      </c>
      <c r="AJ86" s="17">
        <f>AJ84-AJ85</f>
        <v>3421923.0769230761</v>
      </c>
      <c r="AK86" s="17"/>
    </row>
    <row r="87" spans="1:37" x14ac:dyDescent="0.3">
      <c r="A87" s="2"/>
      <c r="B87" s="2"/>
      <c r="C87" s="3"/>
      <c r="D87" s="2"/>
      <c r="E87" s="10"/>
      <c r="F87" s="10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</row>
    <row r="88" spans="1:37" x14ac:dyDescent="0.3">
      <c r="A88" s="2" t="s">
        <v>86</v>
      </c>
      <c r="B88" s="3" t="s">
        <v>40</v>
      </c>
      <c r="C88" s="4" t="s">
        <v>33</v>
      </c>
      <c r="D88" s="2" t="s">
        <v>106</v>
      </c>
      <c r="E88" s="10">
        <v>0</v>
      </c>
      <c r="F88" s="10">
        <v>0</v>
      </c>
    </row>
    <row r="89" spans="1:37" x14ac:dyDescent="0.3">
      <c r="A89" s="2" t="s">
        <v>86</v>
      </c>
      <c r="B89" s="3" t="s">
        <v>40</v>
      </c>
      <c r="C89" s="2" t="s">
        <v>35</v>
      </c>
      <c r="D89" s="2" t="s">
        <v>106</v>
      </c>
      <c r="E89" s="10">
        <v>0</v>
      </c>
      <c r="F89" s="10">
        <v>0</v>
      </c>
    </row>
    <row r="90" spans="1:37" x14ac:dyDescent="0.3">
      <c r="A90" s="2" t="s">
        <v>86</v>
      </c>
      <c r="B90" s="3" t="s">
        <v>40</v>
      </c>
      <c r="C90" s="2" t="s">
        <v>36</v>
      </c>
      <c r="D90" s="2" t="s">
        <v>106</v>
      </c>
      <c r="E90" s="10">
        <v>0</v>
      </c>
      <c r="F90" s="10">
        <v>0</v>
      </c>
    </row>
    <row r="91" spans="1:37" x14ac:dyDescent="0.3">
      <c r="A91" s="2" t="s">
        <v>86</v>
      </c>
      <c r="B91" s="3" t="s">
        <v>40</v>
      </c>
      <c r="C91" s="4" t="s">
        <v>34</v>
      </c>
      <c r="D91" s="2" t="s">
        <v>106</v>
      </c>
      <c r="E91" s="10">
        <v>0</v>
      </c>
      <c r="F91" s="10">
        <v>0</v>
      </c>
    </row>
    <row r="92" spans="1:37" x14ac:dyDescent="0.3">
      <c r="A92" s="2" t="s">
        <v>86</v>
      </c>
      <c r="B92" s="3" t="s">
        <v>40</v>
      </c>
      <c r="C92" s="4" t="s">
        <v>45</v>
      </c>
      <c r="D92" s="2" t="s">
        <v>106</v>
      </c>
      <c r="E92" s="10">
        <v>0</v>
      </c>
      <c r="F92" s="10">
        <v>0</v>
      </c>
    </row>
    <row r="93" spans="1:37" x14ac:dyDescent="0.3">
      <c r="A93" s="2" t="s">
        <v>86</v>
      </c>
      <c r="B93" s="3" t="s">
        <v>40</v>
      </c>
      <c r="C93" s="4" t="s">
        <v>46</v>
      </c>
      <c r="D93" s="2" t="s">
        <v>106</v>
      </c>
      <c r="E93" s="10">
        <v>0</v>
      </c>
      <c r="F93" s="10">
        <v>0</v>
      </c>
    </row>
    <row r="94" spans="1:37" x14ac:dyDescent="0.3">
      <c r="A94" s="2" t="s">
        <v>86</v>
      </c>
      <c r="B94" s="3" t="s">
        <v>40</v>
      </c>
      <c r="C94" s="4" t="s">
        <v>39</v>
      </c>
      <c r="D94" s="2" t="s">
        <v>106</v>
      </c>
      <c r="E94" s="10">
        <v>0</v>
      </c>
      <c r="F94" s="10">
        <v>0</v>
      </c>
    </row>
    <row r="95" spans="1:37" x14ac:dyDescent="0.3">
      <c r="A95" s="2" t="s">
        <v>86</v>
      </c>
      <c r="B95" s="5" t="s">
        <v>41</v>
      </c>
      <c r="C95" s="4" t="s">
        <v>43</v>
      </c>
      <c r="D95" s="2" t="s">
        <v>106</v>
      </c>
      <c r="E95" s="10">
        <v>0</v>
      </c>
      <c r="F95" s="10">
        <v>0</v>
      </c>
    </row>
    <row r="96" spans="1:37" x14ac:dyDescent="0.3">
      <c r="A96" s="2" t="s">
        <v>86</v>
      </c>
      <c r="B96" s="5" t="s">
        <v>41</v>
      </c>
      <c r="C96" s="4" t="s">
        <v>44</v>
      </c>
      <c r="D96" s="2" t="s">
        <v>106</v>
      </c>
      <c r="E96" s="10">
        <v>0</v>
      </c>
      <c r="F96" s="10">
        <v>0</v>
      </c>
    </row>
    <row r="97" spans="1:6" x14ac:dyDescent="0.3">
      <c r="A97" s="2" t="s">
        <v>86</v>
      </c>
      <c r="B97" s="5" t="s">
        <v>41</v>
      </c>
      <c r="C97" s="4" t="s">
        <v>48</v>
      </c>
      <c r="D97" s="2" t="s">
        <v>106</v>
      </c>
      <c r="E97" s="10">
        <v>0</v>
      </c>
      <c r="F97" s="10">
        <v>0</v>
      </c>
    </row>
    <row r="98" spans="1:6" x14ac:dyDescent="0.3">
      <c r="A98" s="2" t="s">
        <v>86</v>
      </c>
      <c r="B98" s="5" t="s">
        <v>42</v>
      </c>
      <c r="C98" s="4" t="s">
        <v>47</v>
      </c>
      <c r="D98" s="2" t="s">
        <v>106</v>
      </c>
      <c r="E98" s="10">
        <v>0</v>
      </c>
      <c r="F98" s="10">
        <v>0</v>
      </c>
    </row>
    <row r="99" spans="1:6" x14ac:dyDescent="0.3">
      <c r="A99" s="2" t="s">
        <v>86</v>
      </c>
      <c r="B99" s="5" t="s">
        <v>42</v>
      </c>
      <c r="C99" s="4" t="s">
        <v>49</v>
      </c>
      <c r="D99" s="2" t="s">
        <v>106</v>
      </c>
      <c r="E99" s="10">
        <v>0</v>
      </c>
      <c r="F99" s="10">
        <v>0</v>
      </c>
    </row>
    <row r="100" spans="1:6" x14ac:dyDescent="0.3">
      <c r="A100" s="2" t="s">
        <v>86</v>
      </c>
      <c r="B100" s="5" t="s">
        <v>50</v>
      </c>
      <c r="C100" s="4" t="s">
        <v>14</v>
      </c>
      <c r="D100" s="2" t="s">
        <v>106</v>
      </c>
      <c r="E100" s="10">
        <v>0</v>
      </c>
      <c r="F100" s="10">
        <v>0</v>
      </c>
    </row>
    <row r="101" spans="1:6" x14ac:dyDescent="0.3">
      <c r="A101" s="2" t="s">
        <v>86</v>
      </c>
      <c r="B101" s="5" t="s">
        <v>50</v>
      </c>
      <c r="C101" s="4" t="s">
        <v>19</v>
      </c>
      <c r="D101" s="2" t="s">
        <v>106</v>
      </c>
      <c r="E101" s="10">
        <v>0</v>
      </c>
      <c r="F101" s="10">
        <v>0</v>
      </c>
    </row>
    <row r="102" spans="1:6" x14ac:dyDescent="0.3">
      <c r="A102" s="2" t="s">
        <v>86</v>
      </c>
      <c r="B102" s="3" t="s">
        <v>51</v>
      </c>
      <c r="C102" s="3" t="s">
        <v>52</v>
      </c>
      <c r="D102" s="2" t="s">
        <v>106</v>
      </c>
      <c r="E102" s="10">
        <v>0</v>
      </c>
      <c r="F102" s="10">
        <v>0</v>
      </c>
    </row>
    <row r="103" spans="1:6" x14ac:dyDescent="0.3">
      <c r="A103" s="2" t="s">
        <v>86</v>
      </c>
      <c r="B103" s="3" t="s">
        <v>51</v>
      </c>
      <c r="C103" s="3" t="s">
        <v>53</v>
      </c>
      <c r="D103" s="2" t="s">
        <v>106</v>
      </c>
      <c r="E103" s="10">
        <v>0</v>
      </c>
      <c r="F103" s="10">
        <v>0</v>
      </c>
    </row>
    <row r="104" spans="1:6" x14ac:dyDescent="0.3">
      <c r="A104" s="2" t="s">
        <v>86</v>
      </c>
      <c r="B104" s="3" t="s">
        <v>51</v>
      </c>
      <c r="C104" s="3" t="s">
        <v>54</v>
      </c>
      <c r="D104" s="2" t="s">
        <v>106</v>
      </c>
      <c r="E104" s="10">
        <v>0</v>
      </c>
      <c r="F104" s="10">
        <v>0</v>
      </c>
    </row>
    <row r="105" spans="1:6" x14ac:dyDescent="0.3">
      <c r="A105" s="2" t="s">
        <v>86</v>
      </c>
      <c r="B105" s="3" t="s">
        <v>51</v>
      </c>
      <c r="C105" s="3" t="s">
        <v>55</v>
      </c>
      <c r="D105" s="2" t="s">
        <v>106</v>
      </c>
      <c r="E105" s="10">
        <v>0</v>
      </c>
      <c r="F105" s="10">
        <v>0</v>
      </c>
    </row>
    <row r="106" spans="1:6" x14ac:dyDescent="0.3">
      <c r="A106" s="2" t="s">
        <v>86</v>
      </c>
      <c r="B106" s="3" t="s">
        <v>51</v>
      </c>
      <c r="C106" s="3" t="s">
        <v>56</v>
      </c>
      <c r="D106" s="2" t="s">
        <v>106</v>
      </c>
      <c r="E106" s="10">
        <v>0</v>
      </c>
      <c r="F106" s="10">
        <v>0</v>
      </c>
    </row>
    <row r="107" spans="1:6" x14ac:dyDescent="0.3">
      <c r="A107" s="2" t="s">
        <v>86</v>
      </c>
      <c r="B107" s="3" t="s">
        <v>51</v>
      </c>
      <c r="C107" s="3" t="s">
        <v>57</v>
      </c>
      <c r="D107" s="2" t="s">
        <v>106</v>
      </c>
      <c r="E107" s="10">
        <v>0</v>
      </c>
      <c r="F107" s="10">
        <v>0</v>
      </c>
    </row>
    <row r="108" spans="1:6" x14ac:dyDescent="0.3">
      <c r="A108" s="2" t="s">
        <v>86</v>
      </c>
      <c r="B108" s="2" t="s">
        <v>71</v>
      </c>
      <c r="C108" s="3" t="s">
        <v>60</v>
      </c>
      <c r="D108" s="2" t="s">
        <v>106</v>
      </c>
      <c r="E108" s="10">
        <v>0</v>
      </c>
      <c r="F108" s="10">
        <v>0</v>
      </c>
    </row>
    <row r="109" spans="1:6" x14ac:dyDescent="0.3">
      <c r="A109" s="2" t="s">
        <v>86</v>
      </c>
      <c r="B109" s="2" t="s">
        <v>71</v>
      </c>
      <c r="C109" s="3" t="s">
        <v>61</v>
      </c>
      <c r="D109" s="2" t="s">
        <v>106</v>
      </c>
      <c r="E109" s="10">
        <v>0</v>
      </c>
      <c r="F109" s="10">
        <v>0</v>
      </c>
    </row>
    <row r="110" spans="1:6" x14ac:dyDescent="0.3">
      <c r="A110" s="2" t="s">
        <v>86</v>
      </c>
      <c r="B110" s="2" t="s">
        <v>71</v>
      </c>
      <c r="C110" s="3" t="s">
        <v>62</v>
      </c>
      <c r="D110" s="2" t="s">
        <v>106</v>
      </c>
      <c r="E110" s="10">
        <v>0</v>
      </c>
      <c r="F110" s="10">
        <v>0</v>
      </c>
    </row>
    <row r="111" spans="1:6" x14ac:dyDescent="0.3">
      <c r="A111" s="2" t="s">
        <v>86</v>
      </c>
      <c r="B111" s="2" t="s">
        <v>71</v>
      </c>
      <c r="C111" s="3" t="s">
        <v>63</v>
      </c>
      <c r="D111" s="2" t="s">
        <v>106</v>
      </c>
      <c r="E111" s="10">
        <v>0</v>
      </c>
      <c r="F111" s="10">
        <v>0</v>
      </c>
    </row>
    <row r="112" spans="1:6" x14ac:dyDescent="0.3">
      <c r="A112" s="2" t="s">
        <v>86</v>
      </c>
      <c r="B112" s="2" t="s">
        <v>71</v>
      </c>
      <c r="C112" s="3" t="s">
        <v>68</v>
      </c>
      <c r="D112" s="2" t="s">
        <v>106</v>
      </c>
      <c r="E112" s="10">
        <v>0</v>
      </c>
      <c r="F112" s="10">
        <v>0</v>
      </c>
    </row>
    <row r="113" spans="1:6" x14ac:dyDescent="0.3">
      <c r="A113" s="2" t="s">
        <v>86</v>
      </c>
      <c r="B113" s="2" t="s">
        <v>71</v>
      </c>
      <c r="C113" s="3" t="s">
        <v>69</v>
      </c>
      <c r="D113" s="2" t="s">
        <v>106</v>
      </c>
      <c r="E113" s="10">
        <v>0</v>
      </c>
      <c r="F113" s="10">
        <v>0</v>
      </c>
    </row>
    <row r="114" spans="1:6" x14ac:dyDescent="0.3">
      <c r="A114" s="2" t="s">
        <v>86</v>
      </c>
      <c r="B114" s="2" t="s">
        <v>71</v>
      </c>
      <c r="C114" s="3" t="s">
        <v>70</v>
      </c>
      <c r="D114" s="2" t="s">
        <v>106</v>
      </c>
      <c r="E114" s="10">
        <v>0</v>
      </c>
      <c r="F114" s="10">
        <v>0</v>
      </c>
    </row>
    <row r="115" spans="1:6" x14ac:dyDescent="0.3">
      <c r="A115" s="2" t="s">
        <v>86</v>
      </c>
      <c r="B115" s="2" t="s">
        <v>71</v>
      </c>
      <c r="C115" s="3" t="s">
        <v>64</v>
      </c>
      <c r="D115" s="2" t="s">
        <v>106</v>
      </c>
      <c r="E115" s="10">
        <v>0</v>
      </c>
      <c r="F115" s="10">
        <v>0</v>
      </c>
    </row>
    <row r="116" spans="1:6" x14ac:dyDescent="0.3">
      <c r="A116" s="2" t="s">
        <v>86</v>
      </c>
      <c r="B116" s="2" t="s">
        <v>71</v>
      </c>
      <c r="C116" s="8" t="s">
        <v>65</v>
      </c>
      <c r="D116" s="2" t="s">
        <v>106</v>
      </c>
      <c r="E116" s="10">
        <v>0</v>
      </c>
      <c r="F116" s="10">
        <v>0</v>
      </c>
    </row>
    <row r="117" spans="1:6" x14ac:dyDescent="0.3">
      <c r="A117" s="2" t="s">
        <v>86</v>
      </c>
      <c r="B117" s="2" t="s">
        <v>71</v>
      </c>
      <c r="C117" s="3" t="s">
        <v>66</v>
      </c>
      <c r="D117" s="2" t="s">
        <v>106</v>
      </c>
      <c r="E117" s="10">
        <v>0</v>
      </c>
      <c r="F117" s="10">
        <v>0</v>
      </c>
    </row>
    <row r="118" spans="1:6" x14ac:dyDescent="0.3">
      <c r="A118" s="2" t="s">
        <v>86</v>
      </c>
      <c r="B118" s="2" t="s">
        <v>71</v>
      </c>
      <c r="C118" s="3" t="s">
        <v>67</v>
      </c>
      <c r="D118" s="2" t="s">
        <v>106</v>
      </c>
      <c r="E118" s="10">
        <v>0</v>
      </c>
      <c r="F118" s="10">
        <v>0</v>
      </c>
    </row>
    <row r="119" spans="1:6" x14ac:dyDescent="0.3">
      <c r="A119" s="2" t="s">
        <v>86</v>
      </c>
      <c r="B119" s="2" t="s">
        <v>71</v>
      </c>
      <c r="C119" s="3" t="s">
        <v>76</v>
      </c>
      <c r="D119" s="2" t="s">
        <v>106</v>
      </c>
      <c r="E119" s="10">
        <v>0</v>
      </c>
      <c r="F119" s="10">
        <v>0</v>
      </c>
    </row>
    <row r="120" spans="1:6" x14ac:dyDescent="0.3">
      <c r="A120" s="2" t="s">
        <v>86</v>
      </c>
      <c r="B120" s="2" t="s">
        <v>72</v>
      </c>
      <c r="C120" s="3" t="s">
        <v>73</v>
      </c>
      <c r="D120" s="2" t="s">
        <v>106</v>
      </c>
      <c r="E120" s="10">
        <v>0</v>
      </c>
      <c r="F120" s="10">
        <v>0</v>
      </c>
    </row>
    <row r="121" spans="1:6" x14ac:dyDescent="0.3">
      <c r="A121" s="2" t="s">
        <v>86</v>
      </c>
      <c r="B121" s="2" t="s">
        <v>72</v>
      </c>
      <c r="C121" s="3" t="s">
        <v>74</v>
      </c>
      <c r="D121" s="2" t="s">
        <v>106</v>
      </c>
      <c r="E121" s="10">
        <v>0</v>
      </c>
      <c r="F121" s="10">
        <v>0</v>
      </c>
    </row>
    <row r="122" spans="1:6" x14ac:dyDescent="0.3">
      <c r="A122" s="2" t="s">
        <v>86</v>
      </c>
      <c r="B122" s="2" t="s">
        <v>72</v>
      </c>
      <c r="C122" s="3" t="s">
        <v>75</v>
      </c>
      <c r="D122" s="2" t="s">
        <v>106</v>
      </c>
      <c r="E122" s="10">
        <v>0</v>
      </c>
      <c r="F122" s="10">
        <v>0</v>
      </c>
    </row>
    <row r="123" spans="1:6" x14ac:dyDescent="0.3">
      <c r="A123" s="2" t="s">
        <v>86</v>
      </c>
      <c r="B123" s="2" t="s">
        <v>72</v>
      </c>
      <c r="C123" s="3" t="s">
        <v>76</v>
      </c>
      <c r="D123" s="2" t="s">
        <v>106</v>
      </c>
      <c r="E123" s="10">
        <v>0</v>
      </c>
      <c r="F123" s="10">
        <v>0</v>
      </c>
    </row>
    <row r="124" spans="1:6" x14ac:dyDescent="0.3">
      <c r="A124" s="2" t="s">
        <v>86</v>
      </c>
      <c r="B124" s="2" t="s">
        <v>72</v>
      </c>
      <c r="C124" s="3" t="s">
        <v>77</v>
      </c>
      <c r="D124" s="2" t="s">
        <v>106</v>
      </c>
      <c r="E124" s="10">
        <v>0</v>
      </c>
      <c r="F124" s="10">
        <v>0</v>
      </c>
    </row>
    <row r="125" spans="1:6" x14ac:dyDescent="0.3">
      <c r="A125" s="2" t="s">
        <v>86</v>
      </c>
      <c r="B125" s="2" t="s">
        <v>79</v>
      </c>
      <c r="C125" s="3" t="s">
        <v>80</v>
      </c>
      <c r="D125" s="2" t="s">
        <v>106</v>
      </c>
      <c r="E125" s="10">
        <v>0</v>
      </c>
      <c r="F125" s="10">
        <v>0</v>
      </c>
    </row>
    <row r="126" spans="1:6" x14ac:dyDescent="0.3">
      <c r="A126" s="2" t="s">
        <v>86</v>
      </c>
      <c r="B126" s="2" t="s">
        <v>81</v>
      </c>
      <c r="C126" s="3" t="s">
        <v>19</v>
      </c>
      <c r="D126" s="2" t="s">
        <v>106</v>
      </c>
      <c r="E126" s="10">
        <v>0</v>
      </c>
      <c r="F126" s="10">
        <v>0</v>
      </c>
    </row>
    <row r="127" spans="1:6" x14ac:dyDescent="0.3">
      <c r="A127" s="2" t="s">
        <v>86</v>
      </c>
      <c r="B127" s="2" t="s">
        <v>103</v>
      </c>
      <c r="C127" s="3" t="s">
        <v>91</v>
      </c>
      <c r="D127" s="2" t="s">
        <v>106</v>
      </c>
      <c r="E127" s="10"/>
      <c r="F127" s="10"/>
    </row>
    <row r="128" spans="1:6" x14ac:dyDescent="0.3">
      <c r="A128" s="2" t="s">
        <v>86</v>
      </c>
      <c r="B128" s="2" t="s">
        <v>104</v>
      </c>
      <c r="C128" s="3" t="s">
        <v>91</v>
      </c>
      <c r="D128" s="2" t="s">
        <v>106</v>
      </c>
      <c r="E128" s="10"/>
      <c r="F128" s="10"/>
    </row>
    <row r="129" spans="1:6" x14ac:dyDescent="0.3">
      <c r="A129" s="2" t="s">
        <v>86</v>
      </c>
      <c r="B129" s="2" t="s">
        <v>105</v>
      </c>
      <c r="C129" s="3" t="s">
        <v>91</v>
      </c>
      <c r="D129" s="2" t="s">
        <v>106</v>
      </c>
      <c r="E129" s="10"/>
      <c r="F129" s="10"/>
    </row>
    <row r="130" spans="1:6" x14ac:dyDescent="0.3">
      <c r="A130" s="2"/>
      <c r="B130" s="2"/>
      <c r="C130" s="3"/>
      <c r="D130" s="2"/>
      <c r="E130" s="10"/>
      <c r="F130" s="10"/>
    </row>
    <row r="131" spans="1:6" x14ac:dyDescent="0.3">
      <c r="A131" s="2" t="s">
        <v>88</v>
      </c>
      <c r="B131" s="2" t="s">
        <v>89</v>
      </c>
      <c r="C131" s="2"/>
      <c r="D131" s="2" t="s">
        <v>92</v>
      </c>
      <c r="E131" s="18">
        <v>7.0000000000000007E-2</v>
      </c>
      <c r="F131" s="18">
        <f>E131-5%</f>
        <v>2.0000000000000004E-2</v>
      </c>
    </row>
    <row r="132" spans="1:6" x14ac:dyDescent="0.3">
      <c r="A132" s="2" t="s">
        <v>88</v>
      </c>
      <c r="B132" s="2" t="s">
        <v>93</v>
      </c>
      <c r="C132" s="2"/>
      <c r="D132" s="2" t="s">
        <v>87</v>
      </c>
      <c r="E132" s="19">
        <v>70000</v>
      </c>
      <c r="F132" s="19">
        <v>70000</v>
      </c>
    </row>
    <row r="133" spans="1:6" x14ac:dyDescent="0.3">
      <c r="A133" s="2" t="s">
        <v>96</v>
      </c>
      <c r="B133" s="2" t="s">
        <v>94</v>
      </c>
      <c r="C133" s="2"/>
      <c r="D133" s="2" t="s">
        <v>99</v>
      </c>
      <c r="E133" s="19">
        <f>NPV(E131,G86:AJ86)</f>
        <v>79138707.111798704</v>
      </c>
    </row>
    <row r="134" spans="1:6" x14ac:dyDescent="0.3">
      <c r="A134" s="2" t="s">
        <v>96</v>
      </c>
      <c r="B134" s="2" t="s">
        <v>95</v>
      </c>
      <c r="C134" s="2"/>
      <c r="D134" s="2" t="s">
        <v>99</v>
      </c>
      <c r="E134" s="19">
        <v>229670.87976219499</v>
      </c>
    </row>
    <row r="135" spans="1:6" x14ac:dyDescent="0.3">
      <c r="A135" s="2" t="s">
        <v>96</v>
      </c>
      <c r="B135" s="2" t="s">
        <v>97</v>
      </c>
      <c r="C135" s="2"/>
      <c r="D135" s="2" t="s">
        <v>99</v>
      </c>
    </row>
    <row r="136" spans="1:6" x14ac:dyDescent="0.3">
      <c r="A136" s="2" t="s">
        <v>96</v>
      </c>
      <c r="B136" s="2" t="s">
        <v>98</v>
      </c>
      <c r="C136" s="2"/>
      <c r="D136" s="2" t="s">
        <v>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94"/>
  <sheetViews>
    <sheetView tabSelected="1" topLeftCell="A172" zoomScaleNormal="100" workbookViewId="0">
      <selection activeCell="F194" sqref="F194"/>
    </sheetView>
  </sheetViews>
  <sheetFormatPr defaultRowHeight="14.4" x14ac:dyDescent="0.3"/>
  <cols>
    <col min="1" max="1" width="22.88671875" bestFit="1" customWidth="1"/>
    <col min="2" max="2" width="17.21875" bestFit="1" customWidth="1"/>
    <col min="3" max="3" width="15.33203125" bestFit="1" customWidth="1"/>
    <col min="4" max="4" width="26.109375" bestFit="1" customWidth="1"/>
    <col min="5" max="5" width="12" bestFit="1" customWidth="1"/>
    <col min="6" max="6" width="12.5546875" style="2" customWidth="1"/>
    <col min="7" max="7" width="10.88671875" style="2" customWidth="1"/>
    <col min="8" max="8" width="13.88671875" style="12" customWidth="1"/>
    <col min="9" max="10" width="11.21875" style="12" bestFit="1" customWidth="1"/>
    <col min="11" max="11" width="12" style="12" bestFit="1" customWidth="1"/>
    <col min="12" max="19" width="11.21875" style="12" bestFit="1" customWidth="1"/>
    <col min="20" max="20" width="12" style="12" bestFit="1" customWidth="1"/>
    <col min="21" max="35" width="11.21875" style="12" bestFit="1" customWidth="1"/>
    <col min="36" max="37" width="8.88671875" style="12"/>
  </cols>
  <sheetData>
    <row r="1" spans="1:37" s="16" customFormat="1" ht="13.8" x14ac:dyDescent="0.3">
      <c r="A1" s="26" t="s">
        <v>115</v>
      </c>
      <c r="B1" s="27" t="s">
        <v>29</v>
      </c>
      <c r="C1" s="27" t="s">
        <v>30</v>
      </c>
      <c r="D1" s="27" t="s">
        <v>31</v>
      </c>
      <c r="E1" s="27" t="s">
        <v>32</v>
      </c>
      <c r="F1" s="28" t="s">
        <v>139</v>
      </c>
      <c r="G1" s="28" t="s">
        <v>140</v>
      </c>
      <c r="H1" s="28" t="s">
        <v>141</v>
      </c>
      <c r="I1" s="28" t="s">
        <v>142</v>
      </c>
      <c r="J1" s="28" t="s">
        <v>143</v>
      </c>
      <c r="K1" s="28" t="s">
        <v>144</v>
      </c>
      <c r="L1" s="28" t="s">
        <v>145</v>
      </c>
      <c r="M1" s="28" t="s">
        <v>146</v>
      </c>
      <c r="N1" s="28" t="s">
        <v>147</v>
      </c>
      <c r="O1" s="28" t="s">
        <v>148</v>
      </c>
      <c r="P1" s="28" t="s">
        <v>149</v>
      </c>
      <c r="Q1" s="28" t="s">
        <v>150</v>
      </c>
      <c r="R1" s="28" t="s">
        <v>151</v>
      </c>
      <c r="S1" s="28" t="s">
        <v>152</v>
      </c>
      <c r="T1" s="28" t="s">
        <v>153</v>
      </c>
      <c r="U1" s="28" t="s">
        <v>154</v>
      </c>
      <c r="V1" s="28" t="s">
        <v>155</v>
      </c>
      <c r="W1" s="28" t="s">
        <v>156</v>
      </c>
      <c r="X1" s="28" t="s">
        <v>157</v>
      </c>
      <c r="Y1" s="28" t="s">
        <v>158</v>
      </c>
      <c r="Z1" s="28" t="s">
        <v>159</v>
      </c>
      <c r="AA1" s="28" t="s">
        <v>160</v>
      </c>
      <c r="AB1" s="28" t="s">
        <v>161</v>
      </c>
      <c r="AC1" s="28" t="s">
        <v>162</v>
      </c>
      <c r="AD1" s="28" t="s">
        <v>163</v>
      </c>
      <c r="AE1" s="28" t="s">
        <v>164</v>
      </c>
      <c r="AF1" s="28" t="s">
        <v>165</v>
      </c>
      <c r="AG1" s="28" t="s">
        <v>166</v>
      </c>
      <c r="AH1" s="28" t="s">
        <v>167</v>
      </c>
      <c r="AI1" s="28" t="s">
        <v>168</v>
      </c>
    </row>
    <row r="2" spans="1:37" x14ac:dyDescent="0.3">
      <c r="A2" s="29" t="s">
        <v>116</v>
      </c>
      <c r="B2" s="29" t="s">
        <v>37</v>
      </c>
      <c r="C2" s="30" t="s">
        <v>40</v>
      </c>
      <c r="D2" s="31" t="s">
        <v>33</v>
      </c>
      <c r="E2" s="29" t="s">
        <v>38</v>
      </c>
      <c r="F2" s="32">
        <v>199.8</v>
      </c>
      <c r="G2" s="32">
        <v>199.8</v>
      </c>
      <c r="H2" s="32">
        <v>199.8</v>
      </c>
      <c r="I2" s="32">
        <v>199.8</v>
      </c>
      <c r="J2" s="32">
        <v>199.8</v>
      </c>
      <c r="K2" s="32">
        <v>499.5</v>
      </c>
      <c r="L2" s="32">
        <v>499.5</v>
      </c>
      <c r="M2" s="32">
        <v>499.5</v>
      </c>
      <c r="N2" s="32">
        <v>499.5</v>
      </c>
      <c r="O2" s="32">
        <v>499.5</v>
      </c>
      <c r="P2" s="32">
        <v>500</v>
      </c>
      <c r="Q2" s="32">
        <v>500.17500000000001</v>
      </c>
      <c r="R2" s="32">
        <v>500.17500000000001</v>
      </c>
      <c r="S2" s="32">
        <v>500.17500000000001</v>
      </c>
      <c r="T2" s="32">
        <v>500.17500000000001</v>
      </c>
      <c r="U2" s="32">
        <v>500.17500000000001</v>
      </c>
      <c r="V2" s="32">
        <v>500.17500000000001</v>
      </c>
      <c r="W2" s="32">
        <v>500.17500000000001</v>
      </c>
      <c r="X2" s="32">
        <v>500.17500000000001</v>
      </c>
      <c r="Y2" s="32">
        <v>500.17500000000001</v>
      </c>
      <c r="Z2" s="32">
        <v>0</v>
      </c>
      <c r="AA2" s="32">
        <v>0</v>
      </c>
      <c r="AB2" s="32">
        <v>0</v>
      </c>
      <c r="AC2" s="32">
        <v>0</v>
      </c>
      <c r="AD2" s="32">
        <v>0</v>
      </c>
      <c r="AE2" s="32">
        <v>0</v>
      </c>
      <c r="AF2" s="32">
        <v>0</v>
      </c>
      <c r="AG2" s="32">
        <v>0</v>
      </c>
      <c r="AH2" s="32">
        <v>0</v>
      </c>
      <c r="AI2" s="32">
        <v>0</v>
      </c>
      <c r="AJ2"/>
      <c r="AK2"/>
    </row>
    <row r="3" spans="1:37" x14ac:dyDescent="0.3">
      <c r="A3" s="29" t="s">
        <v>116</v>
      </c>
      <c r="B3" s="29" t="s">
        <v>37</v>
      </c>
      <c r="C3" s="30" t="s">
        <v>40</v>
      </c>
      <c r="D3" s="29" t="s">
        <v>35</v>
      </c>
      <c r="E3" s="29" t="s">
        <v>38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/>
      <c r="AK3"/>
    </row>
    <row r="4" spans="1:37" x14ac:dyDescent="0.3">
      <c r="A4" s="29" t="s">
        <v>116</v>
      </c>
      <c r="B4" s="29" t="s">
        <v>37</v>
      </c>
      <c r="C4" s="30" t="s">
        <v>40</v>
      </c>
      <c r="D4" s="29" t="s">
        <v>36</v>
      </c>
      <c r="E4" s="29" t="s">
        <v>38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/>
      <c r="AK4"/>
    </row>
    <row r="5" spans="1:37" x14ac:dyDescent="0.3">
      <c r="A5" s="29" t="s">
        <v>116</v>
      </c>
      <c r="B5" s="29" t="s">
        <v>37</v>
      </c>
      <c r="C5" s="30" t="s">
        <v>40</v>
      </c>
      <c r="D5" s="31" t="s">
        <v>34</v>
      </c>
      <c r="E5" s="29" t="s">
        <v>38</v>
      </c>
      <c r="F5" s="32">
        <v>399.6</v>
      </c>
      <c r="G5" s="32">
        <v>399.6</v>
      </c>
      <c r="H5" s="32">
        <v>399.6</v>
      </c>
      <c r="I5" s="32">
        <v>399.6</v>
      </c>
      <c r="J5" s="32">
        <v>399.6</v>
      </c>
      <c r="K5" s="32">
        <v>499.5</v>
      </c>
      <c r="L5" s="32">
        <v>499.5</v>
      </c>
      <c r="M5" s="32">
        <v>499.5</v>
      </c>
      <c r="N5" s="32">
        <v>499.5</v>
      </c>
      <c r="O5" s="32">
        <v>499.5</v>
      </c>
      <c r="P5" s="32">
        <v>500</v>
      </c>
      <c r="Q5" s="32">
        <v>500.17500000000001</v>
      </c>
      <c r="R5" s="32">
        <v>500.17500000000001</v>
      </c>
      <c r="S5" s="32">
        <v>500.17500000000001</v>
      </c>
      <c r="T5" s="32">
        <v>500.17500000000001</v>
      </c>
      <c r="U5" s="32">
        <v>500.17500000000001</v>
      </c>
      <c r="V5" s="32">
        <v>500.17500000000001</v>
      </c>
      <c r="W5" s="32">
        <v>500.17500000000001</v>
      </c>
      <c r="X5" s="32">
        <v>500.17500000000001</v>
      </c>
      <c r="Y5" s="32">
        <v>500.17500000000001</v>
      </c>
      <c r="Z5" s="32">
        <v>270</v>
      </c>
      <c r="AA5" s="32">
        <v>270</v>
      </c>
      <c r="AB5" s="32">
        <v>270</v>
      </c>
      <c r="AC5" s="32">
        <v>270</v>
      </c>
      <c r="AD5" s="32">
        <v>270</v>
      </c>
      <c r="AE5" s="32">
        <v>270</v>
      </c>
      <c r="AF5" s="32">
        <v>270</v>
      </c>
      <c r="AG5" s="32">
        <v>270</v>
      </c>
      <c r="AH5" s="32">
        <v>270</v>
      </c>
      <c r="AI5" s="32">
        <v>270</v>
      </c>
      <c r="AJ5"/>
      <c r="AK5"/>
    </row>
    <row r="6" spans="1:37" x14ac:dyDescent="0.3">
      <c r="A6" s="29" t="s">
        <v>116</v>
      </c>
      <c r="B6" s="29" t="s">
        <v>37</v>
      </c>
      <c r="C6" s="30" t="s">
        <v>40</v>
      </c>
      <c r="D6" s="31" t="s">
        <v>45</v>
      </c>
      <c r="E6" s="29" t="s">
        <v>38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/>
      <c r="AK6"/>
    </row>
    <row r="7" spans="1:37" x14ac:dyDescent="0.3">
      <c r="A7" s="29" t="s">
        <v>116</v>
      </c>
      <c r="B7" s="29" t="s">
        <v>37</v>
      </c>
      <c r="C7" s="30" t="s">
        <v>40</v>
      </c>
      <c r="D7" s="31" t="s">
        <v>46</v>
      </c>
      <c r="E7" s="29" t="s">
        <v>38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/>
      <c r="AK7"/>
    </row>
    <row r="8" spans="1:37" x14ac:dyDescent="0.3">
      <c r="A8" s="29" t="s">
        <v>116</v>
      </c>
      <c r="B8" s="29" t="s">
        <v>37</v>
      </c>
      <c r="C8" s="30" t="s">
        <v>40</v>
      </c>
      <c r="D8" s="31" t="s">
        <v>131</v>
      </c>
      <c r="E8" s="29" t="s">
        <v>132</v>
      </c>
      <c r="F8" s="63">
        <v>0</v>
      </c>
      <c r="G8" s="63">
        <v>0</v>
      </c>
      <c r="H8" s="69">
        <v>0.67500000000000004</v>
      </c>
      <c r="I8" s="63">
        <v>0.67500000000000004</v>
      </c>
      <c r="J8" s="63">
        <v>1.35</v>
      </c>
      <c r="K8" s="63">
        <v>1.35</v>
      </c>
      <c r="L8" s="63">
        <v>1.35</v>
      </c>
      <c r="M8" s="63">
        <v>1.35</v>
      </c>
      <c r="N8" s="63">
        <v>1.35</v>
      </c>
      <c r="O8" s="63">
        <v>1.35</v>
      </c>
      <c r="P8" s="63">
        <v>1.35</v>
      </c>
      <c r="Q8" s="63">
        <v>1.35</v>
      </c>
      <c r="R8" s="63">
        <v>1.35</v>
      </c>
      <c r="S8" s="63">
        <v>1.35</v>
      </c>
      <c r="T8" s="63">
        <v>1.35</v>
      </c>
      <c r="U8" s="63">
        <v>1.35</v>
      </c>
      <c r="V8" s="63">
        <v>1.35</v>
      </c>
      <c r="W8" s="63">
        <v>1.35</v>
      </c>
      <c r="X8" s="63">
        <v>1.35</v>
      </c>
      <c r="Y8" s="63">
        <v>1.35</v>
      </c>
      <c r="Z8" s="63">
        <v>1.35</v>
      </c>
      <c r="AA8" s="63">
        <v>1.35</v>
      </c>
      <c r="AB8" s="63">
        <v>1.35</v>
      </c>
      <c r="AC8" s="63">
        <v>1.35</v>
      </c>
      <c r="AD8" s="63">
        <v>1.35</v>
      </c>
      <c r="AE8" s="63">
        <v>1.35</v>
      </c>
      <c r="AF8" s="63">
        <v>1.35</v>
      </c>
      <c r="AG8" s="63">
        <v>1.35</v>
      </c>
      <c r="AH8" s="63">
        <v>1.35</v>
      </c>
      <c r="AI8" s="63">
        <v>1.35</v>
      </c>
      <c r="AJ8"/>
      <c r="AK8"/>
    </row>
    <row r="9" spans="1:37" x14ac:dyDescent="0.3">
      <c r="A9" s="29" t="s">
        <v>116</v>
      </c>
      <c r="B9" s="29" t="s">
        <v>37</v>
      </c>
      <c r="C9" s="30" t="s">
        <v>40</v>
      </c>
      <c r="D9" s="31" t="s">
        <v>39</v>
      </c>
      <c r="E9" s="29" t="s">
        <v>38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/>
      <c r="AK9"/>
    </row>
    <row r="10" spans="1:37" x14ac:dyDescent="0.3">
      <c r="A10" s="29" t="s">
        <v>116</v>
      </c>
      <c r="B10" s="29" t="s">
        <v>37</v>
      </c>
      <c r="C10" s="34" t="s">
        <v>41</v>
      </c>
      <c r="D10" s="31" t="s">
        <v>43</v>
      </c>
      <c r="E10" s="29" t="s">
        <v>38</v>
      </c>
      <c r="F10" s="32">
        <v>2</v>
      </c>
      <c r="G10" s="32">
        <v>2</v>
      </c>
      <c r="H10" s="32">
        <v>1</v>
      </c>
      <c r="I10" s="32">
        <v>1</v>
      </c>
      <c r="J10" s="32">
        <v>0.5</v>
      </c>
      <c r="K10" s="32">
        <v>0.5</v>
      </c>
      <c r="L10" s="32">
        <v>0.5</v>
      </c>
      <c r="M10" s="32">
        <v>0.5</v>
      </c>
      <c r="N10" s="32">
        <v>0.5</v>
      </c>
      <c r="O10" s="32">
        <v>0.5</v>
      </c>
      <c r="P10" s="32">
        <v>0.5</v>
      </c>
      <c r="Q10" s="32">
        <v>0.5</v>
      </c>
      <c r="R10" s="32">
        <v>0.5</v>
      </c>
      <c r="S10" s="32">
        <v>0.5</v>
      </c>
      <c r="T10" s="32">
        <v>0.5</v>
      </c>
      <c r="U10" s="32">
        <v>0.5</v>
      </c>
      <c r="V10" s="32">
        <v>0.5</v>
      </c>
      <c r="W10" s="32">
        <v>0.5</v>
      </c>
      <c r="X10" s="32">
        <v>0.5</v>
      </c>
      <c r="Y10" s="32">
        <v>0.5</v>
      </c>
      <c r="Z10" s="32">
        <v>0.5</v>
      </c>
      <c r="AA10" s="32">
        <v>0.5</v>
      </c>
      <c r="AB10" s="32">
        <v>0.5</v>
      </c>
      <c r="AC10" s="32">
        <v>0.5</v>
      </c>
      <c r="AD10" s="32">
        <v>0.5</v>
      </c>
      <c r="AE10" s="32">
        <v>0.5</v>
      </c>
      <c r="AF10" s="32">
        <v>0.5</v>
      </c>
      <c r="AG10" s="32">
        <v>0.5</v>
      </c>
      <c r="AH10" s="32">
        <v>0.5</v>
      </c>
      <c r="AI10" s="32">
        <v>0.5</v>
      </c>
      <c r="AJ10"/>
      <c r="AK10"/>
    </row>
    <row r="11" spans="1:37" x14ac:dyDescent="0.3">
      <c r="A11" s="29" t="s">
        <v>116</v>
      </c>
      <c r="B11" s="29" t="s">
        <v>37</v>
      </c>
      <c r="C11" s="34" t="s">
        <v>41</v>
      </c>
      <c r="D11" s="31" t="s">
        <v>44</v>
      </c>
      <c r="E11" s="29" t="s">
        <v>38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/>
      <c r="AK11"/>
    </row>
    <row r="12" spans="1:37" x14ac:dyDescent="0.3">
      <c r="A12" s="29" t="s">
        <v>116</v>
      </c>
      <c r="B12" s="29" t="s">
        <v>37</v>
      </c>
      <c r="C12" s="34" t="s">
        <v>41</v>
      </c>
      <c r="D12" s="31" t="s">
        <v>48</v>
      </c>
      <c r="E12" s="29" t="s">
        <v>38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/>
      <c r="AK12"/>
    </row>
    <row r="13" spans="1:37" x14ac:dyDescent="0.3">
      <c r="A13" s="29" t="s">
        <v>116</v>
      </c>
      <c r="B13" s="29" t="s">
        <v>37</v>
      </c>
      <c r="C13" s="34" t="s">
        <v>42</v>
      </c>
      <c r="D13" s="31" t="s">
        <v>47</v>
      </c>
      <c r="E13" s="29" t="s">
        <v>38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/>
      <c r="AK13"/>
    </row>
    <row r="14" spans="1:37" x14ac:dyDescent="0.3">
      <c r="A14" s="29" t="s">
        <v>116</v>
      </c>
      <c r="B14" s="29" t="s">
        <v>37</v>
      </c>
      <c r="C14" s="34" t="s">
        <v>42</v>
      </c>
      <c r="D14" s="31" t="s">
        <v>49</v>
      </c>
      <c r="E14" s="29" t="s">
        <v>38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/>
      <c r="AK14"/>
    </row>
    <row r="15" spans="1:37" x14ac:dyDescent="0.3">
      <c r="A15" s="29" t="s">
        <v>116</v>
      </c>
      <c r="B15" s="29" t="s">
        <v>37</v>
      </c>
      <c r="C15" s="34" t="s">
        <v>50</v>
      </c>
      <c r="D15" s="31" t="s">
        <v>14</v>
      </c>
      <c r="E15" s="29" t="s">
        <v>59</v>
      </c>
      <c r="F15" s="36">
        <v>135</v>
      </c>
      <c r="G15" s="36">
        <v>15</v>
      </c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/>
      <c r="AK15"/>
    </row>
    <row r="16" spans="1:37" x14ac:dyDescent="0.3">
      <c r="A16" s="29" t="s">
        <v>116</v>
      </c>
      <c r="B16" s="29" t="s">
        <v>37</v>
      </c>
      <c r="C16" s="34" t="s">
        <v>50</v>
      </c>
      <c r="D16" s="31" t="s">
        <v>19</v>
      </c>
      <c r="E16" s="29" t="s">
        <v>38</v>
      </c>
      <c r="F16" s="36">
        <v>70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/>
      <c r="AK16"/>
    </row>
    <row r="17" spans="1:37" x14ac:dyDescent="0.3">
      <c r="A17" s="29" t="s">
        <v>116</v>
      </c>
      <c r="B17" s="29" t="s">
        <v>37</v>
      </c>
      <c r="C17" s="30" t="s">
        <v>51</v>
      </c>
      <c r="D17" s="30" t="s">
        <v>52</v>
      </c>
      <c r="E17" s="37" t="s">
        <v>58</v>
      </c>
      <c r="F17" s="36"/>
      <c r="G17" s="36"/>
      <c r="H17" s="36">
        <v>1</v>
      </c>
      <c r="I17" s="36"/>
      <c r="J17" s="36">
        <v>1</v>
      </c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/>
      <c r="AK17"/>
    </row>
    <row r="18" spans="1:37" x14ac:dyDescent="0.3">
      <c r="A18" s="29" t="s">
        <v>116</v>
      </c>
      <c r="B18" s="29" t="s">
        <v>37</v>
      </c>
      <c r="C18" s="30" t="s">
        <v>51</v>
      </c>
      <c r="D18" s="30" t="s">
        <v>53</v>
      </c>
      <c r="E18" s="37" t="s">
        <v>58</v>
      </c>
      <c r="F18" s="36"/>
      <c r="G18" s="36"/>
      <c r="H18" s="36"/>
      <c r="I18" s="36"/>
      <c r="J18" s="36"/>
      <c r="K18" s="36">
        <v>1</v>
      </c>
      <c r="L18" s="36"/>
      <c r="M18" s="36">
        <v>1</v>
      </c>
      <c r="N18" s="36"/>
      <c r="O18" s="36">
        <v>1</v>
      </c>
      <c r="P18" s="36"/>
      <c r="Q18" s="36">
        <v>1</v>
      </c>
      <c r="R18" s="36"/>
      <c r="S18" s="36">
        <v>1</v>
      </c>
      <c r="T18" s="36"/>
      <c r="U18" s="36">
        <v>1</v>
      </c>
      <c r="V18" s="36"/>
      <c r="W18" s="36">
        <v>1</v>
      </c>
      <c r="X18" s="36"/>
      <c r="Y18" s="36">
        <v>1</v>
      </c>
      <c r="Z18" s="36"/>
      <c r="AA18" s="36">
        <v>1</v>
      </c>
      <c r="AB18" s="36"/>
      <c r="AC18" s="36">
        <v>1</v>
      </c>
      <c r="AD18" s="36"/>
      <c r="AE18" s="36">
        <v>1</v>
      </c>
      <c r="AF18" s="36"/>
      <c r="AG18" s="36">
        <v>1</v>
      </c>
      <c r="AH18" s="36"/>
      <c r="AI18" s="36">
        <v>1</v>
      </c>
      <c r="AJ18"/>
      <c r="AK18"/>
    </row>
    <row r="19" spans="1:37" x14ac:dyDescent="0.3">
      <c r="A19" s="29" t="s">
        <v>116</v>
      </c>
      <c r="B19" s="29" t="s">
        <v>37</v>
      </c>
      <c r="C19" s="30" t="s">
        <v>51</v>
      </c>
      <c r="D19" s="30" t="s">
        <v>54</v>
      </c>
      <c r="E19" s="37" t="s">
        <v>58</v>
      </c>
      <c r="F19" s="36"/>
      <c r="G19" s="36"/>
      <c r="H19" s="36">
        <v>1</v>
      </c>
      <c r="I19" s="36"/>
      <c r="J19" s="36"/>
      <c r="K19" s="36">
        <v>1</v>
      </c>
      <c r="L19" s="36"/>
      <c r="M19" s="36"/>
      <c r="N19" s="36">
        <v>1</v>
      </c>
      <c r="O19" s="36"/>
      <c r="P19" s="36"/>
      <c r="Q19" s="36">
        <v>1</v>
      </c>
      <c r="R19" s="36"/>
      <c r="S19" s="36"/>
      <c r="T19" s="36">
        <v>1</v>
      </c>
      <c r="U19" s="36"/>
      <c r="V19" s="36"/>
      <c r="W19" s="36">
        <v>1</v>
      </c>
      <c r="X19" s="36"/>
      <c r="Y19" s="36"/>
      <c r="Z19" s="36">
        <v>1</v>
      </c>
      <c r="AA19" s="36"/>
      <c r="AB19" s="36"/>
      <c r="AC19" s="36">
        <v>1</v>
      </c>
      <c r="AD19" s="36"/>
      <c r="AE19" s="36"/>
      <c r="AF19" s="36">
        <v>1</v>
      </c>
      <c r="AG19" s="36"/>
      <c r="AH19" s="36"/>
      <c r="AI19" s="36">
        <v>1</v>
      </c>
      <c r="AJ19"/>
      <c r="AK19"/>
    </row>
    <row r="20" spans="1:37" x14ac:dyDescent="0.3">
      <c r="A20" s="29" t="s">
        <v>116</v>
      </c>
      <c r="B20" s="29" t="s">
        <v>37</v>
      </c>
      <c r="C20" s="30" t="s">
        <v>51</v>
      </c>
      <c r="D20" s="30" t="s">
        <v>55</v>
      </c>
      <c r="E20" s="37" t="s">
        <v>58</v>
      </c>
      <c r="F20" s="36">
        <v>1</v>
      </c>
      <c r="G20" s="36"/>
      <c r="H20" s="36"/>
      <c r="I20" s="36"/>
      <c r="J20" s="36">
        <v>1</v>
      </c>
      <c r="K20" s="36"/>
      <c r="L20" s="36"/>
      <c r="M20" s="36"/>
      <c r="N20" s="36"/>
      <c r="O20" s="36">
        <v>1</v>
      </c>
      <c r="P20" s="36"/>
      <c r="Q20" s="36"/>
      <c r="R20" s="36"/>
      <c r="S20" s="36"/>
      <c r="T20" s="36">
        <v>1</v>
      </c>
      <c r="U20" s="36"/>
      <c r="V20" s="36"/>
      <c r="W20" s="36"/>
      <c r="X20" s="36"/>
      <c r="Y20" s="36">
        <v>1</v>
      </c>
      <c r="Z20" s="36"/>
      <c r="AA20" s="36"/>
      <c r="AB20" s="36"/>
      <c r="AC20" s="36"/>
      <c r="AD20" s="36">
        <v>1</v>
      </c>
      <c r="AE20" s="36"/>
      <c r="AF20" s="36"/>
      <c r="AG20" s="36"/>
      <c r="AH20" s="36"/>
      <c r="AI20" s="36">
        <v>1</v>
      </c>
      <c r="AJ20"/>
      <c r="AK20"/>
    </row>
    <row r="21" spans="1:37" x14ac:dyDescent="0.3">
      <c r="A21" s="29" t="s">
        <v>116</v>
      </c>
      <c r="B21" s="29" t="s">
        <v>37</v>
      </c>
      <c r="C21" s="30" t="s">
        <v>51</v>
      </c>
      <c r="D21" s="30" t="s">
        <v>56</v>
      </c>
      <c r="E21" s="37" t="s">
        <v>58</v>
      </c>
      <c r="F21" s="36">
        <v>1</v>
      </c>
      <c r="G21" s="36"/>
      <c r="H21" s="36">
        <v>1</v>
      </c>
      <c r="I21" s="36"/>
      <c r="J21" s="36">
        <v>1</v>
      </c>
      <c r="K21" s="36"/>
      <c r="L21" s="36">
        <v>1</v>
      </c>
      <c r="M21" s="36"/>
      <c r="N21" s="36">
        <v>1</v>
      </c>
      <c r="O21" s="36"/>
      <c r="P21" s="36">
        <v>1</v>
      </c>
      <c r="Q21" s="36"/>
      <c r="R21" s="36">
        <v>1</v>
      </c>
      <c r="S21" s="36"/>
      <c r="T21" s="36">
        <v>1</v>
      </c>
      <c r="U21" s="36"/>
      <c r="V21" s="36">
        <v>1</v>
      </c>
      <c r="W21" s="36"/>
      <c r="X21" s="36">
        <v>1</v>
      </c>
      <c r="Y21" s="36"/>
      <c r="Z21" s="36">
        <v>1</v>
      </c>
      <c r="AA21" s="36"/>
      <c r="AB21" s="36">
        <v>1</v>
      </c>
      <c r="AC21" s="36"/>
      <c r="AD21" s="36">
        <v>1</v>
      </c>
      <c r="AE21" s="36"/>
      <c r="AF21" s="36">
        <v>1</v>
      </c>
      <c r="AG21" s="36"/>
      <c r="AH21" s="36">
        <v>1</v>
      </c>
      <c r="AI21" s="36"/>
      <c r="AJ21"/>
      <c r="AK21"/>
    </row>
    <row r="22" spans="1:37" x14ac:dyDescent="0.3">
      <c r="A22" s="29" t="s">
        <v>116</v>
      </c>
      <c r="B22" s="29" t="s">
        <v>37</v>
      </c>
      <c r="C22" s="30" t="s">
        <v>51</v>
      </c>
      <c r="D22" s="30" t="s">
        <v>57</v>
      </c>
      <c r="E22" s="37" t="s">
        <v>58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/>
      <c r="AK22"/>
    </row>
    <row r="23" spans="1:37" x14ac:dyDescent="0.3">
      <c r="A23" s="29" t="s">
        <v>116</v>
      </c>
      <c r="B23" s="29" t="s">
        <v>37</v>
      </c>
      <c r="C23" s="29" t="s">
        <v>71</v>
      </c>
      <c r="D23" s="30" t="s">
        <v>60</v>
      </c>
      <c r="E23" s="29" t="s">
        <v>82</v>
      </c>
      <c r="F23" s="36">
        <v>15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/>
      <c r="AK23"/>
    </row>
    <row r="24" spans="1:37" x14ac:dyDescent="0.3">
      <c r="A24" s="29" t="s">
        <v>116</v>
      </c>
      <c r="B24" s="29" t="s">
        <v>37</v>
      </c>
      <c r="C24" s="29" t="s">
        <v>71</v>
      </c>
      <c r="D24" s="30" t="s">
        <v>61</v>
      </c>
      <c r="E24" s="29" t="s">
        <v>82</v>
      </c>
      <c r="F24" s="36">
        <v>4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/>
      <c r="AK24"/>
    </row>
    <row r="25" spans="1:37" x14ac:dyDescent="0.3">
      <c r="A25" s="29" t="s">
        <v>116</v>
      </c>
      <c r="B25" s="29" t="s">
        <v>37</v>
      </c>
      <c r="C25" s="29" t="s">
        <v>71</v>
      </c>
      <c r="D25" s="30" t="s">
        <v>62</v>
      </c>
      <c r="E25" s="29" t="s">
        <v>82</v>
      </c>
      <c r="F25" s="36">
        <v>1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/>
      <c r="AK25"/>
    </row>
    <row r="26" spans="1:37" x14ac:dyDescent="0.3">
      <c r="A26" s="29" t="s">
        <v>116</v>
      </c>
      <c r="B26" s="29" t="s">
        <v>37</v>
      </c>
      <c r="C26" s="29" t="s">
        <v>71</v>
      </c>
      <c r="D26" s="30" t="s">
        <v>63</v>
      </c>
      <c r="E26" s="29" t="s">
        <v>82</v>
      </c>
      <c r="F26" s="36">
        <v>2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/>
      <c r="AK26"/>
    </row>
    <row r="27" spans="1:37" x14ac:dyDescent="0.3">
      <c r="A27" s="29" t="s">
        <v>116</v>
      </c>
      <c r="B27" s="29" t="s">
        <v>37</v>
      </c>
      <c r="C27" s="29" t="s">
        <v>71</v>
      </c>
      <c r="D27" s="30" t="s">
        <v>68</v>
      </c>
      <c r="E27" s="29" t="s">
        <v>82</v>
      </c>
      <c r="F27" s="35">
        <v>6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/>
      <c r="AK27"/>
    </row>
    <row r="28" spans="1:37" x14ac:dyDescent="0.3">
      <c r="A28" s="29" t="s">
        <v>116</v>
      </c>
      <c r="B28" s="29" t="s">
        <v>37</v>
      </c>
      <c r="C28" s="29" t="s">
        <v>71</v>
      </c>
      <c r="D28" s="30" t="s">
        <v>69</v>
      </c>
      <c r="E28" s="29" t="s">
        <v>82</v>
      </c>
      <c r="F28" s="36">
        <v>6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/>
      <c r="AK28"/>
    </row>
    <row r="29" spans="1:37" x14ac:dyDescent="0.3">
      <c r="A29" s="29" t="s">
        <v>116</v>
      </c>
      <c r="B29" s="29" t="s">
        <v>37</v>
      </c>
      <c r="C29" s="29" t="s">
        <v>71</v>
      </c>
      <c r="D29" s="30" t="s">
        <v>70</v>
      </c>
      <c r="E29" s="29" t="s">
        <v>82</v>
      </c>
      <c r="F29" s="36">
        <v>3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/>
      <c r="AK29"/>
    </row>
    <row r="30" spans="1:37" x14ac:dyDescent="0.3">
      <c r="A30" s="29" t="s">
        <v>116</v>
      </c>
      <c r="B30" s="29" t="s">
        <v>37</v>
      </c>
      <c r="C30" s="29" t="s">
        <v>71</v>
      </c>
      <c r="D30" s="30" t="s">
        <v>64</v>
      </c>
      <c r="E30" s="29" t="s">
        <v>82</v>
      </c>
      <c r="F30" s="36">
        <v>12</v>
      </c>
      <c r="G30" s="36">
        <v>12</v>
      </c>
      <c r="H30" s="36">
        <v>12</v>
      </c>
      <c r="I30" s="36">
        <v>12</v>
      </c>
      <c r="J30" s="36">
        <v>12</v>
      </c>
      <c r="K30" s="36">
        <v>12</v>
      </c>
      <c r="L30" s="36">
        <v>12</v>
      </c>
      <c r="M30" s="36">
        <v>12</v>
      </c>
      <c r="N30" s="36">
        <v>12</v>
      </c>
      <c r="O30" s="36">
        <v>12</v>
      </c>
      <c r="P30" s="36">
        <v>12</v>
      </c>
      <c r="Q30" s="36">
        <v>12</v>
      </c>
      <c r="R30" s="36">
        <v>12</v>
      </c>
      <c r="S30" s="36">
        <v>12</v>
      </c>
      <c r="T30" s="36">
        <v>12</v>
      </c>
      <c r="U30" s="36">
        <v>12</v>
      </c>
      <c r="V30" s="36">
        <v>12</v>
      </c>
      <c r="W30" s="36">
        <v>12</v>
      </c>
      <c r="X30" s="36">
        <v>12</v>
      </c>
      <c r="Y30" s="36">
        <v>12</v>
      </c>
      <c r="Z30" s="36">
        <v>12</v>
      </c>
      <c r="AA30" s="36">
        <v>12</v>
      </c>
      <c r="AB30" s="36">
        <v>12</v>
      </c>
      <c r="AC30" s="36">
        <v>12</v>
      </c>
      <c r="AD30" s="36">
        <v>12</v>
      </c>
      <c r="AE30" s="36">
        <v>12</v>
      </c>
      <c r="AF30" s="36">
        <v>12</v>
      </c>
      <c r="AG30" s="36">
        <v>12</v>
      </c>
      <c r="AH30" s="36">
        <v>12</v>
      </c>
      <c r="AI30" s="36">
        <v>12</v>
      </c>
      <c r="AJ30"/>
      <c r="AK30"/>
    </row>
    <row r="31" spans="1:37" x14ac:dyDescent="0.3">
      <c r="A31" s="29" t="s">
        <v>116</v>
      </c>
      <c r="B31" s="29" t="s">
        <v>37</v>
      </c>
      <c r="C31" s="29" t="s">
        <v>71</v>
      </c>
      <c r="D31" s="38" t="s">
        <v>65</v>
      </c>
      <c r="E31" s="29" t="s">
        <v>82</v>
      </c>
      <c r="F31" s="36"/>
      <c r="G31" s="36"/>
      <c r="H31" s="36">
        <v>14</v>
      </c>
      <c r="I31" s="36">
        <v>14</v>
      </c>
      <c r="J31" s="36">
        <v>14</v>
      </c>
      <c r="K31" s="36">
        <v>14</v>
      </c>
      <c r="L31" s="36">
        <v>14</v>
      </c>
      <c r="M31" s="36">
        <v>14</v>
      </c>
      <c r="N31" s="36">
        <v>14</v>
      </c>
      <c r="O31" s="36">
        <v>14</v>
      </c>
      <c r="P31" s="36">
        <v>14</v>
      </c>
      <c r="Q31" s="36">
        <v>14</v>
      </c>
      <c r="R31" s="36">
        <v>14</v>
      </c>
      <c r="S31" s="36">
        <v>14</v>
      </c>
      <c r="T31" s="36">
        <v>14</v>
      </c>
      <c r="U31" s="36">
        <v>14</v>
      </c>
      <c r="V31" s="36">
        <v>14</v>
      </c>
      <c r="W31" s="36">
        <v>14</v>
      </c>
      <c r="X31" s="36">
        <v>14</v>
      </c>
      <c r="Y31" s="36">
        <v>14</v>
      </c>
      <c r="Z31" s="36">
        <v>14</v>
      </c>
      <c r="AA31" s="36">
        <v>14</v>
      </c>
      <c r="AB31" s="36">
        <v>14</v>
      </c>
      <c r="AC31" s="36">
        <v>14</v>
      </c>
      <c r="AD31" s="36">
        <v>14</v>
      </c>
      <c r="AE31" s="36">
        <v>14</v>
      </c>
      <c r="AF31" s="36">
        <v>14</v>
      </c>
      <c r="AG31" s="36">
        <v>14</v>
      </c>
      <c r="AH31" s="36">
        <v>14</v>
      </c>
      <c r="AI31" s="36">
        <v>14</v>
      </c>
      <c r="AJ31"/>
      <c r="AK31"/>
    </row>
    <row r="32" spans="1:37" x14ac:dyDescent="0.3">
      <c r="A32" s="29" t="s">
        <v>116</v>
      </c>
      <c r="B32" s="29" t="s">
        <v>37</v>
      </c>
      <c r="C32" s="29" t="s">
        <v>71</v>
      </c>
      <c r="D32" s="30" t="s">
        <v>66</v>
      </c>
      <c r="E32" s="29" t="s">
        <v>82</v>
      </c>
      <c r="F32" s="36">
        <v>4</v>
      </c>
      <c r="G32" s="36">
        <v>4</v>
      </c>
      <c r="H32" s="36">
        <v>4</v>
      </c>
      <c r="I32" s="36">
        <v>4</v>
      </c>
      <c r="J32" s="36">
        <v>4</v>
      </c>
      <c r="K32" s="36">
        <v>2</v>
      </c>
      <c r="L32" s="36">
        <v>2</v>
      </c>
      <c r="M32" s="36">
        <v>2</v>
      </c>
      <c r="N32" s="36">
        <v>2</v>
      </c>
      <c r="O32" s="36">
        <v>2</v>
      </c>
      <c r="P32" s="36">
        <v>2</v>
      </c>
      <c r="Q32" s="36">
        <v>2</v>
      </c>
      <c r="R32" s="36">
        <v>2</v>
      </c>
      <c r="S32" s="36">
        <v>2</v>
      </c>
      <c r="T32" s="36">
        <v>2</v>
      </c>
      <c r="U32" s="36">
        <v>2</v>
      </c>
      <c r="V32" s="36">
        <v>2</v>
      </c>
      <c r="W32" s="36">
        <v>2</v>
      </c>
      <c r="X32" s="36">
        <v>2</v>
      </c>
      <c r="Y32" s="36">
        <v>2</v>
      </c>
      <c r="Z32" s="36">
        <v>2</v>
      </c>
      <c r="AA32" s="36">
        <v>2</v>
      </c>
      <c r="AB32" s="36">
        <v>2</v>
      </c>
      <c r="AC32" s="36">
        <v>2</v>
      </c>
      <c r="AD32" s="36">
        <v>2</v>
      </c>
      <c r="AE32" s="36">
        <v>2</v>
      </c>
      <c r="AF32" s="36">
        <v>2</v>
      </c>
      <c r="AG32" s="36">
        <v>2</v>
      </c>
      <c r="AH32" s="36">
        <v>2</v>
      </c>
      <c r="AI32" s="36">
        <v>2</v>
      </c>
      <c r="AJ32"/>
      <c r="AK32"/>
    </row>
    <row r="33" spans="1:37" x14ac:dyDescent="0.3">
      <c r="A33" s="29" t="s">
        <v>116</v>
      </c>
      <c r="B33" s="29" t="s">
        <v>37</v>
      </c>
      <c r="C33" s="29" t="s">
        <v>71</v>
      </c>
      <c r="D33" s="30" t="s">
        <v>67</v>
      </c>
      <c r="E33" s="29" t="s">
        <v>82</v>
      </c>
      <c r="F33" s="36">
        <v>6</v>
      </c>
      <c r="G33" s="36">
        <v>6</v>
      </c>
      <c r="H33" s="36">
        <v>6</v>
      </c>
      <c r="I33" s="36">
        <v>6</v>
      </c>
      <c r="J33" s="36">
        <v>6</v>
      </c>
      <c r="K33" s="36">
        <v>6</v>
      </c>
      <c r="L33" s="36">
        <v>6</v>
      </c>
      <c r="M33" s="36">
        <v>6</v>
      </c>
      <c r="N33" s="36">
        <v>6</v>
      </c>
      <c r="O33" s="36">
        <v>6</v>
      </c>
      <c r="P33" s="36">
        <v>6</v>
      </c>
      <c r="Q33" s="36">
        <v>6</v>
      </c>
      <c r="R33" s="36">
        <v>6</v>
      </c>
      <c r="S33" s="36">
        <v>6</v>
      </c>
      <c r="T33" s="36">
        <v>6</v>
      </c>
      <c r="U33" s="36">
        <v>6</v>
      </c>
      <c r="V33" s="36">
        <v>6</v>
      </c>
      <c r="W33" s="36">
        <v>6</v>
      </c>
      <c r="X33" s="36">
        <v>6</v>
      </c>
      <c r="Y33" s="36">
        <v>6</v>
      </c>
      <c r="Z33" s="36">
        <v>6</v>
      </c>
      <c r="AA33" s="36">
        <v>6</v>
      </c>
      <c r="AB33" s="36">
        <v>6</v>
      </c>
      <c r="AC33" s="36">
        <v>6</v>
      </c>
      <c r="AD33" s="36">
        <v>6</v>
      </c>
      <c r="AE33" s="36">
        <v>6</v>
      </c>
      <c r="AF33" s="36">
        <v>6</v>
      </c>
      <c r="AG33" s="36">
        <v>6</v>
      </c>
      <c r="AH33" s="36">
        <v>6</v>
      </c>
      <c r="AI33" s="36">
        <v>6</v>
      </c>
      <c r="AJ33"/>
      <c r="AK33"/>
    </row>
    <row r="34" spans="1:37" x14ac:dyDescent="0.3">
      <c r="A34" s="29" t="s">
        <v>116</v>
      </c>
      <c r="B34" s="29" t="s">
        <v>37</v>
      </c>
      <c r="C34" s="29" t="s">
        <v>71</v>
      </c>
      <c r="D34" s="30" t="s">
        <v>76</v>
      </c>
      <c r="E34" s="29" t="s">
        <v>82</v>
      </c>
      <c r="F34" s="36"/>
      <c r="G34" s="36"/>
      <c r="H34" s="36">
        <v>24</v>
      </c>
      <c r="I34" s="36">
        <v>24</v>
      </c>
      <c r="J34" s="36">
        <v>24</v>
      </c>
      <c r="K34" s="36">
        <v>48</v>
      </c>
      <c r="L34" s="36">
        <v>48</v>
      </c>
      <c r="M34" s="36">
        <v>48</v>
      </c>
      <c r="N34" s="36">
        <v>48</v>
      </c>
      <c r="O34" s="36">
        <v>48</v>
      </c>
      <c r="P34" s="36">
        <v>48</v>
      </c>
      <c r="Q34" s="36">
        <v>48</v>
      </c>
      <c r="R34" s="36">
        <v>48</v>
      </c>
      <c r="S34" s="36">
        <v>48</v>
      </c>
      <c r="T34" s="36">
        <v>48</v>
      </c>
      <c r="U34" s="36">
        <v>48</v>
      </c>
      <c r="V34" s="36">
        <v>48</v>
      </c>
      <c r="W34" s="36">
        <v>48</v>
      </c>
      <c r="X34" s="36">
        <v>48</v>
      </c>
      <c r="Y34" s="36">
        <v>48</v>
      </c>
      <c r="Z34" s="36">
        <v>48</v>
      </c>
      <c r="AA34" s="36">
        <v>48</v>
      </c>
      <c r="AB34" s="36">
        <v>48</v>
      </c>
      <c r="AC34" s="36">
        <v>48</v>
      </c>
      <c r="AD34" s="36">
        <v>48</v>
      </c>
      <c r="AE34" s="36">
        <v>48</v>
      </c>
      <c r="AF34" s="36">
        <v>48</v>
      </c>
      <c r="AG34" s="36">
        <v>48</v>
      </c>
      <c r="AH34" s="36">
        <v>48</v>
      </c>
      <c r="AI34" s="36">
        <v>48</v>
      </c>
      <c r="AJ34"/>
      <c r="AK34"/>
    </row>
    <row r="35" spans="1:37" x14ac:dyDescent="0.3">
      <c r="A35" s="29" t="s">
        <v>116</v>
      </c>
      <c r="B35" s="29" t="s">
        <v>37</v>
      </c>
      <c r="C35" s="29" t="s">
        <v>72</v>
      </c>
      <c r="D35" s="30" t="s">
        <v>73</v>
      </c>
      <c r="E35" s="29" t="s">
        <v>82</v>
      </c>
      <c r="F35" s="35">
        <v>10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/>
      <c r="AK35"/>
    </row>
    <row r="36" spans="1:37" x14ac:dyDescent="0.3">
      <c r="A36" s="29" t="s">
        <v>116</v>
      </c>
      <c r="B36" s="29" t="s">
        <v>37</v>
      </c>
      <c r="C36" s="29" t="s">
        <v>72</v>
      </c>
      <c r="D36" s="30" t="s">
        <v>74</v>
      </c>
      <c r="E36" s="29" t="s">
        <v>82</v>
      </c>
      <c r="F36" s="35">
        <v>6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/>
      <c r="AK36"/>
    </row>
    <row r="37" spans="1:37" x14ac:dyDescent="0.3">
      <c r="A37" s="29" t="s">
        <v>116</v>
      </c>
      <c r="B37" s="29" t="s">
        <v>37</v>
      </c>
      <c r="C37" s="29" t="s">
        <v>72</v>
      </c>
      <c r="D37" s="30" t="s">
        <v>75</v>
      </c>
      <c r="E37" s="29" t="s">
        <v>82</v>
      </c>
      <c r="F37" s="35">
        <v>15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/>
      <c r="AK37"/>
    </row>
    <row r="38" spans="1:37" x14ac:dyDescent="0.3">
      <c r="A38" s="29" t="s">
        <v>116</v>
      </c>
      <c r="B38" s="29" t="s">
        <v>37</v>
      </c>
      <c r="C38" s="29" t="s">
        <v>72</v>
      </c>
      <c r="D38" s="30" t="s">
        <v>76</v>
      </c>
      <c r="E38" s="29" t="s">
        <v>82</v>
      </c>
      <c r="F38" s="35">
        <v>20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/>
      <c r="AK38"/>
    </row>
    <row r="39" spans="1:37" x14ac:dyDescent="0.3">
      <c r="A39" s="29" t="s">
        <v>116</v>
      </c>
      <c r="B39" s="29" t="s">
        <v>37</v>
      </c>
      <c r="C39" s="29" t="s">
        <v>72</v>
      </c>
      <c r="D39" s="30" t="s">
        <v>77</v>
      </c>
      <c r="E39" s="29" t="s">
        <v>82</v>
      </c>
      <c r="F39" s="35">
        <v>2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/>
      <c r="AK39"/>
    </row>
    <row r="40" spans="1:37" s="54" customFormat="1" x14ac:dyDescent="0.3">
      <c r="A40" s="50" t="s">
        <v>116</v>
      </c>
      <c r="B40" s="50" t="s">
        <v>37</v>
      </c>
      <c r="C40" s="50" t="s">
        <v>107</v>
      </c>
      <c r="D40" s="51" t="s">
        <v>108</v>
      </c>
      <c r="E40" s="50" t="s">
        <v>32</v>
      </c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7"/>
    </row>
    <row r="41" spans="1:37" s="54" customFormat="1" x14ac:dyDescent="0.3">
      <c r="A41" s="50" t="s">
        <v>116</v>
      </c>
      <c r="B41" s="50" t="s">
        <v>37</v>
      </c>
      <c r="C41" s="50" t="s">
        <v>107</v>
      </c>
      <c r="D41" s="51" t="s">
        <v>109</v>
      </c>
      <c r="E41" s="50" t="s">
        <v>32</v>
      </c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7"/>
    </row>
    <row r="42" spans="1:37" x14ac:dyDescent="0.3">
      <c r="A42" s="29" t="s">
        <v>116</v>
      </c>
      <c r="B42" s="29" t="s">
        <v>78</v>
      </c>
      <c r="C42" s="29" t="s">
        <v>79</v>
      </c>
      <c r="D42" s="30" t="s">
        <v>80</v>
      </c>
      <c r="E42" s="29" t="s">
        <v>100</v>
      </c>
      <c r="F42" s="36">
        <v>0</v>
      </c>
      <c r="G42" s="36">
        <v>0</v>
      </c>
      <c r="H42" s="33">
        <v>0.6</v>
      </c>
      <c r="I42" s="33">
        <v>2</v>
      </c>
      <c r="J42" s="33">
        <v>5</v>
      </c>
      <c r="K42" s="33">
        <v>10</v>
      </c>
      <c r="L42" s="33">
        <v>10</v>
      </c>
      <c r="M42" s="33">
        <v>20</v>
      </c>
      <c r="N42" s="33">
        <v>20</v>
      </c>
      <c r="O42" s="33">
        <v>25</v>
      </c>
      <c r="P42" s="33">
        <v>25</v>
      </c>
      <c r="Q42" s="33">
        <v>25</v>
      </c>
      <c r="R42" s="33">
        <v>25</v>
      </c>
      <c r="S42" s="33">
        <v>25</v>
      </c>
      <c r="T42" s="33">
        <v>25</v>
      </c>
      <c r="U42" s="33">
        <v>20</v>
      </c>
      <c r="V42" s="33">
        <v>20</v>
      </c>
      <c r="W42" s="33">
        <v>20</v>
      </c>
      <c r="X42" s="33">
        <v>20</v>
      </c>
      <c r="Y42" s="33">
        <v>20</v>
      </c>
      <c r="Z42" s="33">
        <v>10</v>
      </c>
      <c r="AA42" s="33">
        <v>10</v>
      </c>
      <c r="AB42" s="33">
        <v>10</v>
      </c>
      <c r="AC42" s="33">
        <v>10</v>
      </c>
      <c r="AD42" s="33">
        <v>10</v>
      </c>
      <c r="AE42" s="33">
        <v>10</v>
      </c>
      <c r="AF42" s="33">
        <v>10</v>
      </c>
      <c r="AG42" s="33">
        <v>10</v>
      </c>
      <c r="AH42" s="33">
        <v>10</v>
      </c>
      <c r="AI42" s="33">
        <v>10</v>
      </c>
      <c r="AJ42"/>
      <c r="AK42"/>
    </row>
    <row r="43" spans="1:37" x14ac:dyDescent="0.3">
      <c r="A43" s="29" t="s">
        <v>116</v>
      </c>
      <c r="B43" s="29" t="s">
        <v>78</v>
      </c>
      <c r="C43" s="29" t="s">
        <v>81</v>
      </c>
      <c r="D43" s="30" t="s">
        <v>19</v>
      </c>
      <c r="E43" s="29" t="s">
        <v>100</v>
      </c>
      <c r="F43" s="33">
        <f>500/1000</f>
        <v>0.5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/>
      <c r="AK43"/>
    </row>
    <row r="44" spans="1:37" x14ac:dyDescent="0.3">
      <c r="A44" s="29" t="s">
        <v>137</v>
      </c>
      <c r="B44" s="29" t="s">
        <v>37</v>
      </c>
      <c r="C44" s="30" t="s">
        <v>40</v>
      </c>
      <c r="D44" s="31" t="s">
        <v>33</v>
      </c>
      <c r="E44" s="29" t="s">
        <v>106</v>
      </c>
      <c r="F44" s="39">
        <v>1500</v>
      </c>
      <c r="G44" s="39">
        <v>1500</v>
      </c>
      <c r="H44" s="39">
        <v>1500</v>
      </c>
      <c r="I44" s="39">
        <v>1500</v>
      </c>
      <c r="J44" s="39">
        <v>1500</v>
      </c>
      <c r="K44" s="39">
        <v>1500</v>
      </c>
      <c r="L44" s="39">
        <v>1500</v>
      </c>
      <c r="M44" s="39">
        <v>1500</v>
      </c>
      <c r="N44" s="39">
        <v>1500</v>
      </c>
      <c r="O44" s="39">
        <v>1500</v>
      </c>
      <c r="P44" s="39">
        <v>1500</v>
      </c>
      <c r="Q44" s="39">
        <v>1500</v>
      </c>
      <c r="R44" s="39">
        <v>1500</v>
      </c>
      <c r="S44" s="39">
        <v>1500</v>
      </c>
      <c r="T44" s="39">
        <v>1500</v>
      </c>
      <c r="U44" s="39">
        <v>1500</v>
      </c>
      <c r="V44" s="39">
        <v>1500</v>
      </c>
      <c r="W44" s="39">
        <v>1500</v>
      </c>
      <c r="X44" s="39">
        <v>1500</v>
      </c>
      <c r="Y44" s="39">
        <v>1500</v>
      </c>
      <c r="Z44" s="39">
        <v>1500</v>
      </c>
      <c r="AA44" s="39">
        <v>1500</v>
      </c>
      <c r="AB44" s="39">
        <v>1500</v>
      </c>
      <c r="AC44" s="39">
        <v>1500</v>
      </c>
      <c r="AD44" s="39">
        <v>1500</v>
      </c>
      <c r="AE44" s="39">
        <v>1500</v>
      </c>
      <c r="AF44" s="39">
        <v>1500</v>
      </c>
      <c r="AG44" s="39">
        <v>1500</v>
      </c>
      <c r="AH44" s="39">
        <v>1500</v>
      </c>
      <c r="AI44" s="39">
        <v>1500</v>
      </c>
      <c r="AJ44" s="9"/>
    </row>
    <row r="45" spans="1:37" x14ac:dyDescent="0.3">
      <c r="A45" s="29" t="s">
        <v>137</v>
      </c>
      <c r="B45" s="29" t="s">
        <v>37</v>
      </c>
      <c r="C45" s="30" t="s">
        <v>40</v>
      </c>
      <c r="D45" s="29" t="s">
        <v>35</v>
      </c>
      <c r="E45" s="29" t="s">
        <v>106</v>
      </c>
      <c r="F45" s="65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"/>
    </row>
    <row r="46" spans="1:37" x14ac:dyDescent="0.3">
      <c r="A46" s="29" t="s">
        <v>137</v>
      </c>
      <c r="B46" s="29" t="s">
        <v>37</v>
      </c>
      <c r="C46" s="30" t="s">
        <v>40</v>
      </c>
      <c r="D46" s="29" t="s">
        <v>36</v>
      </c>
      <c r="E46" s="29" t="s">
        <v>106</v>
      </c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"/>
    </row>
    <row r="47" spans="1:37" x14ac:dyDescent="0.3">
      <c r="A47" s="29" t="s">
        <v>137</v>
      </c>
      <c r="B47" s="29" t="s">
        <v>37</v>
      </c>
      <c r="C47" s="30" t="s">
        <v>40</v>
      </c>
      <c r="D47" s="31" t="s">
        <v>34</v>
      </c>
      <c r="E47" s="29" t="s">
        <v>106</v>
      </c>
      <c r="F47" s="39">
        <v>3000</v>
      </c>
      <c r="G47" s="39">
        <v>3000</v>
      </c>
      <c r="H47" s="39">
        <v>3000</v>
      </c>
      <c r="I47" s="39">
        <v>3000</v>
      </c>
      <c r="J47" s="39">
        <v>3000</v>
      </c>
      <c r="K47" s="39">
        <v>3000</v>
      </c>
      <c r="L47" s="39">
        <v>3000</v>
      </c>
      <c r="M47" s="39">
        <v>3000</v>
      </c>
      <c r="N47" s="39">
        <v>3000</v>
      </c>
      <c r="O47" s="39">
        <v>3000</v>
      </c>
      <c r="P47" s="39">
        <v>3000</v>
      </c>
      <c r="Q47" s="39">
        <v>3000</v>
      </c>
      <c r="R47" s="39">
        <v>3000</v>
      </c>
      <c r="S47" s="39">
        <v>3000</v>
      </c>
      <c r="T47" s="39">
        <v>3000</v>
      </c>
      <c r="U47" s="39">
        <v>3000</v>
      </c>
      <c r="V47" s="39">
        <v>3000</v>
      </c>
      <c r="W47" s="39">
        <v>3000</v>
      </c>
      <c r="X47" s="39">
        <v>3000</v>
      </c>
      <c r="Y47" s="39">
        <v>3000</v>
      </c>
      <c r="Z47" s="39">
        <v>3000</v>
      </c>
      <c r="AA47" s="39">
        <v>3000</v>
      </c>
      <c r="AB47" s="39">
        <v>3000</v>
      </c>
      <c r="AC47" s="39">
        <v>3000</v>
      </c>
      <c r="AD47" s="39">
        <v>3000</v>
      </c>
      <c r="AE47" s="39">
        <v>3000</v>
      </c>
      <c r="AF47" s="39">
        <v>3000</v>
      </c>
      <c r="AG47" s="39">
        <v>3000</v>
      </c>
      <c r="AH47" s="39">
        <v>3000</v>
      </c>
      <c r="AI47" s="39">
        <v>3000</v>
      </c>
      <c r="AJ47" s="9"/>
    </row>
    <row r="48" spans="1:37" x14ac:dyDescent="0.3">
      <c r="A48" s="29" t="s">
        <v>137</v>
      </c>
      <c r="B48" s="29" t="s">
        <v>37</v>
      </c>
      <c r="C48" s="30" t="s">
        <v>40</v>
      </c>
      <c r="D48" s="31" t="s">
        <v>45</v>
      </c>
      <c r="E48" s="29" t="s">
        <v>106</v>
      </c>
      <c r="F48" s="64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6"/>
    </row>
    <row r="49" spans="1:37" x14ac:dyDescent="0.3">
      <c r="A49" s="29" t="s">
        <v>137</v>
      </c>
      <c r="B49" s="29" t="s">
        <v>37</v>
      </c>
      <c r="C49" s="30" t="s">
        <v>40</v>
      </c>
      <c r="D49" s="31" t="s">
        <v>46</v>
      </c>
      <c r="E49" s="29" t="s">
        <v>106</v>
      </c>
      <c r="F49" s="64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6"/>
    </row>
    <row r="50" spans="1:37" x14ac:dyDescent="0.3">
      <c r="A50" s="29" t="s">
        <v>137</v>
      </c>
      <c r="B50" s="29" t="s">
        <v>37</v>
      </c>
      <c r="C50" s="30" t="s">
        <v>40</v>
      </c>
      <c r="D50" s="31" t="s">
        <v>131</v>
      </c>
      <c r="E50" s="29" t="s">
        <v>106</v>
      </c>
      <c r="F50" s="63">
        <v>1000</v>
      </c>
      <c r="G50" s="63">
        <v>1000</v>
      </c>
      <c r="H50" s="63">
        <v>1000</v>
      </c>
      <c r="I50" s="63">
        <v>1000</v>
      </c>
      <c r="J50" s="63">
        <v>1000</v>
      </c>
      <c r="K50" s="63">
        <v>1000</v>
      </c>
      <c r="L50" s="63">
        <v>1000</v>
      </c>
      <c r="M50" s="63">
        <v>1000</v>
      </c>
      <c r="N50" s="63">
        <v>1000</v>
      </c>
      <c r="O50" s="63">
        <v>1000</v>
      </c>
      <c r="P50" s="63">
        <v>1000</v>
      </c>
      <c r="Q50" s="63">
        <v>1000</v>
      </c>
      <c r="R50" s="63">
        <v>1000</v>
      </c>
      <c r="S50" s="63">
        <v>1000</v>
      </c>
      <c r="T50" s="63">
        <v>1000</v>
      </c>
      <c r="U50" s="63">
        <v>1000</v>
      </c>
      <c r="V50" s="63">
        <v>1000</v>
      </c>
      <c r="W50" s="63">
        <v>1000</v>
      </c>
      <c r="X50" s="63">
        <v>1000</v>
      </c>
      <c r="Y50" s="63">
        <v>1000</v>
      </c>
      <c r="Z50" s="63">
        <v>1000</v>
      </c>
      <c r="AA50" s="63">
        <v>1000</v>
      </c>
      <c r="AB50" s="63">
        <v>1000</v>
      </c>
      <c r="AC50" s="63">
        <v>1000</v>
      </c>
      <c r="AD50" s="63">
        <v>1000</v>
      </c>
      <c r="AE50" s="63">
        <v>1000</v>
      </c>
      <c r="AF50" s="63">
        <v>1000</v>
      </c>
      <c r="AG50" s="63">
        <v>1000</v>
      </c>
      <c r="AH50" s="63">
        <v>1000</v>
      </c>
      <c r="AI50" s="63">
        <v>1000</v>
      </c>
      <c r="AJ50"/>
      <c r="AK50"/>
    </row>
    <row r="51" spans="1:37" x14ac:dyDescent="0.3">
      <c r="A51" s="29" t="s">
        <v>137</v>
      </c>
      <c r="B51" s="29" t="s">
        <v>37</v>
      </c>
      <c r="C51" s="30" t="s">
        <v>40</v>
      </c>
      <c r="D51" s="31" t="s">
        <v>39</v>
      </c>
      <c r="E51" s="29" t="s">
        <v>106</v>
      </c>
      <c r="F51" s="64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6"/>
    </row>
    <row r="52" spans="1:37" x14ac:dyDescent="0.3">
      <c r="A52" s="29" t="s">
        <v>137</v>
      </c>
      <c r="B52" s="29" t="s">
        <v>37</v>
      </c>
      <c r="C52" s="34" t="s">
        <v>41</v>
      </c>
      <c r="D52" s="31" t="s">
        <v>43</v>
      </c>
      <c r="E52" s="29" t="s">
        <v>106</v>
      </c>
      <c r="F52" s="41">
        <v>80000</v>
      </c>
      <c r="G52" s="41">
        <v>80000</v>
      </c>
      <c r="H52" s="41">
        <v>80000</v>
      </c>
      <c r="I52" s="41">
        <v>80000</v>
      </c>
      <c r="J52" s="41">
        <v>80000</v>
      </c>
      <c r="K52" s="41">
        <v>80000</v>
      </c>
      <c r="L52" s="41">
        <v>80000</v>
      </c>
      <c r="M52" s="41">
        <v>80000</v>
      </c>
      <c r="N52" s="41">
        <v>80000</v>
      </c>
      <c r="O52" s="41">
        <v>80000</v>
      </c>
      <c r="P52" s="41">
        <v>80000</v>
      </c>
      <c r="Q52" s="41">
        <v>80000</v>
      </c>
      <c r="R52" s="41">
        <v>80000</v>
      </c>
      <c r="S52" s="41">
        <v>80000</v>
      </c>
      <c r="T52" s="41">
        <v>80000</v>
      </c>
      <c r="U52" s="41">
        <v>80000</v>
      </c>
      <c r="V52" s="41">
        <v>80000</v>
      </c>
      <c r="W52" s="41">
        <v>80000</v>
      </c>
      <c r="X52" s="41">
        <v>80000</v>
      </c>
      <c r="Y52" s="41">
        <v>80000</v>
      </c>
      <c r="Z52" s="41">
        <v>80000</v>
      </c>
      <c r="AA52" s="41">
        <v>80000</v>
      </c>
      <c r="AB52" s="41">
        <v>80000</v>
      </c>
      <c r="AC52" s="41">
        <v>80000</v>
      </c>
      <c r="AD52" s="41">
        <v>80000</v>
      </c>
      <c r="AE52" s="41">
        <v>80000</v>
      </c>
      <c r="AF52" s="41">
        <v>80000</v>
      </c>
      <c r="AG52" s="41">
        <v>80000</v>
      </c>
      <c r="AH52" s="41">
        <v>80000</v>
      </c>
      <c r="AI52" s="41">
        <v>80000</v>
      </c>
      <c r="AJ52" s="10"/>
    </row>
    <row r="53" spans="1:37" x14ac:dyDescent="0.3">
      <c r="A53" s="29" t="s">
        <v>137</v>
      </c>
      <c r="B53" s="29" t="s">
        <v>37</v>
      </c>
      <c r="C53" s="34" t="s">
        <v>41</v>
      </c>
      <c r="D53" s="31" t="s">
        <v>44</v>
      </c>
      <c r="E53" s="29" t="s">
        <v>106</v>
      </c>
      <c r="F53" s="64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6"/>
    </row>
    <row r="54" spans="1:37" x14ac:dyDescent="0.3">
      <c r="A54" s="29" t="s">
        <v>137</v>
      </c>
      <c r="B54" s="29" t="s">
        <v>37</v>
      </c>
      <c r="C54" s="34" t="s">
        <v>41</v>
      </c>
      <c r="D54" s="31" t="s">
        <v>48</v>
      </c>
      <c r="E54" s="29" t="s">
        <v>106</v>
      </c>
      <c r="F54" s="64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6"/>
    </row>
    <row r="55" spans="1:37" x14ac:dyDescent="0.3">
      <c r="A55" s="29" t="s">
        <v>137</v>
      </c>
      <c r="B55" s="29" t="s">
        <v>37</v>
      </c>
      <c r="C55" s="34" t="s">
        <v>42</v>
      </c>
      <c r="D55" s="31" t="s">
        <v>47</v>
      </c>
      <c r="E55" s="29" t="s">
        <v>106</v>
      </c>
      <c r="F55" s="64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6"/>
    </row>
    <row r="56" spans="1:37" x14ac:dyDescent="0.3">
      <c r="A56" s="29" t="s">
        <v>137</v>
      </c>
      <c r="B56" s="29" t="s">
        <v>37</v>
      </c>
      <c r="C56" s="34" t="s">
        <v>42</v>
      </c>
      <c r="D56" s="31" t="s">
        <v>49</v>
      </c>
      <c r="E56" s="29" t="s">
        <v>106</v>
      </c>
      <c r="F56" s="64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6"/>
    </row>
    <row r="57" spans="1:37" x14ac:dyDescent="0.3">
      <c r="A57" s="29" t="s">
        <v>137</v>
      </c>
      <c r="B57" s="29" t="s">
        <v>37</v>
      </c>
      <c r="C57" s="34" t="s">
        <v>50</v>
      </c>
      <c r="D57" s="31" t="s">
        <v>14</v>
      </c>
      <c r="E57" s="29" t="s">
        <v>106</v>
      </c>
      <c r="F57" s="41">
        <v>15000</v>
      </c>
      <c r="G57" s="41">
        <v>15000</v>
      </c>
      <c r="H57" s="41">
        <v>15000</v>
      </c>
      <c r="I57" s="41">
        <v>15000</v>
      </c>
      <c r="J57" s="41">
        <v>15000</v>
      </c>
      <c r="K57" s="41">
        <v>15000</v>
      </c>
      <c r="L57" s="41">
        <v>15000</v>
      </c>
      <c r="M57" s="41">
        <v>15000</v>
      </c>
      <c r="N57" s="41">
        <v>15000</v>
      </c>
      <c r="O57" s="41">
        <v>15000</v>
      </c>
      <c r="P57" s="41">
        <v>15000</v>
      </c>
      <c r="Q57" s="41">
        <v>15000</v>
      </c>
      <c r="R57" s="41">
        <v>15000</v>
      </c>
      <c r="S57" s="41">
        <v>15000</v>
      </c>
      <c r="T57" s="41">
        <v>15000</v>
      </c>
      <c r="U57" s="41">
        <v>15000</v>
      </c>
      <c r="V57" s="41">
        <v>15000</v>
      </c>
      <c r="W57" s="41">
        <v>15000</v>
      </c>
      <c r="X57" s="41">
        <v>15000</v>
      </c>
      <c r="Y57" s="41">
        <v>15000</v>
      </c>
      <c r="Z57" s="41">
        <v>15000</v>
      </c>
      <c r="AA57" s="41">
        <v>15000</v>
      </c>
      <c r="AB57" s="41">
        <v>15000</v>
      </c>
      <c r="AC57" s="41">
        <v>15000</v>
      </c>
      <c r="AD57" s="41">
        <v>15000</v>
      </c>
      <c r="AE57" s="41">
        <v>15000</v>
      </c>
      <c r="AF57" s="41">
        <v>15000</v>
      </c>
      <c r="AG57" s="41">
        <v>15000</v>
      </c>
      <c r="AH57" s="41">
        <v>15000</v>
      </c>
      <c r="AI57" s="41">
        <v>15000</v>
      </c>
      <c r="AJ57" s="10"/>
    </row>
    <row r="58" spans="1:37" x14ac:dyDescent="0.3">
      <c r="A58" s="29" t="s">
        <v>137</v>
      </c>
      <c r="B58" s="29" t="s">
        <v>37</v>
      </c>
      <c r="C58" s="34" t="s">
        <v>50</v>
      </c>
      <c r="D58" s="31" t="s">
        <v>19</v>
      </c>
      <c r="E58" s="29" t="s">
        <v>106</v>
      </c>
      <c r="F58" s="41">
        <v>4000</v>
      </c>
      <c r="G58" s="41">
        <v>4000</v>
      </c>
      <c r="H58" s="41">
        <v>4000</v>
      </c>
      <c r="I58" s="41">
        <v>4000</v>
      </c>
      <c r="J58" s="41">
        <v>4000</v>
      </c>
      <c r="K58" s="41">
        <v>4000</v>
      </c>
      <c r="L58" s="41">
        <v>4000</v>
      </c>
      <c r="M58" s="41">
        <v>4000</v>
      </c>
      <c r="N58" s="41">
        <v>4000</v>
      </c>
      <c r="O58" s="41">
        <v>4000</v>
      </c>
      <c r="P58" s="41">
        <v>4000</v>
      </c>
      <c r="Q58" s="41">
        <v>4000</v>
      </c>
      <c r="R58" s="41">
        <v>4000</v>
      </c>
      <c r="S58" s="41">
        <v>4000</v>
      </c>
      <c r="T58" s="41">
        <v>4000</v>
      </c>
      <c r="U58" s="41">
        <v>4000</v>
      </c>
      <c r="V58" s="41">
        <v>4000</v>
      </c>
      <c r="W58" s="41">
        <v>4000</v>
      </c>
      <c r="X58" s="41">
        <v>4000</v>
      </c>
      <c r="Y58" s="41">
        <v>4000</v>
      </c>
      <c r="Z58" s="41">
        <v>4000</v>
      </c>
      <c r="AA58" s="41">
        <v>4000</v>
      </c>
      <c r="AB58" s="41">
        <v>4000</v>
      </c>
      <c r="AC58" s="41">
        <v>4000</v>
      </c>
      <c r="AD58" s="41">
        <v>4000</v>
      </c>
      <c r="AE58" s="41">
        <v>4000</v>
      </c>
      <c r="AF58" s="41">
        <v>4000</v>
      </c>
      <c r="AG58" s="41">
        <v>4000</v>
      </c>
      <c r="AH58" s="41">
        <v>4000</v>
      </c>
      <c r="AI58" s="41">
        <v>4000</v>
      </c>
      <c r="AJ58" s="10"/>
    </row>
    <row r="59" spans="1:37" x14ac:dyDescent="0.3">
      <c r="A59" s="29" t="s">
        <v>137</v>
      </c>
      <c r="B59" s="29" t="s">
        <v>37</v>
      </c>
      <c r="C59" s="30" t="s">
        <v>51</v>
      </c>
      <c r="D59" s="30" t="s">
        <v>52</v>
      </c>
      <c r="E59" s="29" t="s">
        <v>106</v>
      </c>
      <c r="F59" s="41">
        <v>150000</v>
      </c>
      <c r="G59" s="41">
        <v>150000</v>
      </c>
      <c r="H59" s="41">
        <v>150000</v>
      </c>
      <c r="I59" s="41">
        <v>150000</v>
      </c>
      <c r="J59" s="41">
        <v>150000</v>
      </c>
      <c r="K59" s="41">
        <v>150000</v>
      </c>
      <c r="L59" s="41">
        <v>150000</v>
      </c>
      <c r="M59" s="41">
        <v>150000</v>
      </c>
      <c r="N59" s="41">
        <v>150000</v>
      </c>
      <c r="O59" s="41">
        <v>150000</v>
      </c>
      <c r="P59" s="41">
        <v>150000</v>
      </c>
      <c r="Q59" s="41">
        <v>150000</v>
      </c>
      <c r="R59" s="41">
        <v>150000</v>
      </c>
      <c r="S59" s="41">
        <v>150000</v>
      </c>
      <c r="T59" s="41">
        <v>150000</v>
      </c>
      <c r="U59" s="41">
        <v>150000</v>
      </c>
      <c r="V59" s="41">
        <v>150000</v>
      </c>
      <c r="W59" s="41">
        <v>150000</v>
      </c>
      <c r="X59" s="41">
        <v>150000</v>
      </c>
      <c r="Y59" s="41">
        <v>150000</v>
      </c>
      <c r="Z59" s="41">
        <v>150000</v>
      </c>
      <c r="AA59" s="41">
        <v>150000</v>
      </c>
      <c r="AB59" s="41">
        <v>150000</v>
      </c>
      <c r="AC59" s="41">
        <v>150000</v>
      </c>
      <c r="AD59" s="41">
        <v>150000</v>
      </c>
      <c r="AE59" s="41">
        <v>150000</v>
      </c>
      <c r="AF59" s="41">
        <v>150000</v>
      </c>
      <c r="AG59" s="41">
        <v>150000</v>
      </c>
      <c r="AH59" s="41">
        <v>150000</v>
      </c>
      <c r="AI59" s="41">
        <v>150000</v>
      </c>
      <c r="AJ59" s="10"/>
    </row>
    <row r="60" spans="1:37" x14ac:dyDescent="0.3">
      <c r="A60" s="29" t="s">
        <v>137</v>
      </c>
      <c r="B60" s="29" t="s">
        <v>37</v>
      </c>
      <c r="C60" s="30" t="s">
        <v>51</v>
      </c>
      <c r="D60" s="30" t="s">
        <v>53</v>
      </c>
      <c r="E60" s="29" t="s">
        <v>106</v>
      </c>
      <c r="F60" s="41">
        <v>225000</v>
      </c>
      <c r="G60" s="41">
        <v>225000</v>
      </c>
      <c r="H60" s="41">
        <v>225000</v>
      </c>
      <c r="I60" s="41">
        <v>225000</v>
      </c>
      <c r="J60" s="41">
        <v>225000</v>
      </c>
      <c r="K60" s="41">
        <v>225000</v>
      </c>
      <c r="L60" s="41">
        <v>225000</v>
      </c>
      <c r="M60" s="41">
        <v>225000</v>
      </c>
      <c r="N60" s="41">
        <v>225000</v>
      </c>
      <c r="O60" s="41">
        <v>225000</v>
      </c>
      <c r="P60" s="41">
        <v>225000</v>
      </c>
      <c r="Q60" s="41">
        <v>225000</v>
      </c>
      <c r="R60" s="41">
        <v>225000</v>
      </c>
      <c r="S60" s="41">
        <v>225000</v>
      </c>
      <c r="T60" s="41">
        <v>225000</v>
      </c>
      <c r="U60" s="41">
        <v>225000</v>
      </c>
      <c r="V60" s="41">
        <v>225000</v>
      </c>
      <c r="W60" s="41">
        <v>225000</v>
      </c>
      <c r="X60" s="41">
        <v>225000</v>
      </c>
      <c r="Y60" s="41">
        <v>225000</v>
      </c>
      <c r="Z60" s="41">
        <v>225000</v>
      </c>
      <c r="AA60" s="41">
        <v>225000</v>
      </c>
      <c r="AB60" s="41">
        <v>225000</v>
      </c>
      <c r="AC60" s="41">
        <v>225000</v>
      </c>
      <c r="AD60" s="41">
        <v>225000</v>
      </c>
      <c r="AE60" s="41">
        <v>225000</v>
      </c>
      <c r="AF60" s="41">
        <v>225000</v>
      </c>
      <c r="AG60" s="41">
        <v>225000</v>
      </c>
      <c r="AH60" s="41">
        <v>225000</v>
      </c>
      <c r="AI60" s="41">
        <v>225000</v>
      </c>
      <c r="AJ60" s="10"/>
    </row>
    <row r="61" spans="1:37" x14ac:dyDescent="0.3">
      <c r="A61" s="29" t="s">
        <v>137</v>
      </c>
      <c r="B61" s="29" t="s">
        <v>37</v>
      </c>
      <c r="C61" s="30" t="s">
        <v>51</v>
      </c>
      <c r="D61" s="30" t="s">
        <v>54</v>
      </c>
      <c r="E61" s="29" t="s">
        <v>106</v>
      </c>
      <c r="F61" s="41">
        <v>300000</v>
      </c>
      <c r="G61" s="41">
        <v>300000</v>
      </c>
      <c r="H61" s="41">
        <v>300000</v>
      </c>
      <c r="I61" s="41">
        <v>300000</v>
      </c>
      <c r="J61" s="41">
        <v>300000</v>
      </c>
      <c r="K61" s="41">
        <v>300000</v>
      </c>
      <c r="L61" s="41">
        <v>300000</v>
      </c>
      <c r="M61" s="41">
        <v>300000</v>
      </c>
      <c r="N61" s="41">
        <v>300000</v>
      </c>
      <c r="O61" s="41">
        <v>300000</v>
      </c>
      <c r="P61" s="41">
        <v>300000</v>
      </c>
      <c r="Q61" s="41">
        <v>300000</v>
      </c>
      <c r="R61" s="41">
        <v>300000</v>
      </c>
      <c r="S61" s="41">
        <v>300000</v>
      </c>
      <c r="T61" s="41">
        <v>300000</v>
      </c>
      <c r="U61" s="41">
        <v>300000</v>
      </c>
      <c r="V61" s="41">
        <v>300000</v>
      </c>
      <c r="W61" s="41">
        <v>300000</v>
      </c>
      <c r="X61" s="41">
        <v>300000</v>
      </c>
      <c r="Y61" s="41">
        <v>300000</v>
      </c>
      <c r="Z61" s="41">
        <v>300000</v>
      </c>
      <c r="AA61" s="41">
        <v>300000</v>
      </c>
      <c r="AB61" s="41">
        <v>300000</v>
      </c>
      <c r="AC61" s="41">
        <v>300000</v>
      </c>
      <c r="AD61" s="41">
        <v>300000</v>
      </c>
      <c r="AE61" s="41">
        <v>300000</v>
      </c>
      <c r="AF61" s="41">
        <v>300000</v>
      </c>
      <c r="AG61" s="41">
        <v>300000</v>
      </c>
      <c r="AH61" s="41">
        <v>300000</v>
      </c>
      <c r="AI61" s="41">
        <v>300000</v>
      </c>
      <c r="AJ61" s="10"/>
    </row>
    <row r="62" spans="1:37" x14ac:dyDescent="0.3">
      <c r="A62" s="29" t="s">
        <v>137</v>
      </c>
      <c r="B62" s="29" t="s">
        <v>37</v>
      </c>
      <c r="C62" s="30" t="s">
        <v>51</v>
      </c>
      <c r="D62" s="30" t="s">
        <v>55</v>
      </c>
      <c r="E62" s="29" t="s">
        <v>106</v>
      </c>
      <c r="F62" s="41">
        <v>250000</v>
      </c>
      <c r="G62" s="41">
        <v>250000</v>
      </c>
      <c r="H62" s="41">
        <v>250000</v>
      </c>
      <c r="I62" s="41">
        <v>250000</v>
      </c>
      <c r="J62" s="41">
        <v>250000</v>
      </c>
      <c r="K62" s="41">
        <v>250000</v>
      </c>
      <c r="L62" s="41">
        <v>250000</v>
      </c>
      <c r="M62" s="41">
        <v>250000</v>
      </c>
      <c r="N62" s="41">
        <v>250000</v>
      </c>
      <c r="O62" s="41">
        <v>250000</v>
      </c>
      <c r="P62" s="41">
        <v>250000</v>
      </c>
      <c r="Q62" s="41">
        <v>250000</v>
      </c>
      <c r="R62" s="41">
        <v>250000</v>
      </c>
      <c r="S62" s="41">
        <v>250000</v>
      </c>
      <c r="T62" s="41">
        <v>250000</v>
      </c>
      <c r="U62" s="41">
        <v>250000</v>
      </c>
      <c r="V62" s="41">
        <v>250000</v>
      </c>
      <c r="W62" s="41">
        <v>250000</v>
      </c>
      <c r="X62" s="41">
        <v>250000</v>
      </c>
      <c r="Y62" s="41">
        <v>250000</v>
      </c>
      <c r="Z62" s="41">
        <v>250000</v>
      </c>
      <c r="AA62" s="41">
        <v>250000</v>
      </c>
      <c r="AB62" s="41">
        <v>250000</v>
      </c>
      <c r="AC62" s="41">
        <v>250000</v>
      </c>
      <c r="AD62" s="41">
        <v>250000</v>
      </c>
      <c r="AE62" s="41">
        <v>250000</v>
      </c>
      <c r="AF62" s="41">
        <v>250000</v>
      </c>
      <c r="AG62" s="41">
        <v>250000</v>
      </c>
      <c r="AH62" s="41">
        <v>250000</v>
      </c>
      <c r="AI62" s="41">
        <v>250000</v>
      </c>
      <c r="AJ62" s="10"/>
    </row>
    <row r="63" spans="1:37" x14ac:dyDescent="0.3">
      <c r="A63" s="29" t="s">
        <v>137</v>
      </c>
      <c r="B63" s="29" t="s">
        <v>37</v>
      </c>
      <c r="C63" s="30" t="s">
        <v>51</v>
      </c>
      <c r="D63" s="30" t="s">
        <v>56</v>
      </c>
      <c r="E63" s="29" t="s">
        <v>106</v>
      </c>
      <c r="F63" s="41">
        <v>50000</v>
      </c>
      <c r="G63" s="41">
        <v>50000</v>
      </c>
      <c r="H63" s="41">
        <v>50000</v>
      </c>
      <c r="I63" s="41">
        <v>50000</v>
      </c>
      <c r="J63" s="41">
        <v>50000</v>
      </c>
      <c r="K63" s="41">
        <v>50000</v>
      </c>
      <c r="L63" s="41">
        <v>50000</v>
      </c>
      <c r="M63" s="41">
        <v>50000</v>
      </c>
      <c r="N63" s="41">
        <v>50000</v>
      </c>
      <c r="O63" s="41">
        <v>50000</v>
      </c>
      <c r="P63" s="41">
        <v>50000</v>
      </c>
      <c r="Q63" s="41">
        <v>50000</v>
      </c>
      <c r="R63" s="41">
        <v>50000</v>
      </c>
      <c r="S63" s="41">
        <v>50000</v>
      </c>
      <c r="T63" s="41">
        <v>50000</v>
      </c>
      <c r="U63" s="41">
        <v>50000</v>
      </c>
      <c r="V63" s="41">
        <v>50000</v>
      </c>
      <c r="W63" s="41">
        <v>50000</v>
      </c>
      <c r="X63" s="41">
        <v>50000</v>
      </c>
      <c r="Y63" s="41">
        <v>50000</v>
      </c>
      <c r="Z63" s="41">
        <v>50000</v>
      </c>
      <c r="AA63" s="41">
        <v>50000</v>
      </c>
      <c r="AB63" s="41">
        <v>50000</v>
      </c>
      <c r="AC63" s="41">
        <v>50000</v>
      </c>
      <c r="AD63" s="41">
        <v>50000</v>
      </c>
      <c r="AE63" s="41">
        <v>50000</v>
      </c>
      <c r="AF63" s="41">
        <v>50000</v>
      </c>
      <c r="AG63" s="41">
        <v>50000</v>
      </c>
      <c r="AH63" s="41">
        <v>50000</v>
      </c>
      <c r="AI63" s="41">
        <v>50000</v>
      </c>
      <c r="AJ63" s="10"/>
    </row>
    <row r="64" spans="1:37" x14ac:dyDescent="0.3">
      <c r="A64" s="29" t="s">
        <v>137</v>
      </c>
      <c r="B64" s="29" t="s">
        <v>37</v>
      </c>
      <c r="C64" s="30" t="s">
        <v>51</v>
      </c>
      <c r="D64" s="30" t="s">
        <v>57</v>
      </c>
      <c r="E64" s="29" t="s">
        <v>106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10"/>
    </row>
    <row r="65" spans="1:36" x14ac:dyDescent="0.3">
      <c r="A65" s="29" t="s">
        <v>137</v>
      </c>
      <c r="B65" s="29" t="s">
        <v>37</v>
      </c>
      <c r="C65" s="29" t="s">
        <v>71</v>
      </c>
      <c r="D65" s="30" t="s">
        <v>60</v>
      </c>
      <c r="E65" s="29" t="s">
        <v>106</v>
      </c>
      <c r="F65" s="41">
        <v>70000</v>
      </c>
      <c r="G65" s="41">
        <v>70000</v>
      </c>
      <c r="H65" s="41">
        <v>70000</v>
      </c>
      <c r="I65" s="41">
        <v>70000</v>
      </c>
      <c r="J65" s="41">
        <v>70000</v>
      </c>
      <c r="K65" s="41">
        <v>70000</v>
      </c>
      <c r="L65" s="41">
        <v>70000</v>
      </c>
      <c r="M65" s="41">
        <v>70000</v>
      </c>
      <c r="N65" s="41">
        <v>70000</v>
      </c>
      <c r="O65" s="41">
        <v>70000</v>
      </c>
      <c r="P65" s="41">
        <v>70000</v>
      </c>
      <c r="Q65" s="41">
        <v>70000</v>
      </c>
      <c r="R65" s="41">
        <v>70000</v>
      </c>
      <c r="S65" s="41">
        <v>70000</v>
      </c>
      <c r="T65" s="41">
        <v>70000</v>
      </c>
      <c r="U65" s="41">
        <v>70000</v>
      </c>
      <c r="V65" s="41">
        <v>70000</v>
      </c>
      <c r="W65" s="41">
        <v>70000</v>
      </c>
      <c r="X65" s="41">
        <v>70000</v>
      </c>
      <c r="Y65" s="41">
        <v>70000</v>
      </c>
      <c r="Z65" s="41">
        <v>70000</v>
      </c>
      <c r="AA65" s="41">
        <v>70000</v>
      </c>
      <c r="AB65" s="41">
        <v>70000</v>
      </c>
      <c r="AC65" s="41">
        <v>70000</v>
      </c>
      <c r="AD65" s="41">
        <v>70000</v>
      </c>
      <c r="AE65" s="41">
        <v>70000</v>
      </c>
      <c r="AF65" s="41">
        <v>70000</v>
      </c>
      <c r="AG65" s="41">
        <v>70000</v>
      </c>
      <c r="AH65" s="41">
        <v>70000</v>
      </c>
      <c r="AI65" s="41">
        <v>70000</v>
      </c>
      <c r="AJ65" s="10"/>
    </row>
    <row r="66" spans="1:36" x14ac:dyDescent="0.3">
      <c r="A66" s="29" t="s">
        <v>137</v>
      </c>
      <c r="B66" s="29" t="s">
        <v>37</v>
      </c>
      <c r="C66" s="29" t="s">
        <v>71</v>
      </c>
      <c r="D66" s="30" t="s">
        <v>61</v>
      </c>
      <c r="E66" s="29" t="s">
        <v>106</v>
      </c>
      <c r="F66" s="41">
        <v>187500</v>
      </c>
      <c r="G66" s="41">
        <v>187500</v>
      </c>
      <c r="H66" s="41">
        <v>187500</v>
      </c>
      <c r="I66" s="41">
        <v>187500</v>
      </c>
      <c r="J66" s="41">
        <v>187500</v>
      </c>
      <c r="K66" s="41">
        <v>187500</v>
      </c>
      <c r="L66" s="41">
        <v>187500</v>
      </c>
      <c r="M66" s="41">
        <v>187500</v>
      </c>
      <c r="N66" s="41">
        <v>187500</v>
      </c>
      <c r="O66" s="41">
        <v>187500</v>
      </c>
      <c r="P66" s="41">
        <v>187500</v>
      </c>
      <c r="Q66" s="41">
        <v>187500</v>
      </c>
      <c r="R66" s="41">
        <v>187500</v>
      </c>
      <c r="S66" s="41">
        <v>187500</v>
      </c>
      <c r="T66" s="41">
        <v>187500</v>
      </c>
      <c r="U66" s="41">
        <v>187500</v>
      </c>
      <c r="V66" s="41">
        <v>187500</v>
      </c>
      <c r="W66" s="41">
        <v>187500</v>
      </c>
      <c r="X66" s="41">
        <v>187500</v>
      </c>
      <c r="Y66" s="41">
        <v>187500</v>
      </c>
      <c r="Z66" s="41">
        <v>187500</v>
      </c>
      <c r="AA66" s="41">
        <v>187500</v>
      </c>
      <c r="AB66" s="41">
        <v>187500</v>
      </c>
      <c r="AC66" s="41">
        <v>187500</v>
      </c>
      <c r="AD66" s="41">
        <v>187500</v>
      </c>
      <c r="AE66" s="41">
        <v>187500</v>
      </c>
      <c r="AF66" s="41">
        <v>187500</v>
      </c>
      <c r="AG66" s="41">
        <v>187500</v>
      </c>
      <c r="AH66" s="41">
        <v>187500</v>
      </c>
      <c r="AI66" s="41">
        <v>187500</v>
      </c>
      <c r="AJ66" s="10"/>
    </row>
    <row r="67" spans="1:36" x14ac:dyDescent="0.3">
      <c r="A67" s="29" t="s">
        <v>137</v>
      </c>
      <c r="B67" s="29" t="s">
        <v>37</v>
      </c>
      <c r="C67" s="29" t="s">
        <v>71</v>
      </c>
      <c r="D67" s="30" t="s">
        <v>62</v>
      </c>
      <c r="E67" s="29" t="s">
        <v>106</v>
      </c>
      <c r="F67" s="41">
        <v>70000</v>
      </c>
      <c r="G67" s="41">
        <v>70000</v>
      </c>
      <c r="H67" s="41">
        <v>70000</v>
      </c>
      <c r="I67" s="41">
        <v>70000</v>
      </c>
      <c r="J67" s="41">
        <v>70000</v>
      </c>
      <c r="K67" s="41">
        <v>70000</v>
      </c>
      <c r="L67" s="41">
        <v>70000</v>
      </c>
      <c r="M67" s="41">
        <v>70000</v>
      </c>
      <c r="N67" s="41">
        <v>70000</v>
      </c>
      <c r="O67" s="41">
        <v>70000</v>
      </c>
      <c r="P67" s="41">
        <v>70000</v>
      </c>
      <c r="Q67" s="41">
        <v>70000</v>
      </c>
      <c r="R67" s="41">
        <v>70000</v>
      </c>
      <c r="S67" s="41">
        <v>70000</v>
      </c>
      <c r="T67" s="41">
        <v>70000</v>
      </c>
      <c r="U67" s="41">
        <v>70000</v>
      </c>
      <c r="V67" s="41">
        <v>70000</v>
      </c>
      <c r="W67" s="41">
        <v>70000</v>
      </c>
      <c r="X67" s="41">
        <v>70000</v>
      </c>
      <c r="Y67" s="41">
        <v>70000</v>
      </c>
      <c r="Z67" s="41">
        <v>70000</v>
      </c>
      <c r="AA67" s="41">
        <v>70000</v>
      </c>
      <c r="AB67" s="41">
        <v>70000</v>
      </c>
      <c r="AC67" s="41">
        <v>70000</v>
      </c>
      <c r="AD67" s="41">
        <v>70000</v>
      </c>
      <c r="AE67" s="41">
        <v>70000</v>
      </c>
      <c r="AF67" s="41">
        <v>70000</v>
      </c>
      <c r="AG67" s="41">
        <v>70000</v>
      </c>
      <c r="AH67" s="41">
        <v>70000</v>
      </c>
      <c r="AI67" s="41">
        <v>70000</v>
      </c>
      <c r="AJ67" s="10"/>
    </row>
    <row r="68" spans="1:36" x14ac:dyDescent="0.3">
      <c r="A68" s="29" t="s">
        <v>137</v>
      </c>
      <c r="B68" s="29" t="s">
        <v>37</v>
      </c>
      <c r="C68" s="29" t="s">
        <v>71</v>
      </c>
      <c r="D68" s="30" t="s">
        <v>63</v>
      </c>
      <c r="E68" s="29" t="s">
        <v>106</v>
      </c>
      <c r="F68" s="41">
        <v>70000</v>
      </c>
      <c r="G68" s="41">
        <v>70000</v>
      </c>
      <c r="H68" s="41">
        <v>70000</v>
      </c>
      <c r="I68" s="41">
        <v>70000</v>
      </c>
      <c r="J68" s="41">
        <v>70000</v>
      </c>
      <c r="K68" s="41">
        <v>70000</v>
      </c>
      <c r="L68" s="41">
        <v>70000</v>
      </c>
      <c r="M68" s="41">
        <v>70000</v>
      </c>
      <c r="N68" s="41">
        <v>70000</v>
      </c>
      <c r="O68" s="41">
        <v>70000</v>
      </c>
      <c r="P68" s="41">
        <v>70000</v>
      </c>
      <c r="Q68" s="41">
        <v>70000</v>
      </c>
      <c r="R68" s="41">
        <v>70000</v>
      </c>
      <c r="S68" s="41">
        <v>70000</v>
      </c>
      <c r="T68" s="41">
        <v>70000</v>
      </c>
      <c r="U68" s="41">
        <v>70000</v>
      </c>
      <c r="V68" s="41">
        <v>70000</v>
      </c>
      <c r="W68" s="41">
        <v>70000</v>
      </c>
      <c r="X68" s="41">
        <v>70000</v>
      </c>
      <c r="Y68" s="41">
        <v>70000</v>
      </c>
      <c r="Z68" s="41">
        <v>70000</v>
      </c>
      <c r="AA68" s="41">
        <v>70000</v>
      </c>
      <c r="AB68" s="41">
        <v>70000</v>
      </c>
      <c r="AC68" s="41">
        <v>70000</v>
      </c>
      <c r="AD68" s="41">
        <v>70000</v>
      </c>
      <c r="AE68" s="41">
        <v>70000</v>
      </c>
      <c r="AF68" s="41">
        <v>70000</v>
      </c>
      <c r="AG68" s="41">
        <v>70000</v>
      </c>
      <c r="AH68" s="41">
        <v>70000</v>
      </c>
      <c r="AI68" s="41">
        <v>70000</v>
      </c>
      <c r="AJ68" s="10"/>
    </row>
    <row r="69" spans="1:36" x14ac:dyDescent="0.3">
      <c r="A69" s="29" t="s">
        <v>137</v>
      </c>
      <c r="B69" s="29" t="s">
        <v>37</v>
      </c>
      <c r="C69" s="29" t="s">
        <v>71</v>
      </c>
      <c r="D69" s="30" t="s">
        <v>68</v>
      </c>
      <c r="E69" s="29" t="s">
        <v>106</v>
      </c>
      <c r="F69" s="41">
        <v>70000</v>
      </c>
      <c r="G69" s="41">
        <v>70000</v>
      </c>
      <c r="H69" s="41">
        <v>70000</v>
      </c>
      <c r="I69" s="41">
        <v>70000</v>
      </c>
      <c r="J69" s="41">
        <v>70000</v>
      </c>
      <c r="K69" s="41">
        <v>70000</v>
      </c>
      <c r="L69" s="41">
        <v>70000</v>
      </c>
      <c r="M69" s="41">
        <v>70000</v>
      </c>
      <c r="N69" s="41">
        <v>70000</v>
      </c>
      <c r="O69" s="41">
        <v>70000</v>
      </c>
      <c r="P69" s="41">
        <v>70000</v>
      </c>
      <c r="Q69" s="41">
        <v>70000</v>
      </c>
      <c r="R69" s="41">
        <v>70000</v>
      </c>
      <c r="S69" s="41">
        <v>70000</v>
      </c>
      <c r="T69" s="41">
        <v>70000</v>
      </c>
      <c r="U69" s="41">
        <v>70000</v>
      </c>
      <c r="V69" s="41">
        <v>70000</v>
      </c>
      <c r="W69" s="41">
        <v>70000</v>
      </c>
      <c r="X69" s="41">
        <v>70000</v>
      </c>
      <c r="Y69" s="41">
        <v>70000</v>
      </c>
      <c r="Z69" s="41">
        <v>70000</v>
      </c>
      <c r="AA69" s="41">
        <v>70000</v>
      </c>
      <c r="AB69" s="41">
        <v>70000</v>
      </c>
      <c r="AC69" s="41">
        <v>70000</v>
      </c>
      <c r="AD69" s="41">
        <v>70000</v>
      </c>
      <c r="AE69" s="41">
        <v>70000</v>
      </c>
      <c r="AF69" s="41">
        <v>70000</v>
      </c>
      <c r="AG69" s="41">
        <v>70000</v>
      </c>
      <c r="AH69" s="41">
        <v>70000</v>
      </c>
      <c r="AI69" s="41">
        <v>70000</v>
      </c>
      <c r="AJ69" s="10"/>
    </row>
    <row r="70" spans="1:36" x14ac:dyDescent="0.3">
      <c r="A70" s="29" t="s">
        <v>137</v>
      </c>
      <c r="B70" s="29" t="s">
        <v>37</v>
      </c>
      <c r="C70" s="29" t="s">
        <v>71</v>
      </c>
      <c r="D70" s="30" t="s">
        <v>69</v>
      </c>
      <c r="E70" s="29" t="s">
        <v>106</v>
      </c>
      <c r="F70" s="41">
        <v>70000</v>
      </c>
      <c r="G70" s="41">
        <v>70000</v>
      </c>
      <c r="H70" s="41">
        <v>70000</v>
      </c>
      <c r="I70" s="41">
        <v>70000</v>
      </c>
      <c r="J70" s="41">
        <v>70000</v>
      </c>
      <c r="K70" s="41">
        <v>70000</v>
      </c>
      <c r="L70" s="41">
        <v>70000</v>
      </c>
      <c r="M70" s="41">
        <v>70000</v>
      </c>
      <c r="N70" s="41">
        <v>70000</v>
      </c>
      <c r="O70" s="41">
        <v>70000</v>
      </c>
      <c r="P70" s="41">
        <v>70000</v>
      </c>
      <c r="Q70" s="41">
        <v>70000</v>
      </c>
      <c r="R70" s="41">
        <v>70000</v>
      </c>
      <c r="S70" s="41">
        <v>70000</v>
      </c>
      <c r="T70" s="41">
        <v>70000</v>
      </c>
      <c r="U70" s="41">
        <v>70000</v>
      </c>
      <c r="V70" s="41">
        <v>70000</v>
      </c>
      <c r="W70" s="41">
        <v>70000</v>
      </c>
      <c r="X70" s="41">
        <v>70000</v>
      </c>
      <c r="Y70" s="41">
        <v>70000</v>
      </c>
      <c r="Z70" s="41">
        <v>70000</v>
      </c>
      <c r="AA70" s="41">
        <v>70000</v>
      </c>
      <c r="AB70" s="41">
        <v>70000</v>
      </c>
      <c r="AC70" s="41">
        <v>70000</v>
      </c>
      <c r="AD70" s="41">
        <v>70000</v>
      </c>
      <c r="AE70" s="41">
        <v>70000</v>
      </c>
      <c r="AF70" s="41">
        <v>70000</v>
      </c>
      <c r="AG70" s="41">
        <v>70000</v>
      </c>
      <c r="AH70" s="41">
        <v>70000</v>
      </c>
      <c r="AI70" s="41">
        <v>70000</v>
      </c>
      <c r="AJ70" s="10"/>
    </row>
    <row r="71" spans="1:36" x14ac:dyDescent="0.3">
      <c r="A71" s="29" t="s">
        <v>137</v>
      </c>
      <c r="B71" s="29" t="s">
        <v>37</v>
      </c>
      <c r="C71" s="29" t="s">
        <v>71</v>
      </c>
      <c r="D71" s="30" t="s">
        <v>70</v>
      </c>
      <c r="E71" s="29" t="s">
        <v>106</v>
      </c>
      <c r="F71" s="41">
        <v>70000</v>
      </c>
      <c r="G71" s="41">
        <v>70000</v>
      </c>
      <c r="H71" s="41">
        <v>70000</v>
      </c>
      <c r="I71" s="41">
        <v>70000</v>
      </c>
      <c r="J71" s="41">
        <v>70000</v>
      </c>
      <c r="K71" s="41">
        <v>70000</v>
      </c>
      <c r="L71" s="41">
        <v>70000</v>
      </c>
      <c r="M71" s="41">
        <v>70000</v>
      </c>
      <c r="N71" s="41">
        <v>70000</v>
      </c>
      <c r="O71" s="41">
        <v>70000</v>
      </c>
      <c r="P71" s="41">
        <v>70000</v>
      </c>
      <c r="Q71" s="41">
        <v>70000</v>
      </c>
      <c r="R71" s="41">
        <v>70000</v>
      </c>
      <c r="S71" s="41">
        <v>70000</v>
      </c>
      <c r="T71" s="41">
        <v>70000</v>
      </c>
      <c r="U71" s="41">
        <v>70000</v>
      </c>
      <c r="V71" s="41">
        <v>70000</v>
      </c>
      <c r="W71" s="41">
        <v>70000</v>
      </c>
      <c r="X71" s="41">
        <v>70000</v>
      </c>
      <c r="Y71" s="41">
        <v>70000</v>
      </c>
      <c r="Z71" s="41">
        <v>70000</v>
      </c>
      <c r="AA71" s="41">
        <v>70000</v>
      </c>
      <c r="AB71" s="41">
        <v>70000</v>
      </c>
      <c r="AC71" s="41">
        <v>70000</v>
      </c>
      <c r="AD71" s="41">
        <v>70000</v>
      </c>
      <c r="AE71" s="41">
        <v>70000</v>
      </c>
      <c r="AF71" s="41">
        <v>70000</v>
      </c>
      <c r="AG71" s="41">
        <v>70000</v>
      </c>
      <c r="AH71" s="41">
        <v>70000</v>
      </c>
      <c r="AI71" s="41">
        <v>70000</v>
      </c>
      <c r="AJ71" s="10"/>
    </row>
    <row r="72" spans="1:36" x14ac:dyDescent="0.3">
      <c r="A72" s="29" t="s">
        <v>137</v>
      </c>
      <c r="B72" s="29" t="s">
        <v>37</v>
      </c>
      <c r="C72" s="29" t="s">
        <v>71</v>
      </c>
      <c r="D72" s="30" t="s">
        <v>64</v>
      </c>
      <c r="E72" s="29" t="s">
        <v>106</v>
      </c>
      <c r="F72" s="41">
        <v>70000</v>
      </c>
      <c r="G72" s="41">
        <v>70000</v>
      </c>
      <c r="H72" s="41">
        <v>70000</v>
      </c>
      <c r="I72" s="41">
        <v>70000</v>
      </c>
      <c r="J72" s="41">
        <v>70000</v>
      </c>
      <c r="K72" s="41">
        <v>70000</v>
      </c>
      <c r="L72" s="41">
        <v>70000</v>
      </c>
      <c r="M72" s="41">
        <v>70000</v>
      </c>
      <c r="N72" s="41">
        <v>70000</v>
      </c>
      <c r="O72" s="41">
        <v>70000</v>
      </c>
      <c r="P72" s="41">
        <v>70000</v>
      </c>
      <c r="Q72" s="41">
        <v>70000</v>
      </c>
      <c r="R72" s="41">
        <v>70000</v>
      </c>
      <c r="S72" s="41">
        <v>70000</v>
      </c>
      <c r="T72" s="41">
        <v>70000</v>
      </c>
      <c r="U72" s="41">
        <v>70000</v>
      </c>
      <c r="V72" s="41">
        <v>70000</v>
      </c>
      <c r="W72" s="41">
        <v>70000</v>
      </c>
      <c r="X72" s="41">
        <v>70000</v>
      </c>
      <c r="Y72" s="41">
        <v>70000</v>
      </c>
      <c r="Z72" s="41">
        <v>70000</v>
      </c>
      <c r="AA72" s="41">
        <v>70000</v>
      </c>
      <c r="AB72" s="41">
        <v>70000</v>
      </c>
      <c r="AC72" s="41">
        <v>70000</v>
      </c>
      <c r="AD72" s="41">
        <v>70000</v>
      </c>
      <c r="AE72" s="41">
        <v>70000</v>
      </c>
      <c r="AF72" s="41">
        <v>70000</v>
      </c>
      <c r="AG72" s="41">
        <v>70000</v>
      </c>
      <c r="AH72" s="41">
        <v>70000</v>
      </c>
      <c r="AI72" s="41">
        <v>70000</v>
      </c>
      <c r="AJ72" s="10"/>
    </row>
    <row r="73" spans="1:36" x14ac:dyDescent="0.3">
      <c r="A73" s="29" t="s">
        <v>137</v>
      </c>
      <c r="B73" s="29" t="s">
        <v>37</v>
      </c>
      <c r="C73" s="29" t="s">
        <v>71</v>
      </c>
      <c r="D73" s="38" t="s">
        <v>65</v>
      </c>
      <c r="E73" s="29" t="s">
        <v>106</v>
      </c>
      <c r="F73" s="41">
        <v>70000</v>
      </c>
      <c r="G73" s="41">
        <v>70000</v>
      </c>
      <c r="H73" s="41">
        <v>70000</v>
      </c>
      <c r="I73" s="41">
        <v>70000</v>
      </c>
      <c r="J73" s="41">
        <v>70000</v>
      </c>
      <c r="K73" s="41">
        <v>70000</v>
      </c>
      <c r="L73" s="41">
        <v>70000</v>
      </c>
      <c r="M73" s="41">
        <v>70000</v>
      </c>
      <c r="N73" s="41">
        <v>70000</v>
      </c>
      <c r="O73" s="41">
        <v>70000</v>
      </c>
      <c r="P73" s="41">
        <v>70000</v>
      </c>
      <c r="Q73" s="41">
        <v>70000</v>
      </c>
      <c r="R73" s="41">
        <v>70000</v>
      </c>
      <c r="S73" s="41">
        <v>70000</v>
      </c>
      <c r="T73" s="41">
        <v>70000</v>
      </c>
      <c r="U73" s="41">
        <v>70000</v>
      </c>
      <c r="V73" s="41">
        <v>70000</v>
      </c>
      <c r="W73" s="41">
        <v>70000</v>
      </c>
      <c r="X73" s="41">
        <v>70000</v>
      </c>
      <c r="Y73" s="41">
        <v>70000</v>
      </c>
      <c r="Z73" s="41">
        <v>70000</v>
      </c>
      <c r="AA73" s="41">
        <v>70000</v>
      </c>
      <c r="AB73" s="41">
        <v>70000</v>
      </c>
      <c r="AC73" s="41">
        <v>70000</v>
      </c>
      <c r="AD73" s="41">
        <v>70000</v>
      </c>
      <c r="AE73" s="41">
        <v>70000</v>
      </c>
      <c r="AF73" s="41">
        <v>70000</v>
      </c>
      <c r="AG73" s="41">
        <v>70000</v>
      </c>
      <c r="AH73" s="41">
        <v>70000</v>
      </c>
      <c r="AI73" s="41">
        <v>70000</v>
      </c>
      <c r="AJ73" s="10"/>
    </row>
    <row r="74" spans="1:36" x14ac:dyDescent="0.3">
      <c r="A74" s="29" t="s">
        <v>137</v>
      </c>
      <c r="B74" s="29" t="s">
        <v>37</v>
      </c>
      <c r="C74" s="29" t="s">
        <v>71</v>
      </c>
      <c r="D74" s="30" t="s">
        <v>66</v>
      </c>
      <c r="E74" s="29" t="s">
        <v>106</v>
      </c>
      <c r="F74" s="41">
        <v>70000</v>
      </c>
      <c r="G74" s="41">
        <v>70000</v>
      </c>
      <c r="H74" s="41">
        <v>70000</v>
      </c>
      <c r="I74" s="41">
        <v>70000</v>
      </c>
      <c r="J74" s="41">
        <v>70000</v>
      </c>
      <c r="K74" s="41">
        <v>70000</v>
      </c>
      <c r="L74" s="41">
        <v>70000</v>
      </c>
      <c r="M74" s="41">
        <v>70000</v>
      </c>
      <c r="N74" s="41">
        <v>70000</v>
      </c>
      <c r="O74" s="41">
        <v>70000</v>
      </c>
      <c r="P74" s="41">
        <v>70000</v>
      </c>
      <c r="Q74" s="41">
        <v>70000</v>
      </c>
      <c r="R74" s="41">
        <v>70000</v>
      </c>
      <c r="S74" s="41">
        <v>70000</v>
      </c>
      <c r="T74" s="41">
        <v>70000</v>
      </c>
      <c r="U74" s="41">
        <v>70000</v>
      </c>
      <c r="V74" s="41">
        <v>70000</v>
      </c>
      <c r="W74" s="41">
        <v>70000</v>
      </c>
      <c r="X74" s="41">
        <v>70000</v>
      </c>
      <c r="Y74" s="41">
        <v>70000</v>
      </c>
      <c r="Z74" s="41">
        <v>70000</v>
      </c>
      <c r="AA74" s="41">
        <v>70000</v>
      </c>
      <c r="AB74" s="41">
        <v>70000</v>
      </c>
      <c r="AC74" s="41">
        <v>70000</v>
      </c>
      <c r="AD74" s="41">
        <v>70000</v>
      </c>
      <c r="AE74" s="41">
        <v>70000</v>
      </c>
      <c r="AF74" s="41">
        <v>70000</v>
      </c>
      <c r="AG74" s="41">
        <v>70000</v>
      </c>
      <c r="AH74" s="41">
        <v>70000</v>
      </c>
      <c r="AI74" s="41">
        <v>70000</v>
      </c>
      <c r="AJ74" s="10"/>
    </row>
    <row r="75" spans="1:36" x14ac:dyDescent="0.3">
      <c r="A75" s="29" t="s">
        <v>137</v>
      </c>
      <c r="B75" s="29" t="s">
        <v>37</v>
      </c>
      <c r="C75" s="29" t="s">
        <v>71</v>
      </c>
      <c r="D75" s="30" t="s">
        <v>67</v>
      </c>
      <c r="E75" s="29" t="s">
        <v>106</v>
      </c>
      <c r="F75" s="41">
        <v>70000</v>
      </c>
      <c r="G75" s="41">
        <v>70000</v>
      </c>
      <c r="H75" s="41">
        <v>70000</v>
      </c>
      <c r="I75" s="41">
        <v>70000</v>
      </c>
      <c r="J75" s="41">
        <v>70000</v>
      </c>
      <c r="K75" s="41">
        <v>70000</v>
      </c>
      <c r="L75" s="41">
        <v>70000</v>
      </c>
      <c r="M75" s="41">
        <v>70000</v>
      </c>
      <c r="N75" s="41">
        <v>70000</v>
      </c>
      <c r="O75" s="41">
        <v>70000</v>
      </c>
      <c r="P75" s="41">
        <v>70000</v>
      </c>
      <c r="Q75" s="41">
        <v>70000</v>
      </c>
      <c r="R75" s="41">
        <v>70000</v>
      </c>
      <c r="S75" s="41">
        <v>70000</v>
      </c>
      <c r="T75" s="41">
        <v>70000</v>
      </c>
      <c r="U75" s="41">
        <v>70000</v>
      </c>
      <c r="V75" s="41">
        <v>70000</v>
      </c>
      <c r="W75" s="41">
        <v>70000</v>
      </c>
      <c r="X75" s="41">
        <v>70000</v>
      </c>
      <c r="Y75" s="41">
        <v>70000</v>
      </c>
      <c r="Z75" s="41">
        <v>70000</v>
      </c>
      <c r="AA75" s="41">
        <v>70000</v>
      </c>
      <c r="AB75" s="41">
        <v>70000</v>
      </c>
      <c r="AC75" s="41">
        <v>70000</v>
      </c>
      <c r="AD75" s="41">
        <v>70000</v>
      </c>
      <c r="AE75" s="41">
        <v>70000</v>
      </c>
      <c r="AF75" s="41">
        <v>70000</v>
      </c>
      <c r="AG75" s="41">
        <v>70000</v>
      </c>
      <c r="AH75" s="41">
        <v>70000</v>
      </c>
      <c r="AI75" s="41">
        <v>70000</v>
      </c>
      <c r="AJ75" s="10"/>
    </row>
    <row r="76" spans="1:36" x14ac:dyDescent="0.3">
      <c r="A76" s="29" t="s">
        <v>137</v>
      </c>
      <c r="B76" s="29" t="s">
        <v>37</v>
      </c>
      <c r="C76" s="29" t="s">
        <v>71</v>
      </c>
      <c r="D76" s="30" t="s">
        <v>76</v>
      </c>
      <c r="E76" s="29" t="s">
        <v>106</v>
      </c>
      <c r="F76" s="41">
        <v>100000</v>
      </c>
      <c r="G76" s="41">
        <v>100000</v>
      </c>
      <c r="H76" s="41">
        <v>100000</v>
      </c>
      <c r="I76" s="41">
        <v>100000</v>
      </c>
      <c r="J76" s="41">
        <v>100000</v>
      </c>
      <c r="K76" s="41">
        <v>100000</v>
      </c>
      <c r="L76" s="41">
        <v>100000</v>
      </c>
      <c r="M76" s="41">
        <v>100000</v>
      </c>
      <c r="N76" s="41">
        <v>100000</v>
      </c>
      <c r="O76" s="41">
        <v>100000</v>
      </c>
      <c r="P76" s="41">
        <v>100000</v>
      </c>
      <c r="Q76" s="41">
        <v>100000</v>
      </c>
      <c r="R76" s="41">
        <v>100000</v>
      </c>
      <c r="S76" s="41">
        <v>100000</v>
      </c>
      <c r="T76" s="41">
        <v>100000</v>
      </c>
      <c r="U76" s="41">
        <v>100000</v>
      </c>
      <c r="V76" s="41">
        <v>100000</v>
      </c>
      <c r="W76" s="41">
        <v>100000</v>
      </c>
      <c r="X76" s="41">
        <v>100000</v>
      </c>
      <c r="Y76" s="41">
        <v>100000</v>
      </c>
      <c r="Z76" s="41">
        <v>100000</v>
      </c>
      <c r="AA76" s="41">
        <v>100000</v>
      </c>
      <c r="AB76" s="41">
        <v>100000</v>
      </c>
      <c r="AC76" s="41">
        <v>100000</v>
      </c>
      <c r="AD76" s="41">
        <v>100000</v>
      </c>
      <c r="AE76" s="41">
        <v>100000</v>
      </c>
      <c r="AF76" s="41">
        <v>100000</v>
      </c>
      <c r="AG76" s="41">
        <v>100000</v>
      </c>
      <c r="AH76" s="41">
        <v>100000</v>
      </c>
      <c r="AI76" s="41">
        <v>100000</v>
      </c>
      <c r="AJ76" s="10"/>
    </row>
    <row r="77" spans="1:36" x14ac:dyDescent="0.3">
      <c r="A77" s="29" t="s">
        <v>137</v>
      </c>
      <c r="B77" s="29" t="s">
        <v>37</v>
      </c>
      <c r="C77" s="29" t="s">
        <v>72</v>
      </c>
      <c r="D77" s="30" t="s">
        <v>73</v>
      </c>
      <c r="E77" s="29" t="s">
        <v>106</v>
      </c>
      <c r="F77" s="41">
        <v>70000</v>
      </c>
      <c r="G77" s="41">
        <v>70000</v>
      </c>
      <c r="H77" s="41">
        <v>70000</v>
      </c>
      <c r="I77" s="41">
        <v>70000</v>
      </c>
      <c r="J77" s="41">
        <v>70000</v>
      </c>
      <c r="K77" s="41">
        <v>70000</v>
      </c>
      <c r="L77" s="41">
        <v>70000</v>
      </c>
      <c r="M77" s="41">
        <v>70000</v>
      </c>
      <c r="N77" s="41">
        <v>70000</v>
      </c>
      <c r="O77" s="41">
        <v>70000</v>
      </c>
      <c r="P77" s="41">
        <v>70000</v>
      </c>
      <c r="Q77" s="41">
        <v>70000</v>
      </c>
      <c r="R77" s="41">
        <v>70000</v>
      </c>
      <c r="S77" s="41">
        <v>70000</v>
      </c>
      <c r="T77" s="41">
        <v>70000</v>
      </c>
      <c r="U77" s="41">
        <v>70000</v>
      </c>
      <c r="V77" s="41">
        <v>70000</v>
      </c>
      <c r="W77" s="41">
        <v>70000</v>
      </c>
      <c r="X77" s="41">
        <v>70000</v>
      </c>
      <c r="Y77" s="41">
        <v>70000</v>
      </c>
      <c r="Z77" s="41">
        <v>70000</v>
      </c>
      <c r="AA77" s="41">
        <v>70000</v>
      </c>
      <c r="AB77" s="41">
        <v>70000</v>
      </c>
      <c r="AC77" s="41">
        <v>70000</v>
      </c>
      <c r="AD77" s="41">
        <v>70000</v>
      </c>
      <c r="AE77" s="41">
        <v>70000</v>
      </c>
      <c r="AF77" s="41">
        <v>70000</v>
      </c>
      <c r="AG77" s="41">
        <v>70000</v>
      </c>
      <c r="AH77" s="41">
        <v>70000</v>
      </c>
      <c r="AI77" s="41">
        <v>70000</v>
      </c>
      <c r="AJ77" s="10"/>
    </row>
    <row r="78" spans="1:36" x14ac:dyDescent="0.3">
      <c r="A78" s="29" t="s">
        <v>137</v>
      </c>
      <c r="B78" s="29" t="s">
        <v>37</v>
      </c>
      <c r="C78" s="29" t="s">
        <v>72</v>
      </c>
      <c r="D78" s="30" t="s">
        <v>74</v>
      </c>
      <c r="E78" s="29" t="s">
        <v>106</v>
      </c>
      <c r="F78" s="41">
        <v>70000</v>
      </c>
      <c r="G78" s="41">
        <v>70000</v>
      </c>
      <c r="H78" s="41">
        <v>70000</v>
      </c>
      <c r="I78" s="41">
        <v>70000</v>
      </c>
      <c r="J78" s="41">
        <v>70000</v>
      </c>
      <c r="K78" s="41">
        <v>70000</v>
      </c>
      <c r="L78" s="41">
        <v>70000</v>
      </c>
      <c r="M78" s="41">
        <v>70000</v>
      </c>
      <c r="N78" s="41">
        <v>70000</v>
      </c>
      <c r="O78" s="41">
        <v>70000</v>
      </c>
      <c r="P78" s="41">
        <v>70000</v>
      </c>
      <c r="Q78" s="41">
        <v>70000</v>
      </c>
      <c r="R78" s="41">
        <v>70000</v>
      </c>
      <c r="S78" s="41">
        <v>70000</v>
      </c>
      <c r="T78" s="41">
        <v>70000</v>
      </c>
      <c r="U78" s="41">
        <v>70000</v>
      </c>
      <c r="V78" s="41">
        <v>70000</v>
      </c>
      <c r="W78" s="41">
        <v>70000</v>
      </c>
      <c r="X78" s="41">
        <v>70000</v>
      </c>
      <c r="Y78" s="41">
        <v>70000</v>
      </c>
      <c r="Z78" s="41">
        <v>70000</v>
      </c>
      <c r="AA78" s="41">
        <v>70000</v>
      </c>
      <c r="AB78" s="41">
        <v>70000</v>
      </c>
      <c r="AC78" s="41">
        <v>70000</v>
      </c>
      <c r="AD78" s="41">
        <v>70000</v>
      </c>
      <c r="AE78" s="41">
        <v>70000</v>
      </c>
      <c r="AF78" s="41">
        <v>70000</v>
      </c>
      <c r="AG78" s="41">
        <v>70000</v>
      </c>
      <c r="AH78" s="41">
        <v>70000</v>
      </c>
      <c r="AI78" s="41">
        <v>70000</v>
      </c>
      <c r="AJ78" s="10"/>
    </row>
    <row r="79" spans="1:36" x14ac:dyDescent="0.3">
      <c r="A79" s="29" t="s">
        <v>137</v>
      </c>
      <c r="B79" s="29" t="s">
        <v>37</v>
      </c>
      <c r="C79" s="29" t="s">
        <v>72</v>
      </c>
      <c r="D79" s="30" t="s">
        <v>75</v>
      </c>
      <c r="E79" s="29" t="s">
        <v>106</v>
      </c>
      <c r="F79" s="41">
        <v>70000</v>
      </c>
      <c r="G79" s="41">
        <v>70000</v>
      </c>
      <c r="H79" s="41">
        <v>70000</v>
      </c>
      <c r="I79" s="41">
        <v>70000</v>
      </c>
      <c r="J79" s="41">
        <v>70000</v>
      </c>
      <c r="K79" s="41">
        <v>70000</v>
      </c>
      <c r="L79" s="41">
        <v>70000</v>
      </c>
      <c r="M79" s="41">
        <v>70000</v>
      </c>
      <c r="N79" s="41">
        <v>70000</v>
      </c>
      <c r="O79" s="41">
        <v>70000</v>
      </c>
      <c r="P79" s="41">
        <v>70000</v>
      </c>
      <c r="Q79" s="41">
        <v>70000</v>
      </c>
      <c r="R79" s="41">
        <v>70000</v>
      </c>
      <c r="S79" s="41">
        <v>70000</v>
      </c>
      <c r="T79" s="41">
        <v>70000</v>
      </c>
      <c r="U79" s="41">
        <v>70000</v>
      </c>
      <c r="V79" s="41">
        <v>70000</v>
      </c>
      <c r="W79" s="41">
        <v>70000</v>
      </c>
      <c r="X79" s="41">
        <v>70000</v>
      </c>
      <c r="Y79" s="41">
        <v>70000</v>
      </c>
      <c r="Z79" s="41">
        <v>70000</v>
      </c>
      <c r="AA79" s="41">
        <v>70000</v>
      </c>
      <c r="AB79" s="41">
        <v>70000</v>
      </c>
      <c r="AC79" s="41">
        <v>70000</v>
      </c>
      <c r="AD79" s="41">
        <v>70000</v>
      </c>
      <c r="AE79" s="41">
        <v>70000</v>
      </c>
      <c r="AF79" s="41">
        <v>70000</v>
      </c>
      <c r="AG79" s="41">
        <v>70000</v>
      </c>
      <c r="AH79" s="41">
        <v>70000</v>
      </c>
      <c r="AI79" s="41">
        <v>70000</v>
      </c>
      <c r="AJ79" s="10"/>
    </row>
    <row r="80" spans="1:36" x14ac:dyDescent="0.3">
      <c r="A80" s="29" t="s">
        <v>137</v>
      </c>
      <c r="B80" s="29" t="s">
        <v>37</v>
      </c>
      <c r="C80" s="29" t="s">
        <v>72</v>
      </c>
      <c r="D80" s="30" t="s">
        <v>76</v>
      </c>
      <c r="E80" s="29" t="s">
        <v>106</v>
      </c>
      <c r="F80" s="41">
        <v>70000</v>
      </c>
      <c r="G80" s="41">
        <v>70000</v>
      </c>
      <c r="H80" s="41">
        <v>70000</v>
      </c>
      <c r="I80" s="41">
        <v>70000</v>
      </c>
      <c r="J80" s="41">
        <v>70000</v>
      </c>
      <c r="K80" s="41">
        <v>70000</v>
      </c>
      <c r="L80" s="41">
        <v>70000</v>
      </c>
      <c r="M80" s="41">
        <v>70000</v>
      </c>
      <c r="N80" s="41">
        <v>70000</v>
      </c>
      <c r="O80" s="41">
        <v>70000</v>
      </c>
      <c r="P80" s="41">
        <v>70000</v>
      </c>
      <c r="Q80" s="41">
        <v>70000</v>
      </c>
      <c r="R80" s="41">
        <v>70000</v>
      </c>
      <c r="S80" s="41">
        <v>70000</v>
      </c>
      <c r="T80" s="41">
        <v>70000</v>
      </c>
      <c r="U80" s="41">
        <v>70000</v>
      </c>
      <c r="V80" s="41">
        <v>70000</v>
      </c>
      <c r="W80" s="41">
        <v>70000</v>
      </c>
      <c r="X80" s="41">
        <v>70000</v>
      </c>
      <c r="Y80" s="41">
        <v>70000</v>
      </c>
      <c r="Z80" s="41">
        <v>70000</v>
      </c>
      <c r="AA80" s="41">
        <v>70000</v>
      </c>
      <c r="AB80" s="41">
        <v>70000</v>
      </c>
      <c r="AC80" s="41">
        <v>70000</v>
      </c>
      <c r="AD80" s="41">
        <v>70000</v>
      </c>
      <c r="AE80" s="41">
        <v>70000</v>
      </c>
      <c r="AF80" s="41">
        <v>70000</v>
      </c>
      <c r="AG80" s="41">
        <v>70000</v>
      </c>
      <c r="AH80" s="41">
        <v>70000</v>
      </c>
      <c r="AI80" s="41">
        <v>70000</v>
      </c>
      <c r="AJ80" s="10"/>
    </row>
    <row r="81" spans="1:37" x14ac:dyDescent="0.3">
      <c r="A81" s="29" t="s">
        <v>137</v>
      </c>
      <c r="B81" s="29" t="s">
        <v>37</v>
      </c>
      <c r="C81" s="29" t="s">
        <v>72</v>
      </c>
      <c r="D81" s="30" t="s">
        <v>77</v>
      </c>
      <c r="E81" s="29" t="s">
        <v>106</v>
      </c>
      <c r="F81" s="41">
        <v>70000</v>
      </c>
      <c r="G81" s="41">
        <v>70000</v>
      </c>
      <c r="H81" s="41">
        <v>70000</v>
      </c>
      <c r="I81" s="41">
        <v>70000</v>
      </c>
      <c r="J81" s="41">
        <v>70000</v>
      </c>
      <c r="K81" s="41">
        <v>70000</v>
      </c>
      <c r="L81" s="41">
        <v>70000</v>
      </c>
      <c r="M81" s="41">
        <v>70000</v>
      </c>
      <c r="N81" s="41">
        <v>70000</v>
      </c>
      <c r="O81" s="41">
        <v>70000</v>
      </c>
      <c r="P81" s="41">
        <v>70000</v>
      </c>
      <c r="Q81" s="41">
        <v>70000</v>
      </c>
      <c r="R81" s="41">
        <v>70000</v>
      </c>
      <c r="S81" s="41">
        <v>70000</v>
      </c>
      <c r="T81" s="41">
        <v>70000</v>
      </c>
      <c r="U81" s="41">
        <v>70000</v>
      </c>
      <c r="V81" s="41">
        <v>70000</v>
      </c>
      <c r="W81" s="41">
        <v>70000</v>
      </c>
      <c r="X81" s="41">
        <v>70000</v>
      </c>
      <c r="Y81" s="41">
        <v>70000</v>
      </c>
      <c r="Z81" s="41">
        <v>70000</v>
      </c>
      <c r="AA81" s="41">
        <v>70000</v>
      </c>
      <c r="AB81" s="41">
        <v>70000</v>
      </c>
      <c r="AC81" s="41">
        <v>70000</v>
      </c>
      <c r="AD81" s="41">
        <v>70000</v>
      </c>
      <c r="AE81" s="41">
        <v>70000</v>
      </c>
      <c r="AF81" s="41">
        <v>70000</v>
      </c>
      <c r="AG81" s="41">
        <v>70000</v>
      </c>
      <c r="AH81" s="41">
        <v>70000</v>
      </c>
      <c r="AI81" s="41">
        <v>70000</v>
      </c>
      <c r="AJ81" s="10"/>
    </row>
    <row r="82" spans="1:37" s="54" customFormat="1" x14ac:dyDescent="0.3">
      <c r="A82" s="29" t="s">
        <v>137</v>
      </c>
      <c r="B82" s="50" t="s">
        <v>37</v>
      </c>
      <c r="C82" s="50" t="s">
        <v>107</v>
      </c>
      <c r="D82" s="51" t="s">
        <v>108</v>
      </c>
      <c r="E82" s="50" t="s">
        <v>106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3"/>
      <c r="AK82" s="55"/>
    </row>
    <row r="83" spans="1:37" s="54" customFormat="1" x14ac:dyDescent="0.3">
      <c r="A83" s="29" t="s">
        <v>137</v>
      </c>
      <c r="B83" s="50" t="s">
        <v>37</v>
      </c>
      <c r="C83" s="50" t="s">
        <v>107</v>
      </c>
      <c r="D83" s="51" t="s">
        <v>109</v>
      </c>
      <c r="E83" s="50" t="s">
        <v>106</v>
      </c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3"/>
      <c r="AK83" s="55"/>
    </row>
    <row r="84" spans="1:37" x14ac:dyDescent="0.3">
      <c r="A84" s="29" t="s">
        <v>137</v>
      </c>
      <c r="B84" s="29" t="s">
        <v>78</v>
      </c>
      <c r="C84" s="29" t="s">
        <v>79</v>
      </c>
      <c r="D84" s="30" t="s">
        <v>80</v>
      </c>
      <c r="E84" s="29" t="s">
        <v>106</v>
      </c>
      <c r="F84" s="41">
        <v>1200000</v>
      </c>
      <c r="G84" s="41">
        <v>1200000</v>
      </c>
      <c r="H84" s="41">
        <v>1200000</v>
      </c>
      <c r="I84" s="41">
        <v>1200000</v>
      </c>
      <c r="J84" s="41">
        <v>1200000</v>
      </c>
      <c r="K84" s="41">
        <v>1200000</v>
      </c>
      <c r="L84" s="41">
        <v>1200000</v>
      </c>
      <c r="M84" s="41">
        <v>1200000</v>
      </c>
      <c r="N84" s="41">
        <v>1200000</v>
      </c>
      <c r="O84" s="41">
        <v>1200000</v>
      </c>
      <c r="P84" s="41">
        <v>1200000</v>
      </c>
      <c r="Q84" s="41">
        <v>1200000</v>
      </c>
      <c r="R84" s="41">
        <v>1200000</v>
      </c>
      <c r="S84" s="41">
        <v>1200000</v>
      </c>
      <c r="T84" s="41">
        <v>1200000</v>
      </c>
      <c r="U84" s="41">
        <v>1200000</v>
      </c>
      <c r="V84" s="41">
        <v>1200000</v>
      </c>
      <c r="W84" s="41">
        <v>1200000</v>
      </c>
      <c r="X84" s="41">
        <v>1200000</v>
      </c>
      <c r="Y84" s="41">
        <v>1200000</v>
      </c>
      <c r="Z84" s="41">
        <v>1200000</v>
      </c>
      <c r="AA84" s="41">
        <v>1200000</v>
      </c>
      <c r="AB84" s="41">
        <v>1200000</v>
      </c>
      <c r="AC84" s="41">
        <v>1200000</v>
      </c>
      <c r="AD84" s="41">
        <v>1200000</v>
      </c>
      <c r="AE84" s="41">
        <v>1200000</v>
      </c>
      <c r="AF84" s="41">
        <v>1200000</v>
      </c>
      <c r="AG84" s="41">
        <v>1200000</v>
      </c>
      <c r="AH84" s="41">
        <v>1200000</v>
      </c>
      <c r="AI84" s="41">
        <v>1200000</v>
      </c>
      <c r="AJ84" s="10"/>
    </row>
    <row r="85" spans="1:37" x14ac:dyDescent="0.3">
      <c r="A85" s="29" t="s">
        <v>137</v>
      </c>
      <c r="B85" s="29" t="s">
        <v>78</v>
      </c>
      <c r="C85" s="29" t="s">
        <v>81</v>
      </c>
      <c r="D85" s="30" t="s">
        <v>19</v>
      </c>
      <c r="E85" s="29" t="s">
        <v>106</v>
      </c>
      <c r="F85" s="41">
        <v>8000</v>
      </c>
      <c r="G85" s="41">
        <v>8000</v>
      </c>
      <c r="H85" s="41">
        <v>8000</v>
      </c>
      <c r="I85" s="41">
        <v>8000</v>
      </c>
      <c r="J85" s="41">
        <v>8000</v>
      </c>
      <c r="K85" s="41">
        <v>8000</v>
      </c>
      <c r="L85" s="41">
        <v>8000</v>
      </c>
      <c r="M85" s="41">
        <v>8000</v>
      </c>
      <c r="N85" s="41">
        <v>8000</v>
      </c>
      <c r="O85" s="41">
        <v>8000</v>
      </c>
      <c r="P85" s="41">
        <v>8000</v>
      </c>
      <c r="Q85" s="41">
        <v>8000</v>
      </c>
      <c r="R85" s="41">
        <v>8000</v>
      </c>
      <c r="S85" s="41">
        <v>8000</v>
      </c>
      <c r="T85" s="41">
        <v>8000</v>
      </c>
      <c r="U85" s="41">
        <v>8000</v>
      </c>
      <c r="V85" s="41">
        <v>8000</v>
      </c>
      <c r="W85" s="41">
        <v>8000</v>
      </c>
      <c r="X85" s="41">
        <v>8000</v>
      </c>
      <c r="Y85" s="41">
        <v>8000</v>
      </c>
      <c r="Z85" s="41">
        <v>8000</v>
      </c>
      <c r="AA85" s="41">
        <v>8000</v>
      </c>
      <c r="AB85" s="41">
        <v>8000</v>
      </c>
      <c r="AC85" s="41">
        <v>8000</v>
      </c>
      <c r="AD85" s="41">
        <v>8000</v>
      </c>
      <c r="AE85" s="41">
        <v>8000</v>
      </c>
      <c r="AF85" s="41">
        <v>8000</v>
      </c>
      <c r="AG85" s="41">
        <v>8000</v>
      </c>
      <c r="AH85" s="41">
        <v>8000</v>
      </c>
      <c r="AI85" s="41">
        <v>8000</v>
      </c>
      <c r="AJ85" s="10"/>
    </row>
    <row r="86" spans="1:37" x14ac:dyDescent="0.3">
      <c r="A86" s="29" t="s">
        <v>138</v>
      </c>
      <c r="B86" s="29" t="s">
        <v>37</v>
      </c>
      <c r="C86" s="30" t="s">
        <v>40</v>
      </c>
      <c r="D86" s="31" t="s">
        <v>33</v>
      </c>
      <c r="E86" s="29" t="s">
        <v>106</v>
      </c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10"/>
      <c r="AK86"/>
    </row>
    <row r="87" spans="1:37" x14ac:dyDescent="0.3">
      <c r="A87" s="29" t="s">
        <v>138</v>
      </c>
      <c r="B87" s="29" t="s">
        <v>37</v>
      </c>
      <c r="C87" s="30" t="s">
        <v>40</v>
      </c>
      <c r="D87" s="29" t="s">
        <v>35</v>
      </c>
      <c r="E87" s="29" t="s">
        <v>106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6"/>
      <c r="AK87"/>
    </row>
    <row r="88" spans="1:37" x14ac:dyDescent="0.3">
      <c r="A88" s="29" t="s">
        <v>138</v>
      </c>
      <c r="B88" s="29" t="s">
        <v>37</v>
      </c>
      <c r="C88" s="30" t="s">
        <v>40</v>
      </c>
      <c r="D88" s="29" t="s">
        <v>36</v>
      </c>
      <c r="E88" s="29" t="s">
        <v>106</v>
      </c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6"/>
      <c r="AK88"/>
    </row>
    <row r="89" spans="1:37" x14ac:dyDescent="0.3">
      <c r="A89" s="29" t="s">
        <v>138</v>
      </c>
      <c r="B89" s="29" t="s">
        <v>37</v>
      </c>
      <c r="C89" s="30" t="s">
        <v>40</v>
      </c>
      <c r="D89" s="31" t="s">
        <v>34</v>
      </c>
      <c r="E89" s="29" t="s">
        <v>106</v>
      </c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10"/>
      <c r="AK89"/>
    </row>
    <row r="90" spans="1:37" x14ac:dyDescent="0.3">
      <c r="A90" s="29" t="s">
        <v>138</v>
      </c>
      <c r="B90" s="29" t="s">
        <v>37</v>
      </c>
      <c r="C90" s="30" t="s">
        <v>40</v>
      </c>
      <c r="D90" s="31" t="s">
        <v>45</v>
      </c>
      <c r="E90" s="29" t="s">
        <v>106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6"/>
      <c r="AK90"/>
    </row>
    <row r="91" spans="1:37" x14ac:dyDescent="0.3">
      <c r="A91" s="29" t="s">
        <v>138</v>
      </c>
      <c r="B91" s="29" t="s">
        <v>37</v>
      </c>
      <c r="C91" s="30" t="s">
        <v>40</v>
      </c>
      <c r="D91" s="31" t="s">
        <v>46</v>
      </c>
      <c r="E91" s="29" t="s">
        <v>106</v>
      </c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6"/>
      <c r="AK91"/>
    </row>
    <row r="92" spans="1:37" x14ac:dyDescent="0.3">
      <c r="A92" s="29" t="s">
        <v>138</v>
      </c>
      <c r="B92" s="29" t="s">
        <v>37</v>
      </c>
      <c r="C92" s="30" t="s">
        <v>40</v>
      </c>
      <c r="D92" s="31" t="s">
        <v>131</v>
      </c>
      <c r="E92" s="29" t="s">
        <v>106</v>
      </c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/>
      <c r="AK92"/>
    </row>
    <row r="93" spans="1:37" x14ac:dyDescent="0.3">
      <c r="A93" s="29" t="s">
        <v>138</v>
      </c>
      <c r="B93" s="29" t="s">
        <v>37</v>
      </c>
      <c r="C93" s="30" t="s">
        <v>40</v>
      </c>
      <c r="D93" s="31" t="s">
        <v>39</v>
      </c>
      <c r="E93" s="29" t="s">
        <v>106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6"/>
      <c r="AK93"/>
    </row>
    <row r="94" spans="1:37" x14ac:dyDescent="0.3">
      <c r="A94" s="29" t="s">
        <v>138</v>
      </c>
      <c r="B94" s="29" t="s">
        <v>37</v>
      </c>
      <c r="C94" s="34" t="s">
        <v>41</v>
      </c>
      <c r="D94" s="31" t="s">
        <v>43</v>
      </c>
      <c r="E94" s="29" t="s">
        <v>106</v>
      </c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10"/>
      <c r="AK94"/>
    </row>
    <row r="95" spans="1:37" x14ac:dyDescent="0.3">
      <c r="A95" s="29" t="s">
        <v>138</v>
      </c>
      <c r="B95" s="29" t="s">
        <v>37</v>
      </c>
      <c r="C95" s="34" t="s">
        <v>41</v>
      </c>
      <c r="D95" s="31" t="s">
        <v>44</v>
      </c>
      <c r="E95" s="29" t="s">
        <v>106</v>
      </c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6"/>
      <c r="AK95"/>
    </row>
    <row r="96" spans="1:37" x14ac:dyDescent="0.3">
      <c r="A96" s="29" t="s">
        <v>138</v>
      </c>
      <c r="B96" s="29" t="s">
        <v>37</v>
      </c>
      <c r="C96" s="34" t="s">
        <v>41</v>
      </c>
      <c r="D96" s="31" t="s">
        <v>48</v>
      </c>
      <c r="E96" s="29" t="s">
        <v>106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6"/>
      <c r="AK96"/>
    </row>
    <row r="97" spans="1:37" x14ac:dyDescent="0.3">
      <c r="A97" s="29" t="s">
        <v>138</v>
      </c>
      <c r="B97" s="29" t="s">
        <v>37</v>
      </c>
      <c r="C97" s="34" t="s">
        <v>42</v>
      </c>
      <c r="D97" s="31" t="s">
        <v>47</v>
      </c>
      <c r="E97" s="29" t="s">
        <v>106</v>
      </c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6"/>
      <c r="AK97"/>
    </row>
    <row r="98" spans="1:37" x14ac:dyDescent="0.3">
      <c r="A98" s="29" t="s">
        <v>138</v>
      </c>
      <c r="B98" s="29" t="s">
        <v>37</v>
      </c>
      <c r="C98" s="34" t="s">
        <v>42</v>
      </c>
      <c r="D98" s="31" t="s">
        <v>49</v>
      </c>
      <c r="E98" s="29" t="s">
        <v>106</v>
      </c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6"/>
      <c r="AK98"/>
    </row>
    <row r="99" spans="1:37" x14ac:dyDescent="0.3">
      <c r="A99" s="29" t="s">
        <v>138</v>
      </c>
      <c r="B99" s="29" t="s">
        <v>37</v>
      </c>
      <c r="C99" s="34" t="s">
        <v>50</v>
      </c>
      <c r="D99" s="31" t="s">
        <v>14</v>
      </c>
      <c r="E99" s="29" t="s">
        <v>106</v>
      </c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10"/>
      <c r="AK99"/>
    </row>
    <row r="100" spans="1:37" x14ac:dyDescent="0.3">
      <c r="A100" s="29" t="s">
        <v>138</v>
      </c>
      <c r="B100" s="29" t="s">
        <v>37</v>
      </c>
      <c r="C100" s="34" t="s">
        <v>50</v>
      </c>
      <c r="D100" s="31" t="s">
        <v>19</v>
      </c>
      <c r="E100" s="29" t="s">
        <v>106</v>
      </c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10"/>
      <c r="AK100"/>
    </row>
    <row r="101" spans="1:37" x14ac:dyDescent="0.3">
      <c r="A101" s="29" t="s">
        <v>138</v>
      </c>
      <c r="B101" s="29" t="s">
        <v>37</v>
      </c>
      <c r="C101" s="30" t="s">
        <v>51</v>
      </c>
      <c r="D101" s="30" t="s">
        <v>52</v>
      </c>
      <c r="E101" s="29" t="s">
        <v>106</v>
      </c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10"/>
      <c r="AK101"/>
    </row>
    <row r="102" spans="1:37" x14ac:dyDescent="0.3">
      <c r="A102" s="29" t="s">
        <v>138</v>
      </c>
      <c r="B102" s="29" t="s">
        <v>37</v>
      </c>
      <c r="C102" s="30" t="s">
        <v>51</v>
      </c>
      <c r="D102" s="30" t="s">
        <v>53</v>
      </c>
      <c r="E102" s="29" t="s">
        <v>106</v>
      </c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10"/>
      <c r="AK102"/>
    </row>
    <row r="103" spans="1:37" x14ac:dyDescent="0.3">
      <c r="A103" s="29" t="s">
        <v>138</v>
      </c>
      <c r="B103" s="29" t="s">
        <v>37</v>
      </c>
      <c r="C103" s="30" t="s">
        <v>51</v>
      </c>
      <c r="D103" s="30" t="s">
        <v>54</v>
      </c>
      <c r="E103" s="29" t="s">
        <v>106</v>
      </c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10"/>
      <c r="AK103"/>
    </row>
    <row r="104" spans="1:37" x14ac:dyDescent="0.3">
      <c r="A104" s="29" t="s">
        <v>138</v>
      </c>
      <c r="B104" s="29" t="s">
        <v>37</v>
      </c>
      <c r="C104" s="30" t="s">
        <v>51</v>
      </c>
      <c r="D104" s="30" t="s">
        <v>55</v>
      </c>
      <c r="E104" s="29" t="s">
        <v>106</v>
      </c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10"/>
      <c r="AK104"/>
    </row>
    <row r="105" spans="1:37" x14ac:dyDescent="0.3">
      <c r="A105" s="29" t="s">
        <v>138</v>
      </c>
      <c r="B105" s="29" t="s">
        <v>37</v>
      </c>
      <c r="C105" s="30" t="s">
        <v>51</v>
      </c>
      <c r="D105" s="30" t="s">
        <v>56</v>
      </c>
      <c r="E105" s="29" t="s">
        <v>106</v>
      </c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10"/>
      <c r="AK105"/>
    </row>
    <row r="106" spans="1:37" x14ac:dyDescent="0.3">
      <c r="A106" s="29" t="s">
        <v>138</v>
      </c>
      <c r="B106" s="29" t="s">
        <v>37</v>
      </c>
      <c r="C106" s="30" t="s">
        <v>51</v>
      </c>
      <c r="D106" s="30" t="s">
        <v>57</v>
      </c>
      <c r="E106" s="29" t="s">
        <v>106</v>
      </c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10"/>
      <c r="AK106"/>
    </row>
    <row r="107" spans="1:37" x14ac:dyDescent="0.3">
      <c r="A107" s="29" t="s">
        <v>138</v>
      </c>
      <c r="B107" s="29" t="s">
        <v>37</v>
      </c>
      <c r="C107" s="29" t="s">
        <v>71</v>
      </c>
      <c r="D107" s="30" t="s">
        <v>60</v>
      </c>
      <c r="E107" s="29" t="s">
        <v>106</v>
      </c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10"/>
      <c r="AK107"/>
    </row>
    <row r="108" spans="1:37" x14ac:dyDescent="0.3">
      <c r="A108" s="29" t="s">
        <v>138</v>
      </c>
      <c r="B108" s="29" t="s">
        <v>37</v>
      </c>
      <c r="C108" s="29" t="s">
        <v>71</v>
      </c>
      <c r="D108" s="30" t="s">
        <v>61</v>
      </c>
      <c r="E108" s="29" t="s">
        <v>106</v>
      </c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10"/>
      <c r="AK108"/>
    </row>
    <row r="109" spans="1:37" x14ac:dyDescent="0.3">
      <c r="A109" s="29" t="s">
        <v>138</v>
      </c>
      <c r="B109" s="29" t="s">
        <v>37</v>
      </c>
      <c r="C109" s="29" t="s">
        <v>71</v>
      </c>
      <c r="D109" s="30" t="s">
        <v>62</v>
      </c>
      <c r="E109" s="29" t="s">
        <v>106</v>
      </c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10"/>
      <c r="AK109"/>
    </row>
    <row r="110" spans="1:37" x14ac:dyDescent="0.3">
      <c r="A110" s="29" t="s">
        <v>138</v>
      </c>
      <c r="B110" s="29" t="s">
        <v>37</v>
      </c>
      <c r="C110" s="29" t="s">
        <v>71</v>
      </c>
      <c r="D110" s="30" t="s">
        <v>63</v>
      </c>
      <c r="E110" s="29" t="s">
        <v>106</v>
      </c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10"/>
      <c r="AK110"/>
    </row>
    <row r="111" spans="1:37" x14ac:dyDescent="0.3">
      <c r="A111" s="29" t="s">
        <v>138</v>
      </c>
      <c r="B111" s="29" t="s">
        <v>37</v>
      </c>
      <c r="C111" s="29" t="s">
        <v>71</v>
      </c>
      <c r="D111" s="30" t="s">
        <v>68</v>
      </c>
      <c r="E111" s="29" t="s">
        <v>106</v>
      </c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10"/>
      <c r="AK111"/>
    </row>
    <row r="112" spans="1:37" x14ac:dyDescent="0.3">
      <c r="A112" s="29" t="s">
        <v>138</v>
      </c>
      <c r="B112" s="29" t="s">
        <v>37</v>
      </c>
      <c r="C112" s="29" t="s">
        <v>71</v>
      </c>
      <c r="D112" s="30" t="s">
        <v>69</v>
      </c>
      <c r="E112" s="29" t="s">
        <v>106</v>
      </c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10"/>
      <c r="AK112"/>
    </row>
    <row r="113" spans="1:37" x14ac:dyDescent="0.3">
      <c r="A113" s="29" t="s">
        <v>138</v>
      </c>
      <c r="B113" s="29" t="s">
        <v>37</v>
      </c>
      <c r="C113" s="29" t="s">
        <v>71</v>
      </c>
      <c r="D113" s="30" t="s">
        <v>70</v>
      </c>
      <c r="E113" s="29" t="s">
        <v>106</v>
      </c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10"/>
      <c r="AK113"/>
    </row>
    <row r="114" spans="1:37" x14ac:dyDescent="0.3">
      <c r="A114" s="29" t="s">
        <v>138</v>
      </c>
      <c r="B114" s="29" t="s">
        <v>37</v>
      </c>
      <c r="C114" s="29" t="s">
        <v>71</v>
      </c>
      <c r="D114" s="30" t="s">
        <v>64</v>
      </c>
      <c r="E114" s="29" t="s">
        <v>106</v>
      </c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10"/>
      <c r="AK114"/>
    </row>
    <row r="115" spans="1:37" x14ac:dyDescent="0.3">
      <c r="A115" s="29" t="s">
        <v>138</v>
      </c>
      <c r="B115" s="29" t="s">
        <v>37</v>
      </c>
      <c r="C115" s="29" t="s">
        <v>71</v>
      </c>
      <c r="D115" s="38" t="s">
        <v>65</v>
      </c>
      <c r="E115" s="29" t="s">
        <v>106</v>
      </c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10"/>
      <c r="AK115"/>
    </row>
    <row r="116" spans="1:37" x14ac:dyDescent="0.3">
      <c r="A116" s="29" t="s">
        <v>138</v>
      </c>
      <c r="B116" s="29" t="s">
        <v>37</v>
      </c>
      <c r="C116" s="29" t="s">
        <v>71</v>
      </c>
      <c r="D116" s="30" t="s">
        <v>66</v>
      </c>
      <c r="E116" s="29" t="s">
        <v>106</v>
      </c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10"/>
      <c r="AK116"/>
    </row>
    <row r="117" spans="1:37" x14ac:dyDescent="0.3">
      <c r="A117" s="29" t="s">
        <v>138</v>
      </c>
      <c r="B117" s="29" t="s">
        <v>37</v>
      </c>
      <c r="C117" s="29" t="s">
        <v>71</v>
      </c>
      <c r="D117" s="30" t="s">
        <v>67</v>
      </c>
      <c r="E117" s="29" t="s">
        <v>106</v>
      </c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10"/>
      <c r="AK117"/>
    </row>
    <row r="118" spans="1:37" x14ac:dyDescent="0.3">
      <c r="A118" s="29" t="s">
        <v>138</v>
      </c>
      <c r="B118" s="29" t="s">
        <v>37</v>
      </c>
      <c r="C118" s="29" t="s">
        <v>71</v>
      </c>
      <c r="D118" s="30" t="s">
        <v>76</v>
      </c>
      <c r="E118" s="29" t="s">
        <v>106</v>
      </c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10"/>
      <c r="AK118"/>
    </row>
    <row r="119" spans="1:37" x14ac:dyDescent="0.3">
      <c r="A119" s="29" t="s">
        <v>138</v>
      </c>
      <c r="B119" s="29" t="s">
        <v>37</v>
      </c>
      <c r="C119" s="29" t="s">
        <v>72</v>
      </c>
      <c r="D119" s="30" t="s">
        <v>73</v>
      </c>
      <c r="E119" s="29" t="s">
        <v>106</v>
      </c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10"/>
      <c r="AK119"/>
    </row>
    <row r="120" spans="1:37" x14ac:dyDescent="0.3">
      <c r="A120" s="29" t="s">
        <v>138</v>
      </c>
      <c r="B120" s="29" t="s">
        <v>37</v>
      </c>
      <c r="C120" s="29" t="s">
        <v>72</v>
      </c>
      <c r="D120" s="30" t="s">
        <v>74</v>
      </c>
      <c r="E120" s="29" t="s">
        <v>106</v>
      </c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10"/>
      <c r="AK120"/>
    </row>
    <row r="121" spans="1:37" x14ac:dyDescent="0.3">
      <c r="A121" s="29" t="s">
        <v>138</v>
      </c>
      <c r="B121" s="29" t="s">
        <v>37</v>
      </c>
      <c r="C121" s="29" t="s">
        <v>72</v>
      </c>
      <c r="D121" s="30" t="s">
        <v>75</v>
      </c>
      <c r="E121" s="29" t="s">
        <v>106</v>
      </c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10"/>
      <c r="AK121"/>
    </row>
    <row r="122" spans="1:37" x14ac:dyDescent="0.3">
      <c r="A122" s="29" t="s">
        <v>138</v>
      </c>
      <c r="B122" s="29" t="s">
        <v>37</v>
      </c>
      <c r="C122" s="29" t="s">
        <v>72</v>
      </c>
      <c r="D122" s="30" t="s">
        <v>76</v>
      </c>
      <c r="E122" s="29" t="s">
        <v>106</v>
      </c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10"/>
      <c r="AK122"/>
    </row>
    <row r="123" spans="1:37" x14ac:dyDescent="0.3">
      <c r="A123" s="29" t="s">
        <v>138</v>
      </c>
      <c r="B123" s="29" t="s">
        <v>37</v>
      </c>
      <c r="C123" s="29" t="s">
        <v>72</v>
      </c>
      <c r="D123" s="30" t="s">
        <v>77</v>
      </c>
      <c r="E123" s="29" t="s">
        <v>106</v>
      </c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10"/>
      <c r="AK123"/>
    </row>
    <row r="124" spans="1:37" s="54" customFormat="1" x14ac:dyDescent="0.3">
      <c r="A124" s="29" t="s">
        <v>138</v>
      </c>
      <c r="B124" s="50" t="s">
        <v>37</v>
      </c>
      <c r="C124" s="50" t="s">
        <v>107</v>
      </c>
      <c r="D124" s="51" t="s">
        <v>108</v>
      </c>
      <c r="E124" s="50" t="s">
        <v>106</v>
      </c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3"/>
    </row>
    <row r="125" spans="1:37" s="54" customFormat="1" x14ac:dyDescent="0.3">
      <c r="A125" s="29" t="s">
        <v>138</v>
      </c>
      <c r="B125" s="50" t="s">
        <v>37</v>
      </c>
      <c r="C125" s="50" t="s">
        <v>107</v>
      </c>
      <c r="D125" s="51" t="s">
        <v>109</v>
      </c>
      <c r="E125" s="50" t="s">
        <v>106</v>
      </c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3"/>
    </row>
    <row r="126" spans="1:37" x14ac:dyDescent="0.3">
      <c r="A126" s="29" t="s">
        <v>138</v>
      </c>
      <c r="B126" s="29" t="s">
        <v>78</v>
      </c>
      <c r="C126" s="29" t="s">
        <v>79</v>
      </c>
      <c r="D126" s="30" t="s">
        <v>80</v>
      </c>
      <c r="E126" s="29" t="s">
        <v>106</v>
      </c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11"/>
      <c r="AK126"/>
    </row>
    <row r="127" spans="1:37" x14ac:dyDescent="0.3">
      <c r="A127" s="29" t="s">
        <v>138</v>
      </c>
      <c r="B127" s="29" t="s">
        <v>78</v>
      </c>
      <c r="C127" s="29" t="s">
        <v>81</v>
      </c>
      <c r="D127" s="30" t="s">
        <v>19</v>
      </c>
      <c r="E127" s="29" t="s">
        <v>106</v>
      </c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10"/>
      <c r="AK127"/>
    </row>
    <row r="128" spans="1:37" x14ac:dyDescent="0.3">
      <c r="A128" s="29"/>
      <c r="B128" s="29" t="s">
        <v>88</v>
      </c>
      <c r="C128" s="29" t="s">
        <v>89</v>
      </c>
      <c r="D128" s="29" t="s">
        <v>111</v>
      </c>
      <c r="E128" s="29" t="s">
        <v>92</v>
      </c>
      <c r="F128" s="43">
        <v>7</v>
      </c>
      <c r="G128" s="44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spans="1:37" x14ac:dyDescent="0.3">
      <c r="A129" s="29"/>
      <c r="B129" s="29" t="s">
        <v>88</v>
      </c>
      <c r="C129" s="29" t="s">
        <v>89</v>
      </c>
      <c r="D129" s="29" t="s">
        <v>112</v>
      </c>
      <c r="E129" s="29" t="s">
        <v>92</v>
      </c>
      <c r="F129" s="46">
        <v>2</v>
      </c>
      <c r="G129" s="47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spans="1:37" x14ac:dyDescent="0.3">
      <c r="A130" s="29"/>
      <c r="B130" s="29" t="s">
        <v>96</v>
      </c>
      <c r="C130" s="29" t="s">
        <v>93</v>
      </c>
      <c r="D130" s="29" t="s">
        <v>111</v>
      </c>
      <c r="E130" s="29" t="s">
        <v>87</v>
      </c>
      <c r="F130" s="47">
        <v>70000</v>
      </c>
      <c r="G130" s="29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spans="1:37" x14ac:dyDescent="0.3">
      <c r="A131" s="29"/>
      <c r="B131" s="29" t="s">
        <v>96</v>
      </c>
      <c r="C131" s="29" t="s">
        <v>93</v>
      </c>
      <c r="D131" s="29" t="s">
        <v>112</v>
      </c>
      <c r="E131" s="29" t="s">
        <v>87</v>
      </c>
      <c r="F131" s="47">
        <v>70000</v>
      </c>
      <c r="G131" s="29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spans="1:37" x14ac:dyDescent="0.3">
      <c r="A132" s="29"/>
      <c r="B132" s="29" t="s">
        <v>96</v>
      </c>
      <c r="C132" s="29" t="s">
        <v>113</v>
      </c>
      <c r="D132" s="29"/>
      <c r="E132" s="29" t="s">
        <v>114</v>
      </c>
      <c r="F132" s="29">
        <v>13700</v>
      </c>
      <c r="G132" s="29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4" spans="1:37" x14ac:dyDescent="0.3">
      <c r="A134" s="29" t="s">
        <v>120</v>
      </c>
      <c r="B134" s="29" t="s">
        <v>37</v>
      </c>
      <c r="C134" s="30" t="s">
        <v>40</v>
      </c>
      <c r="D134" s="31" t="s">
        <v>33</v>
      </c>
      <c r="E134" s="29" t="s">
        <v>106</v>
      </c>
      <c r="F134" s="29">
        <f>F2*F44</f>
        <v>299700</v>
      </c>
      <c r="G134" s="29">
        <f>G2*G44</f>
        <v>299700</v>
      </c>
      <c r="H134" s="29">
        <f>H2*H44</f>
        <v>299700</v>
      </c>
      <c r="I134" s="29">
        <f>I2*I44</f>
        <v>299700</v>
      </c>
      <c r="J134" s="29">
        <f>J2*J44</f>
        <v>299700</v>
      </c>
      <c r="K134" s="29">
        <f>K2*K44</f>
        <v>749250</v>
      </c>
      <c r="L134" s="29">
        <f>L2*L44</f>
        <v>749250</v>
      </c>
      <c r="M134" s="29">
        <f>M2*M44</f>
        <v>749250</v>
      </c>
      <c r="N134" s="29">
        <f>N2*N44</f>
        <v>749250</v>
      </c>
      <c r="O134" s="29">
        <f>O2*O44</f>
        <v>749250</v>
      </c>
      <c r="P134" s="29">
        <f>P2*P44</f>
        <v>750000</v>
      </c>
      <c r="Q134" s="71">
        <f>Q2*Q44</f>
        <v>750262.5</v>
      </c>
      <c r="R134" s="71">
        <f>R2*R44</f>
        <v>750262.5</v>
      </c>
      <c r="S134" s="71">
        <f>S2*S44</f>
        <v>750262.5</v>
      </c>
      <c r="T134" s="71">
        <f>T2*T44</f>
        <v>750262.5</v>
      </c>
      <c r="U134" s="71">
        <f>U2*U44</f>
        <v>750262.5</v>
      </c>
      <c r="V134" s="71">
        <f>V2*V44</f>
        <v>750262.5</v>
      </c>
      <c r="W134" s="71">
        <f>W2*W44</f>
        <v>750262.5</v>
      </c>
      <c r="X134" s="71">
        <f>X2*X44</f>
        <v>750262.5</v>
      </c>
      <c r="Y134" s="71">
        <f>Y2*Y44</f>
        <v>750262.5</v>
      </c>
      <c r="Z134" s="29">
        <f>Z2*Z44</f>
        <v>0</v>
      </c>
      <c r="AA134" s="29">
        <f>AA2*AA44</f>
        <v>0</v>
      </c>
      <c r="AB134" s="29">
        <f>AB2*AB44</f>
        <v>0</v>
      </c>
      <c r="AC134" s="29">
        <f>AC2*AC44</f>
        <v>0</v>
      </c>
      <c r="AD134" s="29">
        <f>AD2*AD44</f>
        <v>0</v>
      </c>
      <c r="AE134" s="29">
        <f>AE2*AE44</f>
        <v>0</v>
      </c>
      <c r="AF134" s="29">
        <f>AF2*AF44</f>
        <v>0</v>
      </c>
      <c r="AG134" s="29">
        <f>AG2*AG44</f>
        <v>0</v>
      </c>
      <c r="AH134" s="29">
        <f>AH2*AH44</f>
        <v>0</v>
      </c>
      <c r="AI134" s="29">
        <f>AI2*AI44</f>
        <v>0</v>
      </c>
    </row>
    <row r="135" spans="1:37" x14ac:dyDescent="0.3">
      <c r="A135" s="29" t="s">
        <v>120</v>
      </c>
      <c r="B135" s="29" t="s">
        <v>37</v>
      </c>
      <c r="C135" s="30" t="s">
        <v>40</v>
      </c>
      <c r="D135" s="29" t="s">
        <v>35</v>
      </c>
      <c r="E135" s="29" t="s">
        <v>106</v>
      </c>
      <c r="F135" s="29">
        <f>F3*F45</f>
        <v>0</v>
      </c>
      <c r="G135" s="29">
        <f>G3*G45</f>
        <v>0</v>
      </c>
      <c r="H135" s="29">
        <f>H3*H45</f>
        <v>0</v>
      </c>
      <c r="I135" s="29">
        <f>I3*I45</f>
        <v>0</v>
      </c>
      <c r="J135" s="29">
        <f>J3*J45</f>
        <v>0</v>
      </c>
      <c r="K135" s="29">
        <f>K3*K45</f>
        <v>0</v>
      </c>
      <c r="L135" s="29">
        <f>L3*L45</f>
        <v>0</v>
      </c>
      <c r="M135" s="29">
        <f>M3*M45</f>
        <v>0</v>
      </c>
      <c r="N135" s="29">
        <f>N3*N45</f>
        <v>0</v>
      </c>
      <c r="O135" s="29">
        <f>O3*O45</f>
        <v>0</v>
      </c>
      <c r="P135" s="29">
        <f>P3*P45</f>
        <v>0</v>
      </c>
      <c r="Q135" s="29">
        <f>Q3*Q45</f>
        <v>0</v>
      </c>
      <c r="R135" s="29">
        <f>R3*R45</f>
        <v>0</v>
      </c>
      <c r="S135" s="29">
        <f>S3*S45</f>
        <v>0</v>
      </c>
      <c r="T135" s="29">
        <f>T3*T45</f>
        <v>0</v>
      </c>
      <c r="U135" s="29">
        <f>U3*U45</f>
        <v>0</v>
      </c>
      <c r="V135" s="29">
        <f>V3*V45</f>
        <v>0</v>
      </c>
      <c r="W135" s="29">
        <f>W3*W45</f>
        <v>0</v>
      </c>
      <c r="X135" s="29">
        <f>X3*X45</f>
        <v>0</v>
      </c>
      <c r="Y135" s="29">
        <f>Y3*Y45</f>
        <v>0</v>
      </c>
      <c r="Z135" s="29">
        <f>Z3*Z45</f>
        <v>0</v>
      </c>
      <c r="AA135" s="29">
        <f>AA3*AA45</f>
        <v>0</v>
      </c>
      <c r="AB135" s="29">
        <f>AB3*AB45</f>
        <v>0</v>
      </c>
      <c r="AC135" s="29">
        <f>AC3*AC45</f>
        <v>0</v>
      </c>
      <c r="AD135" s="29">
        <f>AD3*AD45</f>
        <v>0</v>
      </c>
      <c r="AE135" s="29">
        <f>AE3*AE45</f>
        <v>0</v>
      </c>
      <c r="AF135" s="29">
        <f>AF3*AF45</f>
        <v>0</v>
      </c>
      <c r="AG135" s="29">
        <f>AG3*AG45</f>
        <v>0</v>
      </c>
      <c r="AH135" s="29">
        <f>AH3*AH45</f>
        <v>0</v>
      </c>
      <c r="AI135" s="29">
        <f>AI3*AI45</f>
        <v>0</v>
      </c>
    </row>
    <row r="136" spans="1:37" x14ac:dyDescent="0.3">
      <c r="A136" s="29" t="s">
        <v>120</v>
      </c>
      <c r="B136" s="29" t="s">
        <v>37</v>
      </c>
      <c r="C136" s="30" t="s">
        <v>40</v>
      </c>
      <c r="D136" s="29" t="s">
        <v>36</v>
      </c>
      <c r="E136" s="29" t="s">
        <v>106</v>
      </c>
      <c r="F136" s="29">
        <f>F4*F46</f>
        <v>0</v>
      </c>
      <c r="G136" s="29">
        <f>G4*G46</f>
        <v>0</v>
      </c>
      <c r="H136" s="29">
        <f>H4*H46</f>
        <v>0</v>
      </c>
      <c r="I136" s="29">
        <f>I4*I46</f>
        <v>0</v>
      </c>
      <c r="J136" s="29">
        <f>J4*J46</f>
        <v>0</v>
      </c>
      <c r="K136" s="29">
        <f>K4*K46</f>
        <v>0</v>
      </c>
      <c r="L136" s="29">
        <f>L4*L46</f>
        <v>0</v>
      </c>
      <c r="M136" s="29">
        <f>M4*M46</f>
        <v>0</v>
      </c>
      <c r="N136" s="29">
        <f>N4*N46</f>
        <v>0</v>
      </c>
      <c r="O136" s="29">
        <f>O4*O46</f>
        <v>0</v>
      </c>
      <c r="P136" s="29">
        <f>P4*P46</f>
        <v>0</v>
      </c>
      <c r="Q136" s="29">
        <f>Q4*Q46</f>
        <v>0</v>
      </c>
      <c r="R136" s="29">
        <f>R4*R46</f>
        <v>0</v>
      </c>
      <c r="S136" s="29">
        <f>S4*S46</f>
        <v>0</v>
      </c>
      <c r="T136" s="29">
        <f>T4*T46</f>
        <v>0</v>
      </c>
      <c r="U136" s="29">
        <f>U4*U46</f>
        <v>0</v>
      </c>
      <c r="V136" s="29">
        <f>V4*V46</f>
        <v>0</v>
      </c>
      <c r="W136" s="29">
        <f>W4*W46</f>
        <v>0</v>
      </c>
      <c r="X136" s="29">
        <f>X4*X46</f>
        <v>0</v>
      </c>
      <c r="Y136" s="29">
        <f>Y4*Y46</f>
        <v>0</v>
      </c>
      <c r="Z136" s="29">
        <f>Z4*Z46</f>
        <v>0</v>
      </c>
      <c r="AA136" s="29">
        <f>AA4*AA46</f>
        <v>0</v>
      </c>
      <c r="AB136" s="29">
        <f>AB4*AB46</f>
        <v>0</v>
      </c>
      <c r="AC136" s="29">
        <f>AC4*AC46</f>
        <v>0</v>
      </c>
      <c r="AD136" s="29">
        <f>AD4*AD46</f>
        <v>0</v>
      </c>
      <c r="AE136" s="29">
        <f>AE4*AE46</f>
        <v>0</v>
      </c>
      <c r="AF136" s="29">
        <f>AF4*AF46</f>
        <v>0</v>
      </c>
      <c r="AG136" s="29">
        <f>AG4*AG46</f>
        <v>0</v>
      </c>
      <c r="AH136" s="29">
        <f>AH4*AH46</f>
        <v>0</v>
      </c>
      <c r="AI136" s="29">
        <f>AI4*AI46</f>
        <v>0</v>
      </c>
    </row>
    <row r="137" spans="1:37" x14ac:dyDescent="0.3">
      <c r="A137" s="29" t="s">
        <v>120</v>
      </c>
      <c r="B137" s="29" t="s">
        <v>37</v>
      </c>
      <c r="C137" s="30" t="s">
        <v>40</v>
      </c>
      <c r="D137" s="31" t="s">
        <v>34</v>
      </c>
      <c r="E137" s="29" t="s">
        <v>106</v>
      </c>
      <c r="F137" s="29">
        <f>F5*F47</f>
        <v>1198800</v>
      </c>
      <c r="G137" s="29">
        <f>G5*G47</f>
        <v>1198800</v>
      </c>
      <c r="H137" s="29">
        <f>H5*H47</f>
        <v>1198800</v>
      </c>
      <c r="I137" s="29">
        <f>I5*I47</f>
        <v>1198800</v>
      </c>
      <c r="J137" s="29">
        <f>J5*J47</f>
        <v>1198800</v>
      </c>
      <c r="K137" s="29">
        <f>K5*K47</f>
        <v>1498500</v>
      </c>
      <c r="L137" s="29">
        <f>L5*L47</f>
        <v>1498500</v>
      </c>
      <c r="M137" s="29">
        <f>M5*M47</f>
        <v>1498500</v>
      </c>
      <c r="N137" s="29">
        <f>N5*N47</f>
        <v>1498500</v>
      </c>
      <c r="O137" s="29">
        <f>O5*O47</f>
        <v>1498500</v>
      </c>
      <c r="P137" s="29">
        <f>P5*P47</f>
        <v>1500000</v>
      </c>
      <c r="Q137" s="29">
        <f>Q5*Q47</f>
        <v>1500525</v>
      </c>
      <c r="R137" s="29">
        <f>R5*R47</f>
        <v>1500525</v>
      </c>
      <c r="S137" s="29">
        <f>S5*S47</f>
        <v>1500525</v>
      </c>
      <c r="T137" s="29">
        <f>T5*T47</f>
        <v>1500525</v>
      </c>
      <c r="U137" s="29">
        <f>U5*U47</f>
        <v>1500525</v>
      </c>
      <c r="V137" s="29">
        <f>V5*V47</f>
        <v>1500525</v>
      </c>
      <c r="W137" s="29">
        <f>W5*W47</f>
        <v>1500525</v>
      </c>
      <c r="X137" s="29">
        <f>X5*X47</f>
        <v>1500525</v>
      </c>
      <c r="Y137" s="29">
        <f>Y5*Y47</f>
        <v>1500525</v>
      </c>
      <c r="Z137" s="29">
        <f>Z5*Z47</f>
        <v>810000</v>
      </c>
      <c r="AA137" s="29">
        <f>AA5*AA47</f>
        <v>810000</v>
      </c>
      <c r="AB137" s="29">
        <f>AB5*AB47</f>
        <v>810000</v>
      </c>
      <c r="AC137" s="29">
        <f>AC5*AC47</f>
        <v>810000</v>
      </c>
      <c r="AD137" s="29">
        <f>AD5*AD47</f>
        <v>810000</v>
      </c>
      <c r="AE137" s="29">
        <f>AE5*AE47</f>
        <v>810000</v>
      </c>
      <c r="AF137" s="29">
        <f>AF5*AF47</f>
        <v>810000</v>
      </c>
      <c r="AG137" s="29">
        <f>AG5*AG47</f>
        <v>810000</v>
      </c>
      <c r="AH137" s="29">
        <f>AH5*AH47</f>
        <v>810000</v>
      </c>
      <c r="AI137" s="29">
        <f>AI5*AI47</f>
        <v>810000</v>
      </c>
    </row>
    <row r="138" spans="1:37" x14ac:dyDescent="0.3">
      <c r="A138" s="29" t="s">
        <v>120</v>
      </c>
      <c r="B138" s="29" t="s">
        <v>37</v>
      </c>
      <c r="C138" s="30" t="s">
        <v>40</v>
      </c>
      <c r="D138" s="31" t="s">
        <v>45</v>
      </c>
      <c r="E138" s="29" t="s">
        <v>106</v>
      </c>
      <c r="F138" s="29">
        <f>F6*F48</f>
        <v>0</v>
      </c>
      <c r="G138" s="29">
        <f>G6*G48</f>
        <v>0</v>
      </c>
      <c r="H138" s="29">
        <f>H6*H48</f>
        <v>0</v>
      </c>
      <c r="I138" s="29">
        <f>I6*I48</f>
        <v>0</v>
      </c>
      <c r="J138" s="29">
        <f>J6*J48</f>
        <v>0</v>
      </c>
      <c r="K138" s="29">
        <f>K6*K48</f>
        <v>0</v>
      </c>
      <c r="L138" s="29">
        <f>L6*L48</f>
        <v>0</v>
      </c>
      <c r="M138" s="29">
        <f>M6*M48</f>
        <v>0</v>
      </c>
      <c r="N138" s="29">
        <f>N6*N48</f>
        <v>0</v>
      </c>
      <c r="O138" s="29">
        <f>O6*O48</f>
        <v>0</v>
      </c>
      <c r="P138" s="29">
        <f>P6*P48</f>
        <v>0</v>
      </c>
      <c r="Q138" s="29">
        <f>Q6*Q48</f>
        <v>0</v>
      </c>
      <c r="R138" s="29">
        <f>R6*R48</f>
        <v>0</v>
      </c>
      <c r="S138" s="29">
        <f>S6*S48</f>
        <v>0</v>
      </c>
      <c r="T138" s="29">
        <f>T6*T48</f>
        <v>0</v>
      </c>
      <c r="U138" s="29">
        <f>U6*U48</f>
        <v>0</v>
      </c>
      <c r="V138" s="29">
        <f>V6*V48</f>
        <v>0</v>
      </c>
      <c r="W138" s="29">
        <f>W6*W48</f>
        <v>0</v>
      </c>
      <c r="X138" s="29">
        <f>X6*X48</f>
        <v>0</v>
      </c>
      <c r="Y138" s="29">
        <f>Y6*Y48</f>
        <v>0</v>
      </c>
      <c r="Z138" s="29">
        <f>Z6*Z48</f>
        <v>0</v>
      </c>
      <c r="AA138" s="29">
        <f>AA6*AA48</f>
        <v>0</v>
      </c>
      <c r="AB138" s="29">
        <f>AB6*AB48</f>
        <v>0</v>
      </c>
      <c r="AC138" s="29">
        <f>AC6*AC48</f>
        <v>0</v>
      </c>
      <c r="AD138" s="29">
        <f>AD6*AD48</f>
        <v>0</v>
      </c>
      <c r="AE138" s="29">
        <f>AE6*AE48</f>
        <v>0</v>
      </c>
      <c r="AF138" s="29">
        <f>AF6*AF48</f>
        <v>0</v>
      </c>
      <c r="AG138" s="29">
        <f>AG6*AG48</f>
        <v>0</v>
      </c>
      <c r="AH138" s="29">
        <f>AH6*AH48</f>
        <v>0</v>
      </c>
      <c r="AI138" s="29">
        <f>AI6*AI48</f>
        <v>0</v>
      </c>
    </row>
    <row r="139" spans="1:37" x14ac:dyDescent="0.3">
      <c r="A139" s="29" t="s">
        <v>120</v>
      </c>
      <c r="B139" s="29" t="s">
        <v>37</v>
      </c>
      <c r="C139" s="30" t="s">
        <v>40</v>
      </c>
      <c r="D139" s="31" t="s">
        <v>46</v>
      </c>
      <c r="E139" s="29" t="s">
        <v>106</v>
      </c>
      <c r="F139" s="29">
        <f>F7*F49</f>
        <v>0</v>
      </c>
      <c r="G139" s="29">
        <f>G7*G49</f>
        <v>0</v>
      </c>
      <c r="H139" s="29">
        <f>H7*H49</f>
        <v>0</v>
      </c>
      <c r="I139" s="29">
        <f>I7*I49</f>
        <v>0</v>
      </c>
      <c r="J139" s="29">
        <f>J7*J49</f>
        <v>0</v>
      </c>
      <c r="K139" s="29">
        <f>K7*K49</f>
        <v>0</v>
      </c>
      <c r="L139" s="29">
        <f>L7*L49</f>
        <v>0</v>
      </c>
      <c r="M139" s="29">
        <f>M7*M49</f>
        <v>0</v>
      </c>
      <c r="N139" s="29">
        <f>N7*N49</f>
        <v>0</v>
      </c>
      <c r="O139" s="29">
        <f>O7*O49</f>
        <v>0</v>
      </c>
      <c r="P139" s="29">
        <f>P7*P49</f>
        <v>0</v>
      </c>
      <c r="Q139" s="29">
        <f>Q7*Q49</f>
        <v>0</v>
      </c>
      <c r="R139" s="29">
        <f>R7*R49</f>
        <v>0</v>
      </c>
      <c r="S139" s="29">
        <f>S7*S49</f>
        <v>0</v>
      </c>
      <c r="T139" s="29">
        <f>T7*T49</f>
        <v>0</v>
      </c>
      <c r="U139" s="29">
        <f>U7*U49</f>
        <v>0</v>
      </c>
      <c r="V139" s="29">
        <f>V7*V49</f>
        <v>0</v>
      </c>
      <c r="W139" s="29">
        <f>W7*W49</f>
        <v>0</v>
      </c>
      <c r="X139" s="29">
        <f>X7*X49</f>
        <v>0</v>
      </c>
      <c r="Y139" s="29">
        <f>Y7*Y49</f>
        <v>0</v>
      </c>
      <c r="Z139" s="29">
        <f>Z7*Z49</f>
        <v>0</v>
      </c>
      <c r="AA139" s="29">
        <f>AA7*AA49</f>
        <v>0</v>
      </c>
      <c r="AB139" s="29">
        <f>AB7*AB49</f>
        <v>0</v>
      </c>
      <c r="AC139" s="29">
        <f>AC7*AC49</f>
        <v>0</v>
      </c>
      <c r="AD139" s="29">
        <f>AD7*AD49</f>
        <v>0</v>
      </c>
      <c r="AE139" s="29">
        <f>AE7*AE49</f>
        <v>0</v>
      </c>
      <c r="AF139" s="29">
        <f>AF7*AF49</f>
        <v>0</v>
      </c>
      <c r="AG139" s="29">
        <f>AG7*AG49</f>
        <v>0</v>
      </c>
      <c r="AH139" s="29">
        <f>AH7*AH49</f>
        <v>0</v>
      </c>
      <c r="AI139" s="29">
        <f>AI7*AI49</f>
        <v>0</v>
      </c>
    </row>
    <row r="140" spans="1:37" x14ac:dyDescent="0.3">
      <c r="A140" s="29" t="s">
        <v>120</v>
      </c>
      <c r="B140" s="29" t="s">
        <v>37</v>
      </c>
      <c r="C140" s="30" t="s">
        <v>40</v>
      </c>
      <c r="D140" s="31" t="s">
        <v>131</v>
      </c>
      <c r="E140" s="29" t="s">
        <v>106</v>
      </c>
      <c r="F140" s="29">
        <f>F8*F50</f>
        <v>0</v>
      </c>
      <c r="G140" s="29">
        <f t="shared" ref="G140:AI140" si="0">G8*G50</f>
        <v>0</v>
      </c>
      <c r="H140" s="29">
        <f>H8*H50</f>
        <v>675</v>
      </c>
      <c r="I140" s="29">
        <f t="shared" si="0"/>
        <v>675</v>
      </c>
      <c r="J140" s="29">
        <f t="shared" si="0"/>
        <v>1350</v>
      </c>
      <c r="K140" s="29">
        <f t="shared" si="0"/>
        <v>1350</v>
      </c>
      <c r="L140" s="29">
        <f t="shared" si="0"/>
        <v>1350</v>
      </c>
      <c r="M140" s="29">
        <f t="shared" si="0"/>
        <v>1350</v>
      </c>
      <c r="N140" s="29">
        <f t="shared" si="0"/>
        <v>1350</v>
      </c>
      <c r="O140" s="29">
        <f t="shared" si="0"/>
        <v>1350</v>
      </c>
      <c r="P140" s="29">
        <f t="shared" si="0"/>
        <v>1350</v>
      </c>
      <c r="Q140" s="29">
        <f t="shared" si="0"/>
        <v>1350</v>
      </c>
      <c r="R140" s="29">
        <f t="shared" si="0"/>
        <v>1350</v>
      </c>
      <c r="S140" s="29">
        <f t="shared" si="0"/>
        <v>1350</v>
      </c>
      <c r="T140" s="29">
        <f t="shared" si="0"/>
        <v>1350</v>
      </c>
      <c r="U140" s="29">
        <f t="shared" si="0"/>
        <v>1350</v>
      </c>
      <c r="V140" s="29">
        <f t="shared" si="0"/>
        <v>1350</v>
      </c>
      <c r="W140" s="29">
        <f t="shared" si="0"/>
        <v>1350</v>
      </c>
      <c r="X140" s="29">
        <f t="shared" si="0"/>
        <v>1350</v>
      </c>
      <c r="Y140" s="29">
        <f t="shared" si="0"/>
        <v>1350</v>
      </c>
      <c r="Z140" s="29">
        <f t="shared" si="0"/>
        <v>1350</v>
      </c>
      <c r="AA140" s="29">
        <f t="shared" si="0"/>
        <v>1350</v>
      </c>
      <c r="AB140" s="29">
        <f t="shared" si="0"/>
        <v>1350</v>
      </c>
      <c r="AC140" s="29">
        <f t="shared" si="0"/>
        <v>1350</v>
      </c>
      <c r="AD140" s="29">
        <f t="shared" si="0"/>
        <v>1350</v>
      </c>
      <c r="AE140" s="29">
        <f t="shared" si="0"/>
        <v>1350</v>
      </c>
      <c r="AF140" s="29">
        <f t="shared" si="0"/>
        <v>1350</v>
      </c>
      <c r="AG140" s="29">
        <f t="shared" si="0"/>
        <v>1350</v>
      </c>
      <c r="AH140" s="29">
        <f t="shared" si="0"/>
        <v>1350</v>
      </c>
      <c r="AI140" s="29">
        <f t="shared" si="0"/>
        <v>1350</v>
      </c>
      <c r="AJ140"/>
      <c r="AK140"/>
    </row>
    <row r="141" spans="1:37" x14ac:dyDescent="0.3">
      <c r="A141" s="29" t="s">
        <v>120</v>
      </c>
      <c r="B141" s="29" t="s">
        <v>37</v>
      </c>
      <c r="C141" s="30" t="s">
        <v>40</v>
      </c>
      <c r="D141" s="31" t="s">
        <v>39</v>
      </c>
      <c r="E141" s="29" t="s">
        <v>106</v>
      </c>
      <c r="F141" s="29">
        <f>F9*F51</f>
        <v>0</v>
      </c>
      <c r="G141" s="29">
        <f>G9*G51</f>
        <v>0</v>
      </c>
      <c r="H141" s="29">
        <f>H9*H51</f>
        <v>0</v>
      </c>
      <c r="I141" s="29">
        <f>I9*I51</f>
        <v>0</v>
      </c>
      <c r="J141" s="29">
        <f>J9*J51</f>
        <v>0</v>
      </c>
      <c r="K141" s="29">
        <f>K9*K51</f>
        <v>0</v>
      </c>
      <c r="L141" s="29">
        <f>L9*L51</f>
        <v>0</v>
      </c>
      <c r="M141" s="29">
        <f>M9*M51</f>
        <v>0</v>
      </c>
      <c r="N141" s="29">
        <f>N9*N51</f>
        <v>0</v>
      </c>
      <c r="O141" s="29">
        <f>O9*O51</f>
        <v>0</v>
      </c>
      <c r="P141" s="29">
        <f>P9*P51</f>
        <v>0</v>
      </c>
      <c r="Q141" s="29">
        <f>Q9*Q51</f>
        <v>0</v>
      </c>
      <c r="R141" s="29">
        <f>R9*R51</f>
        <v>0</v>
      </c>
      <c r="S141" s="29">
        <f>S9*S51</f>
        <v>0</v>
      </c>
      <c r="T141" s="29">
        <f>T9*T51</f>
        <v>0</v>
      </c>
      <c r="U141" s="29">
        <f>U9*U51</f>
        <v>0</v>
      </c>
      <c r="V141" s="29">
        <f>V9*V51</f>
        <v>0</v>
      </c>
      <c r="W141" s="29">
        <f>W9*W51</f>
        <v>0</v>
      </c>
      <c r="X141" s="29">
        <f>X9*X51</f>
        <v>0</v>
      </c>
      <c r="Y141" s="29">
        <f>Y9*Y51</f>
        <v>0</v>
      </c>
      <c r="Z141" s="29">
        <f>Z9*Z51</f>
        <v>0</v>
      </c>
      <c r="AA141" s="29">
        <f>AA9*AA51</f>
        <v>0</v>
      </c>
      <c r="AB141" s="29">
        <f>AB9*AB51</f>
        <v>0</v>
      </c>
      <c r="AC141" s="29">
        <f>AC9*AC51</f>
        <v>0</v>
      </c>
      <c r="AD141" s="29">
        <f>AD9*AD51</f>
        <v>0</v>
      </c>
      <c r="AE141" s="29">
        <f>AE9*AE51</f>
        <v>0</v>
      </c>
      <c r="AF141" s="29">
        <f>AF9*AF51</f>
        <v>0</v>
      </c>
      <c r="AG141" s="29">
        <f>AG9*AG51</f>
        <v>0</v>
      </c>
      <c r="AH141" s="29">
        <f>AH9*AH51</f>
        <v>0</v>
      </c>
      <c r="AI141" s="29">
        <f>AI9*AI51</f>
        <v>0</v>
      </c>
    </row>
    <row r="142" spans="1:37" x14ac:dyDescent="0.3">
      <c r="A142" s="29" t="s">
        <v>120</v>
      </c>
      <c r="B142" s="29" t="s">
        <v>37</v>
      </c>
      <c r="C142" s="34" t="s">
        <v>41</v>
      </c>
      <c r="D142" s="31" t="s">
        <v>43</v>
      </c>
      <c r="E142" s="29" t="s">
        <v>106</v>
      </c>
      <c r="F142" s="29">
        <f>F10*F52</f>
        <v>160000</v>
      </c>
      <c r="G142" s="29">
        <f>G10*G52</f>
        <v>160000</v>
      </c>
      <c r="H142" s="29">
        <f>H10*H52</f>
        <v>80000</v>
      </c>
      <c r="I142" s="29">
        <f>I10*I52</f>
        <v>80000</v>
      </c>
      <c r="J142" s="29">
        <f>J10*J52</f>
        <v>40000</v>
      </c>
      <c r="K142" s="29">
        <f>K10*K52</f>
        <v>40000</v>
      </c>
      <c r="L142" s="29">
        <f>L10*L52</f>
        <v>40000</v>
      </c>
      <c r="M142" s="29">
        <f>M10*M52</f>
        <v>40000</v>
      </c>
      <c r="N142" s="29">
        <f>N10*N52</f>
        <v>40000</v>
      </c>
      <c r="O142" s="29">
        <f>O10*O52</f>
        <v>40000</v>
      </c>
      <c r="P142" s="29">
        <f>P10*P52</f>
        <v>40000</v>
      </c>
      <c r="Q142" s="29">
        <f>Q10*Q52</f>
        <v>40000</v>
      </c>
      <c r="R142" s="29">
        <f>R10*R52</f>
        <v>40000</v>
      </c>
      <c r="S142" s="29">
        <f>S10*S52</f>
        <v>40000</v>
      </c>
      <c r="T142" s="29">
        <f>T10*T52</f>
        <v>40000</v>
      </c>
      <c r="U142" s="29">
        <f>U10*U52</f>
        <v>40000</v>
      </c>
      <c r="V142" s="29">
        <f>V10*V52</f>
        <v>40000</v>
      </c>
      <c r="W142" s="29">
        <f>W10*W52</f>
        <v>40000</v>
      </c>
      <c r="X142" s="29">
        <f>X10*X52</f>
        <v>40000</v>
      </c>
      <c r="Y142" s="29">
        <f>Y10*Y52</f>
        <v>40000</v>
      </c>
      <c r="Z142" s="29">
        <f>Z10*Z52</f>
        <v>40000</v>
      </c>
      <c r="AA142" s="29">
        <f>AA10*AA52</f>
        <v>40000</v>
      </c>
      <c r="AB142" s="29">
        <f>AB10*AB52</f>
        <v>40000</v>
      </c>
      <c r="AC142" s="29">
        <f>AC10*AC52</f>
        <v>40000</v>
      </c>
      <c r="AD142" s="29">
        <f>AD10*AD52</f>
        <v>40000</v>
      </c>
      <c r="AE142" s="29">
        <f>AE10*AE52</f>
        <v>40000</v>
      </c>
      <c r="AF142" s="29">
        <f>AF10*AF52</f>
        <v>40000</v>
      </c>
      <c r="AG142" s="29">
        <f>AG10*AG52</f>
        <v>40000</v>
      </c>
      <c r="AH142" s="29">
        <f>AH10*AH52</f>
        <v>40000</v>
      </c>
      <c r="AI142" s="29">
        <f>AI10*AI52</f>
        <v>40000</v>
      </c>
    </row>
    <row r="143" spans="1:37" x14ac:dyDescent="0.3">
      <c r="A143" s="29" t="s">
        <v>120</v>
      </c>
      <c r="B143" s="29" t="s">
        <v>37</v>
      </c>
      <c r="C143" s="34" t="s">
        <v>41</v>
      </c>
      <c r="D143" s="31" t="s">
        <v>44</v>
      </c>
      <c r="E143" s="29" t="s">
        <v>106</v>
      </c>
      <c r="F143" s="29">
        <f>F11*F53</f>
        <v>0</v>
      </c>
      <c r="G143" s="29">
        <f>G11*G53</f>
        <v>0</v>
      </c>
      <c r="H143" s="29">
        <f>H11*H53</f>
        <v>0</v>
      </c>
      <c r="I143" s="29">
        <f>I11*I53</f>
        <v>0</v>
      </c>
      <c r="J143" s="29">
        <f>J11*J53</f>
        <v>0</v>
      </c>
      <c r="K143" s="29">
        <f>K11*K53</f>
        <v>0</v>
      </c>
      <c r="L143" s="29">
        <f>L11*L53</f>
        <v>0</v>
      </c>
      <c r="M143" s="29">
        <f>M11*M53</f>
        <v>0</v>
      </c>
      <c r="N143" s="29">
        <f>N11*N53</f>
        <v>0</v>
      </c>
      <c r="O143" s="29">
        <f>O11*O53</f>
        <v>0</v>
      </c>
      <c r="P143" s="29">
        <f>P11*P53</f>
        <v>0</v>
      </c>
      <c r="Q143" s="29">
        <f>Q11*Q53</f>
        <v>0</v>
      </c>
      <c r="R143" s="29">
        <f>R11*R53</f>
        <v>0</v>
      </c>
      <c r="S143" s="29">
        <f>S11*S53</f>
        <v>0</v>
      </c>
      <c r="T143" s="29">
        <f>T11*T53</f>
        <v>0</v>
      </c>
      <c r="U143" s="29">
        <f>U11*U53</f>
        <v>0</v>
      </c>
      <c r="V143" s="29">
        <f>V11*V53</f>
        <v>0</v>
      </c>
      <c r="W143" s="29">
        <f>W11*W53</f>
        <v>0</v>
      </c>
      <c r="X143" s="29">
        <f>X11*X53</f>
        <v>0</v>
      </c>
      <c r="Y143" s="29">
        <f>Y11*Y53</f>
        <v>0</v>
      </c>
      <c r="Z143" s="29">
        <f>Z11*Z53</f>
        <v>0</v>
      </c>
      <c r="AA143" s="29">
        <f>AA11*AA53</f>
        <v>0</v>
      </c>
      <c r="AB143" s="29">
        <f>AB11*AB53</f>
        <v>0</v>
      </c>
      <c r="AC143" s="29">
        <f>AC11*AC53</f>
        <v>0</v>
      </c>
      <c r="AD143" s="29">
        <f>AD11*AD53</f>
        <v>0</v>
      </c>
      <c r="AE143" s="29">
        <f>AE11*AE53</f>
        <v>0</v>
      </c>
      <c r="AF143" s="29">
        <f>AF11*AF53</f>
        <v>0</v>
      </c>
      <c r="AG143" s="29">
        <f>AG11*AG53</f>
        <v>0</v>
      </c>
      <c r="AH143" s="29">
        <f>AH11*AH53</f>
        <v>0</v>
      </c>
      <c r="AI143" s="29">
        <f>AI11*AI53</f>
        <v>0</v>
      </c>
    </row>
    <row r="144" spans="1:37" x14ac:dyDescent="0.3">
      <c r="A144" s="29" t="s">
        <v>120</v>
      </c>
      <c r="B144" s="29" t="s">
        <v>37</v>
      </c>
      <c r="C144" s="34" t="s">
        <v>41</v>
      </c>
      <c r="D144" s="31" t="s">
        <v>48</v>
      </c>
      <c r="E144" s="29" t="s">
        <v>106</v>
      </c>
      <c r="F144" s="29">
        <f>F12*F54</f>
        <v>0</v>
      </c>
      <c r="G144" s="29">
        <f>G12*G54</f>
        <v>0</v>
      </c>
      <c r="H144" s="29">
        <f>H12*H54</f>
        <v>0</v>
      </c>
      <c r="I144" s="29">
        <f>I12*I54</f>
        <v>0</v>
      </c>
      <c r="J144" s="29">
        <f>J12*J54</f>
        <v>0</v>
      </c>
      <c r="K144" s="29">
        <f>K12*K54</f>
        <v>0</v>
      </c>
      <c r="L144" s="29">
        <f>L12*L54</f>
        <v>0</v>
      </c>
      <c r="M144" s="29">
        <f>M12*M54</f>
        <v>0</v>
      </c>
      <c r="N144" s="29">
        <f>N12*N54</f>
        <v>0</v>
      </c>
      <c r="O144" s="29">
        <f>O12*O54</f>
        <v>0</v>
      </c>
      <c r="P144" s="29">
        <f>P12*P54</f>
        <v>0</v>
      </c>
      <c r="Q144" s="29">
        <f>Q12*Q54</f>
        <v>0</v>
      </c>
      <c r="R144" s="29">
        <f>R12*R54</f>
        <v>0</v>
      </c>
      <c r="S144" s="29">
        <f>S12*S54</f>
        <v>0</v>
      </c>
      <c r="T144" s="29">
        <f>T12*T54</f>
        <v>0</v>
      </c>
      <c r="U144" s="29">
        <f>U12*U54</f>
        <v>0</v>
      </c>
      <c r="V144" s="29">
        <f>V12*V54</f>
        <v>0</v>
      </c>
      <c r="W144" s="29">
        <f>W12*W54</f>
        <v>0</v>
      </c>
      <c r="X144" s="29">
        <f>X12*X54</f>
        <v>0</v>
      </c>
      <c r="Y144" s="29">
        <f>Y12*Y54</f>
        <v>0</v>
      </c>
      <c r="Z144" s="29">
        <f>Z12*Z54</f>
        <v>0</v>
      </c>
      <c r="AA144" s="29">
        <f>AA12*AA54</f>
        <v>0</v>
      </c>
      <c r="AB144" s="29">
        <f>AB12*AB54</f>
        <v>0</v>
      </c>
      <c r="AC144" s="29">
        <f>AC12*AC54</f>
        <v>0</v>
      </c>
      <c r="AD144" s="29">
        <f>AD12*AD54</f>
        <v>0</v>
      </c>
      <c r="AE144" s="29">
        <f>AE12*AE54</f>
        <v>0</v>
      </c>
      <c r="AF144" s="29">
        <f>AF12*AF54</f>
        <v>0</v>
      </c>
      <c r="AG144" s="29">
        <f>AG12*AG54</f>
        <v>0</v>
      </c>
      <c r="AH144" s="29">
        <f>AH12*AH54</f>
        <v>0</v>
      </c>
      <c r="AI144" s="29">
        <f>AI12*AI54</f>
        <v>0</v>
      </c>
    </row>
    <row r="145" spans="1:35" x14ac:dyDescent="0.3">
      <c r="A145" s="29" t="s">
        <v>120</v>
      </c>
      <c r="B145" s="29" t="s">
        <v>37</v>
      </c>
      <c r="C145" s="34" t="s">
        <v>42</v>
      </c>
      <c r="D145" s="31" t="s">
        <v>47</v>
      </c>
      <c r="E145" s="29" t="s">
        <v>106</v>
      </c>
      <c r="F145" s="29">
        <f>F13*F55</f>
        <v>0</v>
      </c>
      <c r="G145" s="29">
        <f>G13*G55</f>
        <v>0</v>
      </c>
      <c r="H145" s="29">
        <f>H13*H55</f>
        <v>0</v>
      </c>
      <c r="I145" s="29">
        <f>I13*I55</f>
        <v>0</v>
      </c>
      <c r="J145" s="29">
        <f>J13*J55</f>
        <v>0</v>
      </c>
      <c r="K145" s="29">
        <f>K13*K55</f>
        <v>0</v>
      </c>
      <c r="L145" s="29">
        <f>L13*L55</f>
        <v>0</v>
      </c>
      <c r="M145" s="29">
        <f>M13*M55</f>
        <v>0</v>
      </c>
      <c r="N145" s="29">
        <f>N13*N55</f>
        <v>0</v>
      </c>
      <c r="O145" s="29">
        <f>O13*O55</f>
        <v>0</v>
      </c>
      <c r="P145" s="29">
        <f>P13*P55</f>
        <v>0</v>
      </c>
      <c r="Q145" s="29">
        <f>Q13*Q55</f>
        <v>0</v>
      </c>
      <c r="R145" s="29">
        <f>R13*R55</f>
        <v>0</v>
      </c>
      <c r="S145" s="29">
        <f>S13*S55</f>
        <v>0</v>
      </c>
      <c r="T145" s="29">
        <f>T13*T55</f>
        <v>0</v>
      </c>
      <c r="U145" s="29">
        <f>U13*U55</f>
        <v>0</v>
      </c>
      <c r="V145" s="29">
        <f>V13*V55</f>
        <v>0</v>
      </c>
      <c r="W145" s="29">
        <f>W13*W55</f>
        <v>0</v>
      </c>
      <c r="X145" s="29">
        <f>X13*X55</f>
        <v>0</v>
      </c>
      <c r="Y145" s="29">
        <f>Y13*Y55</f>
        <v>0</v>
      </c>
      <c r="Z145" s="29">
        <f>Z13*Z55</f>
        <v>0</v>
      </c>
      <c r="AA145" s="29">
        <f>AA13*AA55</f>
        <v>0</v>
      </c>
      <c r="AB145" s="29">
        <f>AB13*AB55</f>
        <v>0</v>
      </c>
      <c r="AC145" s="29">
        <f>AC13*AC55</f>
        <v>0</v>
      </c>
      <c r="AD145" s="29">
        <f>AD13*AD55</f>
        <v>0</v>
      </c>
      <c r="AE145" s="29">
        <f>AE13*AE55</f>
        <v>0</v>
      </c>
      <c r="AF145" s="29">
        <f>AF13*AF55</f>
        <v>0</v>
      </c>
      <c r="AG145" s="29">
        <f>AG13*AG55</f>
        <v>0</v>
      </c>
      <c r="AH145" s="29">
        <f>AH13*AH55</f>
        <v>0</v>
      </c>
      <c r="AI145" s="29">
        <f>AI13*AI55</f>
        <v>0</v>
      </c>
    </row>
    <row r="146" spans="1:35" x14ac:dyDescent="0.3">
      <c r="A146" s="29" t="s">
        <v>120</v>
      </c>
      <c r="B146" s="29" t="s">
        <v>37</v>
      </c>
      <c r="C146" s="34" t="s">
        <v>42</v>
      </c>
      <c r="D146" s="31" t="s">
        <v>49</v>
      </c>
      <c r="E146" s="29" t="s">
        <v>106</v>
      </c>
      <c r="F146" s="29">
        <f>F14*F56</f>
        <v>0</v>
      </c>
      <c r="G146" s="29">
        <f>G14*G56</f>
        <v>0</v>
      </c>
      <c r="H146" s="29">
        <f>H14*H56</f>
        <v>0</v>
      </c>
      <c r="I146" s="29">
        <f>I14*I56</f>
        <v>0</v>
      </c>
      <c r="J146" s="29">
        <f>J14*J56</f>
        <v>0</v>
      </c>
      <c r="K146" s="29">
        <f>K14*K56</f>
        <v>0</v>
      </c>
      <c r="L146" s="29">
        <f>L14*L56</f>
        <v>0</v>
      </c>
      <c r="M146" s="29">
        <f>M14*M56</f>
        <v>0</v>
      </c>
      <c r="N146" s="29">
        <f>N14*N56</f>
        <v>0</v>
      </c>
      <c r="O146" s="29">
        <f>O14*O56</f>
        <v>0</v>
      </c>
      <c r="P146" s="29">
        <f>P14*P56</f>
        <v>0</v>
      </c>
      <c r="Q146" s="29">
        <f>Q14*Q56</f>
        <v>0</v>
      </c>
      <c r="R146" s="29">
        <f>R14*R56</f>
        <v>0</v>
      </c>
      <c r="S146" s="29">
        <f>S14*S56</f>
        <v>0</v>
      </c>
      <c r="T146" s="29">
        <f>T14*T56</f>
        <v>0</v>
      </c>
      <c r="U146" s="29">
        <f>U14*U56</f>
        <v>0</v>
      </c>
      <c r="V146" s="29">
        <f>V14*V56</f>
        <v>0</v>
      </c>
      <c r="W146" s="29">
        <f>W14*W56</f>
        <v>0</v>
      </c>
      <c r="X146" s="29">
        <f>X14*X56</f>
        <v>0</v>
      </c>
      <c r="Y146" s="29">
        <f>Y14*Y56</f>
        <v>0</v>
      </c>
      <c r="Z146" s="29">
        <f>Z14*Z56</f>
        <v>0</v>
      </c>
      <c r="AA146" s="29">
        <f>AA14*AA56</f>
        <v>0</v>
      </c>
      <c r="AB146" s="29">
        <f>AB14*AB56</f>
        <v>0</v>
      </c>
      <c r="AC146" s="29">
        <f>AC14*AC56</f>
        <v>0</v>
      </c>
      <c r="AD146" s="29">
        <f>AD14*AD56</f>
        <v>0</v>
      </c>
      <c r="AE146" s="29">
        <f>AE14*AE56</f>
        <v>0</v>
      </c>
      <c r="AF146" s="29">
        <f>AF14*AF56</f>
        <v>0</v>
      </c>
      <c r="AG146" s="29">
        <f>AG14*AG56</f>
        <v>0</v>
      </c>
      <c r="AH146" s="29">
        <f>AH14*AH56</f>
        <v>0</v>
      </c>
      <c r="AI146" s="29">
        <f>AI14*AI56</f>
        <v>0</v>
      </c>
    </row>
    <row r="147" spans="1:35" x14ac:dyDescent="0.3">
      <c r="A147" s="29" t="s">
        <v>120</v>
      </c>
      <c r="B147" s="29" t="s">
        <v>37</v>
      </c>
      <c r="C147" s="34" t="s">
        <v>50</v>
      </c>
      <c r="D147" s="31" t="s">
        <v>14</v>
      </c>
      <c r="E147" s="29" t="s">
        <v>106</v>
      </c>
      <c r="F147" s="29">
        <f>F15*F57</f>
        <v>2025000</v>
      </c>
      <c r="G147" s="29">
        <f>G15*G57</f>
        <v>225000</v>
      </c>
      <c r="H147" s="29">
        <f>H15*H57</f>
        <v>0</v>
      </c>
      <c r="I147" s="29">
        <f>I15*I57</f>
        <v>0</v>
      </c>
      <c r="J147" s="29">
        <f>J15*J57</f>
        <v>0</v>
      </c>
      <c r="K147" s="29">
        <f>K15*K57</f>
        <v>0</v>
      </c>
      <c r="L147" s="29">
        <f>L15*L57</f>
        <v>0</v>
      </c>
      <c r="M147" s="29">
        <f>M15*M57</f>
        <v>0</v>
      </c>
      <c r="N147" s="29">
        <f>N15*N57</f>
        <v>0</v>
      </c>
      <c r="O147" s="29">
        <f>O15*O57</f>
        <v>0</v>
      </c>
      <c r="P147" s="29">
        <f>P15*P57</f>
        <v>0</v>
      </c>
      <c r="Q147" s="29">
        <f>Q15*Q57</f>
        <v>0</v>
      </c>
      <c r="R147" s="29">
        <f>R15*R57</f>
        <v>0</v>
      </c>
      <c r="S147" s="29">
        <f>S15*S57</f>
        <v>0</v>
      </c>
      <c r="T147" s="29">
        <f>T15*T57</f>
        <v>0</v>
      </c>
      <c r="U147" s="29">
        <f>U15*U57</f>
        <v>0</v>
      </c>
      <c r="V147" s="29">
        <f>V15*V57</f>
        <v>0</v>
      </c>
      <c r="W147" s="29">
        <f>W15*W57</f>
        <v>0</v>
      </c>
      <c r="X147" s="29">
        <f>X15*X57</f>
        <v>0</v>
      </c>
      <c r="Y147" s="29">
        <f>Y15*Y57</f>
        <v>0</v>
      </c>
      <c r="Z147" s="29">
        <f>Z15*Z57</f>
        <v>0</v>
      </c>
      <c r="AA147" s="29">
        <f>AA15*AA57</f>
        <v>0</v>
      </c>
      <c r="AB147" s="29">
        <f>AB15*AB57</f>
        <v>0</v>
      </c>
      <c r="AC147" s="29">
        <f>AC15*AC57</f>
        <v>0</v>
      </c>
      <c r="AD147" s="29">
        <f>AD15*AD57</f>
        <v>0</v>
      </c>
      <c r="AE147" s="29">
        <f>AE15*AE57</f>
        <v>0</v>
      </c>
      <c r="AF147" s="29">
        <f>AF15*AF57</f>
        <v>0</v>
      </c>
      <c r="AG147" s="29">
        <f>AG15*AG57</f>
        <v>0</v>
      </c>
      <c r="AH147" s="29">
        <f>AH15*AH57</f>
        <v>0</v>
      </c>
      <c r="AI147" s="29">
        <f>AI15*AI57</f>
        <v>0</v>
      </c>
    </row>
    <row r="148" spans="1:35" x14ac:dyDescent="0.3">
      <c r="A148" s="29" t="s">
        <v>120</v>
      </c>
      <c r="B148" s="29" t="s">
        <v>37</v>
      </c>
      <c r="C148" s="34" t="s">
        <v>50</v>
      </c>
      <c r="D148" s="31" t="s">
        <v>19</v>
      </c>
      <c r="E148" s="29" t="s">
        <v>106</v>
      </c>
      <c r="F148" s="29">
        <f>F16*F58</f>
        <v>280000</v>
      </c>
      <c r="G148" s="29">
        <f>G16*G58</f>
        <v>0</v>
      </c>
      <c r="H148" s="29">
        <f>H16*H58</f>
        <v>0</v>
      </c>
      <c r="I148" s="29">
        <f>I16*I58</f>
        <v>0</v>
      </c>
      <c r="J148" s="29">
        <f>J16*J58</f>
        <v>0</v>
      </c>
      <c r="K148" s="29">
        <f>K16*K58</f>
        <v>0</v>
      </c>
      <c r="L148" s="29">
        <f>L16*L58</f>
        <v>0</v>
      </c>
      <c r="M148" s="29">
        <f>M16*M58</f>
        <v>0</v>
      </c>
      <c r="N148" s="29">
        <f>N16*N58</f>
        <v>0</v>
      </c>
      <c r="O148" s="29">
        <f>O16*O58</f>
        <v>0</v>
      </c>
      <c r="P148" s="29">
        <f>P16*P58</f>
        <v>0</v>
      </c>
      <c r="Q148" s="29">
        <f>Q16*Q58</f>
        <v>0</v>
      </c>
      <c r="R148" s="29">
        <f>R16*R58</f>
        <v>0</v>
      </c>
      <c r="S148" s="29">
        <f>S16*S58</f>
        <v>0</v>
      </c>
      <c r="T148" s="29">
        <f>T16*T58</f>
        <v>0</v>
      </c>
      <c r="U148" s="29">
        <f>U16*U58</f>
        <v>0</v>
      </c>
      <c r="V148" s="29">
        <f>V16*V58</f>
        <v>0</v>
      </c>
      <c r="W148" s="29">
        <f>W16*W58</f>
        <v>0</v>
      </c>
      <c r="X148" s="29">
        <f>X16*X58</f>
        <v>0</v>
      </c>
      <c r="Y148" s="29">
        <f>Y16*Y58</f>
        <v>0</v>
      </c>
      <c r="Z148" s="29">
        <f>Z16*Z58</f>
        <v>0</v>
      </c>
      <c r="AA148" s="29">
        <f>AA16*AA58</f>
        <v>0</v>
      </c>
      <c r="AB148" s="29">
        <f>AB16*AB58</f>
        <v>0</v>
      </c>
      <c r="AC148" s="29">
        <f>AC16*AC58</f>
        <v>0</v>
      </c>
      <c r="AD148" s="29">
        <f>AD16*AD58</f>
        <v>0</v>
      </c>
      <c r="AE148" s="29">
        <f>AE16*AE58</f>
        <v>0</v>
      </c>
      <c r="AF148" s="29">
        <f>AF16*AF58</f>
        <v>0</v>
      </c>
      <c r="AG148" s="29">
        <f>AG16*AG58</f>
        <v>0</v>
      </c>
      <c r="AH148" s="29">
        <f>AH16*AH58</f>
        <v>0</v>
      </c>
      <c r="AI148" s="29">
        <f>AI16*AI58</f>
        <v>0</v>
      </c>
    </row>
    <row r="149" spans="1:35" x14ac:dyDescent="0.3">
      <c r="A149" s="29" t="s">
        <v>120</v>
      </c>
      <c r="B149" s="29" t="s">
        <v>37</v>
      </c>
      <c r="C149" s="30" t="s">
        <v>51</v>
      </c>
      <c r="D149" s="30" t="s">
        <v>52</v>
      </c>
      <c r="E149" s="29" t="s">
        <v>106</v>
      </c>
      <c r="F149" s="29">
        <f>F17*F59</f>
        <v>0</v>
      </c>
      <c r="G149" s="29">
        <f>G17*G59</f>
        <v>0</v>
      </c>
      <c r="H149" s="29">
        <f>H17*H59</f>
        <v>150000</v>
      </c>
      <c r="I149" s="29">
        <f>I17*I59</f>
        <v>0</v>
      </c>
      <c r="J149" s="29">
        <f>J17*J59</f>
        <v>150000</v>
      </c>
      <c r="K149" s="29">
        <f>K17*K59</f>
        <v>0</v>
      </c>
      <c r="L149" s="29">
        <f>L17*L59</f>
        <v>0</v>
      </c>
      <c r="M149" s="29">
        <f>M17*M59</f>
        <v>0</v>
      </c>
      <c r="N149" s="29">
        <f>N17*N59</f>
        <v>0</v>
      </c>
      <c r="O149" s="29">
        <f>O17*O59</f>
        <v>0</v>
      </c>
      <c r="P149" s="29">
        <f>P17*P59</f>
        <v>0</v>
      </c>
      <c r="Q149" s="29">
        <f>Q17*Q59</f>
        <v>0</v>
      </c>
      <c r="R149" s="29">
        <f>R17*R59</f>
        <v>0</v>
      </c>
      <c r="S149" s="29">
        <f>S17*S59</f>
        <v>0</v>
      </c>
      <c r="T149" s="29">
        <f>T17*T59</f>
        <v>0</v>
      </c>
      <c r="U149" s="29">
        <f>U17*U59</f>
        <v>0</v>
      </c>
      <c r="V149" s="29">
        <f>V17*V59</f>
        <v>0</v>
      </c>
      <c r="W149" s="29">
        <f>W17*W59</f>
        <v>0</v>
      </c>
      <c r="X149" s="29">
        <f>X17*X59</f>
        <v>0</v>
      </c>
      <c r="Y149" s="29">
        <f>Y17*Y59</f>
        <v>0</v>
      </c>
      <c r="Z149" s="29">
        <f>Z17*Z59</f>
        <v>0</v>
      </c>
      <c r="AA149" s="29">
        <f>AA17*AA59</f>
        <v>0</v>
      </c>
      <c r="AB149" s="29">
        <f>AB17*AB59</f>
        <v>0</v>
      </c>
      <c r="AC149" s="29">
        <f>AC17*AC59</f>
        <v>0</v>
      </c>
      <c r="AD149" s="29">
        <f>AD17*AD59</f>
        <v>0</v>
      </c>
      <c r="AE149" s="29">
        <f>AE17*AE59</f>
        <v>0</v>
      </c>
      <c r="AF149" s="29">
        <f>AF17*AF59</f>
        <v>0</v>
      </c>
      <c r="AG149" s="29">
        <f>AG17*AG59</f>
        <v>0</v>
      </c>
      <c r="AH149" s="29">
        <f>AH17*AH59</f>
        <v>0</v>
      </c>
      <c r="AI149" s="29">
        <f>AI17*AI59</f>
        <v>0</v>
      </c>
    </row>
    <row r="150" spans="1:35" x14ac:dyDescent="0.3">
      <c r="A150" s="29" t="s">
        <v>120</v>
      </c>
      <c r="B150" s="29" t="s">
        <v>37</v>
      </c>
      <c r="C150" s="30" t="s">
        <v>51</v>
      </c>
      <c r="D150" s="30" t="s">
        <v>53</v>
      </c>
      <c r="E150" s="29" t="s">
        <v>106</v>
      </c>
      <c r="F150" s="29">
        <f>F18*F60</f>
        <v>0</v>
      </c>
      <c r="G150" s="29">
        <f>G18*G60</f>
        <v>0</v>
      </c>
      <c r="H150" s="29">
        <f>H18*H60</f>
        <v>0</v>
      </c>
      <c r="I150" s="29">
        <f>I18*I60</f>
        <v>0</v>
      </c>
      <c r="J150" s="29">
        <f>J18*J60</f>
        <v>0</v>
      </c>
      <c r="K150" s="29">
        <f>K18*K60</f>
        <v>225000</v>
      </c>
      <c r="L150" s="29">
        <f>L18*L60</f>
        <v>0</v>
      </c>
      <c r="M150" s="29">
        <f>M18*M60</f>
        <v>225000</v>
      </c>
      <c r="N150" s="29">
        <f>N18*N60</f>
        <v>0</v>
      </c>
      <c r="O150" s="29">
        <f>O18*O60</f>
        <v>225000</v>
      </c>
      <c r="P150" s="29">
        <f>P18*P60</f>
        <v>0</v>
      </c>
      <c r="Q150" s="29">
        <f>Q18*Q60</f>
        <v>225000</v>
      </c>
      <c r="R150" s="29">
        <f>R18*R60</f>
        <v>0</v>
      </c>
      <c r="S150" s="29">
        <f>S18*S60</f>
        <v>225000</v>
      </c>
      <c r="T150" s="29">
        <f>T18*T60</f>
        <v>0</v>
      </c>
      <c r="U150" s="29">
        <f>U18*U60</f>
        <v>225000</v>
      </c>
      <c r="V150" s="29">
        <f>V18*V60</f>
        <v>0</v>
      </c>
      <c r="W150" s="29">
        <f>W18*W60</f>
        <v>225000</v>
      </c>
      <c r="X150" s="29">
        <f>X18*X60</f>
        <v>0</v>
      </c>
      <c r="Y150" s="29">
        <f>Y18*Y60</f>
        <v>225000</v>
      </c>
      <c r="Z150" s="29">
        <f>Z18*Z60</f>
        <v>0</v>
      </c>
      <c r="AA150" s="29">
        <f>AA18*AA60</f>
        <v>225000</v>
      </c>
      <c r="AB150" s="29">
        <f>AB18*AB60</f>
        <v>0</v>
      </c>
      <c r="AC150" s="29">
        <f>AC18*AC60</f>
        <v>225000</v>
      </c>
      <c r="AD150" s="29">
        <f>AD18*AD60</f>
        <v>0</v>
      </c>
      <c r="AE150" s="29">
        <f>AE18*AE60</f>
        <v>225000</v>
      </c>
      <c r="AF150" s="29">
        <f>AF18*AF60</f>
        <v>0</v>
      </c>
      <c r="AG150" s="29">
        <f>AG18*AG60</f>
        <v>225000</v>
      </c>
      <c r="AH150" s="29">
        <f>AH18*AH60</f>
        <v>0</v>
      </c>
      <c r="AI150" s="29">
        <f>AI18*AI60</f>
        <v>225000</v>
      </c>
    </row>
    <row r="151" spans="1:35" x14ac:dyDescent="0.3">
      <c r="A151" s="29" t="s">
        <v>120</v>
      </c>
      <c r="B151" s="29" t="s">
        <v>37</v>
      </c>
      <c r="C151" s="30" t="s">
        <v>51</v>
      </c>
      <c r="D151" s="30" t="s">
        <v>54</v>
      </c>
      <c r="E151" s="29" t="s">
        <v>106</v>
      </c>
      <c r="F151" s="29">
        <f>F19*F61</f>
        <v>0</v>
      </c>
      <c r="G151" s="29">
        <f>G19*G61</f>
        <v>0</v>
      </c>
      <c r="H151" s="29">
        <f>H19*H61</f>
        <v>300000</v>
      </c>
      <c r="I151" s="29">
        <f>I19*I61</f>
        <v>0</v>
      </c>
      <c r="J151" s="29">
        <f>J19*J61</f>
        <v>0</v>
      </c>
      <c r="K151" s="29">
        <f>K19*K61</f>
        <v>300000</v>
      </c>
      <c r="L151" s="29">
        <f>L19*L61</f>
        <v>0</v>
      </c>
      <c r="M151" s="29">
        <f>M19*M61</f>
        <v>0</v>
      </c>
      <c r="N151" s="29">
        <f>N19*N61</f>
        <v>300000</v>
      </c>
      <c r="O151" s="29">
        <f>O19*O61</f>
        <v>0</v>
      </c>
      <c r="P151" s="29">
        <f>P19*P61</f>
        <v>0</v>
      </c>
      <c r="Q151" s="29">
        <f>Q19*Q61</f>
        <v>300000</v>
      </c>
      <c r="R151" s="29">
        <f>R19*R61</f>
        <v>0</v>
      </c>
      <c r="S151" s="29">
        <f>S19*S61</f>
        <v>0</v>
      </c>
      <c r="T151" s="29">
        <f>T19*T61</f>
        <v>300000</v>
      </c>
      <c r="U151" s="29">
        <f>U19*U61</f>
        <v>0</v>
      </c>
      <c r="V151" s="29">
        <f>V19*V61</f>
        <v>0</v>
      </c>
      <c r="W151" s="29">
        <f>W19*W61</f>
        <v>300000</v>
      </c>
      <c r="X151" s="29">
        <f>X19*X61</f>
        <v>0</v>
      </c>
      <c r="Y151" s="29">
        <f>Y19*Y61</f>
        <v>0</v>
      </c>
      <c r="Z151" s="29">
        <f>Z19*Z61</f>
        <v>300000</v>
      </c>
      <c r="AA151" s="29">
        <f>AA19*AA61</f>
        <v>0</v>
      </c>
      <c r="AB151" s="29">
        <f>AB19*AB61</f>
        <v>0</v>
      </c>
      <c r="AC151" s="29">
        <f>AC19*AC61</f>
        <v>300000</v>
      </c>
      <c r="AD151" s="29">
        <f>AD19*AD61</f>
        <v>0</v>
      </c>
      <c r="AE151" s="29">
        <f>AE19*AE61</f>
        <v>0</v>
      </c>
      <c r="AF151" s="29">
        <f>AF19*AF61</f>
        <v>300000</v>
      </c>
      <c r="AG151" s="29">
        <f>AG19*AG61</f>
        <v>0</v>
      </c>
      <c r="AH151" s="29">
        <f>AH19*AH61</f>
        <v>0</v>
      </c>
      <c r="AI151" s="29">
        <f>AI19*AI61</f>
        <v>300000</v>
      </c>
    </row>
    <row r="152" spans="1:35" x14ac:dyDescent="0.3">
      <c r="A152" s="29" t="s">
        <v>120</v>
      </c>
      <c r="B152" s="29" t="s">
        <v>37</v>
      </c>
      <c r="C152" s="30" t="s">
        <v>51</v>
      </c>
      <c r="D152" s="30" t="s">
        <v>55</v>
      </c>
      <c r="E152" s="29" t="s">
        <v>106</v>
      </c>
      <c r="F152" s="29">
        <f>F20*F62</f>
        <v>250000</v>
      </c>
      <c r="G152" s="29">
        <f>G20*G62</f>
        <v>0</v>
      </c>
      <c r="H152" s="29">
        <f>H20*H62</f>
        <v>0</v>
      </c>
      <c r="I152" s="29">
        <f>I20*I62</f>
        <v>0</v>
      </c>
      <c r="J152" s="29">
        <f>J20*J62</f>
        <v>250000</v>
      </c>
      <c r="K152" s="29">
        <f>K20*K62</f>
        <v>0</v>
      </c>
      <c r="L152" s="29">
        <f>L20*L62</f>
        <v>0</v>
      </c>
      <c r="M152" s="29">
        <f>M20*M62</f>
        <v>0</v>
      </c>
      <c r="N152" s="29">
        <f>N20*N62</f>
        <v>0</v>
      </c>
      <c r="O152" s="29">
        <f>O20*O62</f>
        <v>250000</v>
      </c>
      <c r="P152" s="29">
        <f>P20*P62</f>
        <v>0</v>
      </c>
      <c r="Q152" s="29">
        <f>Q20*Q62</f>
        <v>0</v>
      </c>
      <c r="R152" s="29">
        <f>R20*R62</f>
        <v>0</v>
      </c>
      <c r="S152" s="29">
        <f>S20*S62</f>
        <v>0</v>
      </c>
      <c r="T152" s="29">
        <f>T20*T62</f>
        <v>250000</v>
      </c>
      <c r="U152" s="29">
        <f>U20*U62</f>
        <v>0</v>
      </c>
      <c r="V152" s="29">
        <f>V20*V62</f>
        <v>0</v>
      </c>
      <c r="W152" s="29">
        <f>W20*W62</f>
        <v>0</v>
      </c>
      <c r="X152" s="29">
        <f>X20*X62</f>
        <v>0</v>
      </c>
      <c r="Y152" s="29">
        <f>Y20*Y62</f>
        <v>250000</v>
      </c>
      <c r="Z152" s="29">
        <f>Z20*Z62</f>
        <v>0</v>
      </c>
      <c r="AA152" s="29">
        <f>AA20*AA62</f>
        <v>0</v>
      </c>
      <c r="AB152" s="29">
        <f>AB20*AB62</f>
        <v>0</v>
      </c>
      <c r="AC152" s="29">
        <f>AC20*AC62</f>
        <v>0</v>
      </c>
      <c r="AD152" s="29">
        <f>AD20*AD62</f>
        <v>250000</v>
      </c>
      <c r="AE152" s="29">
        <f>AE20*AE62</f>
        <v>0</v>
      </c>
      <c r="AF152" s="29">
        <f>AF20*AF62</f>
        <v>0</v>
      </c>
      <c r="AG152" s="29">
        <f>AG20*AG62</f>
        <v>0</v>
      </c>
      <c r="AH152" s="29">
        <f>AH20*AH62</f>
        <v>0</v>
      </c>
      <c r="AI152" s="29">
        <f>AI20*AI62</f>
        <v>250000</v>
      </c>
    </row>
    <row r="153" spans="1:35" x14ac:dyDescent="0.3">
      <c r="A153" s="29" t="s">
        <v>120</v>
      </c>
      <c r="B153" s="29" t="s">
        <v>37</v>
      </c>
      <c r="C153" s="30" t="s">
        <v>51</v>
      </c>
      <c r="D153" s="30" t="s">
        <v>56</v>
      </c>
      <c r="E153" s="29" t="s">
        <v>106</v>
      </c>
      <c r="F153" s="29">
        <f>F21*F63</f>
        <v>50000</v>
      </c>
      <c r="G153" s="29">
        <f>G21*G63</f>
        <v>0</v>
      </c>
      <c r="H153" s="29">
        <f>H21*H63</f>
        <v>50000</v>
      </c>
      <c r="I153" s="29">
        <f>I21*I63</f>
        <v>0</v>
      </c>
      <c r="J153" s="29">
        <f>J21*J63</f>
        <v>50000</v>
      </c>
      <c r="K153" s="29">
        <f>K21*K63</f>
        <v>0</v>
      </c>
      <c r="L153" s="29">
        <f>L21*L63</f>
        <v>50000</v>
      </c>
      <c r="M153" s="29">
        <f>M21*M63</f>
        <v>0</v>
      </c>
      <c r="N153" s="29">
        <f>N21*N63</f>
        <v>50000</v>
      </c>
      <c r="O153" s="29">
        <f>O21*O63</f>
        <v>0</v>
      </c>
      <c r="P153" s="29">
        <f>P21*P63</f>
        <v>50000</v>
      </c>
      <c r="Q153" s="29">
        <f>Q21*Q63</f>
        <v>0</v>
      </c>
      <c r="R153" s="29">
        <f>R21*R63</f>
        <v>50000</v>
      </c>
      <c r="S153" s="29">
        <f>S21*S63</f>
        <v>0</v>
      </c>
      <c r="T153" s="29">
        <f>T21*T63</f>
        <v>50000</v>
      </c>
      <c r="U153" s="29">
        <f>U21*U63</f>
        <v>0</v>
      </c>
      <c r="V153" s="29">
        <f>V21*V63</f>
        <v>50000</v>
      </c>
      <c r="W153" s="29">
        <f>W21*W63</f>
        <v>0</v>
      </c>
      <c r="X153" s="29">
        <f>X21*X63</f>
        <v>50000</v>
      </c>
      <c r="Y153" s="29">
        <f>Y21*Y63</f>
        <v>0</v>
      </c>
      <c r="Z153" s="29">
        <f>Z21*Z63</f>
        <v>50000</v>
      </c>
      <c r="AA153" s="29">
        <f>AA21*AA63</f>
        <v>0</v>
      </c>
      <c r="AB153" s="29">
        <f>AB21*AB63</f>
        <v>50000</v>
      </c>
      <c r="AC153" s="29">
        <f>AC21*AC63</f>
        <v>0</v>
      </c>
      <c r="AD153" s="29">
        <f>AD21*AD63</f>
        <v>50000</v>
      </c>
      <c r="AE153" s="29">
        <f>AE21*AE63</f>
        <v>0</v>
      </c>
      <c r="AF153" s="29">
        <f>AF21*AF63</f>
        <v>50000</v>
      </c>
      <c r="AG153" s="29">
        <f>AG21*AG63</f>
        <v>0</v>
      </c>
      <c r="AH153" s="29">
        <f>AH21*AH63</f>
        <v>50000</v>
      </c>
      <c r="AI153" s="29">
        <f>AI21*AI63</f>
        <v>0</v>
      </c>
    </row>
    <row r="154" spans="1:35" x14ac:dyDescent="0.3">
      <c r="A154" s="29" t="s">
        <v>120</v>
      </c>
      <c r="B154" s="29" t="s">
        <v>37</v>
      </c>
      <c r="C154" s="30" t="s">
        <v>51</v>
      </c>
      <c r="D154" s="30" t="s">
        <v>57</v>
      </c>
      <c r="E154" s="29" t="s">
        <v>106</v>
      </c>
      <c r="F154" s="29">
        <f>F22*F64</f>
        <v>0</v>
      </c>
      <c r="G154" s="29">
        <f>G22*G64</f>
        <v>0</v>
      </c>
      <c r="H154" s="29">
        <f>H22*H64</f>
        <v>0</v>
      </c>
      <c r="I154" s="29">
        <f>I22*I64</f>
        <v>0</v>
      </c>
      <c r="J154" s="29">
        <f>J22*J64</f>
        <v>0</v>
      </c>
      <c r="K154" s="29">
        <f>K22*K64</f>
        <v>0</v>
      </c>
      <c r="L154" s="29">
        <f>L22*L64</f>
        <v>0</v>
      </c>
      <c r="M154" s="29">
        <f>M22*M64</f>
        <v>0</v>
      </c>
      <c r="N154" s="29">
        <f>N22*N64</f>
        <v>0</v>
      </c>
      <c r="O154" s="29">
        <f>O22*O64</f>
        <v>0</v>
      </c>
      <c r="P154" s="29">
        <f>P22*P64</f>
        <v>0</v>
      </c>
      <c r="Q154" s="29">
        <f>Q22*Q64</f>
        <v>0</v>
      </c>
      <c r="R154" s="29">
        <f>R22*R64</f>
        <v>0</v>
      </c>
      <c r="S154" s="29">
        <f>S22*S64</f>
        <v>0</v>
      </c>
      <c r="T154" s="29">
        <f>T22*T64</f>
        <v>0</v>
      </c>
      <c r="U154" s="29">
        <f>U22*U64</f>
        <v>0</v>
      </c>
      <c r="V154" s="29">
        <f>V22*V64</f>
        <v>0</v>
      </c>
      <c r="W154" s="29">
        <f>W22*W64</f>
        <v>0</v>
      </c>
      <c r="X154" s="29">
        <f>X22*X64</f>
        <v>0</v>
      </c>
      <c r="Y154" s="29">
        <f>Y22*Y64</f>
        <v>0</v>
      </c>
      <c r="Z154" s="29">
        <f>Z22*Z64</f>
        <v>0</v>
      </c>
      <c r="AA154" s="29">
        <f>AA22*AA64</f>
        <v>0</v>
      </c>
      <c r="AB154" s="29">
        <f>AB22*AB64</f>
        <v>0</v>
      </c>
      <c r="AC154" s="29">
        <f>AC22*AC64</f>
        <v>0</v>
      </c>
      <c r="AD154" s="29">
        <f>AD22*AD64</f>
        <v>0</v>
      </c>
      <c r="AE154" s="29">
        <f>AE22*AE64</f>
        <v>0</v>
      </c>
      <c r="AF154" s="29">
        <f>AF22*AF64</f>
        <v>0</v>
      </c>
      <c r="AG154" s="29">
        <f>AG22*AG64</f>
        <v>0</v>
      </c>
      <c r="AH154" s="29">
        <f>AH22*AH64</f>
        <v>0</v>
      </c>
      <c r="AI154" s="29">
        <f>AI22*AI64</f>
        <v>0</v>
      </c>
    </row>
    <row r="155" spans="1:35" x14ac:dyDescent="0.3">
      <c r="A155" s="29" t="s">
        <v>120</v>
      </c>
      <c r="B155" s="29" t="s">
        <v>37</v>
      </c>
      <c r="C155" s="29" t="s">
        <v>71</v>
      </c>
      <c r="D155" s="30" t="s">
        <v>60</v>
      </c>
      <c r="E155" s="29" t="s">
        <v>106</v>
      </c>
      <c r="F155" s="29">
        <f>F23*F65</f>
        <v>1050000</v>
      </c>
      <c r="G155" s="29">
        <f>G23*G65</f>
        <v>0</v>
      </c>
      <c r="H155" s="29">
        <f>H23*H65</f>
        <v>0</v>
      </c>
      <c r="I155" s="29">
        <f>I23*I65</f>
        <v>0</v>
      </c>
      <c r="J155" s="29">
        <f>J23*J65</f>
        <v>0</v>
      </c>
      <c r="K155" s="29">
        <f>K23*K65</f>
        <v>0</v>
      </c>
      <c r="L155" s="29">
        <f>L23*L65</f>
        <v>0</v>
      </c>
      <c r="M155" s="29">
        <f>M23*M65</f>
        <v>0</v>
      </c>
      <c r="N155" s="29">
        <f>N23*N65</f>
        <v>0</v>
      </c>
      <c r="O155" s="29">
        <f>O23*O65</f>
        <v>0</v>
      </c>
      <c r="P155" s="29">
        <f>P23*P65</f>
        <v>0</v>
      </c>
      <c r="Q155" s="29">
        <f>Q23*Q65</f>
        <v>0</v>
      </c>
      <c r="R155" s="29">
        <f>R23*R65</f>
        <v>0</v>
      </c>
      <c r="S155" s="29">
        <f>S23*S65</f>
        <v>0</v>
      </c>
      <c r="T155" s="29">
        <f>T23*T65</f>
        <v>0</v>
      </c>
      <c r="U155" s="29">
        <f>U23*U65</f>
        <v>0</v>
      </c>
      <c r="V155" s="29">
        <f>V23*V65</f>
        <v>0</v>
      </c>
      <c r="W155" s="29">
        <f>W23*W65</f>
        <v>0</v>
      </c>
      <c r="X155" s="29">
        <f>X23*X65</f>
        <v>0</v>
      </c>
      <c r="Y155" s="29">
        <f>Y23*Y65</f>
        <v>0</v>
      </c>
      <c r="Z155" s="29">
        <f>Z23*Z65</f>
        <v>0</v>
      </c>
      <c r="AA155" s="29">
        <f>AA23*AA65</f>
        <v>0</v>
      </c>
      <c r="AB155" s="29">
        <f>AB23*AB65</f>
        <v>0</v>
      </c>
      <c r="AC155" s="29">
        <f>AC23*AC65</f>
        <v>0</v>
      </c>
      <c r="AD155" s="29">
        <f>AD23*AD65</f>
        <v>0</v>
      </c>
      <c r="AE155" s="29">
        <f>AE23*AE65</f>
        <v>0</v>
      </c>
      <c r="AF155" s="29">
        <f>AF23*AF65</f>
        <v>0</v>
      </c>
      <c r="AG155" s="29">
        <f>AG23*AG65</f>
        <v>0</v>
      </c>
      <c r="AH155" s="29">
        <f>AH23*AH65</f>
        <v>0</v>
      </c>
      <c r="AI155" s="29">
        <f>AI23*AI65</f>
        <v>0</v>
      </c>
    </row>
    <row r="156" spans="1:35" x14ac:dyDescent="0.3">
      <c r="A156" s="29" t="s">
        <v>120</v>
      </c>
      <c r="B156" s="29" t="s">
        <v>37</v>
      </c>
      <c r="C156" s="29" t="s">
        <v>71</v>
      </c>
      <c r="D156" s="30" t="s">
        <v>61</v>
      </c>
      <c r="E156" s="29" t="s">
        <v>106</v>
      </c>
      <c r="F156" s="29">
        <f>F24*F66</f>
        <v>750000</v>
      </c>
      <c r="G156" s="29">
        <f>G24*G66</f>
        <v>0</v>
      </c>
      <c r="H156" s="29">
        <f>H24*H66</f>
        <v>0</v>
      </c>
      <c r="I156" s="29">
        <f>I24*I66</f>
        <v>0</v>
      </c>
      <c r="J156" s="29">
        <f>J24*J66</f>
        <v>0</v>
      </c>
      <c r="K156" s="29">
        <f>K24*K66</f>
        <v>0</v>
      </c>
      <c r="L156" s="29">
        <f>L24*L66</f>
        <v>0</v>
      </c>
      <c r="M156" s="29">
        <f>M24*M66</f>
        <v>0</v>
      </c>
      <c r="N156" s="29">
        <f>N24*N66</f>
        <v>0</v>
      </c>
      <c r="O156" s="29">
        <f>O24*O66</f>
        <v>0</v>
      </c>
      <c r="P156" s="29">
        <f>P24*P66</f>
        <v>0</v>
      </c>
      <c r="Q156" s="29">
        <f>Q24*Q66</f>
        <v>0</v>
      </c>
      <c r="R156" s="29">
        <f>R24*R66</f>
        <v>0</v>
      </c>
      <c r="S156" s="29">
        <f>S24*S66</f>
        <v>0</v>
      </c>
      <c r="T156" s="29">
        <f>T24*T66</f>
        <v>0</v>
      </c>
      <c r="U156" s="29">
        <f>U24*U66</f>
        <v>0</v>
      </c>
      <c r="V156" s="29">
        <f>V24*V66</f>
        <v>0</v>
      </c>
      <c r="W156" s="29">
        <f>W24*W66</f>
        <v>0</v>
      </c>
      <c r="X156" s="29">
        <f>X24*X66</f>
        <v>0</v>
      </c>
      <c r="Y156" s="29">
        <f>Y24*Y66</f>
        <v>0</v>
      </c>
      <c r="Z156" s="29">
        <f>Z24*Z66</f>
        <v>0</v>
      </c>
      <c r="AA156" s="29">
        <f>AA24*AA66</f>
        <v>0</v>
      </c>
      <c r="AB156" s="29">
        <f>AB24*AB66</f>
        <v>0</v>
      </c>
      <c r="AC156" s="29">
        <f>AC24*AC66</f>
        <v>0</v>
      </c>
      <c r="AD156" s="29">
        <f>AD24*AD66</f>
        <v>0</v>
      </c>
      <c r="AE156" s="29">
        <f>AE24*AE66</f>
        <v>0</v>
      </c>
      <c r="AF156" s="29">
        <f>AF24*AF66</f>
        <v>0</v>
      </c>
      <c r="AG156" s="29">
        <f>AG24*AG66</f>
        <v>0</v>
      </c>
      <c r="AH156" s="29">
        <f>AH24*AH66</f>
        <v>0</v>
      </c>
      <c r="AI156" s="29">
        <f>AI24*AI66</f>
        <v>0</v>
      </c>
    </row>
    <row r="157" spans="1:35" x14ac:dyDescent="0.3">
      <c r="A157" s="29" t="s">
        <v>120</v>
      </c>
      <c r="B157" s="29" t="s">
        <v>37</v>
      </c>
      <c r="C157" s="29" t="s">
        <v>71</v>
      </c>
      <c r="D157" s="30" t="s">
        <v>62</v>
      </c>
      <c r="E157" s="29" t="s">
        <v>106</v>
      </c>
      <c r="F157" s="29">
        <f>F25*F67</f>
        <v>70000</v>
      </c>
      <c r="G157" s="29">
        <f>G25*G67</f>
        <v>0</v>
      </c>
      <c r="H157" s="29">
        <f>H25*H67</f>
        <v>0</v>
      </c>
      <c r="I157" s="29">
        <f>I25*I67</f>
        <v>0</v>
      </c>
      <c r="J157" s="29">
        <f>J25*J67</f>
        <v>0</v>
      </c>
      <c r="K157" s="29">
        <f>K25*K67</f>
        <v>0</v>
      </c>
      <c r="L157" s="29">
        <f>L25*L67</f>
        <v>0</v>
      </c>
      <c r="M157" s="29">
        <f>M25*M67</f>
        <v>0</v>
      </c>
      <c r="N157" s="29">
        <f>N25*N67</f>
        <v>0</v>
      </c>
      <c r="O157" s="29">
        <f>O25*O67</f>
        <v>0</v>
      </c>
      <c r="P157" s="29">
        <f>P25*P67</f>
        <v>0</v>
      </c>
      <c r="Q157" s="29">
        <f>Q25*Q67</f>
        <v>0</v>
      </c>
      <c r="R157" s="29">
        <f>R25*R67</f>
        <v>0</v>
      </c>
      <c r="S157" s="29">
        <f>S25*S67</f>
        <v>0</v>
      </c>
      <c r="T157" s="29">
        <f>T25*T67</f>
        <v>0</v>
      </c>
      <c r="U157" s="29">
        <f>U25*U67</f>
        <v>0</v>
      </c>
      <c r="V157" s="29">
        <f>V25*V67</f>
        <v>0</v>
      </c>
      <c r="W157" s="29">
        <f>W25*W67</f>
        <v>0</v>
      </c>
      <c r="X157" s="29">
        <f>X25*X67</f>
        <v>0</v>
      </c>
      <c r="Y157" s="29">
        <f>Y25*Y67</f>
        <v>0</v>
      </c>
      <c r="Z157" s="29">
        <f>Z25*Z67</f>
        <v>0</v>
      </c>
      <c r="AA157" s="29">
        <f>AA25*AA67</f>
        <v>0</v>
      </c>
      <c r="AB157" s="29">
        <f>AB25*AB67</f>
        <v>0</v>
      </c>
      <c r="AC157" s="29">
        <f>AC25*AC67</f>
        <v>0</v>
      </c>
      <c r="AD157" s="29">
        <f>AD25*AD67</f>
        <v>0</v>
      </c>
      <c r="AE157" s="29">
        <f>AE25*AE67</f>
        <v>0</v>
      </c>
      <c r="AF157" s="29">
        <f>AF25*AF67</f>
        <v>0</v>
      </c>
      <c r="AG157" s="29">
        <f>AG25*AG67</f>
        <v>0</v>
      </c>
      <c r="AH157" s="29">
        <f>AH25*AH67</f>
        <v>0</v>
      </c>
      <c r="AI157" s="29">
        <f>AI25*AI67</f>
        <v>0</v>
      </c>
    </row>
    <row r="158" spans="1:35" x14ac:dyDescent="0.3">
      <c r="A158" s="29" t="s">
        <v>120</v>
      </c>
      <c r="B158" s="29" t="s">
        <v>37</v>
      </c>
      <c r="C158" s="29" t="s">
        <v>71</v>
      </c>
      <c r="D158" s="30" t="s">
        <v>63</v>
      </c>
      <c r="E158" s="29" t="s">
        <v>106</v>
      </c>
      <c r="F158" s="29">
        <f>F26*F68</f>
        <v>140000</v>
      </c>
      <c r="G158" s="29">
        <f>G26*G68</f>
        <v>0</v>
      </c>
      <c r="H158" s="29">
        <f>H26*H68</f>
        <v>0</v>
      </c>
      <c r="I158" s="29">
        <f>I26*I68</f>
        <v>0</v>
      </c>
      <c r="J158" s="29">
        <f>J26*J68</f>
        <v>0</v>
      </c>
      <c r="K158" s="29">
        <f>K26*K68</f>
        <v>0</v>
      </c>
      <c r="L158" s="29">
        <f>L26*L68</f>
        <v>0</v>
      </c>
      <c r="M158" s="29">
        <f>M26*M68</f>
        <v>0</v>
      </c>
      <c r="N158" s="29">
        <f>N26*N68</f>
        <v>0</v>
      </c>
      <c r="O158" s="29">
        <f>O26*O68</f>
        <v>0</v>
      </c>
      <c r="P158" s="29">
        <f>P26*P68</f>
        <v>0</v>
      </c>
      <c r="Q158" s="29">
        <f>Q26*Q68</f>
        <v>0</v>
      </c>
      <c r="R158" s="29">
        <f>R26*R68</f>
        <v>0</v>
      </c>
      <c r="S158" s="29">
        <f>S26*S68</f>
        <v>0</v>
      </c>
      <c r="T158" s="29">
        <f>T26*T68</f>
        <v>0</v>
      </c>
      <c r="U158" s="29">
        <f>U26*U68</f>
        <v>0</v>
      </c>
      <c r="V158" s="29">
        <f>V26*V68</f>
        <v>0</v>
      </c>
      <c r="W158" s="29">
        <f>W26*W68</f>
        <v>0</v>
      </c>
      <c r="X158" s="29">
        <f>X26*X68</f>
        <v>0</v>
      </c>
      <c r="Y158" s="29">
        <f>Y26*Y68</f>
        <v>0</v>
      </c>
      <c r="Z158" s="29">
        <f>Z26*Z68</f>
        <v>0</v>
      </c>
      <c r="AA158" s="29">
        <f>AA26*AA68</f>
        <v>0</v>
      </c>
      <c r="AB158" s="29">
        <f>AB26*AB68</f>
        <v>0</v>
      </c>
      <c r="AC158" s="29">
        <f>AC26*AC68</f>
        <v>0</v>
      </c>
      <c r="AD158" s="29">
        <f>AD26*AD68</f>
        <v>0</v>
      </c>
      <c r="AE158" s="29">
        <f>AE26*AE68</f>
        <v>0</v>
      </c>
      <c r="AF158" s="29">
        <f>AF26*AF68</f>
        <v>0</v>
      </c>
      <c r="AG158" s="29">
        <f>AG26*AG68</f>
        <v>0</v>
      </c>
      <c r="AH158" s="29">
        <f>AH26*AH68</f>
        <v>0</v>
      </c>
      <c r="AI158" s="29">
        <f>AI26*AI68</f>
        <v>0</v>
      </c>
    </row>
    <row r="159" spans="1:35" x14ac:dyDescent="0.3">
      <c r="A159" s="29" t="s">
        <v>120</v>
      </c>
      <c r="B159" s="29" t="s">
        <v>37</v>
      </c>
      <c r="C159" s="29" t="s">
        <v>71</v>
      </c>
      <c r="D159" s="30" t="s">
        <v>68</v>
      </c>
      <c r="E159" s="29" t="s">
        <v>106</v>
      </c>
      <c r="F159" s="29">
        <f>F27*F69</f>
        <v>420000</v>
      </c>
      <c r="G159" s="29">
        <f>G27*G69</f>
        <v>0</v>
      </c>
      <c r="H159" s="29">
        <f>H27*H69</f>
        <v>0</v>
      </c>
      <c r="I159" s="29">
        <f>I27*I69</f>
        <v>0</v>
      </c>
      <c r="J159" s="29">
        <f>J27*J69</f>
        <v>0</v>
      </c>
      <c r="K159" s="29">
        <f>K27*K69</f>
        <v>0</v>
      </c>
      <c r="L159" s="29">
        <f>L27*L69</f>
        <v>0</v>
      </c>
      <c r="M159" s="29">
        <f>M27*M69</f>
        <v>0</v>
      </c>
      <c r="N159" s="29">
        <f>N27*N69</f>
        <v>0</v>
      </c>
      <c r="O159" s="29">
        <f>O27*O69</f>
        <v>0</v>
      </c>
      <c r="P159" s="29">
        <f>P27*P69</f>
        <v>0</v>
      </c>
      <c r="Q159" s="29">
        <f>Q27*Q69</f>
        <v>0</v>
      </c>
      <c r="R159" s="29">
        <f>R27*R69</f>
        <v>0</v>
      </c>
      <c r="S159" s="29">
        <f>S27*S69</f>
        <v>0</v>
      </c>
      <c r="T159" s="29">
        <f>T27*T69</f>
        <v>0</v>
      </c>
      <c r="U159" s="29">
        <f>U27*U69</f>
        <v>0</v>
      </c>
      <c r="V159" s="29">
        <f>V27*V69</f>
        <v>0</v>
      </c>
      <c r="W159" s="29">
        <f>W27*W69</f>
        <v>0</v>
      </c>
      <c r="X159" s="29">
        <f>X27*X69</f>
        <v>0</v>
      </c>
      <c r="Y159" s="29">
        <f>Y27*Y69</f>
        <v>0</v>
      </c>
      <c r="Z159" s="29">
        <f>Z27*Z69</f>
        <v>0</v>
      </c>
      <c r="AA159" s="29">
        <f>AA27*AA69</f>
        <v>0</v>
      </c>
      <c r="AB159" s="29">
        <f>AB27*AB69</f>
        <v>0</v>
      </c>
      <c r="AC159" s="29">
        <f>AC27*AC69</f>
        <v>0</v>
      </c>
      <c r="AD159" s="29">
        <f>AD27*AD69</f>
        <v>0</v>
      </c>
      <c r="AE159" s="29">
        <f>AE27*AE69</f>
        <v>0</v>
      </c>
      <c r="AF159" s="29">
        <f>AF27*AF69</f>
        <v>0</v>
      </c>
      <c r="AG159" s="29">
        <f>AG27*AG69</f>
        <v>0</v>
      </c>
      <c r="AH159" s="29">
        <f>AH27*AH69</f>
        <v>0</v>
      </c>
      <c r="AI159" s="29">
        <f>AI27*AI69</f>
        <v>0</v>
      </c>
    </row>
    <row r="160" spans="1:35" x14ac:dyDescent="0.3">
      <c r="A160" s="29" t="s">
        <v>120</v>
      </c>
      <c r="B160" s="29" t="s">
        <v>37</v>
      </c>
      <c r="C160" s="29" t="s">
        <v>71</v>
      </c>
      <c r="D160" s="30" t="s">
        <v>69</v>
      </c>
      <c r="E160" s="29" t="s">
        <v>106</v>
      </c>
      <c r="F160" s="29">
        <f>F28*F70</f>
        <v>420000</v>
      </c>
      <c r="G160" s="29">
        <f>G28*G70</f>
        <v>0</v>
      </c>
      <c r="H160" s="29">
        <f>H28*H70</f>
        <v>0</v>
      </c>
      <c r="I160" s="29">
        <f>I28*I70</f>
        <v>0</v>
      </c>
      <c r="J160" s="29">
        <f>J28*J70</f>
        <v>0</v>
      </c>
      <c r="K160" s="29">
        <f>K28*K70</f>
        <v>0</v>
      </c>
      <c r="L160" s="29">
        <f>L28*L70</f>
        <v>0</v>
      </c>
      <c r="M160" s="29">
        <f>M28*M70</f>
        <v>0</v>
      </c>
      <c r="N160" s="29">
        <f>N28*N70</f>
        <v>0</v>
      </c>
      <c r="O160" s="29">
        <f>O28*O70</f>
        <v>0</v>
      </c>
      <c r="P160" s="29">
        <f>P28*P70</f>
        <v>0</v>
      </c>
      <c r="Q160" s="29">
        <f>Q28*Q70</f>
        <v>0</v>
      </c>
      <c r="R160" s="29">
        <f>R28*R70</f>
        <v>0</v>
      </c>
      <c r="S160" s="29">
        <f>S28*S70</f>
        <v>0</v>
      </c>
      <c r="T160" s="29">
        <f>T28*T70</f>
        <v>0</v>
      </c>
      <c r="U160" s="29">
        <f>U28*U70</f>
        <v>0</v>
      </c>
      <c r="V160" s="29">
        <f>V28*V70</f>
        <v>0</v>
      </c>
      <c r="W160" s="29">
        <f>W28*W70</f>
        <v>0</v>
      </c>
      <c r="X160" s="29">
        <f>X28*X70</f>
        <v>0</v>
      </c>
      <c r="Y160" s="29">
        <f>Y28*Y70</f>
        <v>0</v>
      </c>
      <c r="Z160" s="29">
        <f>Z28*Z70</f>
        <v>0</v>
      </c>
      <c r="AA160" s="29">
        <f>AA28*AA70</f>
        <v>0</v>
      </c>
      <c r="AB160" s="29">
        <f>AB28*AB70</f>
        <v>0</v>
      </c>
      <c r="AC160" s="29">
        <f>AC28*AC70</f>
        <v>0</v>
      </c>
      <c r="AD160" s="29">
        <f>AD28*AD70</f>
        <v>0</v>
      </c>
      <c r="AE160" s="29">
        <f>AE28*AE70</f>
        <v>0</v>
      </c>
      <c r="AF160" s="29">
        <f>AF28*AF70</f>
        <v>0</v>
      </c>
      <c r="AG160" s="29">
        <f>AG28*AG70</f>
        <v>0</v>
      </c>
      <c r="AH160" s="29">
        <f>AH28*AH70</f>
        <v>0</v>
      </c>
      <c r="AI160" s="29">
        <f>AI28*AI70</f>
        <v>0</v>
      </c>
    </row>
    <row r="161" spans="1:37" x14ac:dyDescent="0.3">
      <c r="A161" s="29" t="s">
        <v>120</v>
      </c>
      <c r="B161" s="29" t="s">
        <v>37</v>
      </c>
      <c r="C161" s="29" t="s">
        <v>71</v>
      </c>
      <c r="D161" s="30" t="s">
        <v>70</v>
      </c>
      <c r="E161" s="29" t="s">
        <v>106</v>
      </c>
      <c r="F161" s="29">
        <f>F29*F71</f>
        <v>210000</v>
      </c>
      <c r="G161" s="29">
        <f>G29*G71</f>
        <v>0</v>
      </c>
      <c r="H161" s="29">
        <f>H29*H71</f>
        <v>0</v>
      </c>
      <c r="I161" s="29">
        <f>I29*I71</f>
        <v>0</v>
      </c>
      <c r="J161" s="29">
        <f>J29*J71</f>
        <v>0</v>
      </c>
      <c r="K161" s="29">
        <f>K29*K71</f>
        <v>0</v>
      </c>
      <c r="L161" s="29">
        <f>L29*L71</f>
        <v>0</v>
      </c>
      <c r="M161" s="29">
        <f>M29*M71</f>
        <v>0</v>
      </c>
      <c r="N161" s="29">
        <f>N29*N71</f>
        <v>0</v>
      </c>
      <c r="O161" s="29">
        <f>O29*O71</f>
        <v>0</v>
      </c>
      <c r="P161" s="29">
        <f>P29*P71</f>
        <v>0</v>
      </c>
      <c r="Q161" s="29">
        <f>Q29*Q71</f>
        <v>0</v>
      </c>
      <c r="R161" s="29">
        <f>R29*R71</f>
        <v>0</v>
      </c>
      <c r="S161" s="29">
        <f>S29*S71</f>
        <v>0</v>
      </c>
      <c r="T161" s="29">
        <f>T29*T71</f>
        <v>0</v>
      </c>
      <c r="U161" s="29">
        <f>U29*U71</f>
        <v>0</v>
      </c>
      <c r="V161" s="29">
        <f>V29*V71</f>
        <v>0</v>
      </c>
      <c r="W161" s="29">
        <f>W29*W71</f>
        <v>0</v>
      </c>
      <c r="X161" s="29">
        <f>X29*X71</f>
        <v>0</v>
      </c>
      <c r="Y161" s="29">
        <f>Y29*Y71</f>
        <v>0</v>
      </c>
      <c r="Z161" s="29">
        <f>Z29*Z71</f>
        <v>0</v>
      </c>
      <c r="AA161" s="29">
        <f>AA29*AA71</f>
        <v>0</v>
      </c>
      <c r="AB161" s="29">
        <f>AB29*AB71</f>
        <v>0</v>
      </c>
      <c r="AC161" s="29">
        <f>AC29*AC71</f>
        <v>0</v>
      </c>
      <c r="AD161" s="29">
        <f>AD29*AD71</f>
        <v>0</v>
      </c>
      <c r="AE161" s="29">
        <f>AE29*AE71</f>
        <v>0</v>
      </c>
      <c r="AF161" s="29">
        <f>AF29*AF71</f>
        <v>0</v>
      </c>
      <c r="AG161" s="29">
        <f>AG29*AG71</f>
        <v>0</v>
      </c>
      <c r="AH161" s="29">
        <f>AH29*AH71</f>
        <v>0</v>
      </c>
      <c r="AI161" s="29">
        <f>AI29*AI71</f>
        <v>0</v>
      </c>
    </row>
    <row r="162" spans="1:37" x14ac:dyDescent="0.3">
      <c r="A162" s="29" t="s">
        <v>120</v>
      </c>
      <c r="B162" s="29" t="s">
        <v>37</v>
      </c>
      <c r="C162" s="29" t="s">
        <v>71</v>
      </c>
      <c r="D162" s="30" t="s">
        <v>64</v>
      </c>
      <c r="E162" s="29" t="s">
        <v>106</v>
      </c>
      <c r="F162" s="29">
        <f>F30*F72</f>
        <v>840000</v>
      </c>
      <c r="G162" s="29">
        <f>G30*G72</f>
        <v>840000</v>
      </c>
      <c r="H162" s="29">
        <f>H30*H72</f>
        <v>840000</v>
      </c>
      <c r="I162" s="29">
        <f>I30*I72</f>
        <v>840000</v>
      </c>
      <c r="J162" s="29">
        <f>J30*J72</f>
        <v>840000</v>
      </c>
      <c r="K162" s="29">
        <f>K30*K72</f>
        <v>840000</v>
      </c>
      <c r="L162" s="29">
        <f>L30*L72</f>
        <v>840000</v>
      </c>
      <c r="M162" s="29">
        <f>M30*M72</f>
        <v>840000</v>
      </c>
      <c r="N162" s="29">
        <f>N30*N72</f>
        <v>840000</v>
      </c>
      <c r="O162" s="29">
        <f>O30*O72</f>
        <v>840000</v>
      </c>
      <c r="P162" s="29">
        <f>P30*P72</f>
        <v>840000</v>
      </c>
      <c r="Q162" s="29">
        <f>Q30*Q72</f>
        <v>840000</v>
      </c>
      <c r="R162" s="29">
        <f>R30*R72</f>
        <v>840000</v>
      </c>
      <c r="S162" s="29">
        <f>S30*S72</f>
        <v>840000</v>
      </c>
      <c r="T162" s="29">
        <f>T30*T72</f>
        <v>840000</v>
      </c>
      <c r="U162" s="29">
        <f>U30*U72</f>
        <v>840000</v>
      </c>
      <c r="V162" s="29">
        <f>V30*V72</f>
        <v>840000</v>
      </c>
      <c r="W162" s="29">
        <f>W30*W72</f>
        <v>840000</v>
      </c>
      <c r="X162" s="29">
        <f>X30*X72</f>
        <v>840000</v>
      </c>
      <c r="Y162" s="29">
        <f>Y30*Y72</f>
        <v>840000</v>
      </c>
      <c r="Z162" s="29">
        <f>Z30*Z72</f>
        <v>840000</v>
      </c>
      <c r="AA162" s="29">
        <f>AA30*AA72</f>
        <v>840000</v>
      </c>
      <c r="AB162" s="29">
        <f>AB30*AB72</f>
        <v>840000</v>
      </c>
      <c r="AC162" s="29">
        <f>AC30*AC72</f>
        <v>840000</v>
      </c>
      <c r="AD162" s="29">
        <f>AD30*AD72</f>
        <v>840000</v>
      </c>
      <c r="AE162" s="29">
        <f>AE30*AE72</f>
        <v>840000</v>
      </c>
      <c r="AF162" s="29">
        <f>AF30*AF72</f>
        <v>840000</v>
      </c>
      <c r="AG162" s="29">
        <f>AG30*AG72</f>
        <v>840000</v>
      </c>
      <c r="AH162" s="29">
        <f>AH30*AH72</f>
        <v>840000</v>
      </c>
      <c r="AI162" s="29">
        <f>AI30*AI72</f>
        <v>840000</v>
      </c>
    </row>
    <row r="163" spans="1:37" x14ac:dyDescent="0.3">
      <c r="A163" s="29" t="s">
        <v>120</v>
      </c>
      <c r="B163" s="29" t="s">
        <v>37</v>
      </c>
      <c r="C163" s="29" t="s">
        <v>71</v>
      </c>
      <c r="D163" s="38" t="s">
        <v>65</v>
      </c>
      <c r="E163" s="29" t="s">
        <v>106</v>
      </c>
      <c r="F163" s="29">
        <f>F31*F73</f>
        <v>0</v>
      </c>
      <c r="G163" s="29">
        <f>G31*G73</f>
        <v>0</v>
      </c>
      <c r="H163" s="29">
        <f>H31*H73</f>
        <v>980000</v>
      </c>
      <c r="I163" s="29">
        <f>I31*I73</f>
        <v>980000</v>
      </c>
      <c r="J163" s="29">
        <f>J31*J73</f>
        <v>980000</v>
      </c>
      <c r="K163" s="29">
        <f>K31*K73</f>
        <v>980000</v>
      </c>
      <c r="L163" s="29">
        <f>L31*L73</f>
        <v>980000</v>
      </c>
      <c r="M163" s="29">
        <f>M31*M73</f>
        <v>980000</v>
      </c>
      <c r="N163" s="29">
        <f>N31*N73</f>
        <v>980000</v>
      </c>
      <c r="O163" s="29">
        <f>O31*O73</f>
        <v>980000</v>
      </c>
      <c r="P163" s="29">
        <f>P31*P73</f>
        <v>980000</v>
      </c>
      <c r="Q163" s="29">
        <f>Q31*Q73</f>
        <v>980000</v>
      </c>
      <c r="R163" s="29">
        <f>R31*R73</f>
        <v>980000</v>
      </c>
      <c r="S163" s="29">
        <f>S31*S73</f>
        <v>980000</v>
      </c>
      <c r="T163" s="29">
        <f>T31*T73</f>
        <v>980000</v>
      </c>
      <c r="U163" s="29">
        <f>U31*U73</f>
        <v>980000</v>
      </c>
      <c r="V163" s="29">
        <f>V31*V73</f>
        <v>980000</v>
      </c>
      <c r="W163" s="29">
        <f>W31*W73</f>
        <v>980000</v>
      </c>
      <c r="X163" s="29">
        <f>X31*X73</f>
        <v>980000</v>
      </c>
      <c r="Y163" s="29">
        <f>Y31*Y73</f>
        <v>980000</v>
      </c>
      <c r="Z163" s="29">
        <f>Z31*Z73</f>
        <v>980000</v>
      </c>
      <c r="AA163" s="29">
        <f>AA31*AA73</f>
        <v>980000</v>
      </c>
      <c r="AB163" s="29">
        <f>AB31*AB73</f>
        <v>980000</v>
      </c>
      <c r="AC163" s="29">
        <f>AC31*AC73</f>
        <v>980000</v>
      </c>
      <c r="AD163" s="29">
        <f>AD31*AD73</f>
        <v>980000</v>
      </c>
      <c r="AE163" s="29">
        <f>AE31*AE73</f>
        <v>980000</v>
      </c>
      <c r="AF163" s="29">
        <f>AF31*AF73</f>
        <v>980000</v>
      </c>
      <c r="AG163" s="29">
        <f>AG31*AG73</f>
        <v>980000</v>
      </c>
      <c r="AH163" s="29">
        <f>AH31*AH73</f>
        <v>980000</v>
      </c>
      <c r="AI163" s="29">
        <f>AI31*AI73</f>
        <v>980000</v>
      </c>
    </row>
    <row r="164" spans="1:37" x14ac:dyDescent="0.3">
      <c r="A164" s="29" t="s">
        <v>120</v>
      </c>
      <c r="B164" s="29" t="s">
        <v>37</v>
      </c>
      <c r="C164" s="29" t="s">
        <v>71</v>
      </c>
      <c r="D164" s="30" t="s">
        <v>66</v>
      </c>
      <c r="E164" s="29" t="s">
        <v>106</v>
      </c>
      <c r="F164" s="29">
        <f>F32*F74</f>
        <v>280000</v>
      </c>
      <c r="G164" s="29">
        <f>G32*G74</f>
        <v>280000</v>
      </c>
      <c r="H164" s="29">
        <f>H32*H74</f>
        <v>280000</v>
      </c>
      <c r="I164" s="29">
        <f>I32*I74</f>
        <v>280000</v>
      </c>
      <c r="J164" s="29">
        <f>J32*J74</f>
        <v>280000</v>
      </c>
      <c r="K164" s="29">
        <f>K32*K74</f>
        <v>140000</v>
      </c>
      <c r="L164" s="29">
        <f>L32*L74</f>
        <v>140000</v>
      </c>
      <c r="M164" s="29">
        <f>M32*M74</f>
        <v>140000</v>
      </c>
      <c r="N164" s="29">
        <f>N32*N74</f>
        <v>140000</v>
      </c>
      <c r="O164" s="29">
        <f>O32*O74</f>
        <v>140000</v>
      </c>
      <c r="P164" s="29">
        <f>P32*P74</f>
        <v>140000</v>
      </c>
      <c r="Q164" s="29">
        <f>Q32*Q74</f>
        <v>140000</v>
      </c>
      <c r="R164" s="29">
        <f>R32*R74</f>
        <v>140000</v>
      </c>
      <c r="S164" s="29">
        <f>S32*S74</f>
        <v>140000</v>
      </c>
      <c r="T164" s="29">
        <f>T32*T74</f>
        <v>140000</v>
      </c>
      <c r="U164" s="29">
        <f>U32*U74</f>
        <v>140000</v>
      </c>
      <c r="V164" s="29">
        <f>V32*V74</f>
        <v>140000</v>
      </c>
      <c r="W164" s="29">
        <f>W32*W74</f>
        <v>140000</v>
      </c>
      <c r="X164" s="29">
        <f>X32*X74</f>
        <v>140000</v>
      </c>
      <c r="Y164" s="29">
        <f>Y32*Y74</f>
        <v>140000</v>
      </c>
      <c r="Z164" s="29">
        <f>Z32*Z74</f>
        <v>140000</v>
      </c>
      <c r="AA164" s="29">
        <f>AA32*AA74</f>
        <v>140000</v>
      </c>
      <c r="AB164" s="29">
        <f>AB32*AB74</f>
        <v>140000</v>
      </c>
      <c r="AC164" s="29">
        <f>AC32*AC74</f>
        <v>140000</v>
      </c>
      <c r="AD164" s="29">
        <f>AD32*AD74</f>
        <v>140000</v>
      </c>
      <c r="AE164" s="29">
        <f>AE32*AE74</f>
        <v>140000</v>
      </c>
      <c r="AF164" s="29">
        <f>AF32*AF74</f>
        <v>140000</v>
      </c>
      <c r="AG164" s="29">
        <f>AG32*AG74</f>
        <v>140000</v>
      </c>
      <c r="AH164" s="29">
        <f>AH32*AH74</f>
        <v>140000</v>
      </c>
      <c r="AI164" s="29">
        <f>AI32*AI74</f>
        <v>140000</v>
      </c>
    </row>
    <row r="165" spans="1:37" x14ac:dyDescent="0.3">
      <c r="A165" s="29" t="s">
        <v>120</v>
      </c>
      <c r="B165" s="29" t="s">
        <v>37</v>
      </c>
      <c r="C165" s="29" t="s">
        <v>71</v>
      </c>
      <c r="D165" s="30" t="s">
        <v>67</v>
      </c>
      <c r="E165" s="29" t="s">
        <v>106</v>
      </c>
      <c r="F165" s="29">
        <f>F33*F75</f>
        <v>420000</v>
      </c>
      <c r="G165" s="29">
        <f>G33*G75</f>
        <v>420000</v>
      </c>
      <c r="H165" s="29">
        <f>H33*H75</f>
        <v>420000</v>
      </c>
      <c r="I165" s="29">
        <f>I33*I75</f>
        <v>420000</v>
      </c>
      <c r="J165" s="29">
        <f>J33*J75</f>
        <v>420000</v>
      </c>
      <c r="K165" s="29">
        <f>K33*K75</f>
        <v>420000</v>
      </c>
      <c r="L165" s="29">
        <f>L33*L75</f>
        <v>420000</v>
      </c>
      <c r="M165" s="29">
        <f>M33*M75</f>
        <v>420000</v>
      </c>
      <c r="N165" s="29">
        <f>N33*N75</f>
        <v>420000</v>
      </c>
      <c r="O165" s="29">
        <f>O33*O75</f>
        <v>420000</v>
      </c>
      <c r="P165" s="29">
        <f>P33*P75</f>
        <v>420000</v>
      </c>
      <c r="Q165" s="29">
        <f>Q33*Q75</f>
        <v>420000</v>
      </c>
      <c r="R165" s="29">
        <f>R33*R75</f>
        <v>420000</v>
      </c>
      <c r="S165" s="29">
        <f>S33*S75</f>
        <v>420000</v>
      </c>
      <c r="T165" s="29">
        <f>T33*T75</f>
        <v>420000</v>
      </c>
      <c r="U165" s="29">
        <f>U33*U75</f>
        <v>420000</v>
      </c>
      <c r="V165" s="29">
        <f>V33*V75</f>
        <v>420000</v>
      </c>
      <c r="W165" s="29">
        <f>W33*W75</f>
        <v>420000</v>
      </c>
      <c r="X165" s="29">
        <f>X33*X75</f>
        <v>420000</v>
      </c>
      <c r="Y165" s="29">
        <f>Y33*Y75</f>
        <v>420000</v>
      </c>
      <c r="Z165" s="29">
        <f>Z33*Z75</f>
        <v>420000</v>
      </c>
      <c r="AA165" s="29">
        <f>AA33*AA75</f>
        <v>420000</v>
      </c>
      <c r="AB165" s="29">
        <f>AB33*AB75</f>
        <v>420000</v>
      </c>
      <c r="AC165" s="29">
        <f>AC33*AC75</f>
        <v>420000</v>
      </c>
      <c r="AD165" s="29">
        <f>AD33*AD75</f>
        <v>420000</v>
      </c>
      <c r="AE165" s="29">
        <f>AE33*AE75</f>
        <v>420000</v>
      </c>
      <c r="AF165" s="29">
        <f>AF33*AF75</f>
        <v>420000</v>
      </c>
      <c r="AG165" s="29">
        <f>AG33*AG75</f>
        <v>420000</v>
      </c>
      <c r="AH165" s="29">
        <f>AH33*AH75</f>
        <v>420000</v>
      </c>
      <c r="AI165" s="29">
        <f>AI33*AI75</f>
        <v>420000</v>
      </c>
    </row>
    <row r="166" spans="1:37" x14ac:dyDescent="0.3">
      <c r="A166" s="29" t="s">
        <v>120</v>
      </c>
      <c r="B166" s="29" t="s">
        <v>37</v>
      </c>
      <c r="C166" s="29" t="s">
        <v>71</v>
      </c>
      <c r="D166" s="30" t="s">
        <v>76</v>
      </c>
      <c r="E166" s="29" t="s">
        <v>106</v>
      </c>
      <c r="F166" s="29">
        <f>F34*F76</f>
        <v>0</v>
      </c>
      <c r="G166" s="29">
        <f>G34*G76</f>
        <v>0</v>
      </c>
      <c r="H166" s="29">
        <f>H34*H76</f>
        <v>2400000</v>
      </c>
      <c r="I166" s="29">
        <f>I34*I76</f>
        <v>2400000</v>
      </c>
      <c r="J166" s="29">
        <f>J34*J76</f>
        <v>2400000</v>
      </c>
      <c r="K166" s="29">
        <f>K34*K76</f>
        <v>4800000</v>
      </c>
      <c r="L166" s="29">
        <f>L34*L76</f>
        <v>4800000</v>
      </c>
      <c r="M166" s="29">
        <f>M34*M76</f>
        <v>4800000</v>
      </c>
      <c r="N166" s="29">
        <f>N34*N76</f>
        <v>4800000</v>
      </c>
      <c r="O166" s="29">
        <f>O34*O76</f>
        <v>4800000</v>
      </c>
      <c r="P166" s="29">
        <f>P34*P76</f>
        <v>4800000</v>
      </c>
      <c r="Q166" s="29">
        <f>Q34*Q76</f>
        <v>4800000</v>
      </c>
      <c r="R166" s="29">
        <f>R34*R76</f>
        <v>4800000</v>
      </c>
      <c r="S166" s="29">
        <f>S34*S76</f>
        <v>4800000</v>
      </c>
      <c r="T166" s="29">
        <f>T34*T76</f>
        <v>4800000</v>
      </c>
      <c r="U166" s="29">
        <f>U34*U76</f>
        <v>4800000</v>
      </c>
      <c r="V166" s="29">
        <f>V34*V76</f>
        <v>4800000</v>
      </c>
      <c r="W166" s="29">
        <f>W34*W76</f>
        <v>4800000</v>
      </c>
      <c r="X166" s="29">
        <f>X34*X76</f>
        <v>4800000</v>
      </c>
      <c r="Y166" s="29">
        <f>Y34*Y76</f>
        <v>4800000</v>
      </c>
      <c r="Z166" s="29">
        <f>Z34*Z76</f>
        <v>4800000</v>
      </c>
      <c r="AA166" s="29">
        <f>AA34*AA76</f>
        <v>4800000</v>
      </c>
      <c r="AB166" s="29">
        <f>AB34*AB76</f>
        <v>4800000</v>
      </c>
      <c r="AC166" s="29">
        <f>AC34*AC76</f>
        <v>4800000</v>
      </c>
      <c r="AD166" s="29">
        <f>AD34*AD76</f>
        <v>4800000</v>
      </c>
      <c r="AE166" s="29">
        <f>AE34*AE76</f>
        <v>4800000</v>
      </c>
      <c r="AF166" s="29">
        <f>AF34*AF76</f>
        <v>4800000</v>
      </c>
      <c r="AG166" s="29">
        <f>AG34*AG76</f>
        <v>4800000</v>
      </c>
      <c r="AH166" s="29">
        <f>AH34*AH76</f>
        <v>4800000</v>
      </c>
      <c r="AI166" s="29">
        <f>AI34*AI76</f>
        <v>4800000</v>
      </c>
    </row>
    <row r="167" spans="1:37" x14ac:dyDescent="0.3">
      <c r="A167" s="29" t="s">
        <v>120</v>
      </c>
      <c r="B167" s="29" t="s">
        <v>37</v>
      </c>
      <c r="C167" s="29" t="s">
        <v>72</v>
      </c>
      <c r="D167" s="30" t="s">
        <v>73</v>
      </c>
      <c r="E167" s="29" t="s">
        <v>106</v>
      </c>
      <c r="F167" s="29">
        <f>F35*F77</f>
        <v>700000</v>
      </c>
      <c r="G167" s="29">
        <f>G35*G77</f>
        <v>0</v>
      </c>
      <c r="H167" s="29">
        <f>H35*H77</f>
        <v>0</v>
      </c>
      <c r="I167" s="29">
        <f>I35*I77</f>
        <v>0</v>
      </c>
      <c r="J167" s="29">
        <f>J35*J77</f>
        <v>0</v>
      </c>
      <c r="K167" s="29">
        <f>K35*K77</f>
        <v>0</v>
      </c>
      <c r="L167" s="29">
        <f>L35*L77</f>
        <v>0</v>
      </c>
      <c r="M167" s="29">
        <f>M35*M77</f>
        <v>0</v>
      </c>
      <c r="N167" s="29">
        <f>N35*N77</f>
        <v>0</v>
      </c>
      <c r="O167" s="29">
        <f>O35*O77</f>
        <v>0</v>
      </c>
      <c r="P167" s="29">
        <f>P35*P77</f>
        <v>0</v>
      </c>
      <c r="Q167" s="29">
        <f>Q35*Q77</f>
        <v>0</v>
      </c>
      <c r="R167" s="29">
        <f>R35*R77</f>
        <v>0</v>
      </c>
      <c r="S167" s="29">
        <f>S35*S77</f>
        <v>0</v>
      </c>
      <c r="T167" s="29">
        <f>T35*T77</f>
        <v>0</v>
      </c>
      <c r="U167" s="29">
        <f>U35*U77</f>
        <v>0</v>
      </c>
      <c r="V167" s="29">
        <f>V35*V77</f>
        <v>0</v>
      </c>
      <c r="W167" s="29">
        <f>W35*W77</f>
        <v>0</v>
      </c>
      <c r="X167" s="29">
        <f>X35*X77</f>
        <v>0</v>
      </c>
      <c r="Y167" s="29">
        <f>Y35*Y77</f>
        <v>0</v>
      </c>
      <c r="Z167" s="29">
        <f>Z35*Z77</f>
        <v>0</v>
      </c>
      <c r="AA167" s="29">
        <f>AA35*AA77</f>
        <v>0</v>
      </c>
      <c r="AB167" s="29">
        <f>AB35*AB77</f>
        <v>0</v>
      </c>
      <c r="AC167" s="29">
        <f>AC35*AC77</f>
        <v>0</v>
      </c>
      <c r="AD167" s="29">
        <f>AD35*AD77</f>
        <v>0</v>
      </c>
      <c r="AE167" s="29">
        <f>AE35*AE77</f>
        <v>0</v>
      </c>
      <c r="AF167" s="29">
        <f>AF35*AF77</f>
        <v>0</v>
      </c>
      <c r="AG167" s="29">
        <f>AG35*AG77</f>
        <v>0</v>
      </c>
      <c r="AH167" s="29">
        <f>AH35*AH77</f>
        <v>0</v>
      </c>
      <c r="AI167" s="29">
        <f>AI35*AI77</f>
        <v>0</v>
      </c>
    </row>
    <row r="168" spans="1:37" x14ac:dyDescent="0.3">
      <c r="A168" s="29" t="s">
        <v>120</v>
      </c>
      <c r="B168" s="29" t="s">
        <v>37</v>
      </c>
      <c r="C168" s="29" t="s">
        <v>72</v>
      </c>
      <c r="D168" s="30" t="s">
        <v>74</v>
      </c>
      <c r="E168" s="29" t="s">
        <v>106</v>
      </c>
      <c r="F168" s="29">
        <f>F36*F78</f>
        <v>420000</v>
      </c>
      <c r="G168" s="29">
        <f>G36*G78</f>
        <v>0</v>
      </c>
      <c r="H168" s="29">
        <f>H36*H78</f>
        <v>0</v>
      </c>
      <c r="I168" s="29">
        <f>I36*I78</f>
        <v>0</v>
      </c>
      <c r="J168" s="29">
        <f>J36*J78</f>
        <v>0</v>
      </c>
      <c r="K168" s="29">
        <f>K36*K78</f>
        <v>0</v>
      </c>
      <c r="L168" s="29">
        <f>L36*L78</f>
        <v>0</v>
      </c>
      <c r="M168" s="29">
        <f>M36*M78</f>
        <v>0</v>
      </c>
      <c r="N168" s="29">
        <f>N36*N78</f>
        <v>0</v>
      </c>
      <c r="O168" s="29">
        <f>O36*O78</f>
        <v>0</v>
      </c>
      <c r="P168" s="29">
        <f>P36*P78</f>
        <v>0</v>
      </c>
      <c r="Q168" s="29">
        <f>Q36*Q78</f>
        <v>0</v>
      </c>
      <c r="R168" s="29">
        <f>R36*R78</f>
        <v>0</v>
      </c>
      <c r="S168" s="29">
        <f>S36*S78</f>
        <v>0</v>
      </c>
      <c r="T168" s="29">
        <f>T36*T78</f>
        <v>0</v>
      </c>
      <c r="U168" s="29">
        <f>U36*U78</f>
        <v>0</v>
      </c>
      <c r="V168" s="29">
        <f>V36*V78</f>
        <v>0</v>
      </c>
      <c r="W168" s="29">
        <f>W36*W78</f>
        <v>0</v>
      </c>
      <c r="X168" s="29">
        <f>X36*X78</f>
        <v>0</v>
      </c>
      <c r="Y168" s="29">
        <f>Y36*Y78</f>
        <v>0</v>
      </c>
      <c r="Z168" s="29">
        <f>Z36*Z78</f>
        <v>0</v>
      </c>
      <c r="AA168" s="29">
        <f>AA36*AA78</f>
        <v>0</v>
      </c>
      <c r="AB168" s="29">
        <f>AB36*AB78</f>
        <v>0</v>
      </c>
      <c r="AC168" s="29">
        <f>AC36*AC78</f>
        <v>0</v>
      </c>
      <c r="AD168" s="29">
        <f>AD36*AD78</f>
        <v>0</v>
      </c>
      <c r="AE168" s="29">
        <f>AE36*AE78</f>
        <v>0</v>
      </c>
      <c r="AF168" s="29">
        <f>AF36*AF78</f>
        <v>0</v>
      </c>
      <c r="AG168" s="29">
        <f>AG36*AG78</f>
        <v>0</v>
      </c>
      <c r="AH168" s="29">
        <f>AH36*AH78</f>
        <v>0</v>
      </c>
      <c r="AI168" s="29">
        <f>AI36*AI78</f>
        <v>0</v>
      </c>
    </row>
    <row r="169" spans="1:37" x14ac:dyDescent="0.3">
      <c r="A169" s="29" t="s">
        <v>120</v>
      </c>
      <c r="B169" s="29" t="s">
        <v>37</v>
      </c>
      <c r="C169" s="29" t="s">
        <v>72</v>
      </c>
      <c r="D169" s="30" t="s">
        <v>75</v>
      </c>
      <c r="E169" s="29" t="s">
        <v>106</v>
      </c>
      <c r="F169" s="29">
        <f>F37*F79</f>
        <v>1050000</v>
      </c>
      <c r="G169" s="29">
        <f>G37*G79</f>
        <v>0</v>
      </c>
      <c r="H169" s="29">
        <f>H37*H79</f>
        <v>0</v>
      </c>
      <c r="I169" s="29">
        <f>I37*I79</f>
        <v>0</v>
      </c>
      <c r="J169" s="29">
        <f>J37*J79</f>
        <v>0</v>
      </c>
      <c r="K169" s="29">
        <f>K37*K79</f>
        <v>0</v>
      </c>
      <c r="L169" s="29">
        <f>L37*L79</f>
        <v>0</v>
      </c>
      <c r="M169" s="29">
        <f>M37*M79</f>
        <v>0</v>
      </c>
      <c r="N169" s="29">
        <f>N37*N79</f>
        <v>0</v>
      </c>
      <c r="O169" s="29">
        <f>O37*O79</f>
        <v>0</v>
      </c>
      <c r="P169" s="29">
        <f>P37*P79</f>
        <v>0</v>
      </c>
      <c r="Q169" s="29">
        <f>Q37*Q79</f>
        <v>0</v>
      </c>
      <c r="R169" s="29">
        <f>R37*R79</f>
        <v>0</v>
      </c>
      <c r="S169" s="29">
        <f>S37*S79</f>
        <v>0</v>
      </c>
      <c r="T169" s="29">
        <f>T37*T79</f>
        <v>0</v>
      </c>
      <c r="U169" s="29">
        <f>U37*U79</f>
        <v>0</v>
      </c>
      <c r="V169" s="29">
        <f>V37*V79</f>
        <v>0</v>
      </c>
      <c r="W169" s="29">
        <f>W37*W79</f>
        <v>0</v>
      </c>
      <c r="X169" s="29">
        <f>X37*X79</f>
        <v>0</v>
      </c>
      <c r="Y169" s="29">
        <f>Y37*Y79</f>
        <v>0</v>
      </c>
      <c r="Z169" s="29">
        <f>Z37*Z79</f>
        <v>0</v>
      </c>
      <c r="AA169" s="29">
        <f>AA37*AA79</f>
        <v>0</v>
      </c>
      <c r="AB169" s="29">
        <f>AB37*AB79</f>
        <v>0</v>
      </c>
      <c r="AC169" s="29">
        <f>AC37*AC79</f>
        <v>0</v>
      </c>
      <c r="AD169" s="29">
        <f>AD37*AD79</f>
        <v>0</v>
      </c>
      <c r="AE169" s="29">
        <f>AE37*AE79</f>
        <v>0</v>
      </c>
      <c r="AF169" s="29">
        <f>AF37*AF79</f>
        <v>0</v>
      </c>
      <c r="AG169" s="29">
        <f>AG37*AG79</f>
        <v>0</v>
      </c>
      <c r="AH169" s="29">
        <f>AH37*AH79</f>
        <v>0</v>
      </c>
      <c r="AI169" s="29">
        <f>AI37*AI79</f>
        <v>0</v>
      </c>
    </row>
    <row r="170" spans="1:37" x14ac:dyDescent="0.3">
      <c r="A170" s="29" t="s">
        <v>120</v>
      </c>
      <c r="B170" s="29" t="s">
        <v>37</v>
      </c>
      <c r="C170" s="29" t="s">
        <v>72</v>
      </c>
      <c r="D170" s="30" t="s">
        <v>76</v>
      </c>
      <c r="E170" s="29" t="s">
        <v>106</v>
      </c>
      <c r="F170" s="29">
        <f>F38*F80</f>
        <v>1400000</v>
      </c>
      <c r="G170" s="29">
        <f>G38*G80</f>
        <v>0</v>
      </c>
      <c r="H170" s="29">
        <f>H38*H80</f>
        <v>0</v>
      </c>
      <c r="I170" s="29">
        <f>I38*I80</f>
        <v>0</v>
      </c>
      <c r="J170" s="29">
        <f>J38*J80</f>
        <v>0</v>
      </c>
      <c r="K170" s="29">
        <f>K38*K80</f>
        <v>0</v>
      </c>
      <c r="L170" s="29">
        <f>L38*L80</f>
        <v>0</v>
      </c>
      <c r="M170" s="29">
        <f>M38*M80</f>
        <v>0</v>
      </c>
      <c r="N170" s="29">
        <f>N38*N80</f>
        <v>0</v>
      </c>
      <c r="O170" s="29">
        <f>O38*O80</f>
        <v>0</v>
      </c>
      <c r="P170" s="29">
        <f>P38*P80</f>
        <v>0</v>
      </c>
      <c r="Q170" s="29">
        <f>Q38*Q80</f>
        <v>0</v>
      </c>
      <c r="R170" s="29">
        <f>R38*R80</f>
        <v>0</v>
      </c>
      <c r="S170" s="29">
        <f>S38*S80</f>
        <v>0</v>
      </c>
      <c r="T170" s="29">
        <f>T38*T80</f>
        <v>0</v>
      </c>
      <c r="U170" s="29">
        <f>U38*U80</f>
        <v>0</v>
      </c>
      <c r="V170" s="29">
        <f>V38*V80</f>
        <v>0</v>
      </c>
      <c r="W170" s="29">
        <f>W38*W80</f>
        <v>0</v>
      </c>
      <c r="X170" s="29">
        <f>X38*X80</f>
        <v>0</v>
      </c>
      <c r="Y170" s="29">
        <f>Y38*Y80</f>
        <v>0</v>
      </c>
      <c r="Z170" s="29">
        <f>Z38*Z80</f>
        <v>0</v>
      </c>
      <c r="AA170" s="29">
        <f>AA38*AA80</f>
        <v>0</v>
      </c>
      <c r="AB170" s="29">
        <f>AB38*AB80</f>
        <v>0</v>
      </c>
      <c r="AC170" s="29">
        <f>AC38*AC80</f>
        <v>0</v>
      </c>
      <c r="AD170" s="29">
        <f>AD38*AD80</f>
        <v>0</v>
      </c>
      <c r="AE170" s="29">
        <f>AE38*AE80</f>
        <v>0</v>
      </c>
      <c r="AF170" s="29">
        <f>AF38*AF80</f>
        <v>0</v>
      </c>
      <c r="AG170" s="29">
        <f>AG38*AG80</f>
        <v>0</v>
      </c>
      <c r="AH170" s="29">
        <f>AH38*AH80</f>
        <v>0</v>
      </c>
      <c r="AI170" s="29">
        <f>AI38*AI80</f>
        <v>0</v>
      </c>
    </row>
    <row r="171" spans="1:37" x14ac:dyDescent="0.3">
      <c r="A171" s="29" t="s">
        <v>120</v>
      </c>
      <c r="B171" s="29" t="s">
        <v>37</v>
      </c>
      <c r="C171" s="29" t="s">
        <v>72</v>
      </c>
      <c r="D171" s="30" t="s">
        <v>77</v>
      </c>
      <c r="E171" s="29" t="s">
        <v>106</v>
      </c>
      <c r="F171" s="29">
        <f>F39*F81</f>
        <v>140000</v>
      </c>
      <c r="G171" s="29">
        <f>G39*G81</f>
        <v>0</v>
      </c>
      <c r="H171" s="29">
        <f>H39*H81</f>
        <v>0</v>
      </c>
      <c r="I171" s="29">
        <f>I39*I81</f>
        <v>0</v>
      </c>
      <c r="J171" s="29">
        <f>J39*J81</f>
        <v>0</v>
      </c>
      <c r="K171" s="29">
        <f>K39*K81</f>
        <v>0</v>
      </c>
      <c r="L171" s="29">
        <f>L39*L81</f>
        <v>0</v>
      </c>
      <c r="M171" s="29">
        <f>M39*M81</f>
        <v>0</v>
      </c>
      <c r="N171" s="29">
        <f>N39*N81</f>
        <v>0</v>
      </c>
      <c r="O171" s="29">
        <f>O39*O81</f>
        <v>0</v>
      </c>
      <c r="P171" s="29">
        <f>P39*P81</f>
        <v>0</v>
      </c>
      <c r="Q171" s="29">
        <f>Q39*Q81</f>
        <v>0</v>
      </c>
      <c r="R171" s="29">
        <f>R39*R81</f>
        <v>0</v>
      </c>
      <c r="S171" s="29">
        <f>S39*S81</f>
        <v>0</v>
      </c>
      <c r="T171" s="29">
        <f>T39*T81</f>
        <v>0</v>
      </c>
      <c r="U171" s="29">
        <f>U39*U81</f>
        <v>0</v>
      </c>
      <c r="V171" s="29">
        <f>V39*V81</f>
        <v>0</v>
      </c>
      <c r="W171" s="29">
        <f>W39*W81</f>
        <v>0</v>
      </c>
      <c r="X171" s="29">
        <f>X39*X81</f>
        <v>0</v>
      </c>
      <c r="Y171" s="29">
        <f>Y39*Y81</f>
        <v>0</v>
      </c>
      <c r="Z171" s="29">
        <f>Z39*Z81</f>
        <v>0</v>
      </c>
      <c r="AA171" s="29">
        <f>AA39*AA81</f>
        <v>0</v>
      </c>
      <c r="AB171" s="29">
        <f>AB39*AB81</f>
        <v>0</v>
      </c>
      <c r="AC171" s="29">
        <f>AC39*AC81</f>
        <v>0</v>
      </c>
      <c r="AD171" s="29">
        <f>AD39*AD81</f>
        <v>0</v>
      </c>
      <c r="AE171" s="29">
        <f>AE39*AE81</f>
        <v>0</v>
      </c>
      <c r="AF171" s="29">
        <f>AF39*AF81</f>
        <v>0</v>
      </c>
      <c r="AG171" s="29">
        <f>AG39*AG81</f>
        <v>0</v>
      </c>
      <c r="AH171" s="29">
        <f>AH39*AH81</f>
        <v>0</v>
      </c>
      <c r="AI171" s="29">
        <f>AI39*AI81</f>
        <v>0</v>
      </c>
    </row>
    <row r="172" spans="1:37" s="54" customFormat="1" x14ac:dyDescent="0.3">
      <c r="A172" s="50" t="s">
        <v>120</v>
      </c>
      <c r="B172" s="50" t="s">
        <v>37</v>
      </c>
      <c r="C172" s="50" t="s">
        <v>107</v>
      </c>
      <c r="D172" s="51" t="s">
        <v>108</v>
      </c>
      <c r="E172" s="50" t="s">
        <v>106</v>
      </c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55"/>
      <c r="AK172" s="55"/>
    </row>
    <row r="173" spans="1:37" s="54" customFormat="1" x14ac:dyDescent="0.3">
      <c r="A173" s="50" t="s">
        <v>120</v>
      </c>
      <c r="B173" s="50" t="s">
        <v>37</v>
      </c>
      <c r="C173" s="50" t="s">
        <v>107</v>
      </c>
      <c r="D173" s="51" t="s">
        <v>109</v>
      </c>
      <c r="E173" s="50" t="s">
        <v>106</v>
      </c>
      <c r="F173" s="67"/>
      <c r="G173" s="67"/>
      <c r="H173" s="52">
        <v>126923.08</v>
      </c>
      <c r="I173" s="52"/>
      <c r="J173" s="52"/>
      <c r="K173" s="52">
        <v>100000.00000000001</v>
      </c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55">
        <v>-226923.08</v>
      </c>
      <c r="AJ173" s="55"/>
      <c r="AK173" s="55"/>
    </row>
    <row r="174" spans="1:37" x14ac:dyDescent="0.3">
      <c r="A174" s="29" t="s">
        <v>120</v>
      </c>
      <c r="B174" s="29" t="s">
        <v>78</v>
      </c>
      <c r="C174" s="29" t="s">
        <v>79</v>
      </c>
      <c r="D174" s="30" t="s">
        <v>80</v>
      </c>
      <c r="E174" s="29" t="s">
        <v>106</v>
      </c>
      <c r="F174" s="29">
        <f>F42*F84</f>
        <v>0</v>
      </c>
      <c r="G174" s="29">
        <f>G42*G84</f>
        <v>0</v>
      </c>
      <c r="H174" s="29">
        <f>H42*H84</f>
        <v>720000</v>
      </c>
      <c r="I174" s="29">
        <f>I42*I84</f>
        <v>2400000</v>
      </c>
      <c r="J174" s="29">
        <f>J42*J84</f>
        <v>6000000</v>
      </c>
      <c r="K174" s="29">
        <f>K42*K84</f>
        <v>12000000</v>
      </c>
      <c r="L174" s="29">
        <f>L42*L84</f>
        <v>12000000</v>
      </c>
      <c r="M174" s="29">
        <f>M42*M84</f>
        <v>24000000</v>
      </c>
      <c r="N174" s="29">
        <f>N42*N84</f>
        <v>24000000</v>
      </c>
      <c r="O174" s="29">
        <f>O42*O84</f>
        <v>30000000</v>
      </c>
      <c r="P174" s="29">
        <f>P42*P84</f>
        <v>30000000</v>
      </c>
      <c r="Q174" s="29">
        <f>Q42*Q84</f>
        <v>30000000</v>
      </c>
      <c r="R174" s="29">
        <f>R42*R84</f>
        <v>30000000</v>
      </c>
      <c r="S174" s="29">
        <f>S42*S84</f>
        <v>30000000</v>
      </c>
      <c r="T174" s="29">
        <f>T42*T84</f>
        <v>30000000</v>
      </c>
      <c r="U174" s="29">
        <f>U42*U84</f>
        <v>24000000</v>
      </c>
      <c r="V174" s="29">
        <f>V42*V84</f>
        <v>24000000</v>
      </c>
      <c r="W174" s="29">
        <f>W42*W84</f>
        <v>24000000</v>
      </c>
      <c r="X174" s="29">
        <f>X42*X84</f>
        <v>24000000</v>
      </c>
      <c r="Y174" s="29">
        <f>Y42*Y84</f>
        <v>24000000</v>
      </c>
      <c r="Z174" s="29">
        <f>Z42*Z84</f>
        <v>12000000</v>
      </c>
      <c r="AA174" s="29">
        <f>AA42*AA84</f>
        <v>12000000</v>
      </c>
      <c r="AB174" s="29">
        <f>AB42*AB84</f>
        <v>12000000</v>
      </c>
      <c r="AC174" s="29">
        <f>AC42*AC84</f>
        <v>12000000</v>
      </c>
      <c r="AD174" s="29">
        <f>AD42*AD84</f>
        <v>12000000</v>
      </c>
      <c r="AE174" s="29">
        <f>AE42*AE84</f>
        <v>12000000</v>
      </c>
      <c r="AF174" s="29">
        <f>AF42*AF84</f>
        <v>12000000</v>
      </c>
      <c r="AG174" s="29">
        <f>AG42*AG84</f>
        <v>12000000</v>
      </c>
      <c r="AH174" s="29">
        <f>AH42*AH84</f>
        <v>12000000</v>
      </c>
      <c r="AI174" s="29">
        <f>AI42*AI84</f>
        <v>12000000</v>
      </c>
    </row>
    <row r="175" spans="1:37" x14ac:dyDescent="0.3">
      <c r="A175" s="29" t="s">
        <v>120</v>
      </c>
      <c r="B175" s="29" t="s">
        <v>78</v>
      </c>
      <c r="C175" s="29" t="s">
        <v>81</v>
      </c>
      <c r="D175" s="30" t="s">
        <v>19</v>
      </c>
      <c r="E175" s="29" t="s">
        <v>106</v>
      </c>
      <c r="F175" s="29">
        <f>F43*F85</f>
        <v>4000</v>
      </c>
      <c r="G175" s="29">
        <f>G43*G85</f>
        <v>0</v>
      </c>
      <c r="H175" s="29">
        <f>H43*H85</f>
        <v>0</v>
      </c>
      <c r="I175" s="29">
        <f>I43*I85</f>
        <v>0</v>
      </c>
      <c r="J175" s="29">
        <f>J43*J85</f>
        <v>0</v>
      </c>
      <c r="K175" s="29">
        <f>K43*K85</f>
        <v>0</v>
      </c>
      <c r="L175" s="29">
        <f>L43*L85</f>
        <v>0</v>
      </c>
      <c r="M175" s="29">
        <f>M43*M85</f>
        <v>0</v>
      </c>
      <c r="N175" s="29">
        <f>N43*N85</f>
        <v>0</v>
      </c>
      <c r="O175" s="29">
        <f>O43*O85</f>
        <v>0</v>
      </c>
      <c r="P175" s="29">
        <f>P43*P85</f>
        <v>0</v>
      </c>
      <c r="Q175" s="29">
        <f>Q43*Q85</f>
        <v>0</v>
      </c>
      <c r="R175" s="29">
        <f>R43*R85</f>
        <v>0</v>
      </c>
      <c r="S175" s="29">
        <f>S43*S85</f>
        <v>0</v>
      </c>
      <c r="T175" s="29">
        <f>T43*T85</f>
        <v>0</v>
      </c>
      <c r="U175" s="29">
        <f>U43*U85</f>
        <v>0</v>
      </c>
      <c r="V175" s="29">
        <f>V43*V85</f>
        <v>0</v>
      </c>
      <c r="W175" s="29">
        <f>W43*W85</f>
        <v>0</v>
      </c>
      <c r="X175" s="29">
        <f>X43*X85</f>
        <v>0</v>
      </c>
      <c r="Y175" s="29">
        <f>Y43*Y85</f>
        <v>0</v>
      </c>
      <c r="Z175" s="29">
        <f>Z43*Z85</f>
        <v>0</v>
      </c>
      <c r="AA175" s="29">
        <f>AA43*AA85</f>
        <v>0</v>
      </c>
      <c r="AB175" s="29">
        <f>AB43*AB85</f>
        <v>0</v>
      </c>
      <c r="AC175" s="29">
        <f>AC43*AC85</f>
        <v>0</v>
      </c>
      <c r="AD175" s="29">
        <f>AD43*AD85</f>
        <v>0</v>
      </c>
      <c r="AE175" s="29">
        <f>AE43*AE85</f>
        <v>0</v>
      </c>
      <c r="AF175" s="29">
        <f>AF43*AF85</f>
        <v>0</v>
      </c>
      <c r="AG175" s="29">
        <f>AG43*AG85</f>
        <v>0</v>
      </c>
      <c r="AH175" s="29">
        <f>AH43*AH85</f>
        <v>0</v>
      </c>
      <c r="AI175" s="29">
        <f>AI43*AI85</f>
        <v>0</v>
      </c>
    </row>
    <row r="176" spans="1:37" x14ac:dyDescent="0.3">
      <c r="B176" s="58" t="s">
        <v>121</v>
      </c>
      <c r="F176" s="19"/>
    </row>
    <row r="177" spans="1:35" x14ac:dyDescent="0.3">
      <c r="A177" s="29"/>
      <c r="B177" s="29" t="s">
        <v>117</v>
      </c>
      <c r="E177" s="29" t="s">
        <v>106</v>
      </c>
      <c r="F177" s="19">
        <f>SUM(F134:F173)</f>
        <v>12573500</v>
      </c>
      <c r="G177" s="19">
        <f>SUM(G134:G173)</f>
        <v>3423500</v>
      </c>
      <c r="H177" s="19">
        <f>SUM(H134:H173)</f>
        <v>7126098.0800000001</v>
      </c>
      <c r="I177" s="19">
        <f>SUM(I134:I173)</f>
        <v>6499175</v>
      </c>
      <c r="J177" s="19">
        <f>SUM(J134:J173)</f>
        <v>6909850</v>
      </c>
      <c r="K177" s="19">
        <f>SUM(K134:K173)</f>
        <v>10094100</v>
      </c>
      <c r="L177" s="19">
        <f>SUM(L134:L173)</f>
        <v>9519100</v>
      </c>
      <c r="M177" s="19">
        <f>SUM(M134:M173)</f>
        <v>9694100</v>
      </c>
      <c r="N177" s="19">
        <f>SUM(N134:N173)</f>
        <v>9819100</v>
      </c>
      <c r="O177" s="19">
        <f>SUM(O134:O173)</f>
        <v>9944100</v>
      </c>
      <c r="P177" s="19">
        <f>SUM(P134:P173)</f>
        <v>9521350</v>
      </c>
      <c r="Q177" s="19">
        <f>SUM(Q134:Q173)</f>
        <v>9997137.5</v>
      </c>
      <c r="R177" s="19">
        <f>SUM(R134:R173)</f>
        <v>9522137.5</v>
      </c>
      <c r="S177" s="19">
        <f>SUM(S134:S173)</f>
        <v>9697137.5</v>
      </c>
      <c r="T177" s="19">
        <f>SUM(T134:T173)</f>
        <v>10072137.5</v>
      </c>
      <c r="U177" s="19">
        <f>SUM(U134:U173)</f>
        <v>9697137.5</v>
      </c>
      <c r="V177" s="19">
        <f>SUM(V134:V173)</f>
        <v>9522137.5</v>
      </c>
      <c r="W177" s="19">
        <f>SUM(W134:W173)</f>
        <v>9997137.5</v>
      </c>
      <c r="X177" s="19">
        <f>SUM(X134:X173)</f>
        <v>9522137.5</v>
      </c>
      <c r="Y177" s="19">
        <f>SUM(Y134:Y173)</f>
        <v>9947137.5</v>
      </c>
      <c r="Z177" s="19">
        <f>SUM(Z134:Z173)</f>
        <v>8381350</v>
      </c>
      <c r="AA177" s="19">
        <f>SUM(AA134:AA173)</f>
        <v>8256350</v>
      </c>
      <c r="AB177" s="19">
        <f>SUM(AB134:AB173)</f>
        <v>8081350</v>
      </c>
      <c r="AC177" s="19">
        <f>SUM(AC134:AC173)</f>
        <v>8556350</v>
      </c>
      <c r="AD177" s="19">
        <f>SUM(AD134:AD173)</f>
        <v>8331350</v>
      </c>
      <c r="AE177" s="19">
        <f>SUM(AE134:AE173)</f>
        <v>8256350</v>
      </c>
      <c r="AF177" s="19">
        <f>SUM(AF134:AF173)</f>
        <v>8381350</v>
      </c>
      <c r="AG177" s="19">
        <f>SUM(AG134:AG173)</f>
        <v>8256350</v>
      </c>
      <c r="AH177" s="19">
        <f>SUM(AH134:AH173)</f>
        <v>8081350</v>
      </c>
      <c r="AI177" s="19">
        <f>SUM(AI134:AI173)</f>
        <v>8579426.9199999999</v>
      </c>
    </row>
    <row r="178" spans="1:35" x14ac:dyDescent="0.3">
      <c r="A178" s="29"/>
      <c r="B178" s="29" t="s">
        <v>118</v>
      </c>
      <c r="E178" s="29" t="s">
        <v>106</v>
      </c>
      <c r="F178" s="19">
        <f>SUM(F174:F175)</f>
        <v>4000</v>
      </c>
      <c r="G178" s="19">
        <f t="shared" ref="G178:AI178" si="1">SUM(G174:G175)</f>
        <v>0</v>
      </c>
      <c r="H178" s="19">
        <f t="shared" si="1"/>
        <v>720000</v>
      </c>
      <c r="I178" s="19">
        <f t="shared" si="1"/>
        <v>2400000</v>
      </c>
      <c r="J178" s="19">
        <f t="shared" si="1"/>
        <v>6000000</v>
      </c>
      <c r="K178" s="19">
        <f t="shared" si="1"/>
        <v>12000000</v>
      </c>
      <c r="L178" s="19">
        <f t="shared" si="1"/>
        <v>12000000</v>
      </c>
      <c r="M178" s="19">
        <f t="shared" si="1"/>
        <v>24000000</v>
      </c>
      <c r="N178" s="19">
        <f t="shared" si="1"/>
        <v>24000000</v>
      </c>
      <c r="O178" s="19">
        <f t="shared" si="1"/>
        <v>30000000</v>
      </c>
      <c r="P178" s="19">
        <f t="shared" si="1"/>
        <v>30000000</v>
      </c>
      <c r="Q178" s="19">
        <f t="shared" si="1"/>
        <v>30000000</v>
      </c>
      <c r="R178" s="19">
        <f t="shared" si="1"/>
        <v>30000000</v>
      </c>
      <c r="S178" s="19">
        <f t="shared" si="1"/>
        <v>30000000</v>
      </c>
      <c r="T178" s="19">
        <f t="shared" si="1"/>
        <v>30000000</v>
      </c>
      <c r="U178" s="19">
        <f t="shared" si="1"/>
        <v>24000000</v>
      </c>
      <c r="V178" s="19">
        <f t="shared" si="1"/>
        <v>24000000</v>
      </c>
      <c r="W178" s="19">
        <f t="shared" si="1"/>
        <v>24000000</v>
      </c>
      <c r="X178" s="19">
        <f t="shared" si="1"/>
        <v>24000000</v>
      </c>
      <c r="Y178" s="19">
        <f t="shared" si="1"/>
        <v>24000000</v>
      </c>
      <c r="Z178" s="19">
        <f t="shared" si="1"/>
        <v>12000000</v>
      </c>
      <c r="AA178" s="19">
        <f t="shared" si="1"/>
        <v>12000000</v>
      </c>
      <c r="AB178" s="19">
        <f t="shared" si="1"/>
        <v>12000000</v>
      </c>
      <c r="AC178" s="19">
        <f t="shared" si="1"/>
        <v>12000000</v>
      </c>
      <c r="AD178" s="19">
        <f t="shared" si="1"/>
        <v>12000000</v>
      </c>
      <c r="AE178" s="19">
        <f t="shared" si="1"/>
        <v>12000000</v>
      </c>
      <c r="AF178" s="19">
        <f t="shared" si="1"/>
        <v>12000000</v>
      </c>
      <c r="AG178" s="19">
        <f t="shared" si="1"/>
        <v>12000000</v>
      </c>
      <c r="AH178" s="19">
        <f t="shared" si="1"/>
        <v>12000000</v>
      </c>
      <c r="AI178" s="19">
        <f t="shared" si="1"/>
        <v>12000000</v>
      </c>
    </row>
    <row r="179" spans="1:35" x14ac:dyDescent="0.3">
      <c r="A179" s="29"/>
      <c r="B179" s="29" t="s">
        <v>119</v>
      </c>
      <c r="E179" s="29" t="s">
        <v>106</v>
      </c>
      <c r="F179" s="48">
        <f>F178-F177</f>
        <v>-12569500</v>
      </c>
      <c r="G179" s="48">
        <f t="shared" ref="G179:AI179" si="2">G178-G177</f>
        <v>-3423500</v>
      </c>
      <c r="H179" s="48">
        <f>H178-H177</f>
        <v>-6406098.0800000001</v>
      </c>
      <c r="I179" s="48">
        <f t="shared" si="2"/>
        <v>-4099175</v>
      </c>
      <c r="J179" s="48">
        <f t="shared" si="2"/>
        <v>-909850</v>
      </c>
      <c r="K179" s="49">
        <f>K178-K177</f>
        <v>1905900</v>
      </c>
      <c r="L179" s="48">
        <f t="shared" si="2"/>
        <v>2480900</v>
      </c>
      <c r="M179" s="48">
        <f t="shared" si="2"/>
        <v>14305900</v>
      </c>
      <c r="N179" s="48">
        <f t="shared" si="2"/>
        <v>14180900</v>
      </c>
      <c r="O179" s="48">
        <f t="shared" si="2"/>
        <v>20055900</v>
      </c>
      <c r="P179" s="48">
        <f t="shared" si="2"/>
        <v>20478650</v>
      </c>
      <c r="Q179" s="70">
        <f t="shared" si="2"/>
        <v>20002862.5</v>
      </c>
      <c r="R179" s="70">
        <f t="shared" si="2"/>
        <v>20477862.5</v>
      </c>
      <c r="S179" s="70">
        <f t="shared" si="2"/>
        <v>20302862.5</v>
      </c>
      <c r="T179" s="70">
        <f t="shared" si="2"/>
        <v>19927862.5</v>
      </c>
      <c r="U179" s="70">
        <f t="shared" si="2"/>
        <v>14302862.5</v>
      </c>
      <c r="V179" s="70">
        <f t="shared" si="2"/>
        <v>14477862.5</v>
      </c>
      <c r="W179" s="70">
        <f t="shared" si="2"/>
        <v>14002862.5</v>
      </c>
      <c r="X179" s="70">
        <f t="shared" si="2"/>
        <v>14477862.5</v>
      </c>
      <c r="Y179" s="70">
        <f t="shared" si="2"/>
        <v>14052862.5</v>
      </c>
      <c r="Z179" s="48">
        <f t="shared" si="2"/>
        <v>3618650</v>
      </c>
      <c r="AA179" s="48">
        <f t="shared" si="2"/>
        <v>3743650</v>
      </c>
      <c r="AB179" s="48">
        <f t="shared" si="2"/>
        <v>3918650</v>
      </c>
      <c r="AC179" s="48">
        <f t="shared" si="2"/>
        <v>3443650</v>
      </c>
      <c r="AD179" s="48">
        <f t="shared" si="2"/>
        <v>3668650</v>
      </c>
      <c r="AE179" s="48">
        <f t="shared" si="2"/>
        <v>3743650</v>
      </c>
      <c r="AF179" s="48">
        <f t="shared" si="2"/>
        <v>3618650</v>
      </c>
      <c r="AG179" s="48">
        <f t="shared" si="2"/>
        <v>3743650</v>
      </c>
      <c r="AH179" s="48">
        <f t="shared" si="2"/>
        <v>3918650</v>
      </c>
      <c r="AI179" s="48">
        <f t="shared" si="2"/>
        <v>3420573.08</v>
      </c>
    </row>
    <row r="180" spans="1:35" x14ac:dyDescent="0.3">
      <c r="A180" s="29"/>
      <c r="B180" s="29" t="s">
        <v>94</v>
      </c>
      <c r="F180" s="19">
        <f>NPV(0.07,F179:AI179)</f>
        <v>75408820.32775487</v>
      </c>
    </row>
    <row r="181" spans="1:35" x14ac:dyDescent="0.3">
      <c r="B181" s="58" t="s">
        <v>122</v>
      </c>
    </row>
    <row r="182" spans="1:35" x14ac:dyDescent="0.3">
      <c r="A182" s="29"/>
      <c r="B182" s="29" t="s">
        <v>117</v>
      </c>
      <c r="E182" s="60">
        <f>SUM(F182:AI182)</f>
        <v>266259787.49999997</v>
      </c>
      <c r="F182" s="72">
        <f>F177</f>
        <v>12573500</v>
      </c>
      <c r="G182" s="72">
        <f t="shared" ref="G182:AI182" si="3">G177</f>
        <v>3423500</v>
      </c>
      <c r="H182" s="72">
        <f t="shared" si="3"/>
        <v>7126098.0800000001</v>
      </c>
      <c r="I182" s="72">
        <f t="shared" si="3"/>
        <v>6499175</v>
      </c>
      <c r="J182" s="72">
        <f t="shared" si="3"/>
        <v>6909850</v>
      </c>
      <c r="K182" s="72">
        <f t="shared" si="3"/>
        <v>10094100</v>
      </c>
      <c r="L182" s="72">
        <f t="shared" si="3"/>
        <v>9519100</v>
      </c>
      <c r="M182" s="72">
        <f t="shared" si="3"/>
        <v>9694100</v>
      </c>
      <c r="N182" s="72">
        <f t="shared" si="3"/>
        <v>9819100</v>
      </c>
      <c r="O182" s="72">
        <f t="shared" si="3"/>
        <v>9944100</v>
      </c>
      <c r="P182" s="72">
        <f t="shared" si="3"/>
        <v>9521350</v>
      </c>
      <c r="Q182" s="72">
        <f t="shared" si="3"/>
        <v>9997137.5</v>
      </c>
      <c r="R182" s="72">
        <f t="shared" si="3"/>
        <v>9522137.5</v>
      </c>
      <c r="S182" s="72">
        <f t="shared" si="3"/>
        <v>9697137.5</v>
      </c>
      <c r="T182" s="72">
        <f t="shared" si="3"/>
        <v>10072137.5</v>
      </c>
      <c r="U182" s="72">
        <f t="shared" si="3"/>
        <v>9697137.5</v>
      </c>
      <c r="V182" s="72">
        <f t="shared" si="3"/>
        <v>9522137.5</v>
      </c>
      <c r="W182" s="72">
        <f t="shared" si="3"/>
        <v>9997137.5</v>
      </c>
      <c r="X182" s="72">
        <f t="shared" si="3"/>
        <v>9522137.5</v>
      </c>
      <c r="Y182" s="72">
        <f t="shared" si="3"/>
        <v>9947137.5</v>
      </c>
      <c r="Z182" s="72">
        <f t="shared" si="3"/>
        <v>8381350</v>
      </c>
      <c r="AA182" s="72">
        <f t="shared" si="3"/>
        <v>8256350</v>
      </c>
      <c r="AB182" s="72">
        <f t="shared" si="3"/>
        <v>8081350</v>
      </c>
      <c r="AC182" s="72">
        <f t="shared" si="3"/>
        <v>8556350</v>
      </c>
      <c r="AD182" s="72">
        <f t="shared" si="3"/>
        <v>8331350</v>
      </c>
      <c r="AE182" s="72">
        <f t="shared" si="3"/>
        <v>8256350</v>
      </c>
      <c r="AF182" s="72">
        <f t="shared" si="3"/>
        <v>8381350</v>
      </c>
      <c r="AG182" s="72">
        <f t="shared" si="3"/>
        <v>8256350</v>
      </c>
      <c r="AH182" s="72">
        <f t="shared" si="3"/>
        <v>8081350</v>
      </c>
      <c r="AI182" s="72">
        <f t="shared" si="3"/>
        <v>8579426.9199999999</v>
      </c>
    </row>
    <row r="183" spans="1:35" x14ac:dyDescent="0.3">
      <c r="A183" s="29"/>
      <c r="B183" s="29" t="s">
        <v>123</v>
      </c>
      <c r="E183" s="60">
        <f>SUM(F183:AI183)</f>
        <v>204110000</v>
      </c>
      <c r="F183" s="72">
        <f>SUM(F155:F171)</f>
        <v>8310000</v>
      </c>
      <c r="G183" s="72">
        <f t="shared" ref="G183:AI183" si="4">SUM(G155:G171)</f>
        <v>1540000</v>
      </c>
      <c r="H183" s="72">
        <f t="shared" si="4"/>
        <v>4920000</v>
      </c>
      <c r="I183" s="72">
        <f t="shared" si="4"/>
        <v>4920000</v>
      </c>
      <c r="J183" s="72">
        <f t="shared" si="4"/>
        <v>4920000</v>
      </c>
      <c r="K183" s="72">
        <f t="shared" si="4"/>
        <v>7180000</v>
      </c>
      <c r="L183" s="72">
        <f t="shared" si="4"/>
        <v>7180000</v>
      </c>
      <c r="M183" s="72">
        <f t="shared" si="4"/>
        <v>7180000</v>
      </c>
      <c r="N183" s="72">
        <f t="shared" si="4"/>
        <v>7180000</v>
      </c>
      <c r="O183" s="72">
        <f t="shared" si="4"/>
        <v>7180000</v>
      </c>
      <c r="P183" s="72">
        <f t="shared" si="4"/>
        <v>7180000</v>
      </c>
      <c r="Q183" s="72">
        <f t="shared" si="4"/>
        <v>7180000</v>
      </c>
      <c r="R183" s="72">
        <f t="shared" si="4"/>
        <v>7180000</v>
      </c>
      <c r="S183" s="72">
        <f t="shared" si="4"/>
        <v>7180000</v>
      </c>
      <c r="T183" s="72">
        <f t="shared" si="4"/>
        <v>7180000</v>
      </c>
      <c r="U183" s="72">
        <f t="shared" si="4"/>
        <v>7180000</v>
      </c>
      <c r="V183" s="72">
        <f t="shared" si="4"/>
        <v>7180000</v>
      </c>
      <c r="W183" s="72">
        <f t="shared" si="4"/>
        <v>7180000</v>
      </c>
      <c r="X183" s="72">
        <f t="shared" si="4"/>
        <v>7180000</v>
      </c>
      <c r="Y183" s="72">
        <f t="shared" si="4"/>
        <v>7180000</v>
      </c>
      <c r="Z183" s="72">
        <f t="shared" si="4"/>
        <v>7180000</v>
      </c>
      <c r="AA183" s="72">
        <f t="shared" si="4"/>
        <v>7180000</v>
      </c>
      <c r="AB183" s="72">
        <f t="shared" si="4"/>
        <v>7180000</v>
      </c>
      <c r="AC183" s="72">
        <f t="shared" si="4"/>
        <v>7180000</v>
      </c>
      <c r="AD183" s="72">
        <f t="shared" si="4"/>
        <v>7180000</v>
      </c>
      <c r="AE183" s="72">
        <f t="shared" si="4"/>
        <v>7180000</v>
      </c>
      <c r="AF183" s="72">
        <f t="shared" si="4"/>
        <v>7180000</v>
      </c>
      <c r="AG183" s="72">
        <f t="shared" si="4"/>
        <v>7180000</v>
      </c>
      <c r="AH183" s="72">
        <f t="shared" si="4"/>
        <v>7180000</v>
      </c>
      <c r="AI183" s="72">
        <f t="shared" si="4"/>
        <v>7180000</v>
      </c>
    </row>
    <row r="184" spans="1:35" x14ac:dyDescent="0.3">
      <c r="A184" s="29"/>
      <c r="B184" s="29" t="s">
        <v>124</v>
      </c>
      <c r="F184" s="61">
        <f>SUM(F182:AI182)-SUM(F183:AI183)</f>
        <v>62149787.49999997</v>
      </c>
    </row>
    <row r="185" spans="1:35" x14ac:dyDescent="0.3">
      <c r="B185" s="58" t="s">
        <v>125</v>
      </c>
    </row>
    <row r="186" spans="1:35" x14ac:dyDescent="0.3">
      <c r="A186" s="29"/>
      <c r="B186" s="29" t="s">
        <v>126</v>
      </c>
      <c r="F186" s="59">
        <f>F177/1000000</f>
        <v>12.573499999999999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x14ac:dyDescent="0.3">
      <c r="B187" s="58" t="s">
        <v>127</v>
      </c>
    </row>
    <row r="188" spans="1:35" x14ac:dyDescent="0.3">
      <c r="A188" s="29"/>
      <c r="B188" s="29" t="s">
        <v>136</v>
      </c>
      <c r="F188" s="24">
        <f>SUM(F42:F43)</f>
        <v>0.5</v>
      </c>
      <c r="G188" s="24">
        <f>SUM(G42:G43)</f>
        <v>0</v>
      </c>
      <c r="H188" s="24">
        <f>SUM(H42:H43)</f>
        <v>0.6</v>
      </c>
      <c r="I188" s="24">
        <f>SUM(I42:I43)</f>
        <v>2</v>
      </c>
      <c r="J188" s="24">
        <f>SUM(J42:J43)</f>
        <v>5</v>
      </c>
      <c r="K188" s="24">
        <f>SUM(K42:K43)</f>
        <v>10</v>
      </c>
      <c r="L188" s="24">
        <f>SUM(L42:L43)</f>
        <v>10</v>
      </c>
      <c r="M188" s="24">
        <f>SUM(M42:M43)</f>
        <v>20</v>
      </c>
      <c r="N188" s="24">
        <f>SUM(N42:N43)</f>
        <v>20</v>
      </c>
      <c r="O188" s="24">
        <f>SUM(O42:O43)</f>
        <v>25</v>
      </c>
      <c r="P188" s="24">
        <f>SUM(P42:P43)</f>
        <v>25</v>
      </c>
      <c r="Q188" s="24">
        <f>SUM(Q42:Q43)</f>
        <v>25</v>
      </c>
      <c r="R188" s="24">
        <f>SUM(R42:R43)</f>
        <v>25</v>
      </c>
      <c r="S188" s="24">
        <f>SUM(S42:S43)</f>
        <v>25</v>
      </c>
      <c r="T188" s="24">
        <f>SUM(T42:T43)</f>
        <v>25</v>
      </c>
      <c r="U188" s="24">
        <f>SUM(U42:U43)</f>
        <v>20</v>
      </c>
      <c r="V188" s="24">
        <f>SUM(V42:V43)</f>
        <v>20</v>
      </c>
      <c r="W188" s="24">
        <f>SUM(W42:W43)</f>
        <v>20</v>
      </c>
      <c r="X188" s="24">
        <f>SUM(X42:X43)</f>
        <v>20</v>
      </c>
      <c r="Y188" s="24">
        <f>SUM(Y42:Y43)</f>
        <v>20</v>
      </c>
      <c r="Z188" s="24">
        <f>SUM(Z42:Z43)</f>
        <v>10</v>
      </c>
      <c r="AA188" s="24">
        <f>SUM(AA42:AA43)</f>
        <v>10</v>
      </c>
      <c r="AB188" s="24">
        <f>SUM(AB42:AB43)</f>
        <v>10</v>
      </c>
      <c r="AC188" s="24">
        <f>SUM(AC42:AC43)</f>
        <v>10</v>
      </c>
      <c r="AD188" s="24">
        <f>SUM(AD42:AD43)</f>
        <v>10</v>
      </c>
      <c r="AE188" s="24">
        <f>SUM(AE42:AE43)</f>
        <v>10</v>
      </c>
      <c r="AF188" s="24">
        <f>SUM(AF42:AF43)</f>
        <v>10</v>
      </c>
      <c r="AG188" s="24">
        <f>SUM(AG42:AG43)</f>
        <v>10</v>
      </c>
      <c r="AH188" s="24">
        <f>SUM(AH42:AH43)</f>
        <v>10</v>
      </c>
      <c r="AI188" s="24">
        <f>SUM(AI42:AI43)</f>
        <v>10</v>
      </c>
    </row>
    <row r="189" spans="1:35" x14ac:dyDescent="0.3">
      <c r="B189" s="62" t="s">
        <v>135</v>
      </c>
      <c r="F189" s="25">
        <f>SUM(F23:F39)</f>
        <v>112</v>
      </c>
      <c r="G189" s="25">
        <f>SUM(G23:G39)</f>
        <v>22</v>
      </c>
      <c r="H189" s="25">
        <f>SUM(H23:H39)</f>
        <v>60</v>
      </c>
      <c r="I189" s="25">
        <f>SUM(I23:I39)</f>
        <v>60</v>
      </c>
      <c r="J189" s="25">
        <f>SUM(J23:J39)</f>
        <v>60</v>
      </c>
      <c r="K189" s="25">
        <f>SUM(K23:K39)</f>
        <v>82</v>
      </c>
      <c r="L189" s="25">
        <f>SUM(L23:L39)</f>
        <v>82</v>
      </c>
      <c r="M189" s="25">
        <f>SUM(M23:M39)</f>
        <v>82</v>
      </c>
      <c r="N189" s="25">
        <f>SUM(N23:N39)</f>
        <v>82</v>
      </c>
      <c r="O189" s="25">
        <f>SUM(O23:O39)</f>
        <v>82</v>
      </c>
      <c r="P189" s="25">
        <f>SUM(P23:P39)</f>
        <v>82</v>
      </c>
      <c r="Q189" s="25">
        <f>SUM(Q23:Q39)</f>
        <v>82</v>
      </c>
      <c r="R189" s="25">
        <f>SUM(R23:R39)</f>
        <v>82</v>
      </c>
      <c r="S189" s="25">
        <f>SUM(S23:S39)</f>
        <v>82</v>
      </c>
      <c r="T189" s="25">
        <f>SUM(T23:T39)</f>
        <v>82</v>
      </c>
      <c r="U189" s="25">
        <f>SUM(U23:U39)</f>
        <v>82</v>
      </c>
      <c r="V189" s="25">
        <f>SUM(V23:V39)</f>
        <v>82</v>
      </c>
      <c r="W189" s="25">
        <f>SUM(W23:W39)</f>
        <v>82</v>
      </c>
      <c r="X189" s="25">
        <f>SUM(X23:X39)</f>
        <v>82</v>
      </c>
      <c r="Y189" s="25">
        <f>SUM(Y23:Y39)</f>
        <v>82</v>
      </c>
      <c r="Z189" s="25">
        <f>SUM(Z23:Z39)</f>
        <v>82</v>
      </c>
      <c r="AA189" s="25">
        <f>SUM(AA23:AA39)</f>
        <v>82</v>
      </c>
      <c r="AB189" s="25">
        <f>SUM(AB23:AB39)</f>
        <v>82</v>
      </c>
      <c r="AC189" s="25">
        <f>SUM(AC23:AC39)</f>
        <v>82</v>
      </c>
      <c r="AD189" s="25">
        <f>SUM(AD23:AD39)</f>
        <v>82</v>
      </c>
      <c r="AE189" s="25">
        <f>SUM(AE23:AE39)</f>
        <v>82</v>
      </c>
      <c r="AF189" s="25">
        <f>SUM(AF23:AF39)</f>
        <v>82</v>
      </c>
      <c r="AG189" s="25">
        <f>SUM(AG23:AG39)</f>
        <v>82</v>
      </c>
      <c r="AH189" s="25">
        <f>SUM(AH23:AH39)</f>
        <v>82</v>
      </c>
      <c r="AI189" s="25">
        <f>SUM(AI23:AI39)</f>
        <v>82</v>
      </c>
    </row>
    <row r="190" spans="1:35" x14ac:dyDescent="0.3">
      <c r="B190" s="62" t="s">
        <v>129</v>
      </c>
      <c r="F190" s="23">
        <f>SUM(F188:AI188)</f>
        <v>418.1</v>
      </c>
    </row>
    <row r="191" spans="1:35" x14ac:dyDescent="0.3">
      <c r="B191" s="62" t="s">
        <v>130</v>
      </c>
      <c r="F191" s="23">
        <f>SUM(F189:AI189)</f>
        <v>2364</v>
      </c>
    </row>
    <row r="192" spans="1:35" x14ac:dyDescent="0.3">
      <c r="B192" s="62" t="s">
        <v>128</v>
      </c>
      <c r="F192" s="68">
        <f>F190/F191</f>
        <v>0.17686125211505924</v>
      </c>
    </row>
    <row r="193" spans="2:6" x14ac:dyDescent="0.3">
      <c r="B193" s="58" t="s">
        <v>133</v>
      </c>
    </row>
    <row r="194" spans="2:6" x14ac:dyDescent="0.3">
      <c r="B194" s="62" t="s">
        <v>134</v>
      </c>
      <c r="F194" s="25">
        <f>F189</f>
        <v>112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</vt:lpstr>
      <vt:lpstr>Profit</vt:lpstr>
      <vt:lpstr>hitung excel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Sofiyuddin, Muhammad   (ICRAF)</dc:creator>
  <cp:lastModifiedBy>dewikiswani</cp:lastModifiedBy>
  <dcterms:created xsi:type="dcterms:W3CDTF">2020-01-06T08:12:08Z</dcterms:created>
  <dcterms:modified xsi:type="dcterms:W3CDTF">2020-01-10T06:44:08Z</dcterms:modified>
</cp:coreProperties>
</file>