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주요뉴스" sheetId="1" state="visible" r:id="rId1"/>
    <sheet name="해외증시" sheetId="2" state="visible" r:id="rId2"/>
    <sheet name="시장지표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Relationship Type="http://schemas.openxmlformats.org/officeDocument/2006/relationships/image" Target="/xl/media/image39.png" Id="rId3" /><Relationship Type="http://schemas.openxmlformats.org/officeDocument/2006/relationships/image" Target="/xl/media/image40.png" Id="rId4" /><Relationship Type="http://schemas.openxmlformats.org/officeDocument/2006/relationships/image" Target="/xl/media/image41.png" Id="rId5" /><Relationship Type="http://schemas.openxmlformats.org/officeDocument/2006/relationships/image" Target="/xl/media/image42.png" Id="rId6" /><Relationship Type="http://schemas.openxmlformats.org/officeDocument/2006/relationships/image" Target="/xl/media/image43.png" Id="rId7" /><Relationship Type="http://schemas.openxmlformats.org/officeDocument/2006/relationships/image" Target="/xl/media/image44.png" Id="rId8" /><Relationship Type="http://schemas.openxmlformats.org/officeDocument/2006/relationships/image" Target="/xl/media/image45.png" Id="rId9" /><Relationship Type="http://schemas.openxmlformats.org/officeDocument/2006/relationships/image" Target="/xl/media/image46.png" Id="rId10" /><Relationship Type="http://schemas.openxmlformats.org/officeDocument/2006/relationships/image" Target="/xl/media/image47.png" Id="rId11" /><Relationship Type="http://schemas.openxmlformats.org/officeDocument/2006/relationships/image" Target="/xl/media/image48.png" Id="rId12" /><Relationship Type="http://schemas.openxmlformats.org/officeDocument/2006/relationships/image" Target="/xl/media/image49.png" Id="rId13" /><Relationship Type="http://schemas.openxmlformats.org/officeDocument/2006/relationships/image" Target="/xl/media/image50.png" Id="rId14" /><Relationship Type="http://schemas.openxmlformats.org/officeDocument/2006/relationships/image" Target="/xl/media/image51.png" Id="rId15" /><Relationship Type="http://schemas.openxmlformats.org/officeDocument/2006/relationships/image" Target="/xl/media/image52.png" Id="rId16" /><Relationship Type="http://schemas.openxmlformats.org/officeDocument/2006/relationships/image" Target="/xl/media/image53.png" Id="rId17" /><Relationship Type="http://schemas.openxmlformats.org/officeDocument/2006/relationships/image" Target="/xl/media/image54.png" Id="rId18" /><Relationship Type="http://schemas.openxmlformats.org/officeDocument/2006/relationships/image" Target="/xl/media/image55.png" Id="rId19" /><Relationship Type="http://schemas.openxmlformats.org/officeDocument/2006/relationships/image" Target="/xl/media/image56.png" Id="rId20" /><Relationship Type="http://schemas.openxmlformats.org/officeDocument/2006/relationships/image" Target="/xl/media/image57.png" Id="rId21" /><Relationship Type="http://schemas.openxmlformats.org/officeDocument/2006/relationships/image" Target="/xl/media/image58.png" Id="rId22" /><Relationship Type="http://schemas.openxmlformats.org/officeDocument/2006/relationships/image" Target="/xl/media/image59.png" Id="rId23" /><Relationship Type="http://schemas.openxmlformats.org/officeDocument/2006/relationships/image" Target="/xl/media/image60.png" Id="rId24" /><Relationship Type="http://schemas.openxmlformats.org/officeDocument/2006/relationships/image" Target="/xl/media/image61.png" Id="rId25" /><Relationship Type="http://schemas.openxmlformats.org/officeDocument/2006/relationships/image" Target="/xl/media/image62.png" Id="rId26" /><Relationship Type="http://schemas.openxmlformats.org/officeDocument/2006/relationships/image" Target="/xl/media/image63.png" Id="rId27" /><Relationship Type="http://schemas.openxmlformats.org/officeDocument/2006/relationships/image" Target="/xl/media/image64.png" Id="rId28" /><Relationship Type="http://schemas.openxmlformats.org/officeDocument/2006/relationships/image" Target="/xl/media/image65.png" Id="rId29" /><Relationship Type="http://schemas.openxmlformats.org/officeDocument/2006/relationships/image" Target="/xl/media/image66.png" Id="rId30" /><Relationship Type="http://schemas.openxmlformats.org/officeDocument/2006/relationships/image" Target="/xl/media/image67.png" Id="rId31" /><Relationship Type="http://schemas.openxmlformats.org/officeDocument/2006/relationships/image" Target="/xl/media/image68.png" Id="rId32" /><Relationship Type="http://schemas.openxmlformats.org/officeDocument/2006/relationships/image" Target="/xl/media/image69.png" Id="rId33" /><Relationship Type="http://schemas.openxmlformats.org/officeDocument/2006/relationships/image" Target="/xl/media/image70.png" Id="rId34" /><Relationship Type="http://schemas.openxmlformats.org/officeDocument/2006/relationships/image" Target="/xl/media/image71.png" Id="rId35" /><Relationship Type="http://schemas.openxmlformats.org/officeDocument/2006/relationships/image" Target="/xl/media/image72.png" Id="rId3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2000250" cy="10477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9" name="Image 8" descr="Picture"/>
        <cNvPicPr/>
      </nvPicPr>
      <blipFill>
        <a:blip cstate="print" r:embed="rId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10" name="Image 9" descr="Picture"/>
        <cNvPicPr/>
      </nvPicPr>
      <blipFill>
        <a:blip cstate="print" r:embed="rId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2000250" cy="1047750"/>
    <pic>
      <nvPicPr>
        <cNvPr id="11" name="Image 10" descr="Picture"/>
        <cNvPicPr/>
      </nvPicPr>
      <blipFill>
        <a:blip cstate="print" r:embed="rId1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12" name="Image 11" descr="Picture"/>
        <cNvPicPr/>
      </nvPicPr>
      <blipFill>
        <a:blip cstate="print" r:embed="rId1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13" name="Image 12" descr="Picture"/>
        <cNvPicPr/>
      </nvPicPr>
      <blipFill>
        <a:blip cstate="print" r:embed="rId1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14" name="Image 13" descr="Picture"/>
        <cNvPicPr/>
      </nvPicPr>
      <blipFill>
        <a:blip cstate="print" r:embed="rId1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15" name="Image 14" descr="Picture"/>
        <cNvPicPr/>
      </nvPicPr>
      <blipFill>
        <a:blip cstate="print" r:embed="rId1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16" name="Image 15" descr="Picture"/>
        <cNvPicPr/>
      </nvPicPr>
      <blipFill>
        <a:blip cstate="print" r:embed="rId1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17" name="Image 16" descr="Picture"/>
        <cNvPicPr/>
      </nvPicPr>
      <blipFill>
        <a:blip cstate="print" r:embed="rId1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18" name="Image 17" descr="Picture"/>
        <cNvPicPr/>
      </nvPicPr>
      <blipFill>
        <a:blip cstate="print" r:embed="rId1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19" name="Image 18" descr="Picture"/>
        <cNvPicPr/>
      </nvPicPr>
      <blipFill>
        <a:blip cstate="print" r:embed="rId1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2000250" cy="1047750"/>
    <pic>
      <nvPicPr>
        <cNvPr id="20" name="Image 19" descr="Picture"/>
        <cNvPicPr/>
      </nvPicPr>
      <blipFill>
        <a:blip cstate="print" r:embed="rId1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21" name="Image 20" descr="Picture"/>
        <cNvPicPr/>
      </nvPicPr>
      <blipFill>
        <a:blip cstate="print" r:embed="rId2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22" name="Image 21" descr="Picture"/>
        <cNvPicPr/>
      </nvPicPr>
      <blipFill>
        <a:blip cstate="print" r:embed="rId2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23" name="Image 22" descr="Picture"/>
        <cNvPicPr/>
      </nvPicPr>
      <blipFill>
        <a:blip cstate="print" r:embed="rId2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24" name="Image 23" descr="Picture"/>
        <cNvPicPr/>
      </nvPicPr>
      <blipFill>
        <a:blip cstate="print" r:embed="rId2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25" name="Image 24" descr="Picture"/>
        <cNvPicPr/>
      </nvPicPr>
      <blipFill>
        <a:blip cstate="print" r:embed="rId2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26" name="Image 25" descr="Picture"/>
        <cNvPicPr/>
      </nvPicPr>
      <blipFill>
        <a:blip cstate="print" r:embed="rId2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27" name="Image 26" descr="Picture"/>
        <cNvPicPr/>
      </nvPicPr>
      <blipFill>
        <a:blip cstate="print" r:embed="rId2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28" name="Image 27" descr="Picture"/>
        <cNvPicPr/>
      </nvPicPr>
      <blipFill>
        <a:blip cstate="print" r:embed="rId2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2000250" cy="1047750"/>
    <pic>
      <nvPicPr>
        <cNvPr id="29" name="Image 28" descr="Picture"/>
        <cNvPicPr/>
      </nvPicPr>
      <blipFill>
        <a:blip cstate="print" r:embed="rId2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30" name="Image 29" descr="Picture"/>
        <cNvPicPr/>
      </nvPicPr>
      <blipFill>
        <a:blip cstate="print" r:embed="rId2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31" name="Image 30" descr="Picture"/>
        <cNvPicPr/>
      </nvPicPr>
      <blipFill>
        <a:blip cstate="print" r:embed="rId3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32" name="Image 31" descr="Picture"/>
        <cNvPicPr/>
      </nvPicPr>
      <blipFill>
        <a:blip cstate="print" r:embed="rId3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33" name="Image 32" descr="Picture"/>
        <cNvPicPr/>
      </nvPicPr>
      <blipFill>
        <a:blip cstate="print" r:embed="rId3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34" name="Image 33" descr="Picture"/>
        <cNvPicPr/>
      </nvPicPr>
      <blipFill>
        <a:blip cstate="print" r:embed="rId3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35" name="Image 34" descr="Picture"/>
        <cNvPicPr/>
      </nvPicPr>
      <blipFill>
        <a:blip cstate="print" r:embed="rId3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36" name="Image 35" descr="Picture"/>
        <cNvPicPr/>
      </nvPicPr>
      <blipFill>
        <a:blip cstate="print" r:embed="rId3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37" name="Image 36" descr="Picture"/>
        <cNvPicPr/>
      </nvPicPr>
      <blipFill>
        <a:blip cstate="print" r:embed="rId3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2000250" cy="10477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20</row>
      <rowOff>0</rowOff>
    </from>
    <ext cx="2000250" cy="1047750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20</row>
      <rowOff>0</rowOff>
    </from>
    <ext cx="2000250" cy="1047750"/>
    <pic>
      <nvPicPr>
        <cNvPr id="9" name="Image 8" descr="Picture"/>
        <cNvPicPr/>
      </nvPicPr>
      <blipFill>
        <a:blip cstate="print" r:embed="rId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10" name="Image 9" descr="Picture"/>
        <cNvPicPr/>
      </nvPicPr>
      <blipFill>
        <a:blip cstate="print" r:embed="rId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11" name="Image 10" descr="Picture"/>
        <cNvPicPr/>
      </nvPicPr>
      <blipFill>
        <a:blip cstate="print" r:embed="rId1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12" name="Image 11" descr="Picture"/>
        <cNvPicPr/>
      </nvPicPr>
      <blipFill>
        <a:blip cstate="print" r:embed="rId1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20</row>
      <rowOff>0</rowOff>
    </from>
    <ext cx="2000250" cy="1047750"/>
    <pic>
      <nvPicPr>
        <cNvPr id="13" name="Image 12" descr="Picture"/>
        <cNvPicPr/>
      </nvPicPr>
      <blipFill>
        <a:blip cstate="print" r:embed="rId1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2000250" cy="1047750"/>
    <pic>
      <nvPicPr>
        <cNvPr id="14" name="Image 13" descr="Picture"/>
        <cNvPicPr/>
      </nvPicPr>
      <blipFill>
        <a:blip cstate="print" r:embed="rId1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15" name="Image 14" descr="Picture"/>
        <cNvPicPr/>
      </nvPicPr>
      <blipFill>
        <a:blip cstate="print" r:embed="rId1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16" name="Image 15" descr="Picture"/>
        <cNvPicPr/>
      </nvPicPr>
      <blipFill>
        <a:blip cstate="print" r:embed="rId1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20</row>
      <rowOff>0</rowOff>
    </from>
    <ext cx="2000250" cy="1047750"/>
    <pic>
      <nvPicPr>
        <cNvPr id="17" name="Image 16" descr="Picture"/>
        <cNvPicPr/>
      </nvPicPr>
      <blipFill>
        <a:blip cstate="print" r:embed="rId1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18" name="Image 17" descr="Picture"/>
        <cNvPicPr/>
      </nvPicPr>
      <blipFill>
        <a:blip cstate="print" r:embed="rId1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19" name="Image 18" descr="Picture"/>
        <cNvPicPr/>
      </nvPicPr>
      <blipFill>
        <a:blip cstate="print" r:embed="rId1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20" name="Image 19" descr="Picture"/>
        <cNvPicPr/>
      </nvPicPr>
      <blipFill>
        <a:blip cstate="print" r:embed="rId1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20</row>
      <rowOff>0</rowOff>
    </from>
    <ext cx="2000250" cy="1047750"/>
    <pic>
      <nvPicPr>
        <cNvPr id="21" name="Image 20" descr="Picture"/>
        <cNvPicPr/>
      </nvPicPr>
      <blipFill>
        <a:blip cstate="print" r:embed="rId2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22" name="Image 21" descr="Picture"/>
        <cNvPicPr/>
      </nvPicPr>
      <blipFill>
        <a:blip cstate="print" r:embed="rId2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23" name="Image 22" descr="Picture"/>
        <cNvPicPr/>
      </nvPicPr>
      <blipFill>
        <a:blip cstate="print" r:embed="rId2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24" name="Image 23" descr="Picture"/>
        <cNvPicPr/>
      </nvPicPr>
      <blipFill>
        <a:blip cstate="print" r:embed="rId2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20</row>
      <rowOff>0</rowOff>
    </from>
    <ext cx="2000250" cy="1047750"/>
    <pic>
      <nvPicPr>
        <cNvPr id="25" name="Image 24" descr="Picture"/>
        <cNvPicPr/>
      </nvPicPr>
      <blipFill>
        <a:blip cstate="print" r:embed="rId2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2000250" cy="1047750"/>
    <pic>
      <nvPicPr>
        <cNvPr id="26" name="Image 25" descr="Picture"/>
        <cNvPicPr/>
      </nvPicPr>
      <blipFill>
        <a:blip cstate="print" r:embed="rId2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8</row>
      <rowOff>0</rowOff>
    </from>
    <ext cx="2000250" cy="1047750"/>
    <pic>
      <nvPicPr>
        <cNvPr id="27" name="Image 26" descr="Picture"/>
        <cNvPicPr/>
      </nvPicPr>
      <blipFill>
        <a:blip cstate="print" r:embed="rId2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14</row>
      <rowOff>0</rowOff>
    </from>
    <ext cx="2000250" cy="1047750"/>
    <pic>
      <nvPicPr>
        <cNvPr id="28" name="Image 27" descr="Picture"/>
        <cNvPicPr/>
      </nvPicPr>
      <blipFill>
        <a:blip cstate="print" r:embed="rId2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20</row>
      <rowOff>0</rowOff>
    </from>
    <ext cx="2000250" cy="1047750"/>
    <pic>
      <nvPicPr>
        <cNvPr id="29" name="Image 28" descr="Picture"/>
        <cNvPicPr/>
      </nvPicPr>
      <blipFill>
        <a:blip cstate="print" r:embed="rId2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</row>
      <rowOff>0</rowOff>
    </from>
    <ext cx="2000250" cy="1047750"/>
    <pic>
      <nvPicPr>
        <cNvPr id="30" name="Image 29" descr="Picture"/>
        <cNvPicPr/>
      </nvPicPr>
      <blipFill>
        <a:blip cstate="print" r:embed="rId2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8</row>
      <rowOff>0</rowOff>
    </from>
    <ext cx="2000250" cy="1047750"/>
    <pic>
      <nvPicPr>
        <cNvPr id="31" name="Image 30" descr="Picture"/>
        <cNvPicPr/>
      </nvPicPr>
      <blipFill>
        <a:blip cstate="print" r:embed="rId3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14</row>
      <rowOff>0</rowOff>
    </from>
    <ext cx="2000250" cy="1047750"/>
    <pic>
      <nvPicPr>
        <cNvPr id="32" name="Image 31" descr="Picture"/>
        <cNvPicPr/>
      </nvPicPr>
      <blipFill>
        <a:blip cstate="print" r:embed="rId3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5</col>
      <colOff>0</colOff>
      <row>20</row>
      <rowOff>0</rowOff>
    </from>
    <ext cx="2000250" cy="1047750"/>
    <pic>
      <nvPicPr>
        <cNvPr id="33" name="Image 32" descr="Picture"/>
        <cNvPicPr/>
      </nvPicPr>
      <blipFill>
        <a:blip cstate="print" r:embed="rId3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</row>
      <rowOff>0</rowOff>
    </from>
    <ext cx="2000250" cy="1047750"/>
    <pic>
      <nvPicPr>
        <cNvPr id="34" name="Image 33" descr="Picture"/>
        <cNvPicPr/>
      </nvPicPr>
      <blipFill>
        <a:blip cstate="print" r:embed="rId3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8</row>
      <rowOff>0</rowOff>
    </from>
    <ext cx="2000250" cy="1047750"/>
    <pic>
      <nvPicPr>
        <cNvPr id="35" name="Image 34" descr="Picture"/>
        <cNvPicPr/>
      </nvPicPr>
      <blipFill>
        <a:blip cstate="print" r:embed="rId3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14</row>
      <rowOff>0</rowOff>
    </from>
    <ext cx="2000250" cy="1047750"/>
    <pic>
      <nvPicPr>
        <cNvPr id="36" name="Image 35" descr="Picture"/>
        <cNvPicPr/>
      </nvPicPr>
      <blipFill>
        <a:blip cstate="print" r:embed="rId3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20</row>
      <rowOff>0</rowOff>
    </from>
    <ext cx="2000250" cy="1047750"/>
    <pic>
      <nvPicPr>
        <cNvPr id="37" name="Image 36" descr="Picture"/>
        <cNvPicPr/>
      </nvPicPr>
      <blipFill>
        <a:blip cstate="print" r:embed="rId3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4"/>
  <sheetViews>
    <sheetView tabSelected="1" workbookViewId="0">
      <selection activeCell="E4" sqref="E4"/>
    </sheetView>
  </sheetViews>
  <sheetFormatPr baseColWidth="8" defaultRowHeight="20.25"/>
  <cols>
    <col width="6.625" customWidth="1" style="1" min="3" max="3"/>
    <col width="36" customWidth="1" style="4" min="4" max="4"/>
    <col width="71.375" customWidth="1" style="4" min="5" max="5"/>
    <col width="18.375" customWidth="1" style="2" min="6" max="6"/>
    <col width="20.625" customWidth="1" style="3" min="7" max="7"/>
  </cols>
  <sheetData>
    <row r="1">
      <c r="C1" s="10" t="n"/>
      <c r="D1" s="11" t="n"/>
      <c r="E1" s="11" t="n"/>
      <c r="F1" s="12" t="n"/>
      <c r="G1" s="13" t="n"/>
    </row>
    <row r="2">
      <c r="C2" s="10" t="n"/>
      <c r="D2" s="11" t="n"/>
      <c r="E2" s="11" t="n"/>
      <c r="F2" s="12" t="n"/>
      <c r="G2" s="13" t="n"/>
    </row>
    <row r="3">
      <c r="C3" s="10" t="n"/>
      <c r="D3" s="11" t="n"/>
      <c r="E3" s="11" t="n"/>
      <c r="F3" s="12" t="n"/>
      <c r="G3" s="13" t="n"/>
    </row>
    <row r="4">
      <c r="C4" s="10" t="n"/>
      <c r="D4" s="11" t="n"/>
      <c r="E4" s="11" t="n"/>
      <c r="F4" s="12" t="n"/>
      <c r="G4" s="13" t="n"/>
    </row>
    <row r="5" ht="16.5" customHeight="1" s="9">
      <c r="C5" s="5" t="inlineStr">
        <is>
          <t>링크</t>
        </is>
      </c>
      <c r="D5" s="6" t="inlineStr">
        <is>
          <t>제목</t>
        </is>
      </c>
      <c r="E5" s="6" t="inlineStr">
        <is>
          <t>내용</t>
        </is>
      </c>
      <c r="F5" s="5" t="inlineStr">
        <is>
          <t>언론사</t>
        </is>
      </c>
      <c r="G5" s="5" t="inlineStr">
        <is>
          <t>날짜</t>
        </is>
      </c>
    </row>
    <row r="6" ht="49.5" customHeight="1" s="9">
      <c r="C6" s="7">
        <f>HYPERLINK("https://finance.naver.com/news/news_read.naver?article_id=0002404771&amp;office_id=016&amp;mode=mainnews&amp;type=&amp;date=2024-12-19&amp;page=1", "▶")</f>
        <v/>
      </c>
      <c r="D6" s="8" t="inlineStr">
        <is>
          <t>“삼전·하이닉스, 며칠 올라 하루만에 폭삭”…‘매파 파월+마이크론 쇼크’ 원투펀치 맞았다 [투자360]</t>
        </is>
      </c>
      <c r="E6" s="8" t="inlineStr">
        <is>
          <t>“삼성전자 주가는 오늘 땐 며칠에 걸쳐서 차곡차곡 가더니, 빠질 땐 한 순간이네요.” (온라인 주식 거래앱 커뮤니티) 국내 증시 시가총..</t>
        </is>
      </c>
      <c r="F6" s="7" t="inlineStr">
        <is>
          <t xml:space="preserve">헤럴드경제 </t>
        </is>
      </c>
      <c r="G6" s="7" t="inlineStr">
        <is>
          <t>2024-12-19 10:04:12</t>
        </is>
      </c>
    </row>
    <row r="7" ht="33" customHeight="1" s="9">
      <c r="C7" s="7">
        <f>HYPERLINK("https://finance.naver.com/news/news_read.naver?article_id=0002404764&amp;office_id=016&amp;mode=mainnews&amp;type=&amp;date=2024-12-19&amp;page=1", "▶")</f>
        <v/>
      </c>
      <c r="D7" s="8" t="inlineStr">
        <is>
          <t>美 금리인하 속도 조절·환율 ‘충격파’…내년 韓증시도 가시밭길 ‘예고’ [투자360]</t>
        </is>
      </c>
      <c r="E7" s="8" t="inlineStr">
        <is>
          <t>美연준, 2025년 금리인하 전망 축소 한-미 간 통화정책 차별화로 인한 원화 약세 우려 일각에선 “다시 물가다”…인플레이션 우려도 외..</t>
        </is>
      </c>
      <c r="F7" s="7" t="inlineStr">
        <is>
          <t xml:space="preserve">헤럴드경제 </t>
        </is>
      </c>
      <c r="G7" s="7" t="inlineStr">
        <is>
          <t>2024-12-19 10:01:21</t>
        </is>
      </c>
    </row>
    <row r="8" ht="49.5" customHeight="1" s="9">
      <c r="C8" s="7">
        <f>HYPERLINK("https://finance.naver.com/news/news_read.naver?article_id=0002404746&amp;office_id=016&amp;mode=mainnews&amp;type=&amp;date=2024-12-19&amp;page=1", "▶")</f>
        <v/>
      </c>
      <c r="D8" s="8" t="inlineStr">
        <is>
          <t>“내년 上低下高” 시장 실망시킨 ‘풍향계’ 美 마이크론 실적 전망…三電·SK하닉 주가 된서리? [투자360]</t>
        </is>
      </c>
      <c r="E8" s="8" t="inlineStr">
        <is>
          <t>마이크론, 2025FY1Q 실적은 시장 전망치 부합 2025FY2Q 전망치, 시장 예상比 매출 12%·EPS 25% 하회 “레거시 메모..</t>
        </is>
      </c>
      <c r="F8" s="7" t="inlineStr">
        <is>
          <t xml:space="preserve">헤럴드경제 </t>
        </is>
      </c>
      <c r="G8" s="7" t="inlineStr">
        <is>
          <t>2024-12-19 09:47:09</t>
        </is>
      </c>
    </row>
    <row r="9" ht="33" customHeight="1" s="9">
      <c r="C9" s="7">
        <f>HYPERLINK("https://finance.naver.com/news/news_read.naver?article_id=0002404742&amp;office_id=016&amp;mode=mainnews&amp;type=&amp;date=2024-12-19&amp;page=1", "▶")</f>
        <v/>
      </c>
      <c r="D9" s="8" t="inlineStr">
        <is>
          <t>계엄령·탄핵 정국에 ‘골드바’ 사 모았다…안전자산에 몰린 개미</t>
        </is>
      </c>
      <c r="E9" s="8" t="inlineStr">
        <is>
          <t>비상계엄 이후 개인, 골드바 640억원 어치 매입 강달러 전망에 금 시세 하락 전망 전문가 “포트폴리오에서 금 비중 유지해야” [게티이..</t>
        </is>
      </c>
      <c r="F9" s="7" t="inlineStr">
        <is>
          <t xml:space="preserve">헤럴드경제 </t>
        </is>
      </c>
      <c r="G9" s="7" t="inlineStr">
        <is>
          <t>2024-12-19 09:44:09</t>
        </is>
      </c>
    </row>
    <row r="10" ht="33" customHeight="1" s="9">
      <c r="C10" s="7">
        <f>HYPERLINK("https://finance.naver.com/news/news_read.naver?article_id=0002404739&amp;office_id=016&amp;mode=mainnews&amp;type=&amp;date=2024-12-19&amp;page=1", "▶")</f>
        <v/>
      </c>
      <c r="D10" s="8" t="inlineStr">
        <is>
          <t>코스피 FOMC·마이크론 더블쇼크 장중 1.8% 급락…코스닥도 약세 [투자360]</t>
        </is>
      </c>
      <c r="E10" s="8" t="inlineStr">
        <is>
          <t>내년 금리인하 횟수 축소에 미국 3대 주요지수 모두추락 “韓 증시는 하방 압력 제한적” 마이크론 연동 반도체 株 낙폭 커…코스닥도 1%..</t>
        </is>
      </c>
      <c r="F10" s="7" t="inlineStr">
        <is>
          <t xml:space="preserve">헤럴드경제 </t>
        </is>
      </c>
      <c r="G10" s="7" t="inlineStr">
        <is>
          <t>2024-12-19 09:39:08</t>
        </is>
      </c>
    </row>
    <row r="11" ht="33" customHeight="1" s="9">
      <c r="C11" s="7">
        <f>HYPERLINK("https://finance.naver.com/news/news_read.naver?article_id=0015114941&amp;office_id=001&amp;mode=mainnews&amp;type=&amp;date=2024-12-19&amp;page=1", "▶")</f>
        <v/>
      </c>
      <c r="D11" s="8" t="inlineStr">
        <is>
          <t>美 연준발 충격에 환율 1,450원 돌파…금융위기 이후 최고(종합)</t>
        </is>
      </c>
      <c r="E11" s="8" t="inlineStr">
        <is>
          <t>연준 금리인하 지연 전망에 달러 초강세…당국, 시장 안정화 메시지 원/달러 환율이 미국 기준금리 인하 지연 전망에 따른 달러 강세에 1..</t>
        </is>
      </c>
      <c r="F11" s="7" t="inlineStr">
        <is>
          <t xml:space="preserve">연합뉴스 </t>
        </is>
      </c>
      <c r="G11" s="7" t="inlineStr">
        <is>
          <t>2024-12-19 09:37:19</t>
        </is>
      </c>
    </row>
    <row r="12" ht="33" customHeight="1" s="9">
      <c r="C12" s="7">
        <f>HYPERLINK("https://finance.naver.com/news/news_read.naver?article_id=0005072073&amp;office_id=015&amp;mode=mainnews&amp;type=&amp;date=2024-12-19&amp;page=1", "▶")</f>
        <v/>
      </c>
      <c r="D12" s="8" t="inlineStr">
        <is>
          <t>"中 공장 신설" 삼양식품 목표가 줄상향…더 치솟는 '이 종목'</t>
        </is>
      </c>
      <c r="E12" s="8" t="inlineStr">
        <is>
          <t>미국 중앙은행(Fed)의 매파적 연방공개시장위원회(FOMC) 결과로 인한 급락장 속에서 삼양식품이 큰 폭으로 상승하고 있다. 최근 중국..</t>
        </is>
      </c>
      <c r="F12" s="7" t="inlineStr">
        <is>
          <t xml:space="preserve">한국경제 </t>
        </is>
      </c>
      <c r="G12" s="7" t="inlineStr">
        <is>
          <t>2024-12-19 09:34:13</t>
        </is>
      </c>
    </row>
    <row r="13" ht="33" customHeight="1" s="9">
      <c r="C13" s="7">
        <f>HYPERLINK("https://finance.naver.com/news/news_read.naver?article_id=0000031691&amp;office_id=648&amp;mode=mainnews&amp;type=&amp;date=2024-12-19&amp;page=1", "▶")</f>
        <v/>
      </c>
      <c r="D13" s="8" t="inlineStr">
        <is>
          <t>NH투자증권, 최소 500원 배당 보장…윤병운號 밸류업 계획 발표</t>
        </is>
      </c>
      <c r="E13" s="8" t="inlineStr">
        <is>
          <t>밸류업(기업가치제고) 프로그램 이후 주가가 올라 대표적 수혜주로 꼽히는 NH투자증권이 기업가치제고 계획을 내놨다. 자기자본이익률(ROE..</t>
        </is>
      </c>
      <c r="F13" s="7" t="inlineStr">
        <is>
          <t xml:space="preserve">비즈워치 </t>
        </is>
      </c>
      <c r="G13" s="7" t="inlineStr">
        <is>
          <t>2024-12-19 09:33:09</t>
        </is>
      </c>
    </row>
    <row r="14" ht="33" customHeight="1" s="9">
      <c r="C14" s="7">
        <f>HYPERLINK("https://finance.naver.com/news/news_read.naver?article_id=0001192264&amp;office_id=215&amp;mode=mainnews&amp;type=&amp;date=2024-12-19&amp;page=1", "▶")</f>
        <v/>
      </c>
      <c r="D14" s="8" t="inlineStr">
        <is>
          <t>파월 충격파…코스피 2% 급락·환율 1,450원 돌파</t>
        </is>
      </c>
      <c r="E14" s="8" t="inlineStr">
        <is>
          <t>코스피가 금리 인하와 관련한 미국 연준의 매파적 움직임에 장 초반 충격을 받고 있다. 19일 오전 9시 5분 현재 코스피는 전 거래일 ..</t>
        </is>
      </c>
      <c r="F14" s="7" t="inlineStr">
        <is>
          <t xml:space="preserve">한국경제TV </t>
        </is>
      </c>
      <c r="G14" s="7" t="inlineStr">
        <is>
          <t>2024-12-19 09:22:50</t>
        </is>
      </c>
    </row>
    <row r="15" ht="33" customHeight="1" s="9">
      <c r="C15" s="7">
        <f>HYPERLINK("https://finance.naver.com/news/news_read.naver?article_id=0015114883&amp;office_id=001&amp;mode=mainnews&amp;type=&amp;date=2024-12-19&amp;page=1", "▶")</f>
        <v/>
      </c>
      <c r="D15" s="8" t="inlineStr">
        <is>
          <t>美 연준발 충격에 환율 1,450원 돌파…금융위기 이후 최고</t>
        </is>
      </c>
      <c r="E15" s="8" t="inlineStr">
        <is>
          <t>연준 금리인하 지연 전망에 달러 초강세…당국, 시장 안정화 메시지 원/달러 환율이 미국 기준금리 인하 지연 전망에 따른 달러 강세에 1..</t>
        </is>
      </c>
      <c r="F15" s="7" t="inlineStr">
        <is>
          <t xml:space="preserve">연합뉴스 </t>
        </is>
      </c>
      <c r="G15" s="7" t="inlineStr">
        <is>
          <t>2024-12-19 09:20:09</t>
        </is>
      </c>
    </row>
    <row r="16" ht="33" customHeight="1" s="9">
      <c r="C16" s="7">
        <f>HYPERLINK("https://finance.naver.com/news/news_read.naver?article_id=0007976295&amp;office_id=421&amp;mode=mainnews&amp;type=&amp;date=2024-12-19&amp;page=1", "▶")</f>
        <v/>
      </c>
      <c r="D16" s="8" t="inlineStr">
        <is>
          <t>美 FOMC·마이크론 충격에…삼전 2%·하이닉스 5%대 약세[핫종목]</t>
        </is>
      </c>
      <c r="E16" s="8" t="inlineStr">
        <is>
          <t>삼성전자(005930)와 SK하이닉스(000660) 등 국내 반도체 대장주가 미국 연방공개시장위원회(FOMC) 쇼크와 업황 약세에 19..</t>
        </is>
      </c>
      <c r="F16" s="7" t="inlineStr">
        <is>
          <t xml:space="preserve">뉴스1 </t>
        </is>
      </c>
      <c r="G16" s="7" t="inlineStr">
        <is>
          <t>2024-12-19 09:16:43</t>
        </is>
      </c>
    </row>
    <row r="17" ht="33" customHeight="1" s="9">
      <c r="C17" s="7">
        <f>HYPERLINK("https://finance.naver.com/news/news_read.naver?article_id=0005072055&amp;office_id=015&amp;mode=mainnews&amp;type=&amp;date=2024-12-19&amp;page=1", "▶")</f>
        <v/>
      </c>
      <c r="D17" s="8" t="inlineStr">
        <is>
          <t>마이크론 실적 실망감에…삼성전자 2%↓·SK하이닉스 5%↓</t>
        </is>
      </c>
      <c r="E17" s="8" t="inlineStr">
        <is>
          <t>삼성전자와 SK하이닉스의 주가가 급락하고 있다. 미국의 마이크론이 기대에 못 미치는 실적 가이던스(목표치)를 제시하며 반도체주 투자심리..</t>
        </is>
      </c>
      <c r="F17" s="7" t="inlineStr">
        <is>
          <t xml:space="preserve">한국경제 </t>
        </is>
      </c>
      <c r="G17" s="7" t="inlineStr">
        <is>
          <t>2024-12-19 09:13:09</t>
        </is>
      </c>
    </row>
    <row r="18" ht="33" customHeight="1" s="9">
      <c r="C18" s="7">
        <f>HYPERLINK("https://finance.naver.com/news/news_read.naver?article_id=0005130793&amp;office_id=008&amp;mode=mainnews&amp;type=&amp;date=2024-12-19&amp;page=1", "▶")</f>
        <v/>
      </c>
      <c r="D18" s="8" t="inlineStr">
        <is>
          <t>미 금리 충격, 반도체주 폭락 여파… 삼성 -2%, 하이닉스 -6% 출발</t>
        </is>
      </c>
      <c r="E18" s="8" t="inlineStr">
        <is>
          <t>삼성전자와 SK하이닉스, 한미반도체가 미국 증시 및 반도체주 폭락 여파에 하락 출발했다. 19일 코스피에서 삼성전자는 오전 9시5분 기..</t>
        </is>
      </c>
      <c r="F18" s="7" t="inlineStr">
        <is>
          <t xml:space="preserve">머니투데이 </t>
        </is>
      </c>
      <c r="G18" s="7" t="inlineStr">
        <is>
          <t>2024-12-19 09:11:15</t>
        </is>
      </c>
    </row>
    <row r="19" ht="33" customHeight="1" s="9">
      <c r="C19" s="7">
        <f>HYPERLINK("https://finance.naver.com/news/news_read.naver?article_id=0000031688&amp;office_id=648&amp;mode=mainnews&amp;type=&amp;date=2024-12-19&amp;page=1", "▶")</f>
        <v/>
      </c>
      <c r="D19" s="8" t="inlineStr">
        <is>
          <t>'상장기업이 하루 8주 거래'…세아홀딩스, 밸류업 막는 저유동성</t>
        </is>
      </c>
      <c r="E19" s="8" t="inlineStr">
        <is>
          <t>유가증권시장 상장기업 세아홀딩스가 극심한 유동성 부족 현상을 보이고 있다. 올해 하반기 월평균 거래량은 6000여주에 불과하다. 하루 ..</t>
        </is>
      </c>
      <c r="F19" s="7" t="inlineStr">
        <is>
          <t xml:space="preserve">비즈워치 </t>
        </is>
      </c>
      <c r="G19" s="7" t="inlineStr">
        <is>
          <t>2024-12-19 09:00:12</t>
        </is>
      </c>
    </row>
    <row r="20" ht="33" customHeight="1" s="9">
      <c r="C20" s="7">
        <f>HYPERLINK("https://finance.naver.com/news/news_read.naver?article_id=0002404677&amp;office_id=016&amp;mode=mainnews&amp;type=&amp;date=2024-12-19&amp;page=1", "▶")</f>
        <v/>
      </c>
      <c r="D20" s="8" t="inlineStr">
        <is>
          <t>올해부터 절세하려면 연간 연금소득 수령액 1500만원 이하로 [투자360]</t>
        </is>
      </c>
      <c r="E20" s="8" t="inlineStr">
        <is>
          <t>금감원 ‘연금설계 위한 금융꿀팁’ 만55세 이후 소득 발생하면 수령 늦춰야 [헤럴드경제=유동현 기자] 은퇴를 준비하고 있다면 연금 개시..</t>
        </is>
      </c>
      <c r="F20" s="7" t="inlineStr">
        <is>
          <t xml:space="preserve">헤럴드경제 </t>
        </is>
      </c>
      <c r="G20" s="7" t="inlineStr">
        <is>
          <t>2024-12-19 09:00:10</t>
        </is>
      </c>
    </row>
    <row r="21" ht="33" customHeight="1" s="9">
      <c r="C21" s="7">
        <f>HYPERLINK("https://finance.naver.com/news/news_read.naver?article_id=0005909366&amp;office_id=018&amp;mode=mainnews&amp;type=&amp;date=2024-12-19&amp;page=1", "▶")</f>
        <v/>
      </c>
      <c r="D21" s="8" t="inlineStr">
        <is>
          <t>'매의 발톱' 보인 파월에 달러 강세…"환율 1450원 등락 예상"[외환브리핑]</t>
        </is>
      </c>
      <c r="E21" s="8" t="inlineStr">
        <is>
          <t>원·달러 환율이 달러 강세에 상승 압력을 받으면서 1450원 선을 뚫을 것으로 예상됐다. 미 연방준비제도(Fed·연준)가 예상대로 정책..</t>
        </is>
      </c>
      <c r="F21" s="7" t="inlineStr">
        <is>
          <t xml:space="preserve">이데일리 </t>
        </is>
      </c>
      <c r="G21" s="7" t="inlineStr">
        <is>
          <t>2024-12-19 08:40:12</t>
        </is>
      </c>
    </row>
    <row r="22" ht="33" customHeight="1" s="9">
      <c r="C22" s="7">
        <f>HYPERLINK("https://finance.naver.com/news/news_read.naver?article_id=0002404659&amp;office_id=016&amp;mode=mainnews&amp;type=&amp;date=2024-12-19&amp;page=1", "▶")</f>
        <v/>
      </c>
      <c r="D22" s="8" t="inlineStr">
        <is>
          <t>‘트럼프發 인플레 우려’에 움츠러든 美연준…한국 증시 어쩌나 [투자360]</t>
        </is>
      </c>
      <c r="E22" s="8" t="inlineStr">
        <is>
          <t>2025년 기준금리 인하 횟수, 규모 줄어 트럼프 정책의 인플레이션 자극 우려 18일(현지시간) 미국 뉴욕증권거래소에서 주식 중개인이 ..</t>
        </is>
      </c>
      <c r="F22" s="7" t="inlineStr">
        <is>
          <t xml:space="preserve">헤럴드경제 </t>
        </is>
      </c>
      <c r="G22" s="7" t="inlineStr">
        <is>
          <t>2024-12-19 08:34:11</t>
        </is>
      </c>
    </row>
    <row r="23" ht="33" customHeight="1" s="9">
      <c r="C23" s="7">
        <f>HYPERLINK("https://finance.naver.com/news/news_read.naver?article_id=0005909361&amp;office_id=018&amp;mode=mainnews&amp;type=&amp;date=2024-12-19&amp;page=1", "▶")</f>
        <v/>
      </c>
      <c r="D23" s="8" t="inlineStr">
        <is>
          <t>‘매파 파월’에 투심 위축 불가피…韓증시 영향은[오늘증시전망]</t>
        </is>
      </c>
      <c r="E23" s="8" t="inlineStr">
        <is>
          <t>한국 증시가 12월 FOMC에서 나온 제롬 파월 연준 의장의 매파적 발언에 약세 출발이 예상된다는 전망이 나왔다. 인플레이션이 강해지면..</t>
        </is>
      </c>
      <c r="F23" s="7" t="inlineStr">
        <is>
          <t xml:space="preserve">이데일리 </t>
        </is>
      </c>
      <c r="G23" s="7" t="inlineStr">
        <is>
          <t>2024-12-19 08:34:07</t>
        </is>
      </c>
    </row>
    <row r="24" ht="33" customHeight="1" s="9">
      <c r="C24" s="7">
        <f>HYPERLINK("https://finance.naver.com/news/news_read.naver?article_id=0001192254&amp;office_id=215&amp;mode=mainnews&amp;type=&amp;date=2024-12-19&amp;page=1", "▶")</f>
        <v/>
      </c>
      <c r="D24" s="8" t="inlineStr">
        <is>
          <t>美 캘리포니아, 2035년부터 가솔린차 판매 중단 검토</t>
        </is>
      </c>
      <c r="E24" s="8" t="inlineStr">
        <is>
          <t>원자재 시황도 살펴보겠습니다. 현재 시간 5시 40분 지나가고 있고요, 5시 수치를 기준으로 하고 있습니다. 국제유가부터 확인해 보겠습..</t>
        </is>
      </c>
      <c r="F24" s="7" t="inlineStr">
        <is>
          <t xml:space="preserve">한국경제TV </t>
        </is>
      </c>
      <c r="G24" s="7" t="inlineStr">
        <is>
          <t>2024-12-19 08:31:32</t>
        </is>
      </c>
    </row>
    <row r="25" ht="33" customHeight="1" s="9">
      <c r="C25" s="7">
        <f>HYPERLINK("https://finance.naver.com/news/news_read.naver?article_id=0005520070&amp;office_id=277&amp;mode=mainnews&amp;type=&amp;date=2024-12-19&amp;page=1", "▶")</f>
        <v/>
      </c>
      <c r="D25" s="8" t="inlineStr">
        <is>
          <t>"12월 FOMC서 국면 전환" 하나證, 내년 3회 금리인하 전망</t>
        </is>
      </c>
      <c r="E25" s="8" t="inlineStr">
        <is>
          <t>하나증권은 19일 12월 연방공개시장위원회(FOMC)에서 새로운 국면으로의 전환이 예고됐다며 2025년 3차례 금리인하 가능성을 점쳤다..</t>
        </is>
      </c>
      <c r="F25" s="7" t="inlineStr">
        <is>
          <t xml:space="preserve">아시아경제 </t>
        </is>
      </c>
      <c r="G25" s="7" t="inlineStr">
        <is>
          <t>2024-12-19 08:28:25</t>
        </is>
      </c>
    </row>
    <row r="26" ht="33" customHeight="1" s="9">
      <c r="C26" s="7">
        <f>HYPERLINK("https://finance.naver.com/news/news_read.naver?article_id=0005909356&amp;office_id=018&amp;mode=mainnews&amp;type=&amp;date=2024-12-19&amp;page=2", "▶")</f>
        <v/>
      </c>
      <c r="D26" s="8" t="inlineStr">
        <is>
          <t>예상된 인하와 매파적 FOMC…금리 상승 되돌림 불가피[채권브리핑]</t>
        </is>
      </c>
      <c r="E26" s="8" t="inlineStr">
        <is>
          <t>19일 국내 국고채 시장은 간밤 미국 연방공개시장위원회(FOMC) 이벤트와 미국채 금리 흐름을 반영하며 약세 출발이 예상된다. 시장의 ..</t>
        </is>
      </c>
      <c r="F26" s="7" t="inlineStr">
        <is>
          <t xml:space="preserve">이데일리 </t>
        </is>
      </c>
      <c r="G26" s="7" t="inlineStr">
        <is>
          <t>2024-12-19 08:26:08</t>
        </is>
      </c>
    </row>
    <row r="27" ht="33" customHeight="1" s="9">
      <c r="C27" s="7">
        <f>HYPERLINK("https://finance.naver.com/news/news_read.naver?article_id=0005520065&amp;office_id=277&amp;mode=mainnews&amp;type=&amp;date=2024-12-19&amp;page=2", "▶")</f>
        <v/>
      </c>
      <c r="D27" s="8" t="inlineStr">
        <is>
          <t>"美 증시 급락…코스피 하락 출발 예상"[굿모닝 증시]</t>
        </is>
      </c>
      <c r="E27" s="8" t="inlineStr">
        <is>
          <t>미국 증시가 급락함에 따라 19일 국내 증시도 하락 압력에 노출될 것으로 전망된다. 마이크론이 시간 외에서 10% 넘게 주가가 내려간 ..</t>
        </is>
      </c>
      <c r="F27" s="7" t="inlineStr">
        <is>
          <t xml:space="preserve">아시아경제 </t>
        </is>
      </c>
      <c r="G27" s="7" t="inlineStr">
        <is>
          <t>2024-12-19 08:23:20</t>
        </is>
      </c>
    </row>
    <row r="28" ht="33" customHeight="1" s="9">
      <c r="C28" s="7">
        <f>HYPERLINK("https://finance.naver.com/news/news_read.naver?article_id=0002923927&amp;office_id=029&amp;mode=mainnews&amp;type=&amp;date=2024-12-19&amp;page=2", "▶")</f>
        <v/>
      </c>
      <c r="D28" s="8" t="inlineStr">
        <is>
          <t>미국 `연준 쇼크`…환율 1450원 돌파에 더 두려운 한국 증시</t>
        </is>
      </c>
      <c r="E28" s="8" t="inlineStr">
        <is>
          <t>미국 연방준비제도(Fed·연준)가 18일(현지시간) 기준금리를 25bp(1bp=0.01%포인트) 내렸다. 하지만 내년 인하 속도를 조절..</t>
        </is>
      </c>
      <c r="F28" s="7" t="inlineStr">
        <is>
          <t xml:space="preserve">디지털타임스 </t>
        </is>
      </c>
      <c r="G28" s="7" t="inlineStr">
        <is>
          <t>2024-12-19 08:21:07</t>
        </is>
      </c>
    </row>
    <row r="29" ht="33" customHeight="1" s="9">
      <c r="C29" s="7">
        <f>HYPERLINK("https://finance.naver.com/news/news_read.naver?article_id=0005130756&amp;office_id=008&amp;mode=mainnews&amp;type=&amp;date=2024-12-19&amp;page=2", "▶")</f>
        <v/>
      </c>
      <c r="D29" s="8" t="inlineStr">
        <is>
          <t>FOMC 금리 전망표 4번→2번으로…불확실성 높아졌다-유진</t>
        </is>
      </c>
      <c r="E29" s="8" t="inlineStr">
        <is>
          <t>12월 미국 FOMC(연방공개시장위원회) 회의에서 예상대로 기준금리를 인하했으나, 점도표(금리 전망표)를 당초 4번으로 2번 인하로 변..</t>
        </is>
      </c>
      <c r="F29" s="7" t="inlineStr">
        <is>
          <t xml:space="preserve">머니투데이 </t>
        </is>
      </c>
      <c r="G29" s="7" t="inlineStr">
        <is>
          <t>2024-12-19 08:17:07</t>
        </is>
      </c>
    </row>
    <row r="30" ht="33" customHeight="1" s="9">
      <c r="C30" s="7">
        <f>HYPERLINK("https://finance.naver.com/news/news_read.naver?article_id=0005909347&amp;office_id=018&amp;mode=mainnews&amp;type=&amp;date=2024-12-19&amp;page=2", "▶")</f>
        <v/>
      </c>
      <c r="D30" s="8" t="inlineStr">
        <is>
          <t>“내년 1Q 코스피 저점 가능성…통신주 흐름 주목”</t>
        </is>
      </c>
      <c r="E30" s="8" t="inlineStr">
        <is>
          <t>통신주 강세 현상이 증시 약세 국면 후반부에 발생하는 점을 고려하면, 국내 증시가 내년 1분기 저점에 도달할 것이란 전망이 나왔다. 변..</t>
        </is>
      </c>
      <c r="F30" s="7" t="inlineStr">
        <is>
          <t xml:space="preserve">이데일리 </t>
        </is>
      </c>
      <c r="G30" s="7" t="inlineStr">
        <is>
          <t>2024-12-19 08:10:15</t>
        </is>
      </c>
    </row>
    <row r="31" ht="33" customHeight="1" s="9">
      <c r="C31" s="7">
        <f>HYPERLINK("https://finance.naver.com/news/news_read.naver?article_id=0005909346&amp;office_id=018&amp;mode=mainnews&amp;type=&amp;date=2024-12-19&amp;page=2", "▶")</f>
        <v/>
      </c>
      <c r="D31" s="8" t="inlineStr">
        <is>
          <t>칩스앤미디어, 숨겨진 AI 수혜주-현대차</t>
        </is>
      </c>
      <c r="E31" s="8" t="inlineStr">
        <is>
          <t>현대차증권은 19일 칩스앤미디어(094360)에 대해 숨겨진 인공지능(AI) 수혜주라고 분석했다. 투자의견은 ‘매수’를 유지했고, 목표..</t>
        </is>
      </c>
      <c r="F31" s="7" t="inlineStr">
        <is>
          <t xml:space="preserve">이데일리 </t>
        </is>
      </c>
      <c r="G31" s="7" t="inlineStr">
        <is>
          <t>2024-12-19 08:10:13</t>
        </is>
      </c>
    </row>
    <row r="32" ht="33" customHeight="1" s="9">
      <c r="C32" s="7">
        <f>HYPERLINK("https://finance.naver.com/news/news_read.naver?article_id=0001192248&amp;office_id=215&amp;mode=mainnews&amp;type=&amp;date=2024-12-19&amp;page=2", "▶")</f>
        <v/>
      </c>
      <c r="D32" s="8" t="inlineStr">
        <is>
          <t>12월 FOMC 회의-기자회견 집중 분석</t>
        </is>
      </c>
      <c r="E32" s="8" t="inlineStr">
        <is>
          <t>*방송 원문입니다. 파월의장의 모두 발언 듣고 오셨습니다. 연준이 늘 강조하는 통화정책을 위한 두 가지 목표, 바로 ‘최대 고용’과 ‘..</t>
        </is>
      </c>
      <c r="F32" s="7" t="inlineStr">
        <is>
          <t xml:space="preserve">한국경제TV </t>
        </is>
      </c>
      <c r="G32" s="7" t="inlineStr">
        <is>
          <t>2024-12-19 08:05:03</t>
        </is>
      </c>
    </row>
    <row r="33" ht="33" customHeight="1" s="9">
      <c r="C33" s="7">
        <f>HYPERLINK("https://finance.naver.com/news/news_read.naver?article_id=0001192247&amp;office_id=215&amp;mode=mainnews&amp;type=&amp;date=2024-12-19&amp;page=2", "▶")</f>
        <v/>
      </c>
      <c r="D33" s="8" t="inlineStr">
        <is>
          <t>12월 FOMC 특집_성명문, 점도표, 경제전망</t>
        </is>
      </c>
      <c r="E33" s="8" t="inlineStr">
        <is>
          <t>12월 FOMC 결과가 발표됐습니다. 금리 결정 내용이 담긴 성명서와 함께 시장이 기다렸던 점도표. 또, 연준이 내놓은 경기 전망까지 ..</t>
        </is>
      </c>
      <c r="F33" s="7" t="inlineStr">
        <is>
          <t xml:space="preserve">한국경제TV </t>
        </is>
      </c>
      <c r="G33" s="7" t="inlineStr">
        <is>
          <t>2024-12-19 08:04:36</t>
        </is>
      </c>
    </row>
    <row r="34" ht="33" customHeight="1" s="9">
      <c r="C34" s="7">
        <f>HYPERLINK("https://finance.naver.com/news/news_read.naver?article_id=0015114728&amp;office_id=001&amp;mode=mainnews&amp;type=&amp;date=2024-12-19&amp;page=2", "▶")</f>
        <v/>
      </c>
      <c r="D34" s="8" t="inlineStr">
        <is>
          <t>매파적 FOMC·마이크론 실적 우려에…韓 증시 '긴장'[마켓뷰]</t>
        </is>
      </c>
      <c r="E34" s="8" t="inlineStr">
        <is>
          <t>뉴욕증시, 금리 인하 속도 조절에 급락…코스피도 하락 출발 전망 시간 외 거래서 '메모리칩' 마이크론 폭락…日은행 정책회의 주목 19일..</t>
        </is>
      </c>
      <c r="F34" s="7" t="inlineStr">
        <is>
          <t xml:space="preserve">연합뉴스 </t>
        </is>
      </c>
      <c r="G34" s="7" t="inlineStr">
        <is>
          <t>2024-12-19 08:00:52</t>
        </is>
      </c>
    </row>
    <row r="35" ht="33" customHeight="1" s="9">
      <c r="C35" s="7">
        <f>HYPERLINK("https://finance.naver.com/news/news_read.naver?article_id=0000069883&amp;office_id=243&amp;mode=mainnews&amp;type=&amp;date=2024-12-19&amp;page=2", "▶")</f>
        <v/>
      </c>
      <c r="D35" s="8" t="inlineStr">
        <is>
          <t>피아이이 IPO 재도전…성장성 시험대</t>
        </is>
      </c>
      <c r="E35" s="8" t="inlineStr">
        <is>
          <t>올해 초 스팩 합병을 통한 상장이 좌절됐던 피아이이가 증시 입성 재도전에 나선다. 투자은행(IB) 업계에서는 피아이이가 이번 IPO를 ..</t>
        </is>
      </c>
      <c r="F35" s="7" t="inlineStr">
        <is>
          <t xml:space="preserve">이코노미스트 </t>
        </is>
      </c>
      <c r="G35" s="7" t="inlineStr">
        <is>
          <t>2024-12-19 08:00:06</t>
        </is>
      </c>
    </row>
    <row r="36" ht="33" customHeight="1" s="9">
      <c r="C36" s="7">
        <f>HYPERLINK("https://finance.naver.com/news/news_read.naver?article_id=0002923926&amp;office_id=029&amp;mode=mainnews&amp;type=&amp;date=2024-12-19&amp;page=2", "▶")</f>
        <v/>
      </c>
      <c r="D36" s="8" t="inlineStr">
        <is>
          <t>"올해부터 연금수령액 1500만원까지 저율 분리과세 가능"</t>
        </is>
      </c>
      <c r="E36" s="8" t="inlineStr">
        <is>
          <t>금감원, 157번째 금융꿀팁 공개 금융감독원이 은퇴준비자의 연금설계를 위한 다양한 세제혜택을 소개했다. 더불어 부득이한 사유로 연금저축..</t>
        </is>
      </c>
      <c r="F36" s="7" t="inlineStr">
        <is>
          <t xml:space="preserve">디지털타임스 </t>
        </is>
      </c>
      <c r="G36" s="7" t="inlineStr">
        <is>
          <t>2024-12-19 08:00:00</t>
        </is>
      </c>
    </row>
    <row r="37" ht="33" customHeight="1" s="9">
      <c r="C37" s="7">
        <f>HYPERLINK("https://finance.naver.com/news/news_read.naver?article_id=0005520042&amp;office_id=277&amp;mode=mainnews&amp;type=&amp;date=2024-12-19&amp;page=2", "▶")</f>
        <v/>
      </c>
      <c r="D37" s="8" t="inlineStr">
        <is>
          <t>"태광, 美 LNG 수출 터미널 수혜 기대…목표가↑"[클릭 e종목]</t>
        </is>
      </c>
      <c r="E37" s="8" t="inlineStr">
        <is>
          <t>대신증권은 19일 태광에 대해 미국 LNG 수출 터미널 수혜가 기대된다며 목표주가를 기존 1만7500원에서 2만1000원으로 상향 조정..</t>
        </is>
      </c>
      <c r="F37" s="7" t="inlineStr">
        <is>
          <t xml:space="preserve">아시아경제 </t>
        </is>
      </c>
      <c r="G37" s="7" t="inlineStr">
        <is>
          <t>2024-12-19 07:59:24</t>
        </is>
      </c>
    </row>
    <row r="38" ht="33" customHeight="1" s="9">
      <c r="C38" s="7">
        <f>HYPERLINK("https://finance.naver.com/news/news_read.naver?article_id=0005909339&amp;office_id=018&amp;mode=mainnews&amp;type=&amp;date=2024-12-19&amp;page=2", "▶")</f>
        <v/>
      </c>
      <c r="D38" s="8" t="inlineStr">
        <is>
          <t>"매파적인 FOMC 쇼크…국내 증시 하락출발 전망"</t>
        </is>
      </c>
      <c r="E38" s="8" t="inlineStr">
        <is>
          <t>매파적이었던 연방공개시장위원회(FOMC) 쇼크로 국내 증시가 하락출발 할 것이라는 전망이 나왔다. 19일 이성훈 키움증권 연구원에 따르..</t>
        </is>
      </c>
      <c r="F38" s="7" t="inlineStr">
        <is>
          <t xml:space="preserve">이데일리 </t>
        </is>
      </c>
      <c r="G38" s="7" t="inlineStr">
        <is>
          <t>2024-12-19 07:59:09</t>
        </is>
      </c>
    </row>
    <row r="39" ht="33" customHeight="1" s="9">
      <c r="C39" s="7">
        <f>HYPERLINK("https://finance.naver.com/news/news_read.naver?article_id=0005909337&amp;office_id=018&amp;mode=mainnews&amp;type=&amp;date=2024-12-19&amp;page=2", "▶")</f>
        <v/>
      </c>
      <c r="D39" s="8" t="inlineStr">
        <is>
          <t>유니셈, 낸드 투자 부진…목표가↓-LS</t>
        </is>
      </c>
      <c r="E39" s="8" t="inlineStr">
        <is>
          <t>LS증권은 19일 유니셈(036200)에 대해 낸드 투자 기조가 보수적으로 변함에 따라 극저온 식각 장비향 칠러 납품 모멘텀을 크게 기..</t>
        </is>
      </c>
      <c r="F39" s="7" t="inlineStr">
        <is>
          <t xml:space="preserve">이데일리 </t>
        </is>
      </c>
      <c r="G39" s="7" t="inlineStr">
        <is>
          <t>2024-12-19 07:58:09</t>
        </is>
      </c>
    </row>
    <row r="40" ht="33" customHeight="1" s="9">
      <c r="C40" s="7">
        <f>HYPERLINK("https://finance.naver.com/news/news_read.naver?article_id=0005072018&amp;office_id=015&amp;mode=mainnews&amp;type=&amp;date=2024-12-19&amp;page=2", "▶")</f>
        <v/>
      </c>
      <c r="D40" s="8" t="inlineStr">
        <is>
          <t>"금값 이미 많이 올랐는데"…투자 전문가의 '깜짝' 조언 [2025 재테크]</t>
        </is>
      </c>
      <c r="E40" s="8" t="inlineStr">
        <is>
          <t>다사다난했던 2024년 갑진년(甲辰年)이 저물어가면서 여의도 증권가에서는 2025년 을사년(乙巳年) 재테크 전망을 점치기 바쁩니다. 내..</t>
        </is>
      </c>
      <c r="F40" s="7" t="inlineStr">
        <is>
          <t xml:space="preserve">한국경제 </t>
        </is>
      </c>
      <c r="G40" s="7" t="inlineStr">
        <is>
          <t>2024-12-19 07:57:09</t>
        </is>
      </c>
    </row>
    <row r="41" ht="33" customHeight="1" s="9">
      <c r="C41" s="7">
        <f>HYPERLINK("https://finance.naver.com/news/news_read.naver?article_id=0005909333&amp;office_id=018&amp;mode=mainnews&amp;type=&amp;date=2024-12-19&amp;page=2", "▶")</f>
        <v/>
      </c>
      <c r="D41" s="8" t="inlineStr">
        <is>
          <t>“금리인하 속도조절”…美증시 뚝, 산타랠리 기대 반락[뉴스새벽배송]</t>
        </is>
      </c>
      <c r="E41" s="8" t="inlineStr">
        <is>
          <t>간밤 뉴욕 증시는 12월 FOMC에서 나온 제롬 파월 연준 의장의 매파적 발언에 하락 마감했다. 인플레이션이 강해지면 금리 인하 속도를..</t>
        </is>
      </c>
      <c r="F41" s="7" t="inlineStr">
        <is>
          <t xml:space="preserve">이데일리 </t>
        </is>
      </c>
      <c r="G41" s="7" t="inlineStr">
        <is>
          <t>2024-12-19 07:54:09</t>
        </is>
      </c>
    </row>
    <row r="42" ht="33" customHeight="1" s="9">
      <c r="C42" s="7">
        <f>HYPERLINK("https://finance.naver.com/news/news_read.naver?article_id=0005520038&amp;office_id=277&amp;mode=mainnews&amp;type=&amp;date=2024-12-19&amp;page=2", "▶")</f>
        <v/>
      </c>
      <c r="D42" s="8" t="inlineStr">
        <is>
          <t>“이지바이오, 글로벌 기업으로 재평가 여지 충분”[클릭 e종목]</t>
        </is>
      </c>
      <c r="E42" s="8" t="inlineStr">
        <is>
          <t>NH투자증권은 19일 이지바이오에 대해 글로벌 기업으로 재평가받을 여지가 충분하다고 분석했다. 이지바이오는 2020년 이지홀딩스의 인적..</t>
        </is>
      </c>
      <c r="F42" s="7" t="inlineStr">
        <is>
          <t xml:space="preserve">아시아경제 </t>
        </is>
      </c>
      <c r="G42" s="7" t="inlineStr">
        <is>
          <t>2024-12-19 07:52:28</t>
        </is>
      </c>
    </row>
    <row r="43" ht="33" customHeight="1" s="9">
      <c r="C43" s="7">
        <f>HYPERLINK("https://finance.naver.com/news/news_read.naver?article_id=0002404642&amp;office_id=016&amp;mode=mainnews&amp;type=&amp;date=2024-12-19&amp;page=2", "▶")</f>
        <v/>
      </c>
      <c r="D43" s="8" t="inlineStr">
        <is>
          <t>‘매파’ 파월이 끼얹은 찬물…美 뉴욕증시, 다우 ‘50년만에 최장’ 열흘째 ‘뚝’ [투자360]</t>
        </is>
      </c>
      <c r="E43" s="8" t="inlineStr">
        <is>
          <t>미국 뉴욕증시가 ‘매파(긴축 선호)’적 발언을 내놓은 제롬 파월 미국 연방준비제도(Fed·연준) 의장의 발언에 차갑게 얼어 붙었다. 올..</t>
        </is>
      </c>
      <c r="F43" s="7" t="inlineStr">
        <is>
          <t xml:space="preserve">헤럴드경제 </t>
        </is>
      </c>
      <c r="G43" s="7" t="inlineStr">
        <is>
          <t>2024-12-19 07:52:14</t>
        </is>
      </c>
    </row>
    <row r="44" ht="33" customHeight="1" s="9">
      <c r="C44" s="7">
        <f>HYPERLINK("https://finance.naver.com/news/news_read.naver?article_id=0005909327&amp;office_id=018&amp;mode=mainnews&amp;type=&amp;date=2024-12-19&amp;page=2", "▶")</f>
        <v/>
      </c>
      <c r="D44" s="8" t="inlineStr">
        <is>
          <t>"FOMC서 물가 리스크 부각…달러 강세·트럼프 정책 불확실성 이어질 듯"</t>
        </is>
      </c>
      <c r="E44" s="8" t="inlineStr">
        <is>
          <t>미 연방공개시장위원회(FOMC)회의에서 끈적한 물가에 대한 리스크가 재차 부각되면서 달러 강세와 함께 트럼프 정책 불확실성이 시장에 반..</t>
        </is>
      </c>
      <c r="F44" s="7" t="inlineStr">
        <is>
          <t xml:space="preserve">이데일리 </t>
        </is>
      </c>
      <c r="G44" s="7" t="inlineStr">
        <is>
          <t>2024-12-19 07:48:07</t>
        </is>
      </c>
    </row>
    <row r="45" ht="33" customHeight="1" s="9">
      <c r="C45" s="7">
        <f>HYPERLINK("https://finance.naver.com/news/news_read.naver?article_id=0005072016&amp;office_id=015&amp;mode=mainnews&amp;type=&amp;date=2024-12-19&amp;page=2", "▶")</f>
        <v/>
      </c>
      <c r="D45" s="8" t="inlineStr">
        <is>
          <t>"한전KPS, 저평가·배당 매력 있는 원전주…탈원전 회귀 가능성↓"-대신</t>
        </is>
      </c>
      <c r="E45" s="8" t="inlineStr">
        <is>
          <t>대신증권은 19일 한전KPS에 대해 원전 관련주 중 밸류에이션이 가장 싼 데다 배당 매력까지 있다며 투자의견 ‘매수’, 목표주가 6만원..</t>
        </is>
      </c>
      <c r="F45" s="7" t="inlineStr">
        <is>
          <t xml:space="preserve">한국경제 </t>
        </is>
      </c>
      <c r="G45" s="7" t="inlineStr">
        <is>
          <t>2024-12-19 07:39:07</t>
        </is>
      </c>
    </row>
    <row r="46" ht="33" customHeight="1" s="9">
      <c r="C46" s="7">
        <f>HYPERLINK("https://finance.naver.com/news/news_read.naver?article_id=0005072014&amp;office_id=015&amp;mode=mainnews&amp;type=&amp;date=2024-12-19&amp;page=3", "▶")</f>
        <v/>
      </c>
      <c r="D46" s="8" t="inlineStr">
        <is>
          <t>"中 명절 선물로 좋아요"…K간식 열광에 주가 껑충 뛴 회사 [종목+]</t>
        </is>
      </c>
      <c r="E46" s="8" t="inlineStr">
        <is>
          <t>한때 K푸드 대장주였던 오리온의 주가가 장기 부진에서 벗어나 반등하고 있다. 오리온이 2년 만에 국내 판매 제품의 가격을 인상한 가운데..</t>
        </is>
      </c>
      <c r="F46" s="7" t="inlineStr">
        <is>
          <t xml:space="preserve">한국경제 </t>
        </is>
      </c>
      <c r="G46" s="7" t="inlineStr">
        <is>
          <t>2024-12-19 07:31:12</t>
        </is>
      </c>
    </row>
    <row r="47" ht="33" customHeight="1" s="9">
      <c r="C47" s="7">
        <f>HYPERLINK("https://finance.naver.com/news/news_read.naver?article_id=0005072012&amp;office_id=015&amp;mode=mainnews&amp;type=&amp;date=2024-12-19&amp;page=3", "▶")</f>
        <v/>
      </c>
      <c r="D47" s="8" t="inlineStr">
        <is>
          <t>금리인하 속도 조절에 '와르르'…다우, 50년만에 최장 기간 하락 [뉴욕증시 브리핑]</t>
        </is>
      </c>
      <c r="E47" s="8" t="inlineStr">
        <is>
          <t>뉴욕증시에서 주요지수가 큰 폭으로 하락했다. 다우존스30산업평균지수는 50년만에 최장 기간인 10거래일 연속 약세를 기록했다. 미국 중..</t>
        </is>
      </c>
      <c r="F47" s="7" t="inlineStr">
        <is>
          <t xml:space="preserve">한국경제 </t>
        </is>
      </c>
      <c r="G47" s="7" t="inlineStr">
        <is>
          <t>2024-12-19 07:26:20</t>
        </is>
      </c>
    </row>
    <row r="48" ht="33" customHeight="1" s="9">
      <c r="C48" s="7">
        <f>HYPERLINK("https://finance.naver.com/news/news_read.naver?article_id=0004429744&amp;office_id=011&amp;mode=mainnews&amp;type=&amp;date=2024-12-19&amp;page=3", "▶")</f>
        <v/>
      </c>
      <c r="D48" s="8" t="inlineStr">
        <is>
          <t>‘내년 2회 인하’ 매파 연준에 뉴욕증시 급락…나스닥 3.56%↓[데일리국제금융시장]</t>
        </is>
      </c>
      <c r="E48" s="8" t="inlineStr">
        <is>
          <t>미국 연방준비제도(Fed·연준)이 내년 금리 인하 전망 횟수를 기존 4회에서 2회로 줄이면서 뉴욕 증시의 3대 지수가 일제히 급락했다...</t>
        </is>
      </c>
      <c r="F48" s="7" t="inlineStr">
        <is>
          <t xml:space="preserve">서울경제 </t>
        </is>
      </c>
      <c r="G48" s="7" t="inlineStr">
        <is>
          <t>2024-12-19 07:22:16</t>
        </is>
      </c>
    </row>
    <row r="49" ht="33" customHeight="1" s="9">
      <c r="C49" s="7">
        <f>HYPERLINK("https://finance.naver.com/news/news_read.naver?article_id=0005909320&amp;office_id=018&amp;mode=mainnews&amp;type=&amp;date=2024-12-19&amp;page=3", "▶")</f>
        <v/>
      </c>
      <c r="D49" s="8" t="inlineStr">
        <is>
          <t>'비둘기 옷 입은 매' 파월에…뉴욕증시 급락[월스트리트in]</t>
        </is>
      </c>
      <c r="E49" s="8" t="inlineStr">
        <is>
          <t>18일(현지시간) 뉴욕증시가 급락했다. 연방준비제도(Fed)가 18일(현지시간) ‘매파적 금리인하’를 단행하면서 투자심리가 크게 위축됐..</t>
        </is>
      </c>
      <c r="F49" s="7" t="inlineStr">
        <is>
          <t xml:space="preserve">이데일리 </t>
        </is>
      </c>
      <c r="G49" s="7" t="inlineStr">
        <is>
          <t>2024-12-19 07:18:17</t>
        </is>
      </c>
    </row>
    <row r="50" ht="33" customHeight="1" s="9">
      <c r="C50" s="7">
        <f>HYPERLINK("https://finance.naver.com/news/news_read.naver?article_id=0001046324&amp;office_id=417&amp;mode=mainnews&amp;type=&amp;date=2024-12-19&amp;page=3", "▶")</f>
        <v/>
      </c>
      <c r="D50" s="8" t="inlineStr">
        <is>
          <t>미 연준, 금리 0.25%p 또 내려… 내년 속도조절, 2차례만 인하 전망</t>
        </is>
      </c>
      <c r="E50" s="8" t="inlineStr">
        <is>
          <t>미국의 중앙은행인 연방준비제도(Fed·연준)가 지난 9월과 11월에 이어 18일(현지시각) 기준 금리를 다시 인하했다. 이로써 금리는 ..</t>
        </is>
      </c>
      <c r="F50" s="7" t="inlineStr">
        <is>
          <t xml:space="preserve">머니S </t>
        </is>
      </c>
      <c r="G50" s="7" t="inlineStr">
        <is>
          <t>2024-12-19 07:17:48</t>
        </is>
      </c>
    </row>
    <row r="51" ht="33" customHeight="1" s="9">
      <c r="C51" s="7">
        <f>HYPERLINK("https://finance.naver.com/news/news_read.naver?article_id=0007976098&amp;office_id=421&amp;mode=mainnews&amp;type=&amp;date=2024-12-19&amp;page=3", "▶")</f>
        <v/>
      </c>
      <c r="D51" s="8" t="inlineStr">
        <is>
          <t>글로벌X "AI로 돈 버는 시대 열렸다…여전히 매력적인 투자 테마"</t>
        </is>
      </c>
      <c r="E51" s="8" t="inlineStr">
        <is>
          <t>'트럼프 2기'에서는 미국 인프라 개발과 방위 기술, 인공지능(AI) 업종에 대한 투자가 유망할 것이라는 분석이 나왔다. 미국 공화당은..</t>
        </is>
      </c>
      <c r="F51" s="7" t="inlineStr">
        <is>
          <t xml:space="preserve">뉴스1 </t>
        </is>
      </c>
      <c r="G51" s="7" t="inlineStr">
        <is>
          <t>2024-12-19 07:11:23</t>
        </is>
      </c>
    </row>
    <row r="52" ht="33" customHeight="1" s="9">
      <c r="C52" s="7">
        <f>HYPERLINK("https://finance.naver.com/news/news_read.naver?article_id=0000069881&amp;office_id=243&amp;mode=mainnews&amp;type=&amp;date=2024-12-19&amp;page=3", "▶")</f>
        <v/>
      </c>
      <c r="D52" s="8" t="inlineStr">
        <is>
          <t>‘뒷심’ KB증권, IPO 한파 뚫고 주관 1위 탈환</t>
        </is>
      </c>
      <c r="E52" s="8" t="inlineStr">
        <is>
          <t>KB증권이 올해 기업공개(IPO) 주관 실적에서 1위 자리를 차지할 것으로 보인다. 국내 증시 불안에 더해 최근 탄핵 정국이 겹치며 시..</t>
        </is>
      </c>
      <c r="F52" s="7" t="inlineStr">
        <is>
          <t xml:space="preserve">이코노미스트 </t>
        </is>
      </c>
      <c r="G52" s="7" t="inlineStr">
        <is>
          <t>2024-12-19 07:01:10</t>
        </is>
      </c>
    </row>
    <row r="53" ht="33" customHeight="1" s="9">
      <c r="C53" s="7">
        <f>HYPERLINK("https://finance.naver.com/news/news_read.naver?article_id=0002905780&amp;office_id=119&amp;mode=mainnews&amp;type=&amp;date=2024-12-19&amp;page=3", "▶")</f>
        <v/>
      </c>
      <c r="D53" s="8" t="inlineStr">
        <is>
          <t>2자전지株, 점유율 하락·트럼프 리스크에 신음…“내년도 불투명”</t>
        </is>
      </c>
      <c r="E53" s="8" t="inlineStr">
        <is>
          <t>글로벌 전기차 배터리 시장에서 국내 기업들의 점유율 하락세가 지속되면서 2차전지주들이 약세 흐름을 벗어나지 못하고 있다. 여기에 새로 ..</t>
        </is>
      </c>
      <c r="F53" s="7" t="inlineStr">
        <is>
          <t xml:space="preserve">데일리안 </t>
        </is>
      </c>
      <c r="G53" s="7" t="inlineStr">
        <is>
          <t>2024-12-19 07:01:10</t>
        </is>
      </c>
    </row>
    <row r="54" ht="33" customHeight="1" s="9">
      <c r="C54" s="7">
        <f>HYPERLINK("https://finance.naver.com/news/news_read.naver?article_id=0002905778&amp;office_id=119&amp;mode=mainnews&amp;type=&amp;date=2024-12-19&amp;page=3", "▶")</f>
        <v/>
      </c>
      <c r="D54" s="8" t="inlineStr">
        <is>
          <t>중소형 증권사, ‘슬림화’ 전략 가속화…실적 개선 돌파구 ‘주목’</t>
        </is>
      </c>
      <c r="E54" s="8" t="inlineStr">
        <is>
          <t>중소형 증권사들이 구조조정과 지점 통폐합 등에 나서며 재도약 발판 마련에 힘을 쏟고 있다. 내년에도 대형사들 대비 실적이 좋지 않을 것..</t>
        </is>
      </c>
      <c r="F54" s="7" t="inlineStr">
        <is>
          <t xml:space="preserve">데일리안 </t>
        </is>
      </c>
      <c r="G54" s="7" t="inlineStr">
        <is>
          <t>2024-12-19 07:00:07</t>
        </is>
      </c>
    </row>
    <row r="55" ht="33" customHeight="1" s="9">
      <c r="C55" s="7">
        <f>HYPERLINK("https://finance.naver.com/news/news_read.naver?article_id=0015114670&amp;office_id=001&amp;mode=mainnews&amp;type=&amp;date=2024-12-19&amp;page=3", "▶")</f>
        <v/>
      </c>
      <c r="D55" s="8" t="inlineStr">
        <is>
          <t>뉴욕증시, 파월이 끼얹은 찬물·다우 열흘째↓…동반 급락 마감</t>
        </is>
      </c>
      <c r="E55" s="8" t="inlineStr">
        <is>
          <t>김 현 연합인포맥스 통신원 = 뉴욕증시는 내년 금리 인하 폭 축소를 시사한 미국 연방준비제도(Fed·연준)의 올해 마지막 통화정책 회의..</t>
        </is>
      </c>
      <c r="F55" s="7" t="inlineStr">
        <is>
          <t xml:space="preserve">연합뉴스 </t>
        </is>
      </c>
      <c r="G55" s="7" t="inlineStr">
        <is>
          <t>2024-12-19 06:47:13</t>
        </is>
      </c>
    </row>
    <row r="56" ht="33" customHeight="1" s="9">
      <c r="C56" s="7">
        <f>HYPERLINK("https://finance.naver.com/news/news_read.naver?article_id=0005520009&amp;office_id=277&amp;mode=mainnews&amp;type=&amp;date=2024-12-19&amp;page=3", "▶")</f>
        <v/>
      </c>
      <c r="D56" s="8" t="inlineStr">
        <is>
          <t>'매파적 금리인하'에 일제 급락…다우, 10거래일째 ↓[뉴욕증시]</t>
        </is>
      </c>
      <c r="E56" s="8" t="inlineStr">
        <is>
          <t>미국 뉴욕증시의 3대 지수가 18일(현지시간) 일제히 하락세로 마감했다. 미 연방준비제도(Fed)가 3연속 기준금리를 내렸으나 내년 인..</t>
        </is>
      </c>
      <c r="F56" s="7" t="inlineStr">
        <is>
          <t xml:space="preserve">아시아경제 </t>
        </is>
      </c>
      <c r="G56" s="7" t="inlineStr">
        <is>
          <t>2024-12-19 06:46:53</t>
        </is>
      </c>
    </row>
    <row r="57" ht="33" customHeight="1" s="9">
      <c r="C57" s="7">
        <f>HYPERLINK("https://finance.naver.com/news/news_read.naver?article_id=0005520008&amp;office_id=277&amp;mode=mainnews&amp;type=&amp;date=2024-12-19&amp;page=3", "▶")</f>
        <v/>
      </c>
      <c r="D57" s="8" t="inlineStr">
        <is>
          <t>올릭스, CB 투자자 전환시점 오자 바로 엑시트</t>
        </is>
      </c>
      <c r="E57" s="8" t="inlineStr">
        <is>
          <t>올릭스의 2회차 전환사채(CB) 투자자들이 전환 시점이 도래하자마자 주식 전환에 나서고 있다. CB 전환가액이 현재 주가 대비 낮은 만..</t>
        </is>
      </c>
      <c r="F57" s="7" t="inlineStr">
        <is>
          <t xml:space="preserve">아시아경제 </t>
        </is>
      </c>
      <c r="G57" s="7" t="inlineStr">
        <is>
          <t>2024-12-19 06:35:00</t>
        </is>
      </c>
    </row>
    <row r="58" ht="33" customHeight="1" s="9">
      <c r="C58" s="7">
        <f>HYPERLINK("https://finance.naver.com/news/news_read.naver?article_id=0005072001&amp;office_id=015&amp;mode=mainnews&amp;type=&amp;date=2024-12-19&amp;page=3", "▶")</f>
        <v/>
      </c>
      <c r="D58" s="8" t="inlineStr">
        <is>
          <t>임원들 '49.9억어치' 주식 팔아치우더니…개미들 '분노' [종목+]</t>
        </is>
      </c>
      <c r="E58" s="8" t="inlineStr">
        <is>
          <t>의료 인공지능(AI) 기업 루닛 임원들의 지분 매각이 도마 위에 올랐다. 일부 임원들이 49억9900만원 상당 주식을 매도하면서 블록딜..</t>
        </is>
      </c>
      <c r="F58" s="7" t="inlineStr">
        <is>
          <t xml:space="preserve">한국경제 </t>
        </is>
      </c>
      <c r="G58" s="7" t="inlineStr">
        <is>
          <t>2024-12-19 06:31:18</t>
        </is>
      </c>
    </row>
    <row r="59" ht="33" customHeight="1" s="9">
      <c r="C59" s="7">
        <f>HYPERLINK("https://finance.naver.com/news/news_read.naver?article_id=0005520006&amp;office_id=277&amp;mode=mainnews&amp;type=&amp;date=2024-12-19&amp;page=3", "▶")</f>
        <v/>
      </c>
      <c r="D59" s="8" t="inlineStr">
        <is>
          <t>KIB플러그에너지 인수한 더코어텍, ‘허위공시’로 피고발</t>
        </is>
      </c>
      <c r="E59" s="8" t="inlineStr">
        <is>
          <t>코스피 상장사 KIB플러그에너지 인수를 추진하고 있는 더코어텍이 허위 공시를 했다는 내용의 고발장이 접수된 것으로 확인됐다. 19일 금..</t>
        </is>
      </c>
      <c r="F59" s="7" t="inlineStr">
        <is>
          <t xml:space="preserve">아시아경제 </t>
        </is>
      </c>
      <c r="G59" s="7" t="inlineStr">
        <is>
          <t>2024-12-19 06:25:00</t>
        </is>
      </c>
    </row>
    <row r="60" ht="33" customHeight="1" s="9">
      <c r="C60" s="7">
        <f>HYPERLINK("https://finance.naver.com/news/news_read.naver?article_id=0002923920&amp;office_id=029&amp;mode=mainnews&amp;type=&amp;date=2024-12-19&amp;page=3", "▶")</f>
        <v/>
      </c>
      <c r="D60" s="8" t="inlineStr">
        <is>
          <t>연준에 실망한 가상자산…비트코인 다시 10만달러로</t>
        </is>
      </c>
      <c r="E60" s="8" t="inlineStr">
        <is>
          <t>전날 10만8000달러를 넘어섰던 비트코인 가격이 하루 만에 10만달러선으로 돌아왔다. 미국 연방준비제도(Fed·연준)가 기준금리 인하..</t>
        </is>
      </c>
      <c r="F60" s="7" t="inlineStr">
        <is>
          <t xml:space="preserve">디지털타임스 </t>
        </is>
      </c>
      <c r="G60" s="7" t="inlineStr">
        <is>
          <t>2024-12-19 06:23:07</t>
        </is>
      </c>
    </row>
    <row r="61" ht="33" customHeight="1" s="9">
      <c r="C61" s="7">
        <f>HYPERLINK("https://finance.naver.com/news/news_read.naver?article_id=0005520005&amp;office_id=277&amp;mode=mainnews&amp;type=&amp;date=2024-12-19&amp;page=3", "▶")</f>
        <v/>
      </c>
      <c r="D61" s="8" t="inlineStr">
        <is>
          <t>수천조 움직이는 '큰손들' 속속 임기만료‥연임 여부에 '시장주목'</t>
        </is>
      </c>
      <c r="E61" s="8" t="inlineStr">
        <is>
          <t>국내 자본시장의 대형 기관투자자인 연기금과 공제회 최고투자책임자(CIO)들의 임기 만료 시기가 속속 다가오면서 '큰 손'들의 거취에 시..</t>
        </is>
      </c>
      <c r="F61" s="7" t="inlineStr">
        <is>
          <t xml:space="preserve">아시아경제 </t>
        </is>
      </c>
      <c r="G61" s="7" t="inlineStr">
        <is>
          <t>2024-12-19 06:15:00</t>
        </is>
      </c>
    </row>
    <row r="62" ht="33" customHeight="1" s="9">
      <c r="C62" s="7">
        <f>HYPERLINK("https://finance.naver.com/news/news_read.naver?article_id=0005909312&amp;office_id=018&amp;mode=mainnews&amp;type=&amp;date=2024-12-19&amp;page=3", "▶")</f>
        <v/>
      </c>
      <c r="D62" s="8" t="inlineStr">
        <is>
          <t>[속보]연준 '매파적 금리인하'에…나스닥 3.56% 급락</t>
        </is>
      </c>
      <c r="E62" s="8" t="inlineStr">
        <is>
          <t>18일(현지시간) 뉴욕증시가 급락했다. 연방준비제도(Fed)가 18일(현지시간) ‘매파적 금리인하’를 단행하면서 투자심리가 크게 위축됐..</t>
        </is>
      </c>
      <c r="F62" s="7" t="inlineStr">
        <is>
          <t xml:space="preserve">이데일리 </t>
        </is>
      </c>
      <c r="G62" s="7" t="inlineStr">
        <is>
          <t>2024-12-19 06:06:13</t>
        </is>
      </c>
    </row>
    <row r="63" ht="33" customHeight="1" s="9">
      <c r="C63" s="7">
        <f>HYPERLINK("https://finance.naver.com/news/news_read.naver?article_id=0001041204&amp;office_id=366&amp;mode=mainnews&amp;type=&amp;date=2024-12-19&amp;page=3", "▶")</f>
        <v/>
      </c>
      <c r="D63" s="8" t="inlineStr">
        <is>
          <t>믿을 건 역시 애플·테슬라뿐?… ETF 수익률·자금 모두 美 투자 상품이 장악</t>
        </is>
      </c>
      <c r="E63" s="8" t="inlineStr">
        <is>
          <t>12월 ETF 수익률 1~4위 美 상품 차지 개인 순매수 10위 내 9개 美 투자 ETF “국내 투자 상품은 선별적 접근 필요” 최근 ..</t>
        </is>
      </c>
      <c r="F63" s="7" t="inlineStr">
        <is>
          <t xml:space="preserve">조선비즈 </t>
        </is>
      </c>
      <c r="G63" s="7" t="inlineStr">
        <is>
          <t>2024-12-19 06:01:32</t>
        </is>
      </c>
    </row>
    <row r="64" ht="33" customHeight="1" s="9">
      <c r="C64" s="7">
        <f>HYPERLINK("https://finance.naver.com/news/news_read.naver?article_id=0005071996&amp;office_id=015&amp;mode=mainnews&amp;type=&amp;date=2024-12-19&amp;page=3", "▶")</f>
        <v/>
      </c>
      <c r="D64" s="8" t="inlineStr">
        <is>
          <t>'사돈' 한화·DL 갈등 빚었던 그 회사…'신의 직장'의 시련 [김익환의 컴퍼니워치]</t>
        </is>
      </c>
      <c r="E64" s="8" t="inlineStr">
        <is>
          <t>이 기사는 12월 18일 17:05 마켓인사이트에 게재된 기사입니다. "김승연 한화그룹 회장 사촌 형님의 며느리가 내 딸입니다. 제 심..</t>
        </is>
      </c>
      <c r="F64" s="7" t="inlineStr">
        <is>
          <t xml:space="preserve">한국경제 </t>
        </is>
      </c>
      <c r="G64" s="7" t="inlineStr">
        <is>
          <t>2024-12-19 06:01:15</t>
        </is>
      </c>
    </row>
    <row r="65" ht="33" customHeight="1" s="9">
      <c r="C65" s="7">
        <f>HYPERLINK("https://finance.naver.com/news/news_read.naver?article_id=0005130731&amp;office_id=008&amp;mode=mainnews&amp;type=&amp;date=2024-12-19&amp;page=3", "▶")</f>
        <v/>
      </c>
      <c r="D65" s="8" t="inlineStr">
        <is>
          <t>"연금, 이렇게 받으면 세금 줄어요"…금감원이 알려준 5가지 꿀팁</t>
        </is>
      </c>
      <c r="E65" s="8" t="inlineStr">
        <is>
          <t>금융감독원은 19일 은퇴준비자의 연금설계를 위한 꿀팁이라며 금융소비자를 위해 5가지 사항을 안내했다. 먼저 금감원 통합연금포털을 활용한..</t>
        </is>
      </c>
      <c r="F65" s="7" t="inlineStr">
        <is>
          <t xml:space="preserve">머니투데이 </t>
        </is>
      </c>
      <c r="G65" s="7" t="inlineStr">
        <is>
          <t>2024-12-19 06:00:00</t>
        </is>
      </c>
    </row>
    <row r="66" ht="33" customHeight="1" s="9">
      <c r="C66" s="7">
        <f>HYPERLINK("https://finance.naver.com/news/news_read.naver?article_id=0005519998&amp;office_id=277&amp;mode=mainnews&amp;type=&amp;date=2024-12-19&amp;page=4", "▶")</f>
        <v/>
      </c>
      <c r="D66" s="8" t="inlineStr">
        <is>
          <t>해외주식·PF 중소형사 난항…ATS는 변수[증권사 결산-내년 이슈]</t>
        </is>
      </c>
      <c r="E66" s="8" t="inlineStr">
        <is>
          <t>개인 투자자들의 해외 주식 선호가 내년에도 이어질 것으로 보이는 가운데 대형증권사가 대부분을 차지하고 있는 해외주식 브로커리지 점유율을..</t>
        </is>
      </c>
      <c r="F66" s="7" t="inlineStr">
        <is>
          <t xml:space="preserve">아시아경제 </t>
        </is>
      </c>
      <c r="G66" s="7" t="inlineStr">
        <is>
          <t>2024-12-19 06:00:00</t>
        </is>
      </c>
    </row>
    <row r="67" ht="33" customHeight="1" s="9">
      <c r="C67" s="7">
        <f>HYPERLINK("https://finance.naver.com/news/news_read.naver?article_id=0005519996&amp;office_id=277&amp;mode=mainnews&amp;type=&amp;date=2024-12-19&amp;page=4", "▶")</f>
        <v/>
      </c>
      <c r="D67" s="8" t="inlineStr">
        <is>
          <t>부진한 증시 속 선방했지만…극명해진 양극화[증권사 결산-올해 시장]</t>
        </is>
      </c>
      <c r="E67" s="8" t="inlineStr">
        <is>
          <t>올해 증시 여건이 여의찮았음에도 증권사들의 실적은 대체적으로 선방하는 모습을 보였다. 하지만 대형 증권사와 중소형 증권사 간의 양극화는..</t>
        </is>
      </c>
      <c r="F67" s="7" t="inlineStr">
        <is>
          <t xml:space="preserve">아시아경제 </t>
        </is>
      </c>
      <c r="G67" s="7" t="inlineStr">
        <is>
          <t>2024-12-19 06:00:00</t>
        </is>
      </c>
    </row>
    <row r="68" ht="33" customHeight="1" s="9">
      <c r="C68" s="7">
        <f>HYPERLINK("https://finance.naver.com/news/news_read.naver?article_id=0005130726&amp;office_id=008&amp;mode=mainnews&amp;type=&amp;date=2024-12-19&amp;page=4", "▶")</f>
        <v/>
      </c>
      <c r="D68" s="8" t="inlineStr">
        <is>
          <t>따라 사기만 해도 2배 올랐다…수익률 싹쓸이 한 미국 ETF</t>
        </is>
      </c>
      <c r="E68" s="8" t="inlineStr">
        <is>
          <t>해외주식형 ETF(상장지수펀드)가 올해 국내 ETF 수익률 상위를 모두 차지한 것으로 나타났다. 인공지능(AI)과 반도체 기업 등을 중..</t>
        </is>
      </c>
      <c r="F68" s="7" t="inlineStr">
        <is>
          <t xml:space="preserve">머니투데이 </t>
        </is>
      </c>
      <c r="G68" s="7" t="inlineStr">
        <is>
          <t>2024-12-19 05:51:00</t>
        </is>
      </c>
    </row>
    <row r="69" ht="33" customHeight="1" s="9">
      <c r="C69" s="7">
        <f>HYPERLINK("https://finance.naver.com/news/news_read.naver?article_id=0004429715&amp;office_id=011&amp;mode=mainnews&amp;type=&amp;date=2024-12-19&amp;page=4", "▶")</f>
        <v/>
      </c>
      <c r="D69" s="8" t="inlineStr">
        <is>
          <t>코스닥 벤처펀드 공모주 배정 놓고 혼선…시장 혼란 우려 [시그널]</t>
        </is>
      </c>
      <c r="E69" s="8" t="inlineStr">
        <is>
          <t>코스닥 시장 활성화를 위해 도입된 벤처펀드가 공모주 우선 배정 기준 등을 놓고 혼선이 빚어지고 있는 것으로 나타났다. 벤처펀드가 제 역..</t>
        </is>
      </c>
      <c r="F69" s="7" t="inlineStr">
        <is>
          <t xml:space="preserve">서울경제 </t>
        </is>
      </c>
      <c r="G69" s="7" t="inlineStr">
        <is>
          <t>2024-12-19 05:31:22</t>
        </is>
      </c>
    </row>
    <row r="70" ht="33" customHeight="1" s="9">
      <c r="C70" s="7">
        <f>HYPERLINK("https://finance.naver.com/news/news_read.naver?article_id=0005130711&amp;office_id=008&amp;mode=mainnews&amp;type=&amp;date=2024-12-19&amp;page=4", "▶")</f>
        <v/>
      </c>
      <c r="D70" s="8" t="inlineStr">
        <is>
          <t>조영구도 '100억대' 주식부자 등극?…IPO 혹한기에 주목받는 상장법</t>
        </is>
      </c>
      <c r="E70" s="8" t="inlineStr">
        <is>
          <t>새내기주 주가 부진, 정치 리스크로 인한 증시 불안 탓에 공모주 시장에 대한 투자심리까지 얼어붙었다. 올해 안으로 기업공개를 마치려고 ..</t>
        </is>
      </c>
      <c r="F70" s="7" t="inlineStr">
        <is>
          <t xml:space="preserve">머니투데이 </t>
        </is>
      </c>
      <c r="G70" s="7" t="inlineStr">
        <is>
          <t>2024-12-19 05:31:00</t>
        </is>
      </c>
    </row>
    <row r="71" ht="33" customHeight="1" s="9">
      <c r="C71" s="7">
        <f>HYPERLINK("https://finance.naver.com/news/news_read.naver?article_id=0005416143&amp;office_id=009&amp;mode=mainnews&amp;type=&amp;date=2024-12-19&amp;page=4", "▶")</f>
        <v/>
      </c>
      <c r="D71" s="8" t="inlineStr">
        <is>
          <t>美 금리 0.25%P 인하…내년 인하 횟수 축소 전망에 뉴욕 증시 하락</t>
        </is>
      </c>
      <c r="E71" s="8" t="inlineStr">
        <is>
          <t>뉴욕증시 0.5~0.6% 하락 전환 다우지수 10거래일 연속 하락중 뉴욕증시 3대주요 지수가 내년 기준금리 인하 횟수가 2회로 크게 줄..</t>
        </is>
      </c>
      <c r="F71" s="7" t="inlineStr">
        <is>
          <t xml:space="preserve">매일경제 </t>
        </is>
      </c>
      <c r="G71" s="7" t="inlineStr">
        <is>
          <t>2024-12-19 04:22:11</t>
        </is>
      </c>
    </row>
    <row r="72" ht="33" customHeight="1" s="9">
      <c r="C72" s="7">
        <f>HYPERLINK("https://finance.naver.com/news/news_read.naver?article_id=0005909262&amp;office_id=018&amp;mode=mainnews&amp;type=&amp;date=2024-12-19&amp;page=4", "▶")</f>
        <v/>
      </c>
      <c r="D72" s="8" t="inlineStr">
        <is>
          <t>'알짜배기 땅' 성수동 삼표부지 개발 '진전'…사전협상, 이달 말 끝난다</t>
        </is>
      </c>
      <c r="E72" s="8" t="inlineStr">
        <is>
          <t>이 기사는 2024년12월18일 21시38분에 마켓인 프리미엄 콘텐츠로 선공개 되었습니다. 서울시가 성동구 성수동1가 683번지 일원 ..</t>
        </is>
      </c>
      <c r="F72" s="7" t="inlineStr">
        <is>
          <t xml:space="preserve">이데일리 </t>
        </is>
      </c>
      <c r="G72" s="7" t="inlineStr">
        <is>
          <t>2024-12-19 03:38:14</t>
        </is>
      </c>
    </row>
    <row r="73" ht="33" customHeight="1" s="9">
      <c r="C73" s="7">
        <f>HYPERLINK("https://finance.naver.com/news/news_read.naver?article_id=0015114588&amp;office_id=001&amp;mode=mainnews&amp;type=&amp;date=2024-12-19&amp;page=4", "▶")</f>
        <v/>
      </c>
      <c r="D73" s="8" t="inlineStr">
        <is>
          <t>뉴욕증시, FOMC 결과 대기·다우 열흘만에 반등…동반 상승 출발</t>
        </is>
      </c>
      <c r="E73" s="8" t="inlineStr">
        <is>
          <t>김 현 연합인포맥스 통신원 = 뉴욕증시는 미국 연방준비제도(Fed·연준)의 올해 마지막 통화정책 회의 결과를 기다리며 동반 상승세로 출..</t>
        </is>
      </c>
      <c r="F73" s="7" t="inlineStr">
        <is>
          <t xml:space="preserve">연합뉴스 </t>
        </is>
      </c>
      <c r="G73" s="7" t="inlineStr">
        <is>
          <t>2024-12-19 00:58:05</t>
        </is>
      </c>
    </row>
    <row r="74" ht="33" customHeight="1" s="9">
      <c r="C74" s="7">
        <f>HYPERLINK("https://finance.naver.com/news/news_read.naver?article_id=0005416137&amp;office_id=009&amp;mode=mainnews&amp;type=&amp;date=2024-12-19&amp;page=4", "▶")</f>
        <v/>
      </c>
      <c r="D74" s="8" t="inlineStr">
        <is>
          <t>“지금이 현금 가지고 있을 때야?”…전세계 큰손, 美주식 보유 비중이 무려</t>
        </is>
      </c>
      <c r="E74" s="8" t="inlineStr">
        <is>
          <t>BOA, 글로벌 자산운용사 설문 5명중3명 “경제성장 낙관” 美주식 비중 36% 최대수준 일각선 정점 찍었단 우려도 미국 자산운용사들이..</t>
        </is>
      </c>
      <c r="F74" s="7" t="inlineStr">
        <is>
          <t xml:space="preserve">매일경제 </t>
        </is>
      </c>
      <c r="G74" s="7" t="inlineStr">
        <is>
          <t>2024-12-19 00:02:09</t>
        </is>
      </c>
    </row>
  </sheetData>
  <pageMargins left="0.75" right="0.75" top="1" bottom="1" header="0.5" footer="0.5"/>
  <pageSetup orientation="portrait" paperSize="9" horizontalDpi="429496729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K24" sqref="K24"/>
    </sheetView>
  </sheetViews>
  <sheetFormatPr baseColWidth="8" defaultRowHeight="16.5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G17" sqref="G17"/>
    </sheetView>
  </sheetViews>
  <sheetFormatPr baseColWidth="8" defaultRowHeight="16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2024-12-18T18:31:30Z</dcterms:created>
  <dcterms:modified xsi:type="dcterms:W3CDTF">2024-12-19T01:14:06Z</dcterms:modified>
  <cp:lastModifiedBy>dexter yang</cp:lastModifiedBy>
</cp:coreProperties>
</file>