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36E19CD5-2906-45A0-8905-14C015E3C30D}" xr6:coauthVersionLast="47" xr6:coauthVersionMax="47" xr10:uidLastSave="{00000000-0000-0000-0000-000000000000}"/>
  <bookViews>
    <workbookView xWindow="-5895" yWindow="-23175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<sst xmlns="http://schemas.openxmlformats.org/spreadsheetml/2006/main" count="1218" uniqueCount="695">
  <si>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</si>
  <si>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</si>
  <si>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</si>
  <si>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</si>
  <si>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</si>
  <si>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</si>
  <si>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</si>
  <si>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</si>
  <si>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</si>
  <si>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</si>
  <si>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</si>
  <si>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</si>
  <si>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</si>
  <si>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</si>
  <si>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</si>
  <si>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</si>
  <si>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</si>
  <si>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</si>
  <si>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</si>
  <si>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</si>
  <si>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</si>
  <si>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</si>
  <si>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</si>
  <si>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</si>
  <si>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</si>
  <si>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</si>
  <si>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</si>
  <si>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</si>
  <si>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</si>
  <si>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</si>
  <si>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</si>
  <si>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</si>
  <si>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</si>
  <si>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</si>
  <si>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</si>
  <si>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</si>
  <si>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</si>
  <si>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</si>
  <si>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</si>
  <si>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</si>
  <si>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</si>
  <si>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</si>
  <si>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</si>
  <si>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</si>
  <si>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</si>
  <si>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</si>
  <si>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종목명</t>
  </si>
  <si>
    <t>남선알미늄</t>
  </si>
  <si>
    <t>제목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</si>
  <si>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</si>
  <si>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</si>
  <si>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</si>
  <si>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</si>
  <si>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</si>
  <si>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</si>
  <si>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</si>
  <si>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제목URL</t>
    <phoneticPr fontId="1" type="noConversion"/>
  </si>
  <si>
    <t>분류</t>
    <phoneticPr fontId="1" type="noConversion"/>
  </si>
  <si>
    <t>순위</t>
  </si>
  <si>
    <t>지수명</t>
  </si>
  <si>
    <t>출처</t>
  </si>
  <si>
    <t>제공자</t>
  </si>
  <si>
    <t>링크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</si>
  <si>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</si>
  <si>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</si>
  <si>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</si>
  <si>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</si>
  <si>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</si>
  <si>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</si>
  <si>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</si>
  <si>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</si>
  <si>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</si>
  <si>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</si>
  <si>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</si>
  <si>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</si>
  <si>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</si>
  <si>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</si>
  <si>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</si>
  <si>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</si>
  <si>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</si>
  <si>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</si>
  <si>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</si>
  <si>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</si>
  <si>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</si>
  <si>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</si>
  <si>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</si>
  <si>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</si>
  <si>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</si>
  <si>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</si>
  <si>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</si>
  <si>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</si>
  <si>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</si>
  <si>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</si>
  <si>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</si>
  <si>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</si>
  <si>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</si>
  <si>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</si>
  <si>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</si>
  <si>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</si>
  <si>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</si>
  <si>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</si>
  <si>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</si>
  <si>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</si>
  <si>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</si>
  <si>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</si>
  <si>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</si>
  <si>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</si>
  <si>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</si>
  <si>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</si>
  <si>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</si>
  <si>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</si>
  <si>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</si>
  <si>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</si>
  <si>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</si>
  <si>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</si>
  <si>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</si>
  <si>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</si>
  <si>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</si>
  <si>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</si>
  <si>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</si>
  <si>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</si>
  <si>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</si>
  <si>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</si>
  <si>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</si>
  <si>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</si>
  <si>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</si>
  <si>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</si>
  <si>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</si>
  <si>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</si>
  <si>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</si>
  <si>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</si>
  <si>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</si>
  <si>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</si>
  <si>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</si>
  <si>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</si>
  <si>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</si>
  <si>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</si>
  <si>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</si>
  <si>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</si>
  <si>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</si>
  <si>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</si>
  <si>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</si>
  <si>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</si>
  <si>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</si>
  <si>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</si>
  <si>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</si>
  <si>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</si>
  <si>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</si>
  <si>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</si>
  <si>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</si>
  <si>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</si>
  <si>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</si>
  <si>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</si>
  <si>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</si>
  <si>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</si>
  <si>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</si>
  <si>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</si>
  <si>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</si>
  <si>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</si>
  <si>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</si>
  <si>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</si>
  <si>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</si>
  <si>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</si>
  <si>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</si>
  <si>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</si>
  <si>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</si>
  <si>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</si>
  <si>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</si>
  <si>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</si>
  <si>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</si>
  <si>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</si>
  <si>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</si>
  <si>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</si>
  <si>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</si>
  <si>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</si>
  <si>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</si>
  <si>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</si>
  <si>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</si>
  <si>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</si>
  <si>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</si>
  <si>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</si>
  <si>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</si>
  <si>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</si>
  <si>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</si>
  <si>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</si>
  <si>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</si>
  <si>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</si>
  <si>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</si>
  <si>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</si>
  <si>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</si>
  <si>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</si>
  <si>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</si>
  <si>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</si>
  <si>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</si>
  <si>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</si>
  <si>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</si>
  <si>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</si>
  <si>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</si>
  <si>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</si>
  <si>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</si>
  <si>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</si>
  <si>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</si>
  <si>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</si>
  <si>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</si>
  <si>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</si>
  <si>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</si>
  <si>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</si>
  <si>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</si>
  <si>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</si>
  <si>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</si>
  <si>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</si>
  <si>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</si>
  <si>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</si>
  <si>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</si>
  <si>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</si>
  <si>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</si>
  <si>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</si>
  <si>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</si>
  <si>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</si>
  <si>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</si>
  <si>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</si>
  <si>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</si>
  <si>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</si>
  <si>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</si>
  <si>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</si>
  <si>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</si>
  <si>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</si>
  <si>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</si>
  <si>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</si>
  <si>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</si>
  <si>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</si>
  <si>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</si>
  <si>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</si>
  <si>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</si>
  <si>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</si>
  <si>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</si>
  <si>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</si>
  <si>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</si>
  <si>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</si>
  <si>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</si>
  <si>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</si>
  <si>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</si>
  <si>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</si>
  <si>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</si>
  <si>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</si>
  <si>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</si>
  <si>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</si>
  <si>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</si>
  <si>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</si>
  <si>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</si>
  <si>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</si>
  <si>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</si>
  <si>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</si>
  <si>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</si>
  <si>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</si>
  <si>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</si>
  <si>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</si>
  <si>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</si>
  <si>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</si>
  <si>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</si>
  <si>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</si>
  <si>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</si>
  <si>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</si>
  <si>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</si>
  <si>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</si>
  <si>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</si>
  <si>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</si>
  <si>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</si>
  <si>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</si>
  <si>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</si>
  <si>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</si>
  <si>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</si>
  <si>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</si>
  <si>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</si>
  <si>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</si>
  <si>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</si>
  <si>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</si>
  <si>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</si>
  <si>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</si>
  <si>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</si>
  <si>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</si>
  <si>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</si>
  <si>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</si>
  <si>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</si>
  <si>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</si>
  <si>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</si>
  <si>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</si>
  <si>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</si>
  <si>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</si>
  <si>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</si>
  <si>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</si>
  <si>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</si>
  <si>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</si>
  <si>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</si>
  <si>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</si>
  <si>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</si>
  <si>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</si>
  <si>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</si>
  <si>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</si>
  <si>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</si>
  <si>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</si>
  <si>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</si>
  <si>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</si>
  <si>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</si>
  <si>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</si>
  <si>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</si>
  <si>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</si>
  <si>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</si>
  <si>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</si>
  <si>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</si>
  <si>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</si>
  <si>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</si>
  <si>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</si>
  <si>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</si>
  <si>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</si>
  <si>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</si>
  <si>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</si>
  <si>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</si>
  <si>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</si>
  <si>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</si>
  <si>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</si>
  <si>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</si>
  <si>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</si>
  <si>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</si>
  <si>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</si>
  <si>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</si>
  <si>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</si>
  <si>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</si>
  <si>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</si>
  <si>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</si>
  <si>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</si>
  <si>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</si>
  <si>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</si>
  <si>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</si>
  <si>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</si>
  <si>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</si>
  <si>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</si>
  <si>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</si>
  <si>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</si>
  <si>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</si>
  <si>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</si>
  <si>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</si>
  <si>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</si>
  <si>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</si>
  <si>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</si>
  <si>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</si>
  <si>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</si>
  <si>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</si>
  <si>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</si>
  <si>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</si>
  <si>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</si>
  <si>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</si>
  <si>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</si>
  <si>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</si>
  <si>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</si>
  <si>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</si>
  <si>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</si>
  <si>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</si>
  <si>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</si>
  <si>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</si>
  <si>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</si>
  <si>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</si>
  <si>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</si>
  <si>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</si>
  <si>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</si>
  <si>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</si>
  <si>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</si>
  <si>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</si>
  <si>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</si>
  <si>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</si>
  <si>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</si>
  <si>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</si>
  <si>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</si>
  <si>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</si>
  <si>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</si>
  <si>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</si>
  <si>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</si>
  <si>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</si>
  <si>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</si>
  <si>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</si>
  <si>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</si>
  <si>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</si>
  <si>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</si>
  <si>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</si>
  <si>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</si>
  <si>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</si>
  <si>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</si>
  <si>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</si>
  <si>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</si>
  <si>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</si>
  <si>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</si>
  <si>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</si>
  <si>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</si>
  <si>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</si>
  <si>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</si>
  <si>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</si>
  <si>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</si>
  <si>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</si>
  <si>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</si>
  <si>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</si>
  <si>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</si>
  <si>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</si>
  <si>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</si>
  <si>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</si>
  <si>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</si>
  <si>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</si>
  <si>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</si>
  <si>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</si>
  <si>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</si>
  <si>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</si>
  <si>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</si>
  <si>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</si>
  <si>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</si>
  <si>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</si>
  <si>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</si>
  <si>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</si>
  <si>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하나증권 중국 1등주 포트폴리오</t>
  </si>
  <si>
    <t>https://finance.naver.com/research/invest_read.naver?nid=33659&amp;page=1</t>
  </si>
  <si>
    <t>하나증권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</si>
  <si>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</si>
  <si>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</si>
  <si>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</si>
  <si>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</si>
  <si>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</si>
  <si>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</si>
  <si>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</si>
  <si>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</si>
  <si>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</si>
  <si>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</si>
  <si>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</si>
  <si>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</si>
  <si>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</si>
  <si>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</si>
  <si>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</si>
  <si>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</si>
  <si>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</si>
  <si>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</si>
  <si>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</si>
  <si>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</si>
  <si>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</si>
  <si>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</si>
  <si>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</si>
  <si>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</si>
  <si>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</si>
  <si>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</si>
  <si>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</si>
  <si>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</si>
  <si>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</si>
  <si>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</si>
  <si>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</si>
  <si>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증권사</t>
    <phoneticPr fontId="1" type="noConversion"/>
  </si>
  <si>
    <t>작성일</t>
    <phoneticPr fontId="1" type="noConversion"/>
  </si>
  <si>
    <t>롯데케미칼</t>
  </si>
  <si>
    <t>회사채 EOD 이슈 종료. 트럼프2.0의 긍정적 ..</t>
  </si>
  <si>
    <t>https://finance.naver.com/research/company_read.naver?nid=79454&amp;page=1</t>
  </si>
  <si>
    <t>대한항공</t>
  </si>
  <si>
    <t>불안한 정국 감안하면 양호</t>
  </si>
  <si>
    <t>https://finance.naver.com/research/company_read.naver?nid=79453&amp;page=1</t>
  </si>
  <si>
    <t>율촌</t>
  </si>
  <si>
    <t>이제는 유럽을 향해 나아갈 때</t>
  </si>
  <si>
    <t>https://finance.naver.com/research/company_read.naver?nid=79452&amp;page=1</t>
  </si>
  <si>
    <t>삼성E&amp;A</t>
  </si>
  <si>
    <t>우려가 지배하는 주가</t>
  </si>
  <si>
    <t>https://finance.naver.com/research/company_read.naver?nid=79451&amp;page=1</t>
  </si>
  <si>
    <t>꿈비</t>
  </si>
  <si>
    <t>꾸준히 좋아지는 중</t>
  </si>
  <si>
    <t>https://finance.naver.com/research/company_read.naver?nid=79450&amp;page=1</t>
  </si>
  <si>
    <t>네오셈</t>
  </si>
  <si>
    <t>2025년 장비 다변화로 성장 기대</t>
  </si>
  <si>
    <t>https://finance.naver.com/research/company_read.naver?nid=79449&amp;page=1</t>
  </si>
  <si>
    <t>한국IR협의회</t>
  </si>
  <si>
    <t>코나솔</t>
  </si>
  <si>
    <t>나노기술 응용 고부가가치 복합소재 전문기업</t>
  </si>
  <si>
    <t>https://finance.naver.com/research/company_read.naver?nid=79448&amp;page=1</t>
  </si>
  <si>
    <t>한국기술신용평가(주)</t>
  </si>
  <si>
    <t>지슨</t>
  </si>
  <si>
    <t>무선전파 탐지 분석 기술을 기반으로 한 융합..</t>
  </si>
  <si>
    <t>https://finance.naver.com/research/company_read.naver?nid=79447&amp;page=1</t>
  </si>
  <si>
    <t>안지오랩</t>
  </si>
  <si>
    <t>천연물의약품 기반의 혈관신생 질환 전문 치..</t>
  </si>
  <si>
    <t>https://finance.naver.com/research/company_read.naver?nid=79446&amp;page=1</t>
  </si>
  <si>
    <t>에스알바이오텍</t>
  </si>
  <si>
    <t>알텀 펩타이드를 통한 안티에이징 화장품으로..</t>
  </si>
  <si>
    <t>https://finance.naver.com/research/company_read.naver?nid=79445&amp;page=1</t>
  </si>
  <si>
    <t>에스제이켐</t>
  </si>
  <si>
    <t>수처리제 기반 자원순환 전문기업</t>
  </si>
  <si>
    <t>https://finance.naver.com/research/company_read.naver?nid=79444&amp;page=1</t>
  </si>
  <si>
    <t>파이오링크</t>
  </si>
  <si>
    <t>ADC 경쟁력 기반 네트워크 및 보안 관련 토탈..</t>
  </si>
  <si>
    <t>https://finance.naver.com/research/company_read.naver?nid=79443&amp;page=1</t>
  </si>
  <si>
    <t>나이스디앤비</t>
  </si>
  <si>
    <t>에스앤더블류</t>
  </si>
  <si>
    <t>해양에서 우주로, 60년 기술의 진화</t>
  </si>
  <si>
    <t>https://finance.naver.com/research/company_read.naver?nid=79442&amp;page=1</t>
  </si>
  <si>
    <t>케이프</t>
  </si>
  <si>
    <t>선박 엔진의 심장을 책임지는 실린더 라이너 ..</t>
  </si>
  <si>
    <t>https://finance.naver.com/research/company_read.naver?nid=79441&amp;page=1</t>
  </si>
  <si>
    <t>아이쓰리시스템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</si>
  <si>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</si>
  <si>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</si>
  <si>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</si>
  <si>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</si>
  <si>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아진전자부품</t>
  </si>
  <si>
    <t>자동차 전장 제어 장치 제조 전문 기업</t>
  </si>
  <si>
    <t>https://finance.naver.com/research/company_read.naver?nid=79438&amp;page=1</t>
  </si>
  <si>
    <t>오로스테크놀로지</t>
  </si>
  <si>
    <t>반도체 측정 및 검사장비 제조 전문 업체</t>
  </si>
  <si>
    <t>https://finance.naver.com/research/company_read.naver?nid=79437&amp;page=1</t>
  </si>
  <si>
    <t>대한제강</t>
  </si>
  <si>
    <t>국내 상위의 시장지위를 보유한 전기로 제강..</t>
  </si>
  <si>
    <t>https://finance.naver.com/research/company_read.naver?nid=79436&amp;page=1</t>
  </si>
  <si>
    <t>그린플러스</t>
  </si>
  <si>
    <t>스마트팜 구축 선도기업</t>
  </si>
  <si>
    <t>https://finance.naver.com/research/company_read.naver?nid=79435&amp;page=1</t>
  </si>
  <si>
    <t>와이엔텍</t>
  </si>
  <si>
    <t>폐기물부터 해운까지 친환경 순환 생태계를 ..</t>
  </si>
  <si>
    <t>https://finance.naver.com/research/company_read.naver?nid=79434&amp;page=1</t>
  </si>
  <si>
    <t>키다리스튜디오</t>
  </si>
  <si>
    <t>자체 플랫폼 및 IP 기반 글로벌 경쟁력을 구..</t>
  </si>
  <si>
    <t>https://finance.naver.com/research/company_read.naver?nid=79433&amp;page=1</t>
  </si>
  <si>
    <t>아이비김영</t>
  </si>
  <si>
    <t>대학편입학 교육 전문기업</t>
  </si>
  <si>
    <t>https://finance.naver.com/research/company_read.naver?nid=79432&amp;page=1</t>
  </si>
  <si>
    <t>브리지텍</t>
  </si>
  <si>
    <t>커뮤니케이션 및 엔터프라이즈 소프트웨어 전..</t>
  </si>
  <si>
    <t>https://finance.naver.com/research/company_read.naver?nid=79431&amp;page=1</t>
  </si>
  <si>
    <t>마음AI</t>
  </si>
  <si>
    <t xml:space="preserve">AI 플랫폼 서비스 전문기업 </t>
  </si>
  <si>
    <t>https://finance.naver.com/research/company_read.naver?nid=79430&amp;page=1</t>
  </si>
  <si>
    <t>라온테크</t>
  </si>
  <si>
    <t>반도체 제조용 웨이퍼 이송 로봇 및 모듈 제..</t>
  </si>
  <si>
    <t>https://finance.naver.com/research/company_read.naver?nid=79429&amp;page=1</t>
  </si>
  <si>
    <t>티움바이오</t>
  </si>
  <si>
    <t>기존 치료제의 부작용을 극복하는 희귀 · 난..</t>
  </si>
  <si>
    <t>https://finance.naver.com/research/company_read.naver?nid=79428&amp;page=1</t>
  </si>
  <si>
    <t>이노인스트루먼트</t>
  </si>
  <si>
    <t xml:space="preserve">광섬유 융착 접속기 제조 전문기업 </t>
  </si>
  <si>
    <t>https://finance.naver.com/research/company_read.naver?nid=79427&amp;page=1</t>
  </si>
  <si>
    <t>제넥신</t>
  </si>
  <si>
    <t>지속형 항체, DNA 백신 및 바이오프로탁 플랫..</t>
  </si>
  <si>
    <t>https://finance.naver.com/research/company_read.naver?nid=79426&amp;page=1</t>
  </si>
  <si>
    <t>케이아이엔엑스</t>
  </si>
  <si>
    <t>인터넷 인프라 서비스 제공 전문기업</t>
  </si>
  <si>
    <t>https://finance.naver.com/research/company_read.naver?nid=79425&amp;page=1</t>
  </si>
  <si>
    <t>반도체</t>
  </si>
  <si>
    <t>Micron FY1Q25 실적 코멘트</t>
  </si>
  <si>
    <t>https://finance.naver.com/research/industry_read.naver?nid=39007&amp;page=1</t>
  </si>
  <si>
    <t>에너지</t>
  </si>
  <si>
    <t>풍력 경쟁입찰 결과 관련 Comment</t>
  </si>
  <si>
    <t>https://finance.naver.com/research/industry_read.naver?nid=39006&amp;page=1</t>
  </si>
  <si>
    <t>유틸리티</t>
  </si>
  <si>
    <t>바이오매스 REC 가중치 변화</t>
  </si>
  <si>
    <t>https://finance.naver.com/research/industry_read.naver?nid=39005&amp;page=1</t>
  </si>
  <si>
    <t>통신</t>
  </si>
  <si>
    <t>연초 통신주 상승에 대비할 시점</t>
  </si>
  <si>
    <t>https://finance.naver.com/research/industry_read.naver?nid=39004&amp;page=1</t>
  </si>
  <si>
    <t>게임</t>
  </si>
  <si>
    <t>[IBKS Daily] 인터넷/게임</t>
  </si>
  <si>
    <t>https://finance.naver.com/research/industry_read.naver?nid=39003&amp;page=1</t>
  </si>
  <si>
    <t>Awaiting Blackwell</t>
  </si>
  <si>
    <t>https://finance.naver.com/research/industry_read.naver?nid=39002&amp;page=1</t>
  </si>
  <si>
    <t>유진투자증권</t>
  </si>
  <si>
    <t>[IBKS Weekly] 2차전지</t>
  </si>
  <si>
    <t>https://finance.naver.com/research/industry_read.naver?nid=39001&amp;page=1</t>
  </si>
  <si>
    <t>미디어</t>
  </si>
  <si>
    <t>스튜디오드래곤; 천천히 강렬하게</t>
  </si>
  <si>
    <t>https://finance.naver.com/research/industry_read.naver?nid=39000&amp;page=1</t>
  </si>
  <si>
    <t>울면 안돼</t>
  </si>
  <si>
    <t>https://finance.naver.com/research/economy_read.naver?nid=11197&amp;page=1</t>
  </si>
  <si>
    <t>12/20 Weekly Macro</t>
  </si>
  <si>
    <t>https://finance.naver.com/research/economy_read.naver?nid=11196&amp;page=1</t>
  </si>
  <si>
    <t>12/20, Kiwoom Morning Letter</t>
  </si>
  <si>
    <t>https://finance.naver.com/research/economy_read.naver?nid=11195&amp;page=1</t>
  </si>
  <si>
    <t>복잡해진 환율 퍼즐: 달러-원 급등 속 엔-원 하락</t>
  </si>
  <si>
    <t>https://finance.naver.com/research/economy_read.naver?nid=11194&amp;page=1</t>
  </si>
  <si>
    <t>대내외 불확실성 경계해 관망</t>
  </si>
  <si>
    <t>https://finance.naver.com/research/economy_read.naver?nid=11193&amp;page=1</t>
  </si>
  <si>
    <t>코스피</t>
  </si>
  <si>
    <t>뉴스공시</t>
  </si>
  <si>
    <t>코스피, 외인 매도 폭탄에 2400선으로…코스닥 2%↓</t>
  </si>
  <si>
    <t>아시아경제</t>
  </si>
  <si>
    <t>https://n.news.naver.com/mnews/article/277/0005521194</t>
  </si>
  <si>
    <t>[특징주]"차기 지도자 이재명 1위"…여론조사에 테마주 강세</t>
  </si>
  <si>
    <t>이데일리</t>
  </si>
  <si>
    <t>https://n.news.naver.com/mnews/article/018/0005910540</t>
  </si>
  <si>
    <t>‘이재명 테마주’, 조기 대선 국면에 422% 주가 폭등</t>
  </si>
  <si>
    <t>주간동아</t>
  </si>
  <si>
    <t>https://n.news.naver.com/mnews/article/037/0000035484</t>
  </si>
  <si>
    <t>넷플릭스에서 '런닝맨'본다… 웨이브 '독점전략' 무너지나</t>
  </si>
  <si>
    <t>미디어오늘</t>
  </si>
  <si>
    <t>https://n.news.naver.com/mnews/article/006/0000127754</t>
  </si>
  <si>
    <t>SBS-넷플릭스 전략적 파트너십 체결 
동영상기사</t>
  </si>
  <si>
    <t>https://n.news.naver.com/mnews/article/055/0001217171</t>
  </si>
  <si>
    <t>골때녀·그알' 넷플릭스서 본다…SBS 상한가 직행</t>
  </si>
  <si>
    <t>SBS Biz</t>
  </si>
  <si>
    <t>https://n.news.naver.com/mnews/article/374/0000416918</t>
  </si>
  <si>
    <t>"데이터로 평가하니 공정성↑"…메가존클라우드, 콘텐츠 시상식 새 기.....</t>
  </si>
  <si>
    <t>아이뉴스24</t>
  </si>
  <si>
    <t>https://n.news.naver.com/mnews/article/031/0000895456</t>
  </si>
  <si>
    <t>[DD퇴근길] 우티, 티맵 손 떼고 우버 단독체제…넷플릭스에 올라탄 S...</t>
  </si>
  <si>
    <t>디지털데일리</t>
  </si>
  <si>
    <t>https://n.news.naver.com/mnews/article/138/0002188357</t>
  </si>
  <si>
    <t>[특징주] SBS, 넷플릭스와 콘텐츠 공급 계약 체결 소식에 상한가 직...</t>
  </si>
  <si>
    <t>매일경제</t>
  </si>
  <si>
    <t>https://n.news.naver.com/mnews/article/009/0005417193</t>
  </si>
  <si>
    <t>기업공시 [12월 20일]</t>
  </si>
  <si>
    <t>서울경제</t>
  </si>
  <si>
    <t>https://n.news.naver.com/mnews/article/011/0004430549</t>
  </si>
  <si>
    <t>20일 코스피·코스닥 주요 공시</t>
  </si>
  <si>
    <t>https://n.news.naver.com/mnews/article/009/0005417182</t>
  </si>
  <si>
    <t>[코스피 마감]다시 시작된 외인 엑소더스…2400선 진땀 사수</t>
  </si>
  <si>
    <t>https://n.news.naver.com/mnews/article/018/0005910635</t>
  </si>
  <si>
    <t>전자공시</t>
  </si>
  <si>
    <t>투자판단관련주요경영사항</t>
  </si>
  <si>
    <t>https://dart.fss.or.kr/dsaf001/main.do?rcpNo=20241220800190</t>
  </si>
  <si>
    <t>"대선 도전하나?" 질문받더니…우원식 반응에 '테마주' 술렁</t>
  </si>
  <si>
    <t>한국경제</t>
  </si>
  <si>
    <t>https://n.news.naver.com/mnews/article/015/0005072555</t>
  </si>
  <si>
    <t>코스피, 외인·기관 매도 물량에 2400선 붕괴</t>
  </si>
  <si>
    <t>https://n.news.naver.com/mnews/article/018/0005910552</t>
  </si>
  <si>
    <t>특수관계인으로부터받은담보</t>
  </si>
  <si>
    <t>https://dart.fss.or.kr/dsaf001/main.do?rcpNo=20241220000473</t>
  </si>
  <si>
    <t>[ET라씨로] 다시 술렁이는 정치인 테마주… 오리엔트정공 25%↑</t>
  </si>
  <si>
    <t>전자신문</t>
  </si>
  <si>
    <t>https://n.news.naver.com/mnews/article/030/0003269849</t>
  </si>
  <si>
    <t>[특징주]우오현 회장, 트럼프 취임식 초청 예상에…SM그룹株 급등</t>
  </si>
  <si>
    <t>https://n.news.naver.com/mnews/article/277/0005521069</t>
  </si>
  <si>
    <t>한화건설, 대전 도마동 ‘도마 포레나해모로’ 분양 중</t>
  </si>
  <si>
    <t>조선비즈</t>
  </si>
  <si>
    <t>https://n.news.naver.com/mnews/article/366/0001041809</t>
  </si>
  <si>
    <t>어제 5200억 판 外人, 오늘은 8300억 순매도…코스피, 2400 ...</t>
  </si>
  <si>
    <t>헤럴드경제</t>
  </si>
  <si>
    <t>https://n.news.naver.com/mnews/article/016/0002405664</t>
  </si>
  <si>
    <t>美 셧다운 해도 안해도…국채금리 리스크 증폭 [장 안의 화제] 
동영상기사</t>
  </si>
  <si>
    <t>한국경제TV</t>
  </si>
  <si>
    <t>https://n.news.naver.com/mnews/article/215/0001192547</t>
  </si>
  <si>
    <t>HJ중공업, 공공 건설공사 안전관리 '최고' 등급 획득</t>
  </si>
  <si>
    <t>https://n.news.naver.com/mnews/article/277/0005521189</t>
  </si>
  <si>
    <t>[특징주]HJ중공업, 방위사업청과 2663억원 규모 수주 계약…11%↑</t>
  </si>
  <si>
    <t>https://n.news.naver.com/mnews/article/277/0005521024</t>
  </si>
  <si>
    <t>코스피 FOMC 여진에 장중 1% 넘게 밀려…코스닥도 1.4% 급락</t>
  </si>
  <si>
    <t>연합뉴스</t>
  </si>
  <si>
    <t>https://n.news.naver.com/mnews/article/001/0015117628</t>
  </si>
  <si>
    <t>HJ중공업, 2663억 해군 검독수리 Batch-II 후속함 수주</t>
  </si>
  <si>
    <t>뉴시스</t>
  </si>
  <si>
    <t>https://n.news.naver.com/mnews/article/003/0012973491</t>
  </si>
  <si>
    <t>[기재정정]단일판매ㆍ공급계약체결</t>
  </si>
  <si>
    <t>https://dart.fss.or.kr/dsaf001/main.do?rcpNo=20241220800204</t>
  </si>
  <si>
    <t>단일판매ㆍ공급계약체결</t>
  </si>
  <si>
    <t>https://dart.fss.or.kr/dsaf001/main.do?rcpNo=20241220800050</t>
  </si>
  <si>
    <t>IPO 본부장 칼바람 속에…미래에셋증권은 ‘유임’</t>
  </si>
  <si>
    <t>이코노미스트</t>
  </si>
  <si>
    <t>https://n.news.naver.com/mnews/article/243/0000070018</t>
  </si>
  <si>
    <t>‘매파’ 파월 입에 국내 증시 충격… 2400 선 위협받아</t>
  </si>
  <si>
    <t>https://n.news.naver.com/mnews/article/037/0000035488</t>
  </si>
  <si>
    <t>[오늘장 탑픽] 국내증시 흔들려도 조선주 '방긋'…업황 전망은? 
동영상기사</t>
  </si>
  <si>
    <t>https://n.news.naver.com/mnews/article/374/0000416799</t>
  </si>
  <si>
    <t>"삼성이 이제 와서 공시를 할까요?"‥힘빠진 밸류업, 반전있을까</t>
  </si>
  <si>
    <t>https://n.news.naver.com/mnews/article/277/0005520770</t>
  </si>
  <si>
    <t>코스닥</t>
  </si>
  <si>
    <t>[코스닥 마감] 외인·기관 동반 매도에 670선 무너져…8거래일 만</t>
  </si>
  <si>
    <t>https://n.news.naver.com/mnews/article/018/0005910637</t>
  </si>
  <si>
    <t>[특징주]트럼프도 꽂힌 CCUS 관련주 '상한가' 직행</t>
  </si>
  <si>
    <t>https://n.news.naver.com/mnews/article/018/0005910350</t>
  </si>
  <si>
    <t>퀀텀온, 엠디캠퍼스 소송 취하로 파산신청 기각</t>
  </si>
  <si>
    <t>블로터</t>
  </si>
  <si>
    <t>https://n.news.naver.com/mnews/article/293/0000061861</t>
  </si>
  <si>
    <t>[기재정정]소액공모공시서류(지분증권)</t>
  </si>
  <si>
    <t>https://dart.fss.or.kr/dsaf001/main.do?rcpNo=20241220000614</t>
  </si>
  <si>
    <t>[기재정정]주요사항보고서(유상증자결정)</t>
  </si>
  <si>
    <t>https://dart.fss.or.kr/dsaf001/main.do?rcpNo=20241220000606</t>
  </si>
  <si>
    <t>[기재정정]타법인주식및출자증권처분결정(자율공시)</t>
  </si>
  <si>
    <t>https://dart.fss.or.kr/dsaf001/main.do?rcpNo=20241220900750</t>
  </si>
  <si>
    <t>파산신청기각 (취하)</t>
  </si>
  <si>
    <t>https://dart.fss.or.kr/dsaf001/main.do?rcpNo=20241220900316</t>
  </si>
  <si>
    <t>방사성 의약품' 듀켐바이오, 코스닥 상장 첫날 13.5%↑</t>
  </si>
  <si>
    <t>https://n.news.naver.com/mnews/article/015/0005072761</t>
  </si>
  <si>
    <t>바이오 상장 ‘첫 날’은 상승…분위기 이어질까 [바이오맥짚기]</t>
  </si>
  <si>
    <t>https://n.news.naver.com/mnews/article/018/0005910548</t>
  </si>
  <si>
    <t>美 트럼프發 셧다운 위기...탄핵정국 韓 직격탄 우려 [오한마] 
동영상기사</t>
  </si>
  <si>
    <t>https://n.news.naver.com/mnews/article/215/0001192484</t>
  </si>
  <si>
    <t>듀켐바이오, 코스닥 상장</t>
  </si>
  <si>
    <t>뉴스1</t>
  </si>
  <si>
    <t>https://n.news.naver.com/mnews/article/421/0007978974</t>
  </si>
  <si>
    <t>[이 시각 시황] 트럼프 2기 대응 수출입 공급망 안정화에 해운 역량 ... 
동영상기사</t>
  </si>
  <si>
    <t>https://n.news.naver.com/mnews/article/374/0000416798</t>
  </si>
  <si>
    <t>[김진만의 종목 뜯어보기] "연준 매파적 인하"…뉴욕증시 마감 상황은.... 
동영상기사</t>
  </si>
  <si>
    <t>https://n.news.naver.com/mnews/article/374/0000416796</t>
  </si>
  <si>
    <t>[특징주]‘이전상장’ 듀켐바이오, 공모가 대비 56%↑</t>
  </si>
  <si>
    <t>https://n.news.naver.com/mnews/article/018/0005910303</t>
  </si>
  <si>
    <t>美 연준 "내년 인하전망 4회→2회 축소" [3분 브리프]</t>
  </si>
  <si>
    <t>https://n.news.naver.com/mnews/article/277/0005520791</t>
  </si>
  <si>
    <t>코넥스, 올해 IPO 단 6곳…시장 외면에 존재감 ‘제로’</t>
  </si>
  <si>
    <t>데일리안</t>
  </si>
  <si>
    <t>https://n.news.naver.com/mnews/article/119/0002906250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</si>
</sst>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2" t="s">
        <v>3</v>
      </c>
      <c r="C3" s="62"/>
      <c r="E3" s="62" t="s">
        <v>30</v>
      </c>
      <c r="F3" s="62"/>
      <c r="H3" s="62" t="s">
        <v>31</v>
      </c>
      <c r="I3" s="62"/>
      <c r="K3" s="62" t="s">
        <v>32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B3" s="66" t="s">
        <v>34</v>
      </c>
      <c r="AC3" s="66"/>
      <c r="AD3" s="66"/>
      <c r="AE3" s="66"/>
      <c r="AF3" s="66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8" t="s">
        <v>47</v>
      </c>
      <c r="AD4" s="68"/>
      <c r="AE4" s="68"/>
      <c r="AF4" s="68"/>
    </row>
    <row r="5" spans="2:32">
      <c r="K5" s="23">
        <v>1</v>
      </c>
      <c r="L5" s="64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20179104</v>
      </c>
      <c r="S5" s="24">
        <f>KOSPI!H2</f>
        <v>1466</v>
      </c>
      <c r="T5" s="24">
        <f>KOSPI!I2</f>
        <v>-6</v>
      </c>
      <c r="U5" s="24">
        <f>KOSPI!J2</f>
        <v>0.22</v>
      </c>
      <c r="V5" s="24">
        <f>KOSPI!K2</f>
        <v>44.14</v>
      </c>
      <c r="W5" s="24">
        <f>KOSPI!L2</f>
        <v>16.45</v>
      </c>
      <c r="X5" s="24">
        <f>KOSPI!M2</f>
        <v>1.88</v>
      </c>
      <c r="Y5" s="24">
        <f>KOSPI!N2</f>
        <v>0</v>
      </c>
      <c r="Z5" s="38" t="str">
        <f>KOSPI!C2</f>
        <v>https://finance.naver.com/item/main.naver?code=002630</v>
      </c>
      <c r="AB5" s="44" t="s">
        <v>20</v>
      </c>
      <c r="AC5" s="44"/>
      <c r="AD5" s="44"/>
      <c r="AE5" s="28"/>
      <c r="AF5" s="33">
        <f>VLOOKUP($AC$4,$N$5:$Y$24,2,0)</f>
        <v>1700</v>
      </c>
    </row>
    <row r="6" spans="2:32">
      <c r="K6" s="12">
        <v>2</v>
      </c>
      <c r="L6" s="64"/>
      <c r="M6" s="12">
        <v>2</v>
      </c>
      <c r="N6" s="24" t="str">
        <f>KOSPI!B3</f>
        <v>SBS</v>
      </c>
      <c r="O6" s="24">
        <f>KOSPI!D3</f>
        <v>20000</v>
      </c>
      <c r="P6" s="27" t="str">
        <f>KOSPI!E3</f>
        <v>↑</v>
      </c>
      <c r="Q6" s="27">
        <f>KOSPI!F3</f>
        <v>0.29949999999999999</v>
      </c>
      <c r="R6" s="24">
        <f>KOSPI!G3</f>
        <v>5548013</v>
      </c>
      <c r="S6" s="24">
        <f>KOSPI!H3</f>
        <v>3710</v>
      </c>
      <c r="T6" s="24">
        <f>KOSPI!I3</f>
        <v>583</v>
      </c>
      <c r="U6" s="24">
        <f>KOSPI!J3</f>
        <v>0</v>
      </c>
      <c r="V6" s="24">
        <f>KOSPI!K3</f>
        <v>327.87</v>
      </c>
      <c r="W6" s="24">
        <f>KOSPI!L3</f>
        <v>5.45</v>
      </c>
      <c r="X6" s="24">
        <f>KOSPI!M3</f>
        <v>0.43</v>
      </c>
      <c r="Y6" s="24">
        <f>KOSPI!N3</f>
        <v>0</v>
      </c>
      <c r="Z6" s="31" t="str">
        <f>KOSPI!C3</f>
        <v>https://finance.naver.com/item/main.naver?code=034120</v>
      </c>
      <c r="AB6" s="44" t="s">
        <v>21</v>
      </c>
      <c r="AC6" s="44"/>
      <c r="AD6" s="44"/>
      <c r="AE6" s="29"/>
      <c r="AF6" s="32" t="str">
        <f>VLOOKUP($AC$4,$N$5:$Y$24,3,0)</f>
        <v>▲</v>
      </c>
    </row>
    <row r="7" spans="2:32">
      <c r="K7" s="12">
        <v>3</v>
      </c>
      <c r="L7" s="64"/>
      <c r="M7" s="12">
        <v>3</v>
      </c>
      <c r="N7" s="24" t="str">
        <f>KOSPI!B4</f>
        <v>티와이홀딩스우</v>
      </c>
      <c r="O7" s="24">
        <f>KOSPI!D4</f>
        <v>5580</v>
      </c>
      <c r="P7" s="27" t="str">
        <f>KOSPI!E4</f>
        <v>↑</v>
      </c>
      <c r="Q7" s="27">
        <f>KOSPI!F4</f>
        <v>0.29920000000000002</v>
      </c>
      <c r="R7" s="24">
        <f>KOSPI!G4</f>
        <v>223157</v>
      </c>
      <c r="S7" s="24">
        <f>KOSPI!H4</f>
        <v>69</v>
      </c>
      <c r="T7" s="24" t="str">
        <f>KOSPI!I4</f>
        <v>N/A</v>
      </c>
      <c r="U7" s="24">
        <f>KOSPI!J4</f>
        <v>0.52</v>
      </c>
      <c r="V7" s="24">
        <f>KOSPI!K4</f>
        <v>-0.38</v>
      </c>
      <c r="W7" s="24" t="str">
        <f>KOSPI!L4</f>
        <v>N/A</v>
      </c>
      <c r="X7" s="24">
        <f>KOSPI!M4</f>
        <v>0.24</v>
      </c>
      <c r="Y7" s="24">
        <f>KOSPI!N4</f>
        <v>0</v>
      </c>
      <c r="Z7" s="31" t="str">
        <f>KOSPI!C4</f>
        <v>https://finance.naver.com/item/main.naver?code=36328K</v>
      </c>
      <c r="AB7" s="44" t="s">
        <v>22</v>
      </c>
      <c r="AC7" s="44"/>
      <c r="AD7" s="44"/>
      <c r="AE7" s="29"/>
      <c r="AF7" s="34">
        <f>VLOOKUP($AC$4,$N$5:$Y$24,4,0)</f>
        <v>0.19719999999999999</v>
      </c>
    </row>
    <row r="8" spans="2:32" ht="17.25" thickBot="1">
      <c r="K8" s="12">
        <v>4</v>
      </c>
      <c r="L8" s="64"/>
      <c r="M8" s="12">
        <v>4</v>
      </c>
      <c r="N8" s="24" t="str">
        <f>KOSPI!B5</f>
        <v>코오롱모빌리티그룹우</v>
      </c>
      <c r="O8" s="24">
        <f>KOSPI!D5</f>
        <v>8870</v>
      </c>
      <c r="P8" s="27" t="str">
        <f>KOSPI!E5</f>
        <v>↑</v>
      </c>
      <c r="Q8" s="27">
        <f>KOSPI!F5</f>
        <v>0.29870000000000002</v>
      </c>
      <c r="R8" s="24">
        <f>KOSPI!G5</f>
        <v>1149960</v>
      </c>
      <c r="S8" s="24">
        <f>KOSPI!H5</f>
        <v>218</v>
      </c>
      <c r="T8" s="24" t="str">
        <f>KOSPI!I5</f>
        <v>N/A</v>
      </c>
      <c r="U8" s="24">
        <f>KOSPI!J5</f>
        <v>0.01</v>
      </c>
      <c r="V8" s="24" t="str">
        <f>KOSPI!K5</f>
        <v>N/A</v>
      </c>
      <c r="W8" s="24" t="str">
        <f>KOSPI!L5</f>
        <v>N/A</v>
      </c>
      <c r="X8" s="24">
        <f>KOSPI!M5</f>
        <v>3.07</v>
      </c>
      <c r="Y8" s="24">
        <f>KOSPI!N5</f>
        <v>0</v>
      </c>
      <c r="Z8" s="31" t="str">
        <f>KOSPI!C5</f>
        <v>https://finance.naver.com/item/main.naver?code=45014K</v>
      </c>
      <c r="AB8" s="44" t="s">
        <v>23</v>
      </c>
      <c r="AC8" s="44"/>
      <c r="AD8" s="44"/>
      <c r="AE8" s="29"/>
      <c r="AF8" s="35">
        <f>VLOOKUP($AC$4,$N$5:$Y$24,5,0)</f>
        <v>76166198</v>
      </c>
    </row>
    <row r="9" spans="2:32" ht="17.25" thickBot="1">
      <c r="B9" s="62" t="s">
        <v>10</v>
      </c>
      <c r="C9" s="62"/>
      <c r="E9" s="62" t="s">
        <v>11</v>
      </c>
      <c r="F9" s="62"/>
      <c r="H9" s="62" t="s">
        <v>12</v>
      </c>
      <c r="I9" s="62"/>
      <c r="K9" s="12">
        <v>5</v>
      </c>
      <c r="L9" s="64"/>
      <c r="M9" s="12">
        <v>5</v>
      </c>
      <c r="N9" s="24" t="str">
        <f>KOSPI!B6</f>
        <v>남선알미우</v>
      </c>
      <c r="O9" s="24">
        <f>KOSPI!D6</f>
        <v>21400</v>
      </c>
      <c r="P9" s="27" t="str">
        <f>KOSPI!E6</f>
        <v>↑</v>
      </c>
      <c r="Q9" s="27">
        <f>KOSPI!F6</f>
        <v>0.29849999999999999</v>
      </c>
      <c r="R9" s="24">
        <f>KOSPI!G6</f>
        <v>87350</v>
      </c>
      <c r="S9" s="24">
        <f>KOSPI!H6</f>
        <v>66</v>
      </c>
      <c r="T9" s="24" t="str">
        <f>KOSPI!I6</f>
        <v>N/A</v>
      </c>
      <c r="U9" s="24">
        <f>KOSPI!J6</f>
        <v>0.18</v>
      </c>
      <c r="V9" s="24">
        <f>KOSPI!K6</f>
        <v>237.78</v>
      </c>
      <c r="W9" s="24" t="str">
        <f>KOSPI!L6</f>
        <v>N/A</v>
      </c>
      <c r="X9" s="24">
        <f>KOSPI!M6</f>
        <v>8.66</v>
      </c>
      <c r="Y9" s="24">
        <f>KOSPI!N6</f>
        <v>0</v>
      </c>
      <c r="Z9" s="31" t="str">
        <f>KOSPI!C6</f>
        <v>https://finance.naver.com/item/main.naver?code=008355</v>
      </c>
      <c r="AB9" s="44" t="s">
        <v>1</v>
      </c>
      <c r="AC9" s="44"/>
      <c r="AD9" s="44"/>
      <c r="AF9" s="35">
        <f>VLOOKUP($AC$4,$N$5:$Y$24,6,0)</f>
        <v>2194</v>
      </c>
    </row>
    <row r="10" spans="2:32">
      <c r="B10" s="10"/>
      <c r="C10" s="13"/>
      <c r="E10" s="14"/>
      <c r="F10" s="18"/>
      <c r="K10" s="12">
        <v>6</v>
      </c>
      <c r="L10" s="64"/>
      <c r="M10" s="12">
        <v>6</v>
      </c>
      <c r="N10" s="24" t="str">
        <f>KOSPI!B7</f>
        <v>남선알미늄</v>
      </c>
      <c r="O10" s="24">
        <f>KOSPI!D7</f>
        <v>1700</v>
      </c>
      <c r="P10" s="27" t="str">
        <f>KOSPI!E7</f>
        <v>▲</v>
      </c>
      <c r="Q10" s="27">
        <f>KOSPI!F7</f>
        <v>0.19719999999999999</v>
      </c>
      <c r="R10" s="24">
        <f>KOSPI!G7</f>
        <v>76166198</v>
      </c>
      <c r="S10" s="24">
        <f>KOSPI!H7</f>
        <v>2194</v>
      </c>
      <c r="T10" s="24">
        <f>KOSPI!I7</f>
        <v>64</v>
      </c>
      <c r="U10" s="24">
        <f>KOSPI!J7</f>
        <v>3.85</v>
      </c>
      <c r="V10" s="24">
        <f>KOSPI!K7</f>
        <v>18.89</v>
      </c>
      <c r="W10" s="24">
        <f>KOSPI!L7</f>
        <v>-0.09</v>
      </c>
      <c r="X10" s="24">
        <f>KOSPI!M7</f>
        <v>0.69</v>
      </c>
      <c r="Y10" s="24">
        <f>KOSPI!N7</f>
        <v>0</v>
      </c>
      <c r="Z10" s="31" t="str">
        <f>KOSPI!C7</f>
        <v>https://finance.naver.com/item/main.naver?code=008350</v>
      </c>
      <c r="AB10" s="44" t="s">
        <v>24</v>
      </c>
      <c r="AC10" s="44"/>
      <c r="AD10" s="44"/>
      <c r="AF10" s="36">
        <f>VLOOKUP($AC$4,$N$5:$Y$24,7,0)</f>
        <v>64</v>
      </c>
    </row>
    <row r="11" spans="2:32" ht="17.45" customHeight="1">
      <c r="K11" s="12">
        <v>7</v>
      </c>
      <c r="L11" s="64"/>
      <c r="M11" s="12">
        <v>7</v>
      </c>
      <c r="N11" s="24" t="str">
        <f>KOSPI!B8</f>
        <v>HJ중공업</v>
      </c>
      <c r="O11" s="24">
        <f>KOSPI!D8</f>
        <v>5850</v>
      </c>
      <c r="P11" s="27" t="str">
        <f>KOSPI!E8</f>
        <v>▲</v>
      </c>
      <c r="Q11" s="27">
        <f>KOSPI!F8</f>
        <v>0.12720000000000001</v>
      </c>
      <c r="R11" s="24">
        <f>KOSPI!G8</f>
        <v>8997016</v>
      </c>
      <c r="S11" s="24">
        <f>KOSPI!H8</f>
        <v>4872</v>
      </c>
      <c r="T11" s="24">
        <f>KOSPI!I8</f>
        <v>-1088</v>
      </c>
      <c r="U11" s="24">
        <f>KOSPI!J8</f>
        <v>12.56</v>
      </c>
      <c r="V11" s="24">
        <f>KOSPI!K8</f>
        <v>25.11</v>
      </c>
      <c r="W11" s="24">
        <f>KOSPI!L8</f>
        <v>-31.41</v>
      </c>
      <c r="X11" s="24">
        <f>KOSPI!M8</f>
        <v>1.33</v>
      </c>
      <c r="Y11" s="24">
        <f>KOSPI!N8</f>
        <v>0</v>
      </c>
      <c r="Z11" s="31" t="str">
        <f>KOSPI!C8</f>
        <v>https://finance.naver.com/item/main.naver?code=097230</v>
      </c>
      <c r="AB11" s="44" t="s">
        <v>50</v>
      </c>
      <c r="AC11" s="44"/>
      <c r="AD11" s="44"/>
      <c r="AF11" s="33">
        <f>VLOOKUP($AC$4,$N$5:$Y$24,8,0)</f>
        <v>3.85</v>
      </c>
    </row>
    <row r="12" spans="2:32">
      <c r="K12" s="12">
        <v>8</v>
      </c>
      <c r="L12" s="64"/>
      <c r="M12" s="12">
        <v>8</v>
      </c>
      <c r="N12" s="24" t="str">
        <f>KOSPI!B9</f>
        <v>성안머티리얼스</v>
      </c>
      <c r="O12" s="24">
        <f>KOSPI!D9</f>
        <v>699</v>
      </c>
      <c r="P12" s="27" t="str">
        <f>KOSPI!E9</f>
        <v>▲</v>
      </c>
      <c r="Q12" s="27">
        <f>KOSPI!F9</f>
        <v>9.9099999999999994E-2</v>
      </c>
      <c r="R12" s="24">
        <f>KOSPI!G9</f>
        <v>7736647</v>
      </c>
      <c r="S12" s="24">
        <f>KOSPI!H9</f>
        <v>574</v>
      </c>
      <c r="T12" s="24">
        <f>KOSPI!I9</f>
        <v>-93</v>
      </c>
      <c r="U12" s="24">
        <f>KOSPI!J9</f>
        <v>1.46</v>
      </c>
      <c r="V12" s="24">
        <f>KOSPI!K9</f>
        <v>-0.95</v>
      </c>
      <c r="W12" s="24">
        <f>KOSPI!L9</f>
        <v>-158.55000000000001</v>
      </c>
      <c r="X12" s="24">
        <f>KOSPI!M9</f>
        <v>1.93</v>
      </c>
      <c r="Y12" s="24">
        <f>KOSPI!N9</f>
        <v>0</v>
      </c>
      <c r="Z12" s="31" t="str">
        <f>KOSPI!C9</f>
        <v>https://finance.naver.com/item/main.naver?code=011300</v>
      </c>
      <c r="AB12" s="44" t="s">
        <v>26</v>
      </c>
      <c r="AC12" s="44"/>
      <c r="AD12" s="44"/>
      <c r="AF12" s="33">
        <f>VLOOKUP($AC$4,$N$5:$Y$24,9,0)</f>
        <v>18.89</v>
      </c>
    </row>
    <row r="13" spans="2:32">
      <c r="K13" s="12">
        <v>9</v>
      </c>
      <c r="L13" s="64"/>
      <c r="M13" s="12">
        <v>9</v>
      </c>
      <c r="N13" s="24" t="str">
        <f>KOSPI!B10</f>
        <v>DB</v>
      </c>
      <c r="O13" s="24">
        <f>KOSPI!D10</f>
        <v>1540</v>
      </c>
      <c r="P13" s="27" t="str">
        <f>KOSPI!E10</f>
        <v>▲</v>
      </c>
      <c r="Q13" s="27">
        <f>KOSPI!F10</f>
        <v>8.3699999999999997E-2</v>
      </c>
      <c r="R13" s="24">
        <f>KOSPI!G10</f>
        <v>3912644</v>
      </c>
      <c r="S13" s="24">
        <f>KOSPI!H10</f>
        <v>3098</v>
      </c>
      <c r="T13" s="24">
        <f>KOSPI!I10</f>
        <v>370</v>
      </c>
      <c r="U13" s="24">
        <f>KOSPI!J10</f>
        <v>0.97</v>
      </c>
      <c r="V13" s="24">
        <f>KOSPI!K10</f>
        <v>4.62</v>
      </c>
      <c r="W13" s="24">
        <f>KOSPI!L10</f>
        <v>5.96</v>
      </c>
      <c r="X13" s="24">
        <f>KOSPI!M10</f>
        <v>0.76</v>
      </c>
      <c r="Y13" s="24">
        <f>KOSPI!N10</f>
        <v>0</v>
      </c>
      <c r="Z13" s="31" t="str">
        <f>KOSPI!C10</f>
        <v>https://finance.naver.com/item/main.naver?code=012030</v>
      </c>
      <c r="AB13" s="44" t="s">
        <v>27</v>
      </c>
      <c r="AC13" s="44"/>
      <c r="AD13" s="44"/>
      <c r="AF13" s="33">
        <f>VLOOKUP($AC$4,$N$5:$Y$24,10,0)</f>
        <v>-0.09</v>
      </c>
    </row>
    <row r="14" spans="2:32" ht="17.25" thickBot="1">
      <c r="K14" s="12">
        <v>10</v>
      </c>
      <c r="L14" s="65"/>
      <c r="M14" s="12">
        <v>10</v>
      </c>
      <c r="N14" s="24" t="str">
        <f>KOSPI!B11</f>
        <v>HD현대마린솔루션</v>
      </c>
      <c r="O14" s="24">
        <f>KOSPI!D11</f>
        <v>162000</v>
      </c>
      <c r="P14" s="27" t="str">
        <f>KOSPI!E11</f>
        <v>▲</v>
      </c>
      <c r="Q14" s="27">
        <f>KOSPI!F11</f>
        <v>8.2199999999999995E-2</v>
      </c>
      <c r="R14" s="24">
        <f>KOSPI!G11</f>
        <v>651270</v>
      </c>
      <c r="S14" s="24">
        <f>KOSPI!H11</f>
        <v>72009</v>
      </c>
      <c r="T14" s="24">
        <f>KOSPI!I11</f>
        <v>2015</v>
      </c>
      <c r="U14" s="24">
        <f>KOSPI!J11</f>
        <v>4.59</v>
      </c>
      <c r="V14" s="24">
        <f>KOSPI!K11</f>
        <v>42.88</v>
      </c>
      <c r="W14" s="24">
        <f>KOSPI!L11</f>
        <v>71.59</v>
      </c>
      <c r="X14" s="24">
        <f>KOSPI!M11</f>
        <v>10.78</v>
      </c>
      <c r="Y14" s="24">
        <f>KOSPI!N11</f>
        <v>0</v>
      </c>
      <c r="Z14" s="31" t="str">
        <f>KOSPI!C11</f>
        <v>https://finance.naver.com/item/main.naver?code=443060</v>
      </c>
      <c r="AB14" s="44" t="s">
        <v>28</v>
      </c>
      <c r="AC14" s="44"/>
      <c r="AD14" s="44"/>
      <c r="AF14" s="33">
        <f>VLOOKUP($AC$4,$N$5:$Y$24,11,0)</f>
        <v>0.69</v>
      </c>
    </row>
    <row r="15" spans="2:32" ht="17.25" thickBot="1">
      <c r="B15" s="62" t="s">
        <v>13</v>
      </c>
      <c r="C15" s="62"/>
      <c r="E15" s="62" t="s">
        <v>14</v>
      </c>
      <c r="F15" s="62"/>
      <c r="H15" s="62" t="s">
        <v>15</v>
      </c>
      <c r="I15" s="62"/>
      <c r="K15" s="12">
        <v>11</v>
      </c>
      <c r="L15" s="63" t="s">
        <v>4</v>
      </c>
      <c r="M15" s="12">
        <v>1</v>
      </c>
      <c r="N15" s="24" t="str">
        <f>KOSDAQ!B7</f>
        <v>에코아이</v>
      </c>
      <c r="O15" s="24">
        <f>KOSDAQ!D7</f>
        <v>20050</v>
      </c>
      <c r="P15" s="27" t="str">
        <f>KOSDAQ!E7</f>
        <v>▲</v>
      </c>
      <c r="Q15" s="27">
        <f>KOSDAQ!F7</f>
        <v>0.16300000000000001</v>
      </c>
      <c r="R15" s="24">
        <f>KOSDAQ!G7</f>
        <v>988835</v>
      </c>
      <c r="S15" s="24">
        <f>KOSDAQ!H7</f>
        <v>1980</v>
      </c>
      <c r="T15" s="24">
        <f>KOSDAQ!I7</f>
        <v>182</v>
      </c>
      <c r="U15" s="24">
        <f>KOSDAQ!J7</f>
        <v>0.35</v>
      </c>
      <c r="V15" s="24">
        <f>KOSDAQ!K7</f>
        <v>10.27</v>
      </c>
      <c r="W15" s="24">
        <f>KOSDAQ!L7</f>
        <v>17.399999999999999</v>
      </c>
      <c r="X15" s="24">
        <f>KOSDAQ!M7</f>
        <v>1.54</v>
      </c>
      <c r="Y15" s="24">
        <f>KOSDAQ!N7</f>
        <v>0</v>
      </c>
      <c r="Z15" s="31" t="str">
        <f>KOSDAQ!C7</f>
        <v>https://finance.naver.com/item/main.naver?code=448280</v>
      </c>
      <c r="AB15" s="67"/>
      <c r="AC15" s="67"/>
      <c r="AD15" s="67"/>
      <c r="AF15" s="33"/>
    </row>
    <row r="16" spans="2:32" ht="17.25" thickBot="1">
      <c r="K16" s="12">
        <v>12</v>
      </c>
      <c r="L16" s="64"/>
      <c r="M16" s="12">
        <v>2</v>
      </c>
      <c r="N16" s="24" t="str">
        <f>KOSDAQ!B8</f>
        <v>퀀텀온</v>
      </c>
      <c r="O16" s="24">
        <f>KOSDAQ!D8</f>
        <v>698</v>
      </c>
      <c r="P16" s="27" t="str">
        <f>KOSDAQ!E8</f>
        <v>▲</v>
      </c>
      <c r="Q16" s="27">
        <f>KOSDAQ!F8</f>
        <v>0.14610000000000001</v>
      </c>
      <c r="R16" s="24">
        <f>KOSDAQ!G8</f>
        <v>10367793</v>
      </c>
      <c r="S16" s="24">
        <f>KOSDAQ!H8</f>
        <v>168</v>
      </c>
      <c r="T16" s="24">
        <f>KOSDAQ!I8</f>
        <v>-67</v>
      </c>
      <c r="U16" s="24">
        <f>KOSDAQ!J8</f>
        <v>0.25</v>
      </c>
      <c r="V16" s="24">
        <f>KOSDAQ!K8</f>
        <v>-0.13</v>
      </c>
      <c r="W16" s="24">
        <f>KOSDAQ!L8</f>
        <v>-120.71</v>
      </c>
      <c r="X16" s="24">
        <f>KOSDAQ!M8</f>
        <v>-0.33</v>
      </c>
      <c r="Y16" s="24">
        <f>KOSDAQ!N8</f>
        <v>0</v>
      </c>
      <c r="Z16" s="31" t="str">
        <f>KOSDAQ!C8</f>
        <v>https://finance.naver.com/item/main.naver?code=227100</v>
      </c>
      <c r="AB16" s="66" t="s">
        <v>37</v>
      </c>
      <c r="AC16" s="66"/>
      <c r="AD16" s="16"/>
      <c r="AE16" s="66" t="s">
        <v>38</v>
      </c>
      <c r="AF16" s="66"/>
    </row>
    <row r="17" spans="1:33" ht="17.25" thickBot="1">
      <c r="K17" s="12">
        <v>13</v>
      </c>
      <c r="L17" s="64"/>
      <c r="M17" s="12">
        <v>3</v>
      </c>
      <c r="N17" s="24" t="str">
        <f>KOSDAQ!B9</f>
        <v>인벤티지랩</v>
      </c>
      <c r="O17" s="24">
        <f>KOSDAQ!D9</f>
        <v>17420</v>
      </c>
      <c r="P17" s="27" t="str">
        <f>KOSDAQ!E9</f>
        <v>▲</v>
      </c>
      <c r="Q17" s="27">
        <f>KOSDAQ!F9</f>
        <v>0.14449999999999999</v>
      </c>
      <c r="R17" s="24">
        <f>KOSDAQ!G9</f>
        <v>2463932</v>
      </c>
      <c r="S17" s="24">
        <f>KOSDAQ!H9</f>
        <v>1748</v>
      </c>
      <c r="T17" s="24">
        <f>KOSDAQ!I9</f>
        <v>-160</v>
      </c>
      <c r="U17" s="24">
        <f>KOSDAQ!J9</f>
        <v>0.44</v>
      </c>
      <c r="V17" s="24">
        <f>KOSDAQ!K9</f>
        <v>-17.559999999999999</v>
      </c>
      <c r="W17" s="24">
        <f>KOSDAQ!L9</f>
        <v>-154.94</v>
      </c>
      <c r="X17" s="24">
        <f>KOSDAQ!M9</f>
        <v>4.46</v>
      </c>
      <c r="Y17" s="24">
        <f>KOSDAQ!N9</f>
        <v>0</v>
      </c>
      <c r="Z17" s="31" t="str">
        <f>KOSDAQ!C9</f>
        <v>https://finance.naver.com/item/main.naver?code=389470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4"/>
      <c r="M18" s="12">
        <v>4</v>
      </c>
      <c r="N18" s="24" t="str">
        <f>KOSDAQ!B10</f>
        <v>듀켐바이오</v>
      </c>
      <c r="O18" s="24">
        <f>KOSDAQ!D10</f>
        <v>9080</v>
      </c>
      <c r="P18" s="27" t="str">
        <f>KOSDAQ!E10</f>
        <v>▲</v>
      </c>
      <c r="Q18" s="27">
        <f>KOSDAQ!F10</f>
        <v>0.13500000000000001</v>
      </c>
      <c r="R18" s="24">
        <f>KOSDAQ!G10</f>
        <v>21269443</v>
      </c>
      <c r="S18" s="24">
        <f>KOSDAQ!H10</f>
        <v>2584</v>
      </c>
      <c r="T18" s="24">
        <f>KOSDAQ!I10</f>
        <v>53</v>
      </c>
      <c r="U18" s="24">
        <f>KOSDAQ!J10</f>
        <v>0.34</v>
      </c>
      <c r="V18" s="24" t="str">
        <f>KOSDAQ!K10</f>
        <v>N/A</v>
      </c>
      <c r="W18" s="24">
        <f>KOSDAQ!L10</f>
        <v>20.309999999999999</v>
      </c>
      <c r="X18" s="24" t="str">
        <f>KOSDAQ!M10</f>
        <v>N/A</v>
      </c>
      <c r="Y18" s="24">
        <f>KOSDAQ!N10</f>
        <v>0</v>
      </c>
      <c r="Z18" s="31" t="str">
        <f>KOSDAQ!C10</f>
        <v>https://finance.naver.com/item/main.naver?code=176750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4"/>
      <c r="M19" s="12">
        <v>5</v>
      </c>
      <c r="N19" s="24" t="str">
        <f>KOSDAQ!B11</f>
        <v>켐트로스</v>
      </c>
      <c r="O19" s="24">
        <f>KOSDAQ!D11</f>
        <v>4560</v>
      </c>
      <c r="P19" s="27" t="str">
        <f>KOSDAQ!E11</f>
        <v>▲</v>
      </c>
      <c r="Q19" s="27">
        <f>KOSDAQ!F11</f>
        <v>0.1108</v>
      </c>
      <c r="R19" s="24">
        <f>KOSDAQ!G11</f>
        <v>8671549</v>
      </c>
      <c r="S19" s="24">
        <f>KOSDAQ!H11</f>
        <v>1211</v>
      </c>
      <c r="T19" s="24">
        <f>KOSDAQ!I11</f>
        <v>34</v>
      </c>
      <c r="U19" s="24">
        <f>KOSDAQ!J11</f>
        <v>0</v>
      </c>
      <c r="V19" s="24">
        <f>KOSDAQ!K11</f>
        <v>31.02</v>
      </c>
      <c r="W19" s="24">
        <f>KOSDAQ!L11</f>
        <v>4.6500000000000004</v>
      </c>
      <c r="X19" s="24">
        <f>KOSDAQ!M11</f>
        <v>1.86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14</v>
      </c>
    </row>
    <row r="20" spans="1:33" ht="17.25" thickBot="1">
      <c r="K20" s="12">
        <v>16</v>
      </c>
      <c r="L20" s="64"/>
      <c r="M20" s="12">
        <v>6</v>
      </c>
      <c r="N20" s="24" t="str">
        <f>KOSDAQ!B12</f>
        <v>케어젠</v>
      </c>
      <c r="O20" s="24">
        <f>KOSDAQ!D12</f>
        <v>26950</v>
      </c>
      <c r="P20" s="27" t="str">
        <f>KOSDAQ!E12</f>
        <v>▲</v>
      </c>
      <c r="Q20" s="27">
        <f>KOSDAQ!F12</f>
        <v>0.1045</v>
      </c>
      <c r="R20" s="24">
        <f>KOSDAQ!G12</f>
        <v>447765</v>
      </c>
      <c r="S20" s="24">
        <f>KOSDAQ!H12</f>
        <v>14476</v>
      </c>
      <c r="T20" s="24">
        <f>KOSDAQ!I12</f>
        <v>404</v>
      </c>
      <c r="U20" s="24">
        <f>KOSDAQ!J12</f>
        <v>4.8099999999999996</v>
      </c>
      <c r="V20" s="24">
        <f>KOSDAQ!K12</f>
        <v>40.47</v>
      </c>
      <c r="W20" s="24">
        <f>KOSDAQ!L12</f>
        <v>18.02</v>
      </c>
      <c r="X20" s="24">
        <f>KOSDAQ!M12</f>
        <v>5.98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COUNTA(종목분석!B4:B253)</f>
        <v>28</v>
      </c>
    </row>
    <row r="21" spans="1:33" ht="17.25" thickBot="1">
      <c r="B21" s="62" t="s">
        <v>16</v>
      </c>
      <c r="C21" s="62"/>
      <c r="E21" s="62" t="s">
        <v>17</v>
      </c>
      <c r="F21" s="62"/>
      <c r="H21" s="62" t="s">
        <v>18</v>
      </c>
      <c r="I21" s="62"/>
      <c r="K21" s="12">
        <v>17</v>
      </c>
      <c r="L21" s="64"/>
      <c r="M21" s="12">
        <v>7</v>
      </c>
      <c r="N21" s="24" t="str">
        <f>KOSDAQ!B13</f>
        <v>오스테오닉</v>
      </c>
      <c r="O21" s="24">
        <f>KOSDAQ!D13</f>
        <v>6070</v>
      </c>
      <c r="P21" s="27" t="str">
        <f>KOSDAQ!E13</f>
        <v>▲</v>
      </c>
      <c r="Q21" s="27">
        <f>KOSDAQ!F13</f>
        <v>9.1700000000000004E-2</v>
      </c>
      <c r="R21" s="24">
        <f>KOSDAQ!G13</f>
        <v>1914687</v>
      </c>
      <c r="S21" s="24">
        <f>KOSDAQ!H13</f>
        <v>1254</v>
      </c>
      <c r="T21" s="24">
        <f>KOSDAQ!I13</f>
        <v>48</v>
      </c>
      <c r="U21" s="24">
        <f>KOSDAQ!J13</f>
        <v>1.05</v>
      </c>
      <c r="V21" s="24">
        <f>KOSDAQ!K13</f>
        <v>20.3</v>
      </c>
      <c r="W21" s="24">
        <f>KOSDAQ!L13</f>
        <v>8.2799999999999994</v>
      </c>
      <c r="X21" s="24">
        <f>KOSDAQ!M13</f>
        <v>2.11</v>
      </c>
      <c r="Y21" s="24">
        <f>KOSDAQ!N13</f>
        <v>0</v>
      </c>
      <c r="Z21" s="31" t="str">
        <f>KOSDAQ!C13</f>
        <v>https://finance.naver.com/item/main.naver?code=226400</v>
      </c>
    </row>
    <row r="22" spans="1:33" ht="17.25" thickBot="1">
      <c r="K22" s="12">
        <v>18</v>
      </c>
      <c r="L22" s="64"/>
      <c r="M22" s="12">
        <v>8</v>
      </c>
      <c r="N22" s="24" t="str">
        <f>KOSDAQ!B14</f>
        <v>에스유홀딩스</v>
      </c>
      <c r="O22" s="24">
        <f>KOSDAQ!D14</f>
        <v>1700</v>
      </c>
      <c r="P22" s="27" t="str">
        <f>KOSDAQ!E14</f>
        <v>▲</v>
      </c>
      <c r="Q22" s="27">
        <f>KOSDAQ!F14</f>
        <v>8.9700000000000002E-2</v>
      </c>
      <c r="R22" s="24">
        <f>KOSDAQ!G14</f>
        <v>1197265</v>
      </c>
      <c r="S22" s="24">
        <f>KOSDAQ!H14</f>
        <v>255</v>
      </c>
      <c r="T22" s="24">
        <f>KOSDAQ!I14</f>
        <v>-131</v>
      </c>
      <c r="U22" s="24">
        <f>KOSDAQ!J14</f>
        <v>2.2000000000000002</v>
      </c>
      <c r="V22" s="24">
        <f>KOSDAQ!K14</f>
        <v>-1.05</v>
      </c>
      <c r="W22" s="24">
        <f>KOSDAQ!L14</f>
        <v>-52.99</v>
      </c>
      <c r="X22" s="24">
        <f>KOSDAQ!M14</f>
        <v>0.45</v>
      </c>
      <c r="Y22" s="24">
        <f>KOSDAQ!N14</f>
        <v>0</v>
      </c>
      <c r="Z22" s="31" t="str">
        <f>KOSDAQ!C14</f>
        <v>https://finance.naver.com/item/main.naver?code=031860</v>
      </c>
      <c r="AE22" s="66" t="s">
        <v>41</v>
      </c>
      <c r="AF22" s="66"/>
    </row>
    <row r="23" spans="1:33" ht="17.25" thickBot="1">
      <c r="K23" s="12">
        <v>19</v>
      </c>
      <c r="L23" s="64"/>
      <c r="M23" s="12">
        <v>9</v>
      </c>
      <c r="N23" s="24" t="str">
        <f>KOSDAQ!B15</f>
        <v>일승</v>
      </c>
      <c r="O23" s="24">
        <f>KOSDAQ!D15</f>
        <v>4590</v>
      </c>
      <c r="P23" s="27" t="str">
        <f>KOSDAQ!E15</f>
        <v>▲</v>
      </c>
      <c r="Q23" s="27">
        <f>KOSDAQ!F15</f>
        <v>8.5099999999999995E-2</v>
      </c>
      <c r="R23" s="24">
        <f>KOSDAQ!G15</f>
        <v>33044021</v>
      </c>
      <c r="S23" s="24">
        <f>KOSDAQ!H15</f>
        <v>1410</v>
      </c>
      <c r="T23" s="24">
        <f>KOSDAQ!I15</f>
        <v>53</v>
      </c>
      <c r="U23" s="24">
        <f>KOSDAQ!J15</f>
        <v>0.56000000000000005</v>
      </c>
      <c r="V23" s="24">
        <f>KOSDAQ!K15</f>
        <v>51.57</v>
      </c>
      <c r="W23" s="24">
        <f>KOSDAQ!L15</f>
        <v>10.74</v>
      </c>
      <c r="X23" s="24">
        <f>KOSDAQ!M15</f>
        <v>3.82</v>
      </c>
      <c r="Y23" s="24">
        <f>KOSDAQ!N15</f>
        <v>0</v>
      </c>
      <c r="Z23" s="31" t="str">
        <f>KOSDAQ!C15</f>
        <v>https://finance.naver.com/item/main.naver?code=333430</v>
      </c>
      <c r="AE23" s="40" t="s">
        <v>7</v>
      </c>
      <c r="AF23" s="40" t="s">
        <v>6</v>
      </c>
    </row>
    <row r="24" spans="1:33">
      <c r="K24" s="12">
        <v>20</v>
      </c>
      <c r="L24" s="65"/>
      <c r="M24" s="12">
        <v>10</v>
      </c>
      <c r="N24" s="24" t="str">
        <f>KOSDAQ!B16</f>
        <v>알티캐스트</v>
      </c>
      <c r="O24" s="24">
        <f>KOSDAQ!D16</f>
        <v>1185</v>
      </c>
      <c r="P24" s="27" t="str">
        <f>KOSDAQ!E16</f>
        <v>▲</v>
      </c>
      <c r="Q24" s="27">
        <f>KOSDAQ!F16</f>
        <v>7.7299999999999994E-2</v>
      </c>
      <c r="R24" s="24">
        <f>KOSDAQ!G16</f>
        <v>3566580</v>
      </c>
      <c r="S24" s="24">
        <f>KOSDAQ!H16</f>
        <v>368</v>
      </c>
      <c r="T24" s="24">
        <f>KOSDAQ!I16</f>
        <v>-63</v>
      </c>
      <c r="U24" s="24">
        <f>KOSDAQ!J16</f>
        <v>0</v>
      </c>
      <c r="V24" s="24">
        <f>KOSDAQ!K16</f>
        <v>-2.3199999999999998</v>
      </c>
      <c r="W24" s="24">
        <f>KOSDAQ!L16</f>
        <v>-72.38</v>
      </c>
      <c r="X24" s="24">
        <f>KOSDAQ!M16</f>
        <v>2.58</v>
      </c>
      <c r="Y24" s="24">
        <f>KOSDAQ!N16</f>
        <v>0</v>
      </c>
      <c r="Z24" s="31" t="str">
        <f>KOSDAQ!C16</f>
        <v>https://finance.naver.com/item/main.naver?code=085810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2" t="s">
        <v>49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B27" s="66" t="s">
        <v>0</v>
      </c>
      <c r="AC27" s="66"/>
      <c r="AD27" s="66"/>
      <c r="AE27" s="66"/>
      <c r="AF27" s="66"/>
    </row>
    <row r="28" spans="1:33" ht="17.25" thickBot="1">
      <c r="K28" s="62" t="s">
        <v>8</v>
      </c>
      <c r="L28" s="62"/>
      <c r="M28" s="62" t="s">
        <v>29</v>
      </c>
      <c r="N28" s="62"/>
      <c r="O28" s="62"/>
      <c r="P28" s="62"/>
      <c r="Q28" s="62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1">
        <f>주요뉴스!E4</f>
        <v>0</v>
      </c>
      <c r="L29" s="61"/>
      <c r="M29" s="60">
        <f>주요뉴스!C4</f>
        <v>0</v>
      </c>
      <c r="N29" s="60"/>
      <c r="O29" s="60"/>
      <c r="P29" s="60"/>
      <c r="Q29" s="60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/>
      </c>
      <c r="AA29" s="26"/>
      <c r="AB29" s="25">
        <f>종목별이슈!A2</f>
        <v>1</v>
      </c>
      <c r="AC29" s="25"/>
      <c r="AD29" s="25"/>
      <c r="AE29" s="26" t="str">
        <f>종목별이슈!D2</f>
        <v>뉴스공시</v>
      </c>
      <c r="AF29" s="26"/>
    </row>
    <row r="30" spans="1:33">
      <c r="K30" s="61">
        <f>주요뉴스!E5</f>
        <v>0</v>
      </c>
      <c r="L30" s="61"/>
      <c r="M30" s="60">
        <f>주요뉴스!C5</f>
        <v>0</v>
      </c>
      <c r="N30" s="60"/>
      <c r="O30" s="60"/>
      <c r="P30" s="60"/>
      <c r="Q30" s="60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/>
      </c>
      <c r="AA30" s="26"/>
      <c r="AB30" s="25">
        <f>종목별이슈!A3</f>
        <v>2</v>
      </c>
      <c r="AC30" s="25"/>
      <c r="AD30" s="25"/>
      <c r="AE30" s="26" t="str">
        <f>종목별이슈!D3</f>
        <v>뉴스공시</v>
      </c>
      <c r="AF30" s="26"/>
      <c r="AG30" s="26"/>
    </row>
    <row r="31" spans="1:33">
      <c r="K31" s="61">
        <f>주요뉴스!E6</f>
        <v>0</v>
      </c>
      <c r="L31" s="61"/>
      <c r="M31" s="60">
        <f>주요뉴스!C6</f>
        <v>0</v>
      </c>
      <c r="N31" s="60"/>
      <c r="O31" s="60"/>
      <c r="P31" s="60"/>
      <c r="Q31" s="60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/>
      </c>
      <c r="AA31" s="26"/>
      <c r="AB31" s="61">
        <f>종목별이슈!A5</f>
        <v>1</v>
      </c>
      <c r="AC31" s="61"/>
      <c r="AD31" s="61"/>
      <c r="AE31" s="26" t="str">
        <f>종목별이슈!D5</f>
        <v>뉴스공시</v>
      </c>
      <c r="AF31" s="26"/>
      <c r="AG31" s="26"/>
    </row>
    <row r="32" spans="1:33">
      <c r="K32" s="61">
        <f>주요뉴스!E7</f>
        <v>0</v>
      </c>
      <c r="L32" s="61"/>
      <c r="M32" s="60">
        <f>주요뉴스!C7</f>
        <v>0</v>
      </c>
      <c r="N32" s="60"/>
      <c r="O32" s="60"/>
      <c r="P32" s="60"/>
      <c r="Q32" s="60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/>
      </c>
      <c r="AA32" s="26"/>
      <c r="AB32" s="61">
        <f>종목별이슈!A6</f>
        <v>2</v>
      </c>
      <c r="AC32" s="61"/>
      <c r="AD32" s="61"/>
      <c r="AE32" s="26" t="str">
        <f>종목별이슈!D6</f>
        <v>뉴스공시</v>
      </c>
      <c r="AF32" s="26"/>
      <c r="AG32" s="26"/>
    </row>
    <row r="33" spans="1:33">
      <c r="K33" s="61">
        <f>주요뉴스!E8</f>
        <v>0</v>
      </c>
      <c r="L33" s="61"/>
      <c r="M33" s="60">
        <f>주요뉴스!C8</f>
        <v>0</v>
      </c>
      <c r="N33" s="60"/>
      <c r="O33" s="60"/>
      <c r="P33" s="60"/>
      <c r="Q33" s="60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/>
      </c>
      <c r="AA33" s="26"/>
      <c r="AB33" s="61">
        <f>종목별이슈!A7</f>
        <v>3</v>
      </c>
      <c r="AC33" s="61"/>
      <c r="AD33" s="61"/>
      <c r="AE33" s="26" t="str">
        <f>종목별이슈!D7</f>
        <v>뉴스공시</v>
      </c>
      <c r="AF33" s="26"/>
      <c r="AG33" s="26"/>
    </row>
    <row r="34" spans="1:33">
      <c r="K34" s="61">
        <f>주요뉴스!E9</f>
        <v>0</v>
      </c>
      <c r="L34" s="61"/>
      <c r="M34" s="60">
        <f>주요뉴스!C9</f>
        <v>0</v>
      </c>
      <c r="N34" s="60"/>
      <c r="O34" s="60"/>
      <c r="P34" s="60"/>
      <c r="Q34" s="60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/>
      </c>
      <c r="AA34" s="26"/>
      <c r="AB34" s="61">
        <f>종목별이슈!A8</f>
        <v>4</v>
      </c>
      <c r="AC34" s="61"/>
      <c r="AD34" s="61"/>
      <c r="AE34" s="26" t="str">
        <f>종목별이슈!D8</f>
        <v>뉴스공시</v>
      </c>
      <c r="AF34" s="26"/>
      <c r="AG34" s="26"/>
    </row>
    <row r="35" spans="1:33">
      <c r="K35" s="61">
        <f>주요뉴스!E10</f>
        <v>0</v>
      </c>
      <c r="L35" s="61"/>
      <c r="M35" s="60">
        <f>주요뉴스!C10</f>
        <v>0</v>
      </c>
      <c r="N35" s="60"/>
      <c r="O35" s="60"/>
      <c r="P35" s="60"/>
      <c r="Q35" s="60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/>
      </c>
      <c r="AA35" s="26"/>
      <c r="AB35" s="61">
        <f>종목별이슈!A9</f>
        <v>5</v>
      </c>
      <c r="AC35" s="61"/>
      <c r="AD35" s="61"/>
      <c r="AE35" s="26" t="str">
        <f>종목별이슈!D9</f>
        <v>뉴스공시</v>
      </c>
      <c r="AF35" s="26"/>
      <c r="AG35" s="26"/>
    </row>
    <row r="36" spans="1:33">
      <c r="K36" s="61">
        <f>주요뉴스!E11</f>
        <v>0</v>
      </c>
      <c r="L36" s="61"/>
      <c r="M36" s="60">
        <f>주요뉴스!C11</f>
        <v>0</v>
      </c>
      <c r="N36" s="60"/>
      <c r="O36" s="60"/>
      <c r="P36" s="60"/>
      <c r="Q36" s="60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/>
      </c>
      <c r="AA36" s="26"/>
      <c r="AB36" s="61">
        <f>종목별이슈!A10</f>
        <v>6</v>
      </c>
      <c r="AC36" s="61"/>
      <c r="AD36" s="61"/>
      <c r="AE36" s="26" t="str">
        <f>종목별이슈!D10</f>
        <v>뉴스공시</v>
      </c>
      <c r="AF36" s="26"/>
      <c r="AG36" s="26"/>
    </row>
    <row r="37" spans="1:33">
      <c r="K37" s="61">
        <f>주요뉴스!E12</f>
        <v>0</v>
      </c>
      <c r="L37" s="61"/>
      <c r="M37" s="60">
        <f>주요뉴스!C12</f>
        <v>0</v>
      </c>
      <c r="N37" s="60"/>
      <c r="O37" s="60"/>
      <c r="P37" s="60"/>
      <c r="Q37" s="60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/>
      </c>
      <c r="AA37" s="26"/>
      <c r="AB37" s="61">
        <f>종목별이슈!A11</f>
        <v>7</v>
      </c>
      <c r="AC37" s="61"/>
      <c r="AD37" s="61"/>
      <c r="AE37" s="26" t="str">
        <f>종목별이슈!D11</f>
        <v>뉴스공시</v>
      </c>
      <c r="AF37" s="26"/>
      <c r="AG37" s="26"/>
    </row>
    <row r="38" spans="1:33">
      <c r="A38" s="20"/>
      <c r="K38" s="61">
        <f>주요뉴스!E13</f>
        <v>0</v>
      </c>
      <c r="L38" s="61"/>
      <c r="M38" s="60">
        <f>주요뉴스!C13</f>
        <v>0</v>
      </c>
      <c r="N38" s="60"/>
      <c r="O38" s="60"/>
      <c r="P38" s="60"/>
      <c r="Q38" s="60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/>
      </c>
      <c r="AA38" s="26"/>
      <c r="AB38" s="61">
        <f>종목별이슈!A12</f>
        <v>8</v>
      </c>
      <c r="AC38" s="61"/>
      <c r="AD38" s="61"/>
      <c r="AE38" s="26" t="str">
        <f>종목별이슈!D12</f>
        <v>뉴스공시</v>
      </c>
      <c r="AF38" s="26"/>
      <c r="AG38" s="26"/>
    </row>
    <row r="39" spans="1:33">
      <c r="A39" s="21"/>
      <c r="K39" s="61">
        <f>주요뉴스!E14</f>
        <v>0</v>
      </c>
      <c r="L39" s="61"/>
      <c r="M39" s="60">
        <f>주요뉴스!C14</f>
        <v>0</v>
      </c>
      <c r="N39" s="60"/>
      <c r="O39" s="60"/>
      <c r="P39" s="60"/>
      <c r="Q39" s="60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/>
      </c>
      <c r="AA39" s="26"/>
      <c r="AB39" s="61">
        <f>종목별이슈!A13</f>
        <v>9</v>
      </c>
      <c r="AC39" s="61"/>
      <c r="AD39" s="61"/>
      <c r="AE39" s="26" t="str">
        <f>종목별이슈!D13</f>
        <v>뉴스공시</v>
      </c>
      <c r="AF39" s="26"/>
      <c r="AG39" s="26"/>
    </row>
    <row r="40" spans="1:33">
      <c r="A40" s="21"/>
      <c r="K40" s="61">
        <f>주요뉴스!E15</f>
        <v>0</v>
      </c>
      <c r="L40" s="61"/>
      <c r="M40" s="60">
        <f>주요뉴스!C15</f>
        <v>0</v>
      </c>
      <c r="N40" s="60"/>
      <c r="O40" s="60"/>
      <c r="P40" s="60"/>
      <c r="Q40" s="60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/>
      </c>
      <c r="AA40" s="26"/>
      <c r="AB40" s="61">
        <f>종목별이슈!A14</f>
        <v>10</v>
      </c>
      <c r="AC40" s="61"/>
      <c r="AD40" s="61"/>
      <c r="AE40" s="26" t="str">
        <f>종목별이슈!D14</f>
        <v>뉴스공시</v>
      </c>
      <c r="AF40" s="26"/>
      <c r="AG40" s="26"/>
    </row>
    <row r="41" spans="1:33">
      <c r="A41" s="21"/>
      <c r="K41" s="61">
        <f>주요뉴스!E16</f>
        <v>0</v>
      </c>
      <c r="L41" s="61"/>
      <c r="M41" s="60">
        <f>주요뉴스!C16</f>
        <v>0</v>
      </c>
      <c r="N41" s="60"/>
      <c r="O41" s="60"/>
      <c r="P41" s="60"/>
      <c r="Q41" s="60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/>
      </c>
      <c r="AA41" s="26"/>
      <c r="AB41" s="61">
        <f>종목별이슈!A15</f>
        <v>1</v>
      </c>
      <c r="AC41" s="61"/>
      <c r="AD41" s="61"/>
      <c r="AE41" s="26" t="str">
        <f>종목별이슈!D15</f>
        <v>전자공시</v>
      </c>
      <c r="AF41" s="26"/>
      <c r="AG41" s="26"/>
    </row>
    <row r="42" spans="1:33">
      <c r="A42" s="21"/>
      <c r="K42" s="61">
        <f>주요뉴스!E17</f>
        <v>0</v>
      </c>
      <c r="L42" s="61"/>
      <c r="M42" s="60">
        <f>주요뉴스!C17</f>
        <v>0</v>
      </c>
      <c r="N42" s="60"/>
      <c r="O42" s="60"/>
      <c r="P42" s="60"/>
      <c r="Q42" s="60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/>
      </c>
      <c r="AA42" s="26"/>
      <c r="AB42" s="61">
        <f>종목별이슈!A16</f>
        <v>1</v>
      </c>
      <c r="AC42" s="61"/>
      <c r="AD42" s="61"/>
      <c r="AE42" s="26" t="str">
        <f>종목별이슈!D16</f>
        <v>뉴스공시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1">
        <f>주요뉴스!E18</f>
        <v>0</v>
      </c>
      <c r="L43" s="61"/>
      <c r="M43" s="60">
        <f>주요뉴스!C18</f>
        <v>0</v>
      </c>
      <c r="N43" s="60"/>
      <c r="O43" s="60"/>
      <c r="P43" s="60"/>
      <c r="Q43" s="60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/>
      </c>
      <c r="AA43" s="26"/>
      <c r="AB43" s="61">
        <f>종목별이슈!A17</f>
        <v>1</v>
      </c>
      <c r="AC43" s="61"/>
      <c r="AD43" s="61"/>
      <c r="AE43" s="26" t="str">
        <f>종목별이슈!D17</f>
        <v>뉴스공시</v>
      </c>
      <c r="AF43" s="26"/>
      <c r="AG43" s="26"/>
    </row>
    <row r="44" spans="1:33">
      <c r="K44" s="61">
        <f>주요뉴스!E19</f>
        <v>0</v>
      </c>
      <c r="L44" s="61"/>
      <c r="M44" s="60">
        <f>주요뉴스!C19</f>
        <v>0</v>
      </c>
      <c r="N44" s="60"/>
      <c r="O44" s="60"/>
      <c r="P44" s="60"/>
      <c r="Q44" s="60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/>
      </c>
      <c r="AA44" s="26"/>
      <c r="AB44" s="61">
        <f>종목별이슈!A18</f>
        <v>1</v>
      </c>
      <c r="AC44" s="61"/>
      <c r="AD44" s="61"/>
      <c r="AE44" s="26" t="str">
        <f>종목별이슈!D18</f>
        <v>뉴스공시</v>
      </c>
      <c r="AF44" s="26"/>
      <c r="AG44" s="26"/>
    </row>
    <row r="45" spans="1:33">
      <c r="K45" s="61">
        <f>주요뉴스!E20</f>
        <v>0</v>
      </c>
      <c r="L45" s="61"/>
      <c r="M45" s="60">
        <f>주요뉴스!C20</f>
        <v>0</v>
      </c>
      <c r="N45" s="60"/>
      <c r="O45" s="60"/>
      <c r="P45" s="60"/>
      <c r="Q45" s="60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/>
      </c>
      <c r="AA45" s="26"/>
      <c r="AB45" s="61">
        <f>종목별이슈!A19</f>
        <v>2</v>
      </c>
      <c r="AC45" s="61"/>
      <c r="AD45" s="61"/>
      <c r="AE45" s="26" t="str">
        <f>종목별이슈!D19</f>
        <v>뉴스공시</v>
      </c>
      <c r="AF45" s="26"/>
      <c r="AG45" s="26"/>
    </row>
    <row r="46" spans="1:33" ht="18" customHeight="1">
      <c r="K46" s="61">
        <f>주요뉴스!E21</f>
        <v>0</v>
      </c>
      <c r="L46" s="61"/>
      <c r="M46" s="60">
        <f>주요뉴스!C21</f>
        <v>0</v>
      </c>
      <c r="N46" s="60"/>
      <c r="O46" s="60"/>
      <c r="P46" s="60"/>
      <c r="Q46" s="60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/>
      </c>
      <c r="AA46" s="26"/>
      <c r="AB46" s="61">
        <f>종목별이슈!A20</f>
        <v>1</v>
      </c>
      <c r="AC46" s="61"/>
      <c r="AD46" s="61"/>
      <c r="AE46" s="26" t="str">
        <f>종목별이슈!D20</f>
        <v>전자공시</v>
      </c>
      <c r="AF46" s="26"/>
      <c r="AG46" s="26"/>
    </row>
    <row r="47" spans="1:33">
      <c r="K47" s="61">
        <f>주요뉴스!E22</f>
        <v>0</v>
      </c>
      <c r="L47" s="61"/>
      <c r="M47" s="60">
        <f>주요뉴스!C22</f>
        <v>0</v>
      </c>
      <c r="N47" s="60"/>
      <c r="O47" s="60"/>
      <c r="P47" s="60"/>
      <c r="Q47" s="60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/>
      </c>
      <c r="AA47" s="26"/>
      <c r="AB47" s="61">
        <f>종목별이슈!A21</f>
        <v>1</v>
      </c>
      <c r="AC47" s="61"/>
      <c r="AD47" s="61"/>
      <c r="AE47" s="26" t="str">
        <f>종목별이슈!D21</f>
        <v>뉴스공시</v>
      </c>
      <c r="AF47" s="26"/>
      <c r="AG47" s="26"/>
    </row>
    <row r="48" spans="1:33">
      <c r="K48" s="61"/>
      <c r="L48" s="61"/>
      <c r="M48" s="26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26"/>
      <c r="AG48" s="26"/>
    </row>
    <row r="51" ht="19.149999999999999" customHeight="1"/>
  </sheetData>
  <mergeCells count="82"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2:AF22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9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57</v>
      </c>
      <c r="B1" s="53" t="s">
        <v>29</v>
      </c>
      <c r="C1" s="53" t="s">
        <v>56</v>
      </c>
      <c r="D1" s="53" t="s">
        <v>450</v>
      </c>
      <c r="E1" s="53" t="s">
        <v>451</v>
      </c>
    </row>
    <row r="2" spans="1:5">
      <c r="A2" s="45" t="s">
        <v>544</v>
      </c>
      <c r="B2" t="s">
        <v>545</v>
      </c>
      <c r="C2" s="45" t="s">
        <v>546</v>
      </c>
      <c r="D2" s="9" t="s">
        <v>415</v>
      </c>
      <c r="E2" s="9" t="s">
        <v>371</v>
      </c>
    </row>
    <row r="3" spans="1:5">
      <c r="A3" s="45" t="s">
        <v>547</v>
      </c>
      <c r="B3" t="s">
        <v>548</v>
      </c>
      <c r="C3" s="45" t="s">
        <v>549</v>
      </c>
      <c r="D3" s="9" t="s">
        <v>423</v>
      </c>
      <c r="E3" s="9" t="s">
        <v>371</v>
      </c>
    </row>
    <row r="4" spans="1:5">
      <c r="A4" s="45" t="s">
        <v>550</v>
      </c>
      <c r="B4" t="s">
        <v>551</v>
      </c>
      <c r="C4" s="45" t="s">
        <v>552</v>
      </c>
      <c r="D4" s="9" t="s">
        <v>418</v>
      </c>
      <c r="E4" s="9" t="s">
        <v>371</v>
      </c>
    </row>
    <row r="5" spans="1:5">
      <c r="A5" s="45" t="s">
        <v>553</v>
      </c>
      <c r="B5" t="s">
        <v>554</v>
      </c>
      <c r="C5" s="45" t="s">
        <v>555</v>
      </c>
      <c r="D5" s="9" t="s">
        <v>418</v>
      </c>
      <c r="E5" s="9" t="s">
        <v>371</v>
      </c>
    </row>
    <row r="6" spans="1:5">
      <c r="A6" s="45" t="s">
        <v>556</v>
      </c>
      <c r="B6" t="s">
        <v>557</v>
      </c>
      <c r="C6" s="45" t="s">
        <v>558</v>
      </c>
      <c r="D6" s="9" t="s">
        <v>374</v>
      </c>
      <c r="E6" s="9" t="s">
        <v>371</v>
      </c>
    </row>
    <row r="7" spans="1:5">
      <c r="A7" s="45" t="s">
        <v>544</v>
      </c>
      <c r="B7" t="s">
        <v>559</v>
      </c>
      <c r="C7" s="45" t="s">
        <v>560</v>
      </c>
      <c r="D7" s="9" t="s">
        <v>561</v>
      </c>
      <c r="E7" s="9" t="s">
        <v>371</v>
      </c>
    </row>
    <row r="8" spans="1:5">
      <c r="A8" s="45" t="s">
        <v>246</v>
      </c>
      <c r="B8" t="s">
        <v>562</v>
      </c>
      <c r="C8" s="45" t="s">
        <v>563</v>
      </c>
      <c r="D8" s="9" t="s">
        <v>374</v>
      </c>
      <c r="E8" s="9" t="s">
        <v>371</v>
      </c>
    </row>
    <row r="9" spans="1:5">
      <c r="A9" s="45" t="s">
        <v>564</v>
      </c>
      <c r="B9" t="s">
        <v>565</v>
      </c>
      <c r="C9" s="45" t="s">
        <v>566</v>
      </c>
      <c r="D9" s="9" t="s">
        <v>370</v>
      </c>
      <c r="E9" s="9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364</v>
      </c>
      <c r="B1" s="53" t="s">
        <v>365</v>
      </c>
      <c r="C1" s="53" t="s">
        <v>366</v>
      </c>
      <c r="D1" s="53" t="s">
        <v>367</v>
      </c>
    </row>
    <row r="2" spans="1:4">
      <c r="A2" t="s">
        <v>567</v>
      </c>
      <c r="B2" s="3" t="s">
        <v>568</v>
      </c>
      <c r="C2" s="9" t="s">
        <v>426</v>
      </c>
      <c r="D2" s="9" t="s">
        <v>371</v>
      </c>
    </row>
    <row r="3" spans="1:4">
      <c r="A3" t="s">
        <v>569</v>
      </c>
      <c r="B3" s="3" t="s">
        <v>570</v>
      </c>
      <c r="C3" s="9" t="s">
        <v>435</v>
      </c>
      <c r="D3" s="9" t="s">
        <v>371</v>
      </c>
    </row>
    <row r="4" spans="1:4">
      <c r="A4" t="s">
        <v>571</v>
      </c>
      <c r="B4" s="3" t="s">
        <v>572</v>
      </c>
      <c r="C4" s="9" t="s">
        <v>435</v>
      </c>
      <c r="D4" s="9" t="s">
        <v>371</v>
      </c>
    </row>
    <row r="5" spans="1:4">
      <c r="A5" t="s">
        <v>573</v>
      </c>
      <c r="B5" s="3" t="s">
        <v>574</v>
      </c>
      <c r="C5" s="9" t="s">
        <v>394</v>
      </c>
      <c r="D5" s="9" t="s">
        <v>371</v>
      </c>
    </row>
    <row r="6" spans="1:4">
      <c r="A6" t="s">
        <v>575</v>
      </c>
      <c r="B6" s="3" t="s">
        <v>576</v>
      </c>
      <c r="C6" s="9" t="s">
        <v>370</v>
      </c>
      <c r="D6" s="9" t="s">
        <v>371</v>
      </c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/>
    </row>
    <row r="2" spans="1:14" ht="25.15" customHeight="1">
      <c r="A2">
        <v>1</v>
      </c>
      <c r="B2" t="s">
        <v>76</v>
      </c>
      <c r="C2" s="4" t="s">
        <v>77</v>
      </c>
      <c r="D2" s="2">
        <v>1236</v>
      </c>
      <c r="E2" s="6" t="s">
        <v>78</v>
      </c>
      <c r="F2" s="30">
        <v>0.29970000000000002</v>
      </c>
      <c r="G2" s="2">
        <v>20179104</v>
      </c>
      <c r="H2" s="2">
        <v>1466</v>
      </c>
      <c r="I2" s="3">
        <v>-6</v>
      </c>
      <c r="J2" s="2">
        <v>0.22</v>
      </c>
      <c r="K2" s="3">
        <v>44.14</v>
      </c>
      <c r="L2" s="3">
        <v>16.45</v>
      </c>
      <c r="M2" s="3">
        <v>1.88</v>
      </c>
    </row>
    <row r="3" spans="1:14" ht="25.15" customHeight="1">
      <c r="A3">
        <v>2</v>
      </c>
      <c r="B3" t="s">
        <v>79</v>
      </c>
      <c r="C3" s="4" t="s">
        <v>80</v>
      </c>
      <c r="D3" s="2">
        <v>20000</v>
      </c>
      <c r="E3" s="6" t="s">
        <v>78</v>
      </c>
      <c r="F3" s="30">
        <v>0.29949999999999999</v>
      </c>
      <c r="G3" s="2">
        <v>5548013</v>
      </c>
      <c r="H3" s="2">
        <v>3710</v>
      </c>
      <c r="I3" s="3">
        <v>583</v>
      </c>
      <c r="J3" s="2">
        <v>0</v>
      </c>
      <c r="K3" s="3">
        <v>327.87</v>
      </c>
      <c r="L3" s="3">
        <v>5.45</v>
      </c>
      <c r="M3" s="3">
        <v>0.43</v>
      </c>
    </row>
    <row r="4" spans="1:14" ht="25.15" customHeight="1">
      <c r="A4">
        <v>3</v>
      </c>
      <c r="B4" t="s">
        <v>81</v>
      </c>
      <c r="C4" s="4" t="s">
        <v>82</v>
      </c>
      <c r="D4" s="2">
        <v>5580</v>
      </c>
      <c r="E4" s="6" t="s">
        <v>78</v>
      </c>
      <c r="F4" s="30">
        <v>0.29920000000000002</v>
      </c>
      <c r="G4" s="2">
        <v>223157</v>
      </c>
      <c r="H4" s="2">
        <v>69</v>
      </c>
      <c r="I4" s="2" t="s">
        <v>83</v>
      </c>
      <c r="J4" s="2">
        <v>0.52</v>
      </c>
      <c r="K4" s="2">
        <v>-0.38</v>
      </c>
      <c r="L4" s="3" t="s">
        <v>83</v>
      </c>
      <c r="M4" s="3">
        <v>0.24</v>
      </c>
    </row>
    <row r="5" spans="1:14" ht="25.15" customHeight="1">
      <c r="A5">
        <v>4</v>
      </c>
      <c r="B5" t="s">
        <v>84</v>
      </c>
      <c r="C5" s="4" t="s">
        <v>85</v>
      </c>
      <c r="D5" s="2">
        <v>8870</v>
      </c>
      <c r="E5" s="6" t="s">
        <v>78</v>
      </c>
      <c r="F5" s="30">
        <v>0.29870000000000002</v>
      </c>
      <c r="G5" s="2">
        <v>1149960</v>
      </c>
      <c r="H5" s="2">
        <v>218</v>
      </c>
      <c r="I5" s="2" t="s">
        <v>83</v>
      </c>
      <c r="J5" s="2">
        <v>0.01</v>
      </c>
      <c r="K5" s="2" t="s">
        <v>83</v>
      </c>
      <c r="L5" s="3" t="s">
        <v>83</v>
      </c>
      <c r="M5" s="3">
        <v>3.07</v>
      </c>
    </row>
    <row r="6" spans="1:14" ht="25.15" customHeight="1">
      <c r="A6">
        <v>5</v>
      </c>
      <c r="B6" t="s">
        <v>86</v>
      </c>
      <c r="C6" s="4" t="s">
        <v>87</v>
      </c>
      <c r="D6" s="2">
        <v>21400</v>
      </c>
      <c r="E6" s="6" t="s">
        <v>78</v>
      </c>
      <c r="F6" s="30">
        <v>0.29849999999999999</v>
      </c>
      <c r="G6" s="2">
        <v>87350</v>
      </c>
      <c r="H6" s="2">
        <v>66</v>
      </c>
      <c r="I6" s="2" t="s">
        <v>83</v>
      </c>
      <c r="J6" s="2">
        <v>0.18</v>
      </c>
      <c r="K6" s="2">
        <v>237.78</v>
      </c>
      <c r="L6" s="3" t="s">
        <v>83</v>
      </c>
      <c r="M6" s="3">
        <v>8.66</v>
      </c>
    </row>
    <row r="7" spans="1:14" ht="25.15" customHeight="1">
      <c r="A7">
        <v>6</v>
      </c>
      <c r="B7" t="s">
        <v>47</v>
      </c>
      <c r="C7" s="4" t="s">
        <v>88</v>
      </c>
      <c r="D7" s="2">
        <v>1700</v>
      </c>
      <c r="E7" s="6" t="s">
        <v>89</v>
      </c>
      <c r="F7" s="30">
        <v>0.19719999999999999</v>
      </c>
      <c r="G7" s="2">
        <v>76166198</v>
      </c>
      <c r="H7" s="2">
        <v>2194</v>
      </c>
      <c r="I7" s="2">
        <v>64</v>
      </c>
      <c r="J7" s="2">
        <v>3.85</v>
      </c>
      <c r="K7" s="2">
        <v>18.89</v>
      </c>
      <c r="L7" s="3">
        <v>-0.09</v>
      </c>
      <c r="M7" s="3">
        <v>0.69</v>
      </c>
    </row>
    <row r="8" spans="1:14" ht="25.15" customHeight="1">
      <c r="A8">
        <v>7</v>
      </c>
      <c r="B8" t="s">
        <v>90</v>
      </c>
      <c r="C8" s="4" t="s">
        <v>91</v>
      </c>
      <c r="D8" s="2">
        <v>5850</v>
      </c>
      <c r="E8" s="6" t="s">
        <v>89</v>
      </c>
      <c r="F8" s="30">
        <v>0.12720000000000001</v>
      </c>
      <c r="G8" s="2">
        <v>8997016</v>
      </c>
      <c r="H8" s="2">
        <v>4872</v>
      </c>
      <c r="I8" s="2">
        <v>-1088</v>
      </c>
      <c r="J8" s="2">
        <v>12.56</v>
      </c>
      <c r="K8" s="2">
        <v>25.11</v>
      </c>
      <c r="L8" s="3">
        <v>-31.41</v>
      </c>
      <c r="M8" s="3">
        <v>1.33</v>
      </c>
    </row>
    <row r="9" spans="1:14" ht="25.15" customHeight="1">
      <c r="A9">
        <v>9</v>
      </c>
      <c r="B9" t="s">
        <v>92</v>
      </c>
      <c r="C9" s="4" t="s">
        <v>93</v>
      </c>
      <c r="D9" s="2">
        <v>699</v>
      </c>
      <c r="E9" s="6" t="s">
        <v>89</v>
      </c>
      <c r="F9" s="30">
        <v>9.9099999999999994E-2</v>
      </c>
      <c r="G9" s="2">
        <v>7736647</v>
      </c>
      <c r="H9" s="2">
        <v>574</v>
      </c>
      <c r="I9" s="2">
        <v>-93</v>
      </c>
      <c r="J9" s="2">
        <v>1.46</v>
      </c>
      <c r="K9" s="2">
        <v>-0.95</v>
      </c>
      <c r="L9" s="3">
        <v>-158.55000000000001</v>
      </c>
      <c r="M9" s="3">
        <v>1.93</v>
      </c>
    </row>
    <row r="10" spans="1:14" ht="25.15" customHeight="1">
      <c r="A10">
        <v>20</v>
      </c>
      <c r="B10" t="s">
        <v>94</v>
      </c>
      <c r="C10" s="4" t="s">
        <v>95</v>
      </c>
      <c r="D10" s="2">
        <v>1540</v>
      </c>
      <c r="E10" s="6" t="s">
        <v>89</v>
      </c>
      <c r="F10" s="30">
        <v>8.3699999999999997E-2</v>
      </c>
      <c r="G10" s="2">
        <v>3912644</v>
      </c>
      <c r="H10" s="2">
        <v>3098</v>
      </c>
      <c r="I10" s="2">
        <v>370</v>
      </c>
      <c r="J10" s="2">
        <v>0.97</v>
      </c>
      <c r="K10" s="2">
        <v>4.62</v>
      </c>
      <c r="L10" s="3">
        <v>5.96</v>
      </c>
      <c r="M10" s="3">
        <v>0.76</v>
      </c>
    </row>
    <row r="11" spans="1:14" ht="25.15" customHeight="1">
      <c r="A11">
        <v>21</v>
      </c>
      <c r="B11" t="s">
        <v>96</v>
      </c>
      <c r="C11" s="4" t="s">
        <v>97</v>
      </c>
      <c r="D11" s="2">
        <v>162000</v>
      </c>
      <c r="E11" s="6" t="s">
        <v>89</v>
      </c>
      <c r="F11" s="30">
        <v>8.2199999999999995E-2</v>
      </c>
      <c r="G11" s="2">
        <v>651270</v>
      </c>
      <c r="H11" s="2">
        <v>72009</v>
      </c>
      <c r="I11" s="2">
        <v>2015</v>
      </c>
      <c r="J11" s="2">
        <v>4.59</v>
      </c>
      <c r="K11" s="2">
        <v>42.88</v>
      </c>
      <c r="L11" s="3">
        <v>71.59</v>
      </c>
      <c r="M11" s="3">
        <v>10.78</v>
      </c>
    </row>
    <row r="12" spans="1:14" ht="25.15" customHeight="1">
      <c r="A12">
        <v>23</v>
      </c>
      <c r="B12" t="s">
        <v>98</v>
      </c>
      <c r="C12" s="4" t="s">
        <v>99</v>
      </c>
      <c r="D12" s="2">
        <v>38150</v>
      </c>
      <c r="E12" s="6" t="s">
        <v>89</v>
      </c>
      <c r="F12" s="30">
        <v>8.0699999999999994E-2</v>
      </c>
      <c r="G12" s="2">
        <v>7991650</v>
      </c>
      <c r="H12" s="2">
        <v>5567</v>
      </c>
      <c r="I12" s="2">
        <v>329</v>
      </c>
      <c r="J12" s="2">
        <v>0.73</v>
      </c>
      <c r="K12" s="2">
        <v>20.239999999999998</v>
      </c>
      <c r="L12" s="3">
        <v>29.35</v>
      </c>
      <c r="M12" s="3">
        <v>3.92</v>
      </c>
    </row>
    <row r="13" spans="1:14" ht="25.15" customHeight="1">
      <c r="A13">
        <v>24</v>
      </c>
      <c r="B13" t="s">
        <v>100</v>
      </c>
      <c r="C13" s="4" t="s">
        <v>101</v>
      </c>
      <c r="D13" s="2">
        <v>1600</v>
      </c>
      <c r="E13" s="6" t="s">
        <v>89</v>
      </c>
      <c r="F13" s="30">
        <v>7.8200000000000006E-2</v>
      </c>
      <c r="G13" s="2">
        <v>272414</v>
      </c>
      <c r="H13" s="2">
        <v>973</v>
      </c>
      <c r="I13" s="2">
        <v>473</v>
      </c>
      <c r="J13" s="2">
        <v>0.45</v>
      </c>
      <c r="K13" s="2">
        <v>41.03</v>
      </c>
      <c r="L13" s="3">
        <v>13.2</v>
      </c>
      <c r="M13" s="3">
        <v>0.44</v>
      </c>
    </row>
    <row r="14" spans="1:14" ht="25.15" customHeight="1">
      <c r="A14">
        <v>25</v>
      </c>
      <c r="B14" t="s">
        <v>102</v>
      </c>
      <c r="C14" s="4" t="s">
        <v>103</v>
      </c>
      <c r="D14" s="2">
        <v>8380</v>
      </c>
      <c r="E14" s="6" t="s">
        <v>89</v>
      </c>
      <c r="F14" s="30">
        <v>7.5700000000000003E-2</v>
      </c>
      <c r="G14" s="2">
        <v>19723</v>
      </c>
      <c r="H14" s="2">
        <v>26</v>
      </c>
      <c r="I14" s="2" t="s">
        <v>83</v>
      </c>
      <c r="J14" s="2">
        <v>0</v>
      </c>
      <c r="K14" s="2">
        <v>-118.03</v>
      </c>
      <c r="L14" s="3" t="s">
        <v>83</v>
      </c>
      <c r="M14" s="3">
        <v>2.06</v>
      </c>
    </row>
    <row r="15" spans="1:14" ht="25.15" customHeight="1">
      <c r="A15">
        <v>26</v>
      </c>
      <c r="B15" t="s">
        <v>104</v>
      </c>
      <c r="C15" s="4" t="s">
        <v>105</v>
      </c>
      <c r="D15" s="2">
        <v>3360</v>
      </c>
      <c r="E15" s="6" t="s">
        <v>89</v>
      </c>
      <c r="F15" s="30">
        <v>7.5200000000000003E-2</v>
      </c>
      <c r="G15" s="2">
        <v>13433694</v>
      </c>
      <c r="H15" s="2">
        <v>1815</v>
      </c>
      <c r="I15" s="2">
        <v>73</v>
      </c>
      <c r="J15" s="2">
        <v>64.180000000000007</v>
      </c>
      <c r="K15" s="2">
        <v>74.67</v>
      </c>
      <c r="L15" s="3">
        <v>3.33</v>
      </c>
      <c r="M15" s="3">
        <v>1.46</v>
      </c>
    </row>
    <row r="16" spans="1:14" ht="25.15" customHeight="1">
      <c r="A16">
        <v>27</v>
      </c>
      <c r="B16" t="s">
        <v>106</v>
      </c>
      <c r="C16" s="4" t="s">
        <v>107</v>
      </c>
      <c r="D16" s="2">
        <v>13540</v>
      </c>
      <c r="E16" s="6" t="s">
        <v>89</v>
      </c>
      <c r="F16" s="30">
        <v>7.2900000000000006E-2</v>
      </c>
      <c r="G16" s="2">
        <v>848249</v>
      </c>
      <c r="H16" s="2">
        <v>8015</v>
      </c>
      <c r="I16" s="2">
        <v>756</v>
      </c>
      <c r="J16" s="2">
        <v>4.84</v>
      </c>
      <c r="K16" s="2">
        <v>30.91</v>
      </c>
      <c r="L16" s="5">
        <v>9.4600000000000009</v>
      </c>
      <c r="M16" s="3">
        <v>1.1299999999999999</v>
      </c>
    </row>
    <row r="17" spans="1:13" ht="25.15" customHeight="1">
      <c r="A17">
        <v>29</v>
      </c>
      <c r="B17" t="s">
        <v>108</v>
      </c>
      <c r="C17" s="4" t="s">
        <v>109</v>
      </c>
      <c r="D17" s="2">
        <v>1400</v>
      </c>
      <c r="E17" s="6" t="s">
        <v>89</v>
      </c>
      <c r="F17" s="30">
        <v>6.8699999999999997E-2</v>
      </c>
      <c r="G17" s="2">
        <v>7265698</v>
      </c>
      <c r="H17" s="2">
        <v>655</v>
      </c>
      <c r="I17" s="2">
        <v>357</v>
      </c>
      <c r="J17" s="2">
        <v>1.19</v>
      </c>
      <c r="K17" s="2">
        <v>5.28</v>
      </c>
      <c r="L17" s="3">
        <v>18.63</v>
      </c>
      <c r="M17" s="3">
        <v>0.57999999999999996</v>
      </c>
    </row>
    <row r="18" spans="1:13" ht="25.15" customHeight="1">
      <c r="A18">
        <v>31</v>
      </c>
      <c r="B18" t="s">
        <v>110</v>
      </c>
      <c r="C18" s="4" t="s">
        <v>111</v>
      </c>
      <c r="D18" s="2">
        <v>1340</v>
      </c>
      <c r="E18" s="6" t="s">
        <v>89</v>
      </c>
      <c r="F18" s="30">
        <v>6.7699999999999996E-2</v>
      </c>
      <c r="G18" s="2">
        <v>4576882</v>
      </c>
      <c r="H18" s="2">
        <v>1491</v>
      </c>
      <c r="I18" s="2">
        <v>95</v>
      </c>
      <c r="J18" s="2">
        <v>0.36</v>
      </c>
      <c r="K18" s="2">
        <v>-20</v>
      </c>
      <c r="L18" s="3">
        <v>1.03</v>
      </c>
      <c r="M18" s="3">
        <v>2.2400000000000002</v>
      </c>
    </row>
    <row r="19" spans="1:13" ht="25.15" customHeight="1">
      <c r="A19">
        <v>32</v>
      </c>
      <c r="B19" t="s">
        <v>112</v>
      </c>
      <c r="C19" s="4" t="s">
        <v>113</v>
      </c>
      <c r="D19" s="2">
        <v>1585</v>
      </c>
      <c r="E19" s="6" t="s">
        <v>89</v>
      </c>
      <c r="F19" s="30">
        <v>5.67E-2</v>
      </c>
      <c r="G19" s="2">
        <v>10251602</v>
      </c>
      <c r="H19" s="2">
        <v>679</v>
      </c>
      <c r="I19" s="2">
        <v>-17</v>
      </c>
      <c r="J19" s="2">
        <v>0.56000000000000005</v>
      </c>
      <c r="K19" s="2">
        <v>-14.15</v>
      </c>
      <c r="L19" s="3">
        <v>-6.66</v>
      </c>
      <c r="M19" s="3">
        <v>1.58</v>
      </c>
    </row>
    <row r="20" spans="1:13" ht="25.15" customHeight="1">
      <c r="A20">
        <v>33</v>
      </c>
      <c r="B20" t="s">
        <v>114</v>
      </c>
      <c r="C20" s="4" t="s">
        <v>115</v>
      </c>
      <c r="D20" s="2">
        <v>3075</v>
      </c>
      <c r="E20" s="6" t="s">
        <v>89</v>
      </c>
      <c r="F20" s="30">
        <v>5.67E-2</v>
      </c>
      <c r="G20" s="2">
        <v>256079</v>
      </c>
      <c r="H20" s="2">
        <v>1873</v>
      </c>
      <c r="I20" s="2">
        <v>-620</v>
      </c>
      <c r="J20" s="2">
        <v>5.42</v>
      </c>
      <c r="K20" s="2">
        <v>-8.4700000000000006</v>
      </c>
      <c r="L20" s="3">
        <v>-1.66</v>
      </c>
      <c r="M20" s="3">
        <v>0.32</v>
      </c>
    </row>
    <row r="21" spans="1:13" ht="25.15" customHeight="1">
      <c r="A21">
        <v>34</v>
      </c>
      <c r="B21" t="s">
        <v>116</v>
      </c>
      <c r="C21" s="4" t="s">
        <v>117</v>
      </c>
      <c r="D21" s="2">
        <v>1965</v>
      </c>
      <c r="E21" s="6" t="s">
        <v>89</v>
      </c>
      <c r="F21" s="30">
        <v>5.6500000000000002E-2</v>
      </c>
      <c r="G21" s="2">
        <v>8392484</v>
      </c>
      <c r="H21" s="2">
        <v>697</v>
      </c>
      <c r="I21" s="2">
        <v>70</v>
      </c>
      <c r="J21" s="2">
        <v>1.03</v>
      </c>
      <c r="K21" s="2">
        <v>9.5399999999999991</v>
      </c>
      <c r="L21" s="3">
        <v>8.75</v>
      </c>
      <c r="M21" s="3">
        <v>0.83</v>
      </c>
    </row>
    <row r="22" spans="1:13" ht="25.15" customHeight="1">
      <c r="A22">
        <v>37</v>
      </c>
      <c r="B22" t="s">
        <v>118</v>
      </c>
      <c r="C22" s="4" t="s">
        <v>119</v>
      </c>
      <c r="D22" s="2">
        <v>1500</v>
      </c>
      <c r="E22" s="6" t="s">
        <v>89</v>
      </c>
      <c r="F22" s="30">
        <v>5.2600000000000001E-2</v>
      </c>
      <c r="G22" s="2">
        <v>36816738</v>
      </c>
      <c r="H22" s="2">
        <v>1539</v>
      </c>
      <c r="I22" s="2">
        <v>234</v>
      </c>
      <c r="J22" s="2">
        <v>0.79</v>
      </c>
      <c r="K22" s="2">
        <v>-83.33</v>
      </c>
      <c r="L22" s="5">
        <v>2.63</v>
      </c>
      <c r="M22" s="3">
        <v>0.52</v>
      </c>
    </row>
    <row r="23" spans="1:13" ht="25.15" customHeight="1">
      <c r="A23">
        <v>38</v>
      </c>
      <c r="B23" t="s">
        <v>120</v>
      </c>
      <c r="C23" s="4" t="s">
        <v>121</v>
      </c>
      <c r="D23" s="2">
        <v>652</v>
      </c>
      <c r="E23" s="6" t="s">
        <v>89</v>
      </c>
      <c r="F23" s="30">
        <v>4.99E-2</v>
      </c>
      <c r="G23" s="2">
        <v>763507</v>
      </c>
      <c r="H23" s="2">
        <v>525</v>
      </c>
      <c r="I23" s="2">
        <v>-21</v>
      </c>
      <c r="J23" s="2">
        <v>1.85</v>
      </c>
      <c r="K23" s="2">
        <v>-7.01</v>
      </c>
      <c r="L23" s="3">
        <v>-9.7200000000000006</v>
      </c>
      <c r="M23" s="3">
        <v>0.38</v>
      </c>
    </row>
    <row r="24" spans="1:13" ht="25.15" customHeight="1">
      <c r="A24">
        <v>50</v>
      </c>
      <c r="B24" t="s">
        <v>122</v>
      </c>
      <c r="C24" s="4" t="s">
        <v>123</v>
      </c>
      <c r="D24" s="2">
        <v>3005</v>
      </c>
      <c r="E24" s="6" t="s">
        <v>89</v>
      </c>
      <c r="F24" s="30">
        <v>4.1599999999999998E-2</v>
      </c>
      <c r="G24" s="2">
        <v>2015577</v>
      </c>
      <c r="H24" s="2">
        <v>1515</v>
      </c>
      <c r="I24" s="2">
        <v>-3541</v>
      </c>
      <c r="J24" s="2">
        <v>1.25</v>
      </c>
      <c r="K24" s="2">
        <v>-0.21</v>
      </c>
      <c r="L24" s="3">
        <v>-49.09</v>
      </c>
      <c r="M24" s="3">
        <v>0.13</v>
      </c>
    </row>
    <row r="25" spans="1:13" ht="25.15" customHeight="1">
      <c r="A25">
        <v>52</v>
      </c>
      <c r="B25" t="s">
        <v>124</v>
      </c>
      <c r="C25" s="4" t="s">
        <v>125</v>
      </c>
      <c r="D25" s="2">
        <v>33400</v>
      </c>
      <c r="E25" s="6" t="s">
        <v>89</v>
      </c>
      <c r="F25" s="30">
        <v>3.5700000000000003E-2</v>
      </c>
      <c r="G25" s="2">
        <v>6346842</v>
      </c>
      <c r="H25" s="2">
        <v>102342</v>
      </c>
      <c r="I25" s="2">
        <v>-1965</v>
      </c>
      <c r="J25" s="2">
        <v>17.850000000000001</v>
      </c>
      <c r="K25" s="2">
        <v>41.75</v>
      </c>
      <c r="L25" s="3">
        <v>6.33</v>
      </c>
      <c r="M25" s="3">
        <v>2.4500000000000002</v>
      </c>
    </row>
    <row r="26" spans="1:13" ht="25.15" customHeight="1">
      <c r="A26">
        <v>54</v>
      </c>
      <c r="B26" t="s">
        <v>126</v>
      </c>
      <c r="C26" s="4" t="s">
        <v>127</v>
      </c>
      <c r="D26" s="2">
        <v>2490</v>
      </c>
      <c r="E26" s="6" t="s">
        <v>89</v>
      </c>
      <c r="F26" s="30">
        <v>3.5299999999999998E-2</v>
      </c>
      <c r="G26" s="2">
        <v>5401107</v>
      </c>
      <c r="H26" s="2">
        <v>498</v>
      </c>
      <c r="I26" s="2">
        <v>24</v>
      </c>
      <c r="J26" s="2">
        <v>1.03</v>
      </c>
      <c r="K26" s="2">
        <v>19.45</v>
      </c>
      <c r="L26" s="3">
        <v>2.81</v>
      </c>
      <c r="M26" s="3">
        <v>0.37</v>
      </c>
    </row>
    <row r="27" spans="1:13" ht="25.15" customHeight="1">
      <c r="A27">
        <v>57</v>
      </c>
      <c r="B27" t="s">
        <v>128</v>
      </c>
      <c r="C27" s="4" t="s">
        <v>129</v>
      </c>
      <c r="D27" s="2">
        <v>8250</v>
      </c>
      <c r="E27" s="6" t="s">
        <v>89</v>
      </c>
      <c r="F27" s="30">
        <v>3.3799999999999997E-2</v>
      </c>
      <c r="G27" s="2">
        <v>2821335</v>
      </c>
      <c r="H27" s="2">
        <v>4951</v>
      </c>
      <c r="I27" s="2">
        <v>13</v>
      </c>
      <c r="J27" s="2">
        <v>6.02</v>
      </c>
      <c r="K27" s="2">
        <v>144.74</v>
      </c>
      <c r="L27" s="3">
        <v>4.5599999999999996</v>
      </c>
      <c r="M27" s="3">
        <v>6</v>
      </c>
    </row>
    <row r="28" spans="1:13" ht="25.15" customHeight="1">
      <c r="A28">
        <v>58</v>
      </c>
      <c r="B28" t="s">
        <v>130</v>
      </c>
      <c r="C28" s="4" t="s">
        <v>131</v>
      </c>
      <c r="D28" s="2">
        <v>12245</v>
      </c>
      <c r="E28" s="6" t="s">
        <v>89</v>
      </c>
      <c r="F28" s="30">
        <v>3.3799999999999997E-2</v>
      </c>
      <c r="G28" s="2">
        <v>5724</v>
      </c>
      <c r="H28" s="2">
        <v>294</v>
      </c>
      <c r="I28" s="2" t="s">
        <v>83</v>
      </c>
      <c r="J28" s="2">
        <v>0</v>
      </c>
      <c r="K28" s="2" t="s">
        <v>83</v>
      </c>
      <c r="L28" s="3" t="s">
        <v>83</v>
      </c>
      <c r="M28" s="3" t="s">
        <v>83</v>
      </c>
    </row>
    <row r="29" spans="1:13" ht="25.15" customHeight="1">
      <c r="A29">
        <v>60</v>
      </c>
      <c r="B29" t="s">
        <v>132</v>
      </c>
      <c r="C29" s="4" t="s">
        <v>133</v>
      </c>
      <c r="D29" s="2">
        <v>23450</v>
      </c>
      <c r="E29" s="6" t="s">
        <v>89</v>
      </c>
      <c r="F29" s="30">
        <v>3.3000000000000002E-2</v>
      </c>
      <c r="G29" s="2">
        <v>257510</v>
      </c>
      <c r="H29" s="2">
        <v>5219</v>
      </c>
      <c r="I29" s="2">
        <v>183</v>
      </c>
      <c r="J29" s="2">
        <v>11.53</v>
      </c>
      <c r="K29" s="2">
        <v>-15.64</v>
      </c>
      <c r="L29" s="5">
        <v>0.85</v>
      </c>
      <c r="M29" s="3">
        <v>0.83</v>
      </c>
    </row>
    <row r="30" spans="1:13" ht="25.15" customHeight="1">
      <c r="A30">
        <v>61</v>
      </c>
      <c r="B30" t="s">
        <v>134</v>
      </c>
      <c r="C30" s="4" t="s">
        <v>135</v>
      </c>
      <c r="D30" s="2">
        <v>1347</v>
      </c>
      <c r="E30" s="6" t="s">
        <v>89</v>
      </c>
      <c r="F30" s="30">
        <v>3.3000000000000002E-2</v>
      </c>
      <c r="G30" s="2">
        <v>581312</v>
      </c>
      <c r="H30" s="2">
        <v>913</v>
      </c>
      <c r="I30" s="2">
        <v>84</v>
      </c>
      <c r="J30" s="2">
        <v>1.31</v>
      </c>
      <c r="K30" s="2">
        <v>26.94</v>
      </c>
      <c r="L30" s="5">
        <v>4.16</v>
      </c>
      <c r="M30" s="3">
        <v>0.95</v>
      </c>
    </row>
    <row r="31" spans="1:13" ht="25.15" customHeight="1">
      <c r="A31">
        <v>62</v>
      </c>
      <c r="B31" t="s">
        <v>136</v>
      </c>
      <c r="C31" s="4" t="s">
        <v>137</v>
      </c>
      <c r="D31" s="2">
        <v>16420</v>
      </c>
      <c r="E31" s="6" t="s">
        <v>89</v>
      </c>
      <c r="F31" s="30">
        <v>3.27E-2</v>
      </c>
      <c r="G31" s="2">
        <v>322446</v>
      </c>
      <c r="H31" s="2">
        <v>11373</v>
      </c>
      <c r="I31" s="2">
        <v>2465</v>
      </c>
      <c r="J31" s="2">
        <v>4.91</v>
      </c>
      <c r="K31" s="2">
        <v>5.31</v>
      </c>
      <c r="L31" s="3">
        <v>11.21</v>
      </c>
      <c r="M31" s="3">
        <v>0.66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/>
    </row>
    <row r="2" spans="1:14" ht="25.15" customHeight="1">
      <c r="A2">
        <v>1</v>
      </c>
      <c r="B2" t="s">
        <v>138</v>
      </c>
      <c r="C2" s="4" t="s">
        <v>139</v>
      </c>
      <c r="D2" s="2">
        <v>1816</v>
      </c>
      <c r="E2" s="6" t="s">
        <v>78</v>
      </c>
      <c r="F2" s="30">
        <v>0.2999</v>
      </c>
      <c r="G2" s="2">
        <v>29600824</v>
      </c>
      <c r="H2" s="2">
        <v>1651</v>
      </c>
      <c r="I2" s="3">
        <v>-320</v>
      </c>
      <c r="J2" s="2">
        <v>1.82</v>
      </c>
      <c r="K2" s="3">
        <v>1.1499999999999999</v>
      </c>
      <c r="L2" s="3">
        <v>-0.94</v>
      </c>
      <c r="M2" s="3">
        <v>0.15</v>
      </c>
    </row>
    <row r="3" spans="1:14" ht="25.15" customHeight="1">
      <c r="A3">
        <v>2</v>
      </c>
      <c r="B3" t="s">
        <v>140</v>
      </c>
      <c r="C3" s="4" t="s">
        <v>141</v>
      </c>
      <c r="D3" s="2">
        <v>1536</v>
      </c>
      <c r="E3" s="6" t="s">
        <v>78</v>
      </c>
      <c r="F3" s="30">
        <v>0.29949999999999999</v>
      </c>
      <c r="G3" s="2">
        <v>13344490</v>
      </c>
      <c r="H3" s="2">
        <v>501</v>
      </c>
      <c r="I3" s="3">
        <v>30</v>
      </c>
      <c r="J3" s="2">
        <v>1.1499999999999999</v>
      </c>
      <c r="K3" s="3">
        <v>12.8</v>
      </c>
      <c r="L3" s="3">
        <v>17.46</v>
      </c>
      <c r="M3" s="3">
        <v>2.33</v>
      </c>
    </row>
    <row r="4" spans="1:14" ht="25.15" customHeight="1">
      <c r="A4">
        <v>3</v>
      </c>
      <c r="B4" t="s">
        <v>142</v>
      </c>
      <c r="C4" s="4" t="s">
        <v>143</v>
      </c>
      <c r="D4" s="2">
        <v>21400</v>
      </c>
      <c r="E4" s="6" t="s">
        <v>89</v>
      </c>
      <c r="F4" s="30">
        <v>0.23699999999999999</v>
      </c>
      <c r="G4" s="2">
        <v>20094783</v>
      </c>
      <c r="H4" s="2">
        <v>2312</v>
      </c>
      <c r="I4" s="2">
        <v>22</v>
      </c>
      <c r="J4" s="2">
        <v>0</v>
      </c>
      <c r="K4" s="2">
        <v>116.94</v>
      </c>
      <c r="L4" s="3">
        <v>-8.08</v>
      </c>
      <c r="M4" s="3">
        <v>6.48</v>
      </c>
    </row>
    <row r="5" spans="1:14" ht="25.15" customHeight="1">
      <c r="A5">
        <v>4</v>
      </c>
      <c r="B5" t="s">
        <v>144</v>
      </c>
      <c r="C5" s="4" t="s">
        <v>145</v>
      </c>
      <c r="D5" s="2">
        <v>6100</v>
      </c>
      <c r="E5" s="6" t="s">
        <v>89</v>
      </c>
      <c r="F5" s="30">
        <v>0.22489999999999999</v>
      </c>
      <c r="G5" s="2">
        <v>41904430</v>
      </c>
      <c r="H5" s="2">
        <v>1936</v>
      </c>
      <c r="I5" s="2">
        <v>20</v>
      </c>
      <c r="J5" s="2">
        <v>0.5</v>
      </c>
      <c r="K5" s="2">
        <v>-28.5</v>
      </c>
      <c r="L5" s="3">
        <v>-14.37</v>
      </c>
      <c r="M5" s="3">
        <v>5.05</v>
      </c>
    </row>
    <row r="6" spans="1:14" ht="25.15" customHeight="1">
      <c r="A6">
        <v>5</v>
      </c>
      <c r="B6" t="s">
        <v>146</v>
      </c>
      <c r="C6" s="4" t="s">
        <v>147</v>
      </c>
      <c r="D6" s="2">
        <v>4250</v>
      </c>
      <c r="E6" s="6" t="s">
        <v>89</v>
      </c>
      <c r="F6" s="30">
        <v>0.1822</v>
      </c>
      <c r="G6" s="2">
        <v>12277286</v>
      </c>
      <c r="H6" s="2">
        <v>596</v>
      </c>
      <c r="I6" s="2">
        <v>-26</v>
      </c>
      <c r="J6" s="2">
        <v>1.36</v>
      </c>
      <c r="K6" s="2">
        <v>13.45</v>
      </c>
      <c r="L6" s="3">
        <v>3.16</v>
      </c>
      <c r="M6" s="3">
        <v>0.71</v>
      </c>
    </row>
    <row r="7" spans="1:14" ht="25.15" customHeight="1">
      <c r="A7">
        <v>6</v>
      </c>
      <c r="B7" t="s">
        <v>148</v>
      </c>
      <c r="C7" s="4" t="s">
        <v>149</v>
      </c>
      <c r="D7" s="2">
        <v>20050</v>
      </c>
      <c r="E7" s="6" t="s">
        <v>89</v>
      </c>
      <c r="F7" s="30">
        <v>0.16300000000000001</v>
      </c>
      <c r="G7" s="2">
        <v>988835</v>
      </c>
      <c r="H7" s="2">
        <v>1980</v>
      </c>
      <c r="I7" s="2">
        <v>182</v>
      </c>
      <c r="J7" s="2">
        <v>0.35</v>
      </c>
      <c r="K7" s="2">
        <v>10.27</v>
      </c>
      <c r="L7" s="3">
        <v>17.399999999999999</v>
      </c>
      <c r="M7" s="3">
        <v>1.54</v>
      </c>
    </row>
    <row r="8" spans="1:14" ht="25.15" customHeight="1">
      <c r="A8">
        <v>7</v>
      </c>
      <c r="B8" t="s">
        <v>150</v>
      </c>
      <c r="C8" s="4" t="s">
        <v>151</v>
      </c>
      <c r="D8" s="2">
        <v>698</v>
      </c>
      <c r="E8" s="6" t="s">
        <v>89</v>
      </c>
      <c r="F8" s="30">
        <v>0.14610000000000001</v>
      </c>
      <c r="G8" s="2">
        <v>10367793</v>
      </c>
      <c r="H8" s="2">
        <v>168</v>
      </c>
      <c r="I8" s="2">
        <v>-67</v>
      </c>
      <c r="J8" s="2">
        <v>0.25</v>
      </c>
      <c r="K8" s="2">
        <v>-0.13</v>
      </c>
      <c r="L8" s="3">
        <v>-120.71</v>
      </c>
      <c r="M8" s="3">
        <v>-0.33</v>
      </c>
    </row>
    <row r="9" spans="1:14" ht="25.15" customHeight="1">
      <c r="A9">
        <v>8</v>
      </c>
      <c r="B9" t="s">
        <v>152</v>
      </c>
      <c r="C9" s="4" t="s">
        <v>153</v>
      </c>
      <c r="D9" s="2">
        <v>17420</v>
      </c>
      <c r="E9" s="6" t="s">
        <v>89</v>
      </c>
      <c r="F9" s="30">
        <v>0.14449999999999999</v>
      </c>
      <c r="G9" s="2">
        <v>2463932</v>
      </c>
      <c r="H9" s="2">
        <v>1748</v>
      </c>
      <c r="I9" s="2">
        <v>-160</v>
      </c>
      <c r="J9" s="2">
        <v>0.44</v>
      </c>
      <c r="K9" s="2">
        <v>-17.559999999999999</v>
      </c>
      <c r="L9" s="3">
        <v>-154.94</v>
      </c>
      <c r="M9" s="3">
        <v>4.46</v>
      </c>
    </row>
    <row r="10" spans="1:14" ht="25.15" customHeight="1">
      <c r="A10">
        <v>9</v>
      </c>
      <c r="B10" t="s">
        <v>154</v>
      </c>
      <c r="C10" s="4" t="s">
        <v>155</v>
      </c>
      <c r="D10" s="2">
        <v>9080</v>
      </c>
      <c r="E10" s="6" t="s">
        <v>89</v>
      </c>
      <c r="F10" s="30">
        <v>0.13500000000000001</v>
      </c>
      <c r="G10" s="2">
        <v>21269443</v>
      </c>
      <c r="H10" s="2">
        <v>2584</v>
      </c>
      <c r="I10" s="2">
        <v>53</v>
      </c>
      <c r="J10" s="2">
        <v>0.34</v>
      </c>
      <c r="K10" s="2" t="s">
        <v>83</v>
      </c>
      <c r="L10" s="3">
        <v>20.309999999999999</v>
      </c>
      <c r="M10" s="3" t="s">
        <v>83</v>
      </c>
    </row>
    <row r="11" spans="1:14" ht="25.15" customHeight="1">
      <c r="A11">
        <v>10</v>
      </c>
      <c r="B11" t="s">
        <v>156</v>
      </c>
      <c r="C11" s="4" t="s">
        <v>157</v>
      </c>
      <c r="D11" s="2">
        <v>4560</v>
      </c>
      <c r="E11" s="6" t="s">
        <v>89</v>
      </c>
      <c r="F11" s="30">
        <v>0.1108</v>
      </c>
      <c r="G11" s="2">
        <v>8671549</v>
      </c>
      <c r="H11" s="2">
        <v>1211</v>
      </c>
      <c r="I11" s="2">
        <v>34</v>
      </c>
      <c r="J11" s="2">
        <v>0</v>
      </c>
      <c r="K11" s="2">
        <v>31.02</v>
      </c>
      <c r="L11" s="3">
        <v>4.6500000000000004</v>
      </c>
      <c r="M11" s="3">
        <v>1.86</v>
      </c>
    </row>
    <row r="12" spans="1:14" ht="25.15" customHeight="1">
      <c r="A12">
        <v>11</v>
      </c>
      <c r="B12" t="s">
        <v>158</v>
      </c>
      <c r="C12" s="4" t="s">
        <v>159</v>
      </c>
      <c r="D12" s="2">
        <v>26950</v>
      </c>
      <c r="E12" s="6" t="s">
        <v>89</v>
      </c>
      <c r="F12" s="30">
        <v>0.1045</v>
      </c>
      <c r="G12" s="2">
        <v>447765</v>
      </c>
      <c r="H12" s="2">
        <v>14476</v>
      </c>
      <c r="I12" s="2">
        <v>404</v>
      </c>
      <c r="J12" s="2">
        <v>4.8099999999999996</v>
      </c>
      <c r="K12" s="2">
        <v>40.47</v>
      </c>
      <c r="L12" s="3">
        <v>18.02</v>
      </c>
      <c r="M12" s="3">
        <v>5.98</v>
      </c>
    </row>
    <row r="13" spans="1:14" ht="25.15" customHeight="1">
      <c r="A13">
        <v>12</v>
      </c>
      <c r="B13" t="s">
        <v>160</v>
      </c>
      <c r="C13" s="4" t="s">
        <v>161</v>
      </c>
      <c r="D13" s="2">
        <v>6070</v>
      </c>
      <c r="E13" s="6" t="s">
        <v>89</v>
      </c>
      <c r="F13" s="30">
        <v>9.1700000000000004E-2</v>
      </c>
      <c r="G13" s="2">
        <v>1914687</v>
      </c>
      <c r="H13" s="2">
        <v>1254</v>
      </c>
      <c r="I13" s="2">
        <v>48</v>
      </c>
      <c r="J13" s="2">
        <v>1.05</v>
      </c>
      <c r="K13" s="2">
        <v>20.3</v>
      </c>
      <c r="L13" s="3">
        <v>8.2799999999999994</v>
      </c>
      <c r="M13" s="3">
        <v>2.11</v>
      </c>
    </row>
    <row r="14" spans="1:14" ht="25.15" customHeight="1">
      <c r="A14">
        <v>13</v>
      </c>
      <c r="B14" t="s">
        <v>162</v>
      </c>
      <c r="C14" s="4" t="s">
        <v>163</v>
      </c>
      <c r="D14" s="2">
        <v>1700</v>
      </c>
      <c r="E14" s="6" t="s">
        <v>89</v>
      </c>
      <c r="F14" s="30">
        <v>8.9700000000000002E-2</v>
      </c>
      <c r="G14" s="2">
        <v>1197265</v>
      </c>
      <c r="H14" s="2">
        <v>255</v>
      </c>
      <c r="I14" s="2">
        <v>-131</v>
      </c>
      <c r="J14" s="2">
        <v>2.2000000000000002</v>
      </c>
      <c r="K14" s="2">
        <v>-1.05</v>
      </c>
      <c r="L14" s="3">
        <v>-52.99</v>
      </c>
      <c r="M14" s="3">
        <v>0.45</v>
      </c>
    </row>
    <row r="15" spans="1:14" ht="25.15" customHeight="1">
      <c r="A15">
        <v>14</v>
      </c>
      <c r="B15" t="s">
        <v>164</v>
      </c>
      <c r="C15" s="4" t="s">
        <v>165</v>
      </c>
      <c r="D15" s="2">
        <v>4590</v>
      </c>
      <c r="E15" s="6" t="s">
        <v>89</v>
      </c>
      <c r="F15" s="30">
        <v>8.5099999999999995E-2</v>
      </c>
      <c r="G15" s="2">
        <v>33044021</v>
      </c>
      <c r="H15" s="2">
        <v>1410</v>
      </c>
      <c r="I15" s="2">
        <v>53</v>
      </c>
      <c r="J15" s="2">
        <v>0.56000000000000005</v>
      </c>
      <c r="K15" s="2">
        <v>51.57</v>
      </c>
      <c r="L15" s="3">
        <v>10.74</v>
      </c>
      <c r="M15" s="3">
        <v>3.82</v>
      </c>
    </row>
    <row r="16" spans="1:14" ht="25.15" customHeight="1">
      <c r="A16">
        <v>15</v>
      </c>
      <c r="B16" t="s">
        <v>166</v>
      </c>
      <c r="C16" s="4" t="s">
        <v>167</v>
      </c>
      <c r="D16" s="2">
        <v>1185</v>
      </c>
      <c r="E16" s="6" t="s">
        <v>89</v>
      </c>
      <c r="F16" s="30">
        <v>7.7299999999999994E-2</v>
      </c>
      <c r="G16" s="2">
        <v>3566580</v>
      </c>
      <c r="H16" s="2">
        <v>368</v>
      </c>
      <c r="I16" s="2">
        <v>-63</v>
      </c>
      <c r="J16" s="2">
        <v>0</v>
      </c>
      <c r="K16" s="2">
        <v>-2.3199999999999998</v>
      </c>
      <c r="L16" s="5">
        <v>-72.38</v>
      </c>
      <c r="M16" s="3">
        <v>2.58</v>
      </c>
    </row>
    <row r="17" spans="1:13" ht="25.15" customHeight="1">
      <c r="A17">
        <v>16</v>
      </c>
      <c r="B17" t="s">
        <v>168</v>
      </c>
      <c r="C17" s="4" t="s">
        <v>169</v>
      </c>
      <c r="D17" s="2">
        <v>881</v>
      </c>
      <c r="E17" s="6" t="s">
        <v>89</v>
      </c>
      <c r="F17" s="30">
        <v>7.5700000000000003E-2</v>
      </c>
      <c r="G17" s="2">
        <v>7793696</v>
      </c>
      <c r="H17" s="2">
        <v>140</v>
      </c>
      <c r="I17" s="2">
        <v>12</v>
      </c>
      <c r="J17" s="2">
        <v>0.08</v>
      </c>
      <c r="K17" s="2">
        <v>-1.8</v>
      </c>
      <c r="L17" s="3">
        <v>-4.1500000000000004</v>
      </c>
      <c r="M17" s="3">
        <v>0.18</v>
      </c>
    </row>
    <row r="18" spans="1:13" ht="25.15" customHeight="1">
      <c r="A18">
        <v>17</v>
      </c>
      <c r="B18" t="s">
        <v>170</v>
      </c>
      <c r="C18" s="4" t="s">
        <v>171</v>
      </c>
      <c r="D18" s="2">
        <v>18760</v>
      </c>
      <c r="E18" s="6" t="s">
        <v>89</v>
      </c>
      <c r="F18" s="30">
        <v>7.0199999999999999E-2</v>
      </c>
      <c r="G18" s="2">
        <v>5495966</v>
      </c>
      <c r="H18" s="2">
        <v>1551</v>
      </c>
      <c r="I18" s="2">
        <v>33</v>
      </c>
      <c r="J18" s="2">
        <v>0.33</v>
      </c>
      <c r="K18" s="2">
        <v>48.35</v>
      </c>
      <c r="L18" s="3">
        <v>7.22</v>
      </c>
      <c r="M18" s="3">
        <v>2.64</v>
      </c>
    </row>
    <row r="19" spans="1:13" ht="25.15" customHeight="1">
      <c r="A19">
        <v>18</v>
      </c>
      <c r="B19" t="s">
        <v>172</v>
      </c>
      <c r="C19" s="4" t="s">
        <v>173</v>
      </c>
      <c r="D19" s="2">
        <v>9550</v>
      </c>
      <c r="E19" s="6" t="s">
        <v>89</v>
      </c>
      <c r="F19" s="30">
        <v>6.8199999999999997E-2</v>
      </c>
      <c r="G19" s="2">
        <v>550021</v>
      </c>
      <c r="H19" s="2">
        <v>2495</v>
      </c>
      <c r="I19" s="2">
        <v>69</v>
      </c>
      <c r="J19" s="2">
        <v>1.37</v>
      </c>
      <c r="K19" s="2">
        <v>39.14</v>
      </c>
      <c r="L19" s="3">
        <v>12.33</v>
      </c>
      <c r="M19" s="3">
        <v>6.23</v>
      </c>
    </row>
    <row r="20" spans="1:13" ht="25.15" customHeight="1">
      <c r="A20">
        <v>19</v>
      </c>
      <c r="B20" t="s">
        <v>174</v>
      </c>
      <c r="C20" s="4" t="s">
        <v>175</v>
      </c>
      <c r="D20" s="2">
        <v>1117</v>
      </c>
      <c r="E20" s="6" t="s">
        <v>89</v>
      </c>
      <c r="F20" s="30">
        <v>6.4799999999999996E-2</v>
      </c>
      <c r="G20" s="2">
        <v>5975901</v>
      </c>
      <c r="H20" s="2">
        <v>621</v>
      </c>
      <c r="I20" s="2">
        <v>10</v>
      </c>
      <c r="J20" s="2">
        <v>1.46</v>
      </c>
      <c r="K20" s="2">
        <v>-5.53</v>
      </c>
      <c r="L20" s="3">
        <v>0.28999999999999998</v>
      </c>
      <c r="M20" s="3">
        <v>0.98</v>
      </c>
    </row>
    <row r="21" spans="1:13" ht="25.15" customHeight="1">
      <c r="A21">
        <v>20</v>
      </c>
      <c r="B21" t="s">
        <v>176</v>
      </c>
      <c r="C21" s="4" t="s">
        <v>177</v>
      </c>
      <c r="D21" s="2">
        <v>21250</v>
      </c>
      <c r="E21" s="6" t="s">
        <v>89</v>
      </c>
      <c r="F21" s="30">
        <v>6.4600000000000005E-2</v>
      </c>
      <c r="G21" s="2">
        <v>34861</v>
      </c>
      <c r="H21" s="2">
        <v>678</v>
      </c>
      <c r="I21" s="2">
        <v>78</v>
      </c>
      <c r="J21" s="2">
        <v>5.29</v>
      </c>
      <c r="K21" s="2">
        <v>8.59</v>
      </c>
      <c r="L21" s="3">
        <v>6.87</v>
      </c>
      <c r="M21" s="3">
        <v>0.41</v>
      </c>
    </row>
    <row r="22" spans="1:13" ht="25.15" customHeight="1">
      <c r="A22">
        <v>21</v>
      </c>
      <c r="B22" t="s">
        <v>178</v>
      </c>
      <c r="C22" s="4" t="s">
        <v>179</v>
      </c>
      <c r="D22" s="2">
        <v>2030</v>
      </c>
      <c r="E22" s="6" t="s">
        <v>89</v>
      </c>
      <c r="F22" s="30">
        <v>6.3399999999999998E-2</v>
      </c>
      <c r="G22" s="2">
        <v>769935</v>
      </c>
      <c r="H22" s="2">
        <v>1054</v>
      </c>
      <c r="I22" s="2">
        <v>-162</v>
      </c>
      <c r="J22" s="2">
        <v>0.12</v>
      </c>
      <c r="K22" s="2">
        <v>-9.9499999999999993</v>
      </c>
      <c r="L22" s="5">
        <v>-40.090000000000003</v>
      </c>
      <c r="M22" s="3">
        <v>4.8899999999999997</v>
      </c>
    </row>
    <row r="23" spans="1:13" ht="25.15" customHeight="1">
      <c r="A23">
        <v>22</v>
      </c>
      <c r="B23" t="s">
        <v>180</v>
      </c>
      <c r="C23" s="4" t="s">
        <v>181</v>
      </c>
      <c r="D23" s="2">
        <v>1013</v>
      </c>
      <c r="E23" s="6" t="s">
        <v>89</v>
      </c>
      <c r="F23" s="30">
        <v>6.0699999999999997E-2</v>
      </c>
      <c r="G23" s="2">
        <v>920296</v>
      </c>
      <c r="H23" s="2">
        <v>314</v>
      </c>
      <c r="I23" s="2">
        <v>-68</v>
      </c>
      <c r="J23" s="2">
        <v>0.46</v>
      </c>
      <c r="K23" s="2">
        <v>-2.4</v>
      </c>
      <c r="L23" s="3">
        <v>-22.41</v>
      </c>
      <c r="M23" s="3">
        <v>0.89</v>
      </c>
    </row>
    <row r="24" spans="1:13" ht="25.15" customHeight="1">
      <c r="A24">
        <v>23</v>
      </c>
      <c r="B24" t="s">
        <v>182</v>
      </c>
      <c r="C24" s="4" t="s">
        <v>183</v>
      </c>
      <c r="D24" s="2">
        <v>9610</v>
      </c>
      <c r="E24" s="6" t="s">
        <v>89</v>
      </c>
      <c r="F24" s="30">
        <v>6.0699999999999997E-2</v>
      </c>
      <c r="G24" s="2">
        <v>674941</v>
      </c>
      <c r="H24" s="2">
        <v>4379</v>
      </c>
      <c r="I24" s="2">
        <v>5</v>
      </c>
      <c r="J24" s="2">
        <v>0.31</v>
      </c>
      <c r="K24" s="2">
        <v>-22.77</v>
      </c>
      <c r="L24" s="3">
        <v>-12.67</v>
      </c>
      <c r="M24" s="3">
        <v>4.66</v>
      </c>
    </row>
    <row r="25" spans="1:13" ht="25.15" customHeight="1">
      <c r="A25">
        <v>24</v>
      </c>
      <c r="B25" t="s">
        <v>184</v>
      </c>
      <c r="C25" s="4" t="s">
        <v>185</v>
      </c>
      <c r="D25" s="2">
        <v>15120</v>
      </c>
      <c r="E25" s="6" t="s">
        <v>89</v>
      </c>
      <c r="F25" s="30">
        <v>6.0299999999999999E-2</v>
      </c>
      <c r="G25" s="2">
        <v>2371833</v>
      </c>
      <c r="H25" s="2">
        <v>907</v>
      </c>
      <c r="I25" s="2">
        <v>0</v>
      </c>
      <c r="J25" s="2">
        <v>0.88</v>
      </c>
      <c r="K25" s="2">
        <v>-103.56</v>
      </c>
      <c r="L25" s="3">
        <v>1.25</v>
      </c>
      <c r="M25" s="3">
        <v>1.42</v>
      </c>
    </row>
    <row r="26" spans="1:13" ht="25.15" customHeight="1">
      <c r="A26">
        <v>25</v>
      </c>
      <c r="B26" t="s">
        <v>186</v>
      </c>
      <c r="C26" s="4" t="s">
        <v>187</v>
      </c>
      <c r="D26" s="2">
        <v>540</v>
      </c>
      <c r="E26" s="6" t="s">
        <v>89</v>
      </c>
      <c r="F26" s="30">
        <v>5.8799999999999998E-2</v>
      </c>
      <c r="G26" s="2">
        <v>159887</v>
      </c>
      <c r="H26" s="2">
        <v>211</v>
      </c>
      <c r="I26" s="2">
        <v>1</v>
      </c>
      <c r="J26" s="2">
        <v>3.18</v>
      </c>
      <c r="K26" s="2">
        <v>-36</v>
      </c>
      <c r="L26" s="3">
        <v>6.96</v>
      </c>
      <c r="M26" s="3">
        <v>0.51</v>
      </c>
    </row>
    <row r="27" spans="1:13" ht="25.15" customHeight="1">
      <c r="A27">
        <v>26</v>
      </c>
      <c r="B27" t="s">
        <v>188</v>
      </c>
      <c r="C27" s="4" t="s">
        <v>189</v>
      </c>
      <c r="D27" s="2">
        <v>3240</v>
      </c>
      <c r="E27" s="6" t="s">
        <v>89</v>
      </c>
      <c r="F27" s="30">
        <v>5.8799999999999998E-2</v>
      </c>
      <c r="G27" s="2">
        <v>159544</v>
      </c>
      <c r="H27" s="2">
        <v>470</v>
      </c>
      <c r="I27" s="2">
        <v>82</v>
      </c>
      <c r="J27" s="2">
        <v>6.17</v>
      </c>
      <c r="K27" s="2">
        <v>5.5</v>
      </c>
      <c r="L27" s="3">
        <v>10.76</v>
      </c>
      <c r="M27" s="3">
        <v>0.68</v>
      </c>
    </row>
    <row r="28" spans="1:13" ht="25.15" customHeight="1">
      <c r="A28">
        <v>27</v>
      </c>
      <c r="B28" t="s">
        <v>190</v>
      </c>
      <c r="C28" s="4" t="s">
        <v>191</v>
      </c>
      <c r="D28" s="2">
        <v>15270</v>
      </c>
      <c r="E28" s="6" t="s">
        <v>89</v>
      </c>
      <c r="F28" s="30">
        <v>5.8200000000000002E-2</v>
      </c>
      <c r="G28" s="2">
        <v>438029</v>
      </c>
      <c r="H28" s="2">
        <v>1766</v>
      </c>
      <c r="I28" s="2">
        <v>205</v>
      </c>
      <c r="J28" s="2">
        <v>4.6399999999999997</v>
      </c>
      <c r="K28" s="2">
        <v>9.77</v>
      </c>
      <c r="L28" s="3">
        <v>8</v>
      </c>
      <c r="M28" s="3">
        <v>0.78</v>
      </c>
    </row>
    <row r="29" spans="1:13" ht="25.15" customHeight="1">
      <c r="A29">
        <v>28</v>
      </c>
      <c r="B29" t="s">
        <v>192</v>
      </c>
      <c r="C29" s="4" t="s">
        <v>193</v>
      </c>
      <c r="D29" s="2">
        <v>3380</v>
      </c>
      <c r="E29" s="6" t="s">
        <v>89</v>
      </c>
      <c r="F29" s="30">
        <v>5.79E-2</v>
      </c>
      <c r="G29" s="2">
        <v>25062864</v>
      </c>
      <c r="H29" s="2">
        <v>2444</v>
      </c>
      <c r="I29" s="2">
        <v>15</v>
      </c>
      <c r="J29" s="2">
        <v>2.59</v>
      </c>
      <c r="K29" s="2">
        <v>-375.56</v>
      </c>
      <c r="L29" s="3">
        <v>1.28</v>
      </c>
      <c r="M29" s="3">
        <v>2.57</v>
      </c>
    </row>
    <row r="30" spans="1:13" ht="25.15" customHeight="1">
      <c r="A30">
        <v>29</v>
      </c>
      <c r="B30" t="s">
        <v>194</v>
      </c>
      <c r="C30" s="4" t="s">
        <v>195</v>
      </c>
      <c r="D30" s="2">
        <v>3050</v>
      </c>
      <c r="E30" s="6" t="s">
        <v>89</v>
      </c>
      <c r="F30" s="30">
        <v>5.7200000000000001E-2</v>
      </c>
      <c r="G30" s="2">
        <v>19113288</v>
      </c>
      <c r="H30" s="2">
        <v>301</v>
      </c>
      <c r="I30" s="2">
        <v>-30</v>
      </c>
      <c r="J30" s="2">
        <v>0.77</v>
      </c>
      <c r="K30" s="2">
        <v>-5.78</v>
      </c>
      <c r="L30" s="5">
        <v>-66.67</v>
      </c>
      <c r="M30" s="3">
        <v>10.51</v>
      </c>
    </row>
    <row r="31" spans="1:13" ht="25.15" customHeight="1">
      <c r="A31">
        <v>30</v>
      </c>
      <c r="B31" t="s">
        <v>196</v>
      </c>
      <c r="C31" s="4" t="s">
        <v>197</v>
      </c>
      <c r="D31" s="2">
        <v>1012</v>
      </c>
      <c r="E31" s="6" t="s">
        <v>89</v>
      </c>
      <c r="F31" s="30">
        <v>5.3100000000000001E-2</v>
      </c>
      <c r="G31" s="2">
        <v>515083</v>
      </c>
      <c r="H31" s="2">
        <v>258</v>
      </c>
      <c r="I31" s="2">
        <v>40</v>
      </c>
      <c r="J31" s="2">
        <v>0.66</v>
      </c>
      <c r="K31" s="2">
        <v>-5.33</v>
      </c>
      <c r="L31" s="3">
        <v>-3.44</v>
      </c>
      <c r="M31" s="3">
        <v>0.64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198</v>
      </c>
      <c r="B1" s="1" t="s">
        <v>199</v>
      </c>
      <c r="C1" s="1" t="s">
        <v>200</v>
      </c>
      <c r="D1" s="1" t="s">
        <v>201</v>
      </c>
      <c r="E1" s="7" t="s">
        <v>202</v>
      </c>
      <c r="F1" s="1" t="s">
        <v>203</v>
      </c>
      <c r="G1" s="1" t="s">
        <v>204</v>
      </c>
      <c r="H1" s="1" t="s">
        <v>205</v>
      </c>
      <c r="I1" s="1"/>
      <c r="J1" s="1"/>
      <c r="K1" s="1"/>
      <c r="L1" s="1"/>
      <c r="M1" s="1"/>
      <c r="N1" s="1"/>
    </row>
    <row r="2" spans="1:14">
      <c r="A2" t="s">
        <v>206</v>
      </c>
      <c r="B2" s="3" t="s">
        <v>207</v>
      </c>
      <c r="C2" s="17">
        <v>2.69E-2</v>
      </c>
      <c r="D2">
        <v>12</v>
      </c>
      <c r="E2">
        <v>1</v>
      </c>
      <c r="F2">
        <v>1</v>
      </c>
      <c r="G2">
        <v>10</v>
      </c>
      <c r="H2" s="19">
        <v>0.3</v>
      </c>
    </row>
    <row r="3" spans="1:14">
      <c r="A3" t="s">
        <v>208</v>
      </c>
      <c r="B3" s="3" t="s">
        <v>209</v>
      </c>
      <c r="C3" s="17">
        <v>1.9800000000000002E-2</v>
      </c>
      <c r="D3">
        <v>11</v>
      </c>
      <c r="E3">
        <v>4</v>
      </c>
      <c r="F3">
        <v>1</v>
      </c>
      <c r="G3">
        <v>6</v>
      </c>
      <c r="H3" s="19">
        <v>0.22</v>
      </c>
    </row>
    <row r="4" spans="1:14">
      <c r="A4" t="s">
        <v>210</v>
      </c>
      <c r="B4" s="3" t="s">
        <v>211</v>
      </c>
      <c r="C4" s="17">
        <v>1.61E-2</v>
      </c>
      <c r="D4">
        <v>24</v>
      </c>
      <c r="E4">
        <v>11</v>
      </c>
      <c r="F4">
        <v>2</v>
      </c>
      <c r="G4">
        <v>11</v>
      </c>
      <c r="H4" s="19">
        <v>0.18</v>
      </c>
    </row>
    <row r="5" spans="1:14">
      <c r="A5" t="s">
        <v>212</v>
      </c>
      <c r="B5" s="3" t="s">
        <v>213</v>
      </c>
      <c r="C5" s="17">
        <v>5.4000000000000003E-3</v>
      </c>
      <c r="D5">
        <v>1</v>
      </c>
      <c r="E5">
        <v>1</v>
      </c>
      <c r="F5">
        <v>0</v>
      </c>
      <c r="G5">
        <v>0</v>
      </c>
      <c r="H5" s="19">
        <v>0.06</v>
      </c>
    </row>
    <row r="6" spans="1:14">
      <c r="A6" t="s">
        <v>214</v>
      </c>
      <c r="B6" s="3" t="s">
        <v>215</v>
      </c>
      <c r="C6" s="17">
        <v>5.3E-3</v>
      </c>
      <c r="D6">
        <v>12</v>
      </c>
      <c r="E6">
        <v>5</v>
      </c>
      <c r="F6">
        <v>1</v>
      </c>
      <c r="G6">
        <v>6</v>
      </c>
      <c r="H6" s="19">
        <v>0.05</v>
      </c>
    </row>
    <row r="7" spans="1:14">
      <c r="A7" t="s">
        <v>216</v>
      </c>
      <c r="B7" s="3" t="s">
        <v>217</v>
      </c>
      <c r="C7" s="17">
        <v>2.0999999999999999E-3</v>
      </c>
      <c r="D7">
        <v>31</v>
      </c>
      <c r="E7">
        <v>11</v>
      </c>
      <c r="F7">
        <v>2</v>
      </c>
      <c r="G7">
        <v>18</v>
      </c>
      <c r="H7" s="19">
        <v>0.02</v>
      </c>
    </row>
    <row r="8" spans="1:14">
      <c r="A8" t="s">
        <v>218</v>
      </c>
      <c r="B8" s="3" t="s">
        <v>219</v>
      </c>
      <c r="C8" s="17">
        <v>5.0000000000000001E-4</v>
      </c>
      <c r="D8">
        <v>4</v>
      </c>
      <c r="E8">
        <v>2</v>
      </c>
      <c r="F8">
        <v>1</v>
      </c>
      <c r="G8">
        <v>1</v>
      </c>
      <c r="H8" s="19">
        <v>0</v>
      </c>
    </row>
    <row r="9" spans="1:14">
      <c r="A9" t="s">
        <v>220</v>
      </c>
      <c r="B9" s="3" t="s">
        <v>221</v>
      </c>
      <c r="C9" s="17">
        <v>-2.9999999999999997E-4</v>
      </c>
      <c r="D9">
        <v>21</v>
      </c>
      <c r="E9">
        <v>4</v>
      </c>
      <c r="F9">
        <v>3</v>
      </c>
      <c r="G9">
        <v>14</v>
      </c>
      <c r="H9" s="19">
        <v>0</v>
      </c>
    </row>
    <row r="10" spans="1:14">
      <c r="A10" t="s">
        <v>222</v>
      </c>
      <c r="B10" s="3" t="s">
        <v>223</v>
      </c>
      <c r="C10" s="17">
        <v>-5.9999999999999995E-4</v>
      </c>
      <c r="D10">
        <v>15</v>
      </c>
      <c r="E10">
        <v>1</v>
      </c>
      <c r="F10">
        <v>2</v>
      </c>
      <c r="G10">
        <v>12</v>
      </c>
      <c r="H10" s="19">
        <v>0</v>
      </c>
    </row>
    <row r="11" spans="1:14">
      <c r="A11" t="s">
        <v>224</v>
      </c>
      <c r="B11" s="3" t="s">
        <v>225</v>
      </c>
      <c r="C11" s="17">
        <v>-8.0000000000000004E-4</v>
      </c>
      <c r="D11">
        <v>14</v>
      </c>
      <c r="E11">
        <v>1</v>
      </c>
      <c r="F11">
        <v>2</v>
      </c>
      <c r="G11">
        <v>11</v>
      </c>
      <c r="H11" s="19">
        <v>0</v>
      </c>
    </row>
    <row r="12" spans="1:14">
      <c r="A12" t="s">
        <v>226</v>
      </c>
      <c r="B12" s="3" t="s">
        <v>227</v>
      </c>
      <c r="C12" s="17">
        <v>-8.9999999999999998E-4</v>
      </c>
      <c r="D12">
        <v>12</v>
      </c>
      <c r="E12">
        <v>4</v>
      </c>
      <c r="F12">
        <v>0</v>
      </c>
      <c r="G12">
        <v>8</v>
      </c>
      <c r="H12" s="19">
        <v>0.01</v>
      </c>
    </row>
    <row r="13" spans="1:14">
      <c r="A13" t="s">
        <v>228</v>
      </c>
      <c r="B13" s="3" t="s">
        <v>229</v>
      </c>
      <c r="C13" s="17">
        <v>-1.9E-3</v>
      </c>
      <c r="D13">
        <v>1</v>
      </c>
      <c r="E13">
        <v>0</v>
      </c>
      <c r="F13">
        <v>0</v>
      </c>
      <c r="G13">
        <v>1</v>
      </c>
      <c r="H13" s="19">
        <v>0.02</v>
      </c>
    </row>
    <row r="14" spans="1:14">
      <c r="A14" t="s">
        <v>230</v>
      </c>
      <c r="B14" s="3" t="s">
        <v>231</v>
      </c>
      <c r="C14" s="17">
        <v>-2.3999999999999998E-3</v>
      </c>
      <c r="D14">
        <v>15</v>
      </c>
      <c r="E14">
        <v>2</v>
      </c>
      <c r="F14">
        <v>1</v>
      </c>
      <c r="G14">
        <v>12</v>
      </c>
      <c r="H14" s="19">
        <v>0.02</v>
      </c>
    </row>
    <row r="15" spans="1:14">
      <c r="A15" t="s">
        <v>232</v>
      </c>
      <c r="B15" s="3" t="s">
        <v>233</v>
      </c>
      <c r="C15" s="17">
        <v>-3.0000000000000001E-3</v>
      </c>
      <c r="D15">
        <v>16</v>
      </c>
      <c r="E15">
        <v>3</v>
      </c>
      <c r="F15">
        <v>1</v>
      </c>
      <c r="G15">
        <v>12</v>
      </c>
      <c r="H15" s="19">
        <v>0.03</v>
      </c>
    </row>
    <row r="16" spans="1:14">
      <c r="A16" t="s">
        <v>234</v>
      </c>
      <c r="B16" s="3" t="s">
        <v>235</v>
      </c>
      <c r="C16" s="17">
        <v>-3.5000000000000001E-3</v>
      </c>
      <c r="D16">
        <v>7</v>
      </c>
      <c r="E16">
        <v>1</v>
      </c>
      <c r="F16">
        <v>0</v>
      </c>
      <c r="G16">
        <v>6</v>
      </c>
      <c r="H16" s="19">
        <v>0.03</v>
      </c>
    </row>
    <row r="17" spans="1:8">
      <c r="A17" t="s">
        <v>236</v>
      </c>
      <c r="B17" s="3" t="s">
        <v>237</v>
      </c>
      <c r="C17" s="17">
        <v>-3.8999999999999998E-3</v>
      </c>
      <c r="D17">
        <v>17</v>
      </c>
      <c r="E17">
        <v>3</v>
      </c>
      <c r="F17">
        <v>0</v>
      </c>
      <c r="G17">
        <v>14</v>
      </c>
      <c r="H17" s="19">
        <v>0.04</v>
      </c>
    </row>
    <row r="18" spans="1:8">
      <c r="A18" t="s">
        <v>238</v>
      </c>
      <c r="B18" s="3" t="s">
        <v>239</v>
      </c>
      <c r="C18" s="17">
        <v>-4.4999999999999997E-3</v>
      </c>
      <c r="D18">
        <v>23</v>
      </c>
      <c r="E18">
        <v>8</v>
      </c>
      <c r="F18">
        <v>3</v>
      </c>
      <c r="G18">
        <v>12</v>
      </c>
      <c r="H18" s="19">
        <v>0.05</v>
      </c>
    </row>
    <row r="19" spans="1:8">
      <c r="A19" t="s">
        <v>240</v>
      </c>
      <c r="B19" s="3" t="s">
        <v>241</v>
      </c>
      <c r="C19" s="17">
        <v>-4.8999999999999998E-3</v>
      </c>
      <c r="D19">
        <v>5</v>
      </c>
      <c r="E19">
        <v>0</v>
      </c>
      <c r="F19">
        <v>0</v>
      </c>
      <c r="G19">
        <v>5</v>
      </c>
      <c r="H19" s="19">
        <v>0.05</v>
      </c>
    </row>
    <row r="20" spans="1:8">
      <c r="A20" t="s">
        <v>242</v>
      </c>
      <c r="B20" s="3" t="s">
        <v>243</v>
      </c>
      <c r="C20" s="17">
        <v>-5.3E-3</v>
      </c>
      <c r="D20">
        <v>1</v>
      </c>
      <c r="E20">
        <v>0</v>
      </c>
      <c r="F20">
        <v>0</v>
      </c>
      <c r="G20">
        <v>1</v>
      </c>
      <c r="H20" s="19">
        <v>0.05</v>
      </c>
    </row>
    <row r="21" spans="1:8">
      <c r="A21" t="s">
        <v>244</v>
      </c>
      <c r="B21" s="3" t="s">
        <v>245</v>
      </c>
      <c r="C21" s="17">
        <v>-6.3E-3</v>
      </c>
      <c r="D21">
        <v>18</v>
      </c>
      <c r="E21">
        <v>2</v>
      </c>
      <c r="F21">
        <v>3</v>
      </c>
      <c r="G21">
        <v>13</v>
      </c>
      <c r="H21" s="19">
        <v>7.0000000000000007E-2</v>
      </c>
    </row>
    <row r="22" spans="1:8">
      <c r="A22" t="s">
        <v>246</v>
      </c>
      <c r="B22" s="3" t="s">
        <v>247</v>
      </c>
      <c r="C22" s="17">
        <v>-6.3E-3</v>
      </c>
      <c r="D22">
        <v>1340</v>
      </c>
      <c r="E22">
        <v>314</v>
      </c>
      <c r="F22">
        <v>111</v>
      </c>
      <c r="G22">
        <v>915</v>
      </c>
      <c r="H22" s="19">
        <v>7.0000000000000007E-2</v>
      </c>
    </row>
    <row r="23" spans="1:8">
      <c r="A23" t="s">
        <v>248</v>
      </c>
      <c r="B23" s="3" t="s">
        <v>249</v>
      </c>
      <c r="C23" s="17">
        <v>-6.6E-3</v>
      </c>
      <c r="D23">
        <v>4</v>
      </c>
      <c r="E23">
        <v>1</v>
      </c>
      <c r="F23">
        <v>0</v>
      </c>
      <c r="G23">
        <v>3</v>
      </c>
      <c r="H23" s="19">
        <v>7.0000000000000007E-2</v>
      </c>
    </row>
    <row r="24" spans="1:8">
      <c r="A24" t="s">
        <v>250</v>
      </c>
      <c r="B24" s="3" t="s">
        <v>251</v>
      </c>
      <c r="C24" s="17">
        <v>-6.7999999999999996E-3</v>
      </c>
      <c r="D24">
        <v>7</v>
      </c>
      <c r="E24">
        <v>0</v>
      </c>
      <c r="F24">
        <v>1</v>
      </c>
      <c r="G24">
        <v>6</v>
      </c>
      <c r="H24" s="19">
        <v>7.0000000000000007E-2</v>
      </c>
    </row>
    <row r="25" spans="1:8">
      <c r="A25" t="s">
        <v>252</v>
      </c>
      <c r="B25" s="3" t="s">
        <v>253</v>
      </c>
      <c r="C25" s="17">
        <v>-6.7999999999999996E-3</v>
      </c>
      <c r="D25">
        <v>80</v>
      </c>
      <c r="E25">
        <v>20</v>
      </c>
      <c r="F25">
        <v>6</v>
      </c>
      <c r="G25">
        <v>54</v>
      </c>
      <c r="H25" s="19">
        <v>7.0000000000000007E-2</v>
      </c>
    </row>
    <row r="26" spans="1:8">
      <c r="A26" t="s">
        <v>254</v>
      </c>
      <c r="B26" s="3" t="s">
        <v>255</v>
      </c>
      <c r="C26" s="17">
        <v>-7.7000000000000002E-3</v>
      </c>
      <c r="D26">
        <v>101</v>
      </c>
      <c r="E26">
        <v>18</v>
      </c>
      <c r="F26">
        <v>5</v>
      </c>
      <c r="G26">
        <v>78</v>
      </c>
      <c r="H26" s="19">
        <v>0.08</v>
      </c>
    </row>
    <row r="27" spans="1:8">
      <c r="A27" t="s">
        <v>256</v>
      </c>
      <c r="B27" s="3" t="s">
        <v>257</v>
      </c>
      <c r="C27" s="17">
        <v>-8.9999999999999993E-3</v>
      </c>
      <c r="D27">
        <v>84</v>
      </c>
      <c r="E27">
        <v>22</v>
      </c>
      <c r="F27">
        <v>3</v>
      </c>
      <c r="G27">
        <v>59</v>
      </c>
      <c r="H27" s="19">
        <v>0.1</v>
      </c>
    </row>
    <row r="28" spans="1:8">
      <c r="A28" t="s">
        <v>258</v>
      </c>
      <c r="B28" s="3" t="s">
        <v>259</v>
      </c>
      <c r="C28" s="17">
        <v>-9.4999999999999998E-3</v>
      </c>
      <c r="D28">
        <v>52</v>
      </c>
      <c r="E28">
        <v>15</v>
      </c>
      <c r="F28">
        <v>3</v>
      </c>
      <c r="G28">
        <v>34</v>
      </c>
      <c r="H28" s="19">
        <v>0.1</v>
      </c>
    </row>
    <row r="29" spans="1:8">
      <c r="A29" t="s">
        <v>260</v>
      </c>
      <c r="B29" s="3" t="s">
        <v>261</v>
      </c>
      <c r="C29" s="17">
        <v>-9.7000000000000003E-3</v>
      </c>
      <c r="D29">
        <v>11</v>
      </c>
      <c r="E29">
        <v>1</v>
      </c>
      <c r="F29">
        <v>3</v>
      </c>
      <c r="G29">
        <v>7</v>
      </c>
      <c r="H29" s="19">
        <v>0.1</v>
      </c>
    </row>
    <row r="30" spans="1:8">
      <c r="A30" t="s">
        <v>262</v>
      </c>
      <c r="B30" s="3" t="s">
        <v>263</v>
      </c>
      <c r="C30" s="17">
        <v>-9.9000000000000008E-3</v>
      </c>
      <c r="D30">
        <v>1</v>
      </c>
      <c r="E30">
        <v>0</v>
      </c>
      <c r="F30">
        <v>0</v>
      </c>
      <c r="G30">
        <v>1</v>
      </c>
      <c r="H30" s="19">
        <v>0.11</v>
      </c>
    </row>
    <row r="31" spans="1:8">
      <c r="A31" t="s">
        <v>264</v>
      </c>
      <c r="B31" s="3" t="s">
        <v>265</v>
      </c>
      <c r="C31" s="17">
        <v>-1.04E-2</v>
      </c>
      <c r="D31">
        <v>28</v>
      </c>
      <c r="E31">
        <v>6</v>
      </c>
      <c r="F31">
        <v>1</v>
      </c>
      <c r="G31">
        <v>21</v>
      </c>
      <c r="H31" s="19">
        <v>0.11</v>
      </c>
    </row>
    <row r="32" spans="1:8">
      <c r="A32" t="s">
        <v>266</v>
      </c>
      <c r="B32" s="3" t="s">
        <v>267</v>
      </c>
      <c r="C32" s="17">
        <v>-1.0500000000000001E-2</v>
      </c>
      <c r="D32">
        <v>28</v>
      </c>
      <c r="E32">
        <v>7</v>
      </c>
      <c r="F32">
        <v>1</v>
      </c>
      <c r="G32">
        <v>20</v>
      </c>
      <c r="H32" s="19">
        <v>0.11</v>
      </c>
    </row>
    <row r="33" spans="1:8">
      <c r="A33" t="s">
        <v>268</v>
      </c>
      <c r="B33" s="3" t="s">
        <v>269</v>
      </c>
      <c r="C33" s="17">
        <v>-1.09E-2</v>
      </c>
      <c r="D33">
        <v>20</v>
      </c>
      <c r="E33">
        <v>2</v>
      </c>
      <c r="F33">
        <v>1</v>
      </c>
      <c r="G33">
        <v>17</v>
      </c>
      <c r="H33" s="19">
        <v>0.12</v>
      </c>
    </row>
    <row r="34" spans="1:8">
      <c r="A34" t="s">
        <v>270</v>
      </c>
      <c r="B34" s="3" t="s">
        <v>271</v>
      </c>
      <c r="C34" s="17">
        <v>-1.0999999999999999E-2</v>
      </c>
      <c r="D34">
        <v>19</v>
      </c>
      <c r="E34">
        <v>6</v>
      </c>
      <c r="F34">
        <v>1</v>
      </c>
      <c r="G34">
        <v>12</v>
      </c>
      <c r="H34" s="19">
        <v>0.12</v>
      </c>
    </row>
    <row r="35" spans="1:8">
      <c r="A35" t="s">
        <v>272</v>
      </c>
      <c r="B35" s="3" t="s">
        <v>273</v>
      </c>
      <c r="C35" s="17">
        <v>-1.14E-2</v>
      </c>
      <c r="D35">
        <v>25</v>
      </c>
      <c r="E35">
        <v>7</v>
      </c>
      <c r="F35">
        <v>0</v>
      </c>
      <c r="G35">
        <v>18</v>
      </c>
      <c r="H35" s="19">
        <v>0.12</v>
      </c>
    </row>
    <row r="36" spans="1:8">
      <c r="A36" t="s">
        <v>274</v>
      </c>
      <c r="B36" s="3" t="s">
        <v>275</v>
      </c>
      <c r="C36" s="17">
        <v>-1.1599999999999999E-2</v>
      </c>
      <c r="D36">
        <v>27</v>
      </c>
      <c r="E36">
        <v>7</v>
      </c>
      <c r="F36">
        <v>1</v>
      </c>
      <c r="G36">
        <v>19</v>
      </c>
      <c r="H36" s="19">
        <v>0.13</v>
      </c>
    </row>
    <row r="37" spans="1:8">
      <c r="A37" t="s">
        <v>276</v>
      </c>
      <c r="B37" s="3" t="s">
        <v>277</v>
      </c>
      <c r="C37" s="17">
        <v>-1.1900000000000001E-2</v>
      </c>
      <c r="D37">
        <v>101</v>
      </c>
      <c r="E37">
        <v>17</v>
      </c>
      <c r="F37">
        <v>9</v>
      </c>
      <c r="G37">
        <v>75</v>
      </c>
      <c r="H37" s="19">
        <v>0.13</v>
      </c>
    </row>
    <row r="38" spans="1:8">
      <c r="A38" t="s">
        <v>278</v>
      </c>
      <c r="B38" s="3" t="s">
        <v>279</v>
      </c>
      <c r="C38" s="17">
        <v>-1.1900000000000001E-2</v>
      </c>
      <c r="D38">
        <v>16</v>
      </c>
      <c r="E38">
        <v>5</v>
      </c>
      <c r="F38">
        <v>0</v>
      </c>
      <c r="G38">
        <v>11</v>
      </c>
      <c r="H38" s="19">
        <v>0.13</v>
      </c>
    </row>
    <row r="39" spans="1:8">
      <c r="A39" t="s">
        <v>280</v>
      </c>
      <c r="B39" s="3" t="s">
        <v>281</v>
      </c>
      <c r="C39" s="17">
        <v>-1.2200000000000001E-2</v>
      </c>
      <c r="D39">
        <v>10</v>
      </c>
      <c r="E39">
        <v>3</v>
      </c>
      <c r="F39">
        <v>0</v>
      </c>
      <c r="G39">
        <v>7</v>
      </c>
      <c r="H39" s="19">
        <v>0.13</v>
      </c>
    </row>
    <row r="40" spans="1:8">
      <c r="A40" t="s">
        <v>282</v>
      </c>
      <c r="B40" s="3" t="s">
        <v>283</v>
      </c>
      <c r="C40" s="17">
        <v>-1.2699999999999999E-2</v>
      </c>
      <c r="D40">
        <v>183</v>
      </c>
      <c r="E40">
        <v>25</v>
      </c>
      <c r="F40">
        <v>9</v>
      </c>
      <c r="G40">
        <v>149</v>
      </c>
      <c r="H40" s="19">
        <v>0.14000000000000001</v>
      </c>
    </row>
    <row r="41" spans="1:8">
      <c r="A41" t="s">
        <v>284</v>
      </c>
      <c r="B41" s="3" t="s">
        <v>285</v>
      </c>
      <c r="C41" s="17">
        <v>-1.3100000000000001E-2</v>
      </c>
      <c r="D41">
        <v>5</v>
      </c>
      <c r="E41">
        <v>0</v>
      </c>
      <c r="F41">
        <v>0</v>
      </c>
      <c r="G41">
        <v>5</v>
      </c>
      <c r="H41" s="19">
        <v>0.14000000000000001</v>
      </c>
    </row>
    <row r="42" spans="1:8">
      <c r="A42" t="s">
        <v>286</v>
      </c>
      <c r="B42" s="3" t="s">
        <v>287</v>
      </c>
      <c r="C42" s="17">
        <v>-1.32E-2</v>
      </c>
      <c r="D42">
        <v>13</v>
      </c>
      <c r="E42">
        <v>3</v>
      </c>
      <c r="F42">
        <v>1</v>
      </c>
      <c r="G42">
        <v>9</v>
      </c>
      <c r="H42" s="19">
        <v>0.14000000000000001</v>
      </c>
    </row>
    <row r="43" spans="1:8">
      <c r="A43" t="s">
        <v>288</v>
      </c>
      <c r="B43" s="3" t="s">
        <v>289</v>
      </c>
      <c r="C43" s="17">
        <v>-1.3599999999999999E-2</v>
      </c>
      <c r="D43">
        <v>3</v>
      </c>
      <c r="E43">
        <v>0</v>
      </c>
      <c r="F43">
        <v>0</v>
      </c>
      <c r="G43">
        <v>3</v>
      </c>
      <c r="H43" s="19">
        <v>0.15</v>
      </c>
    </row>
    <row r="44" spans="1:8">
      <c r="A44" t="s">
        <v>290</v>
      </c>
      <c r="B44" s="3" t="s">
        <v>291</v>
      </c>
      <c r="C44" s="17">
        <v>-1.4E-2</v>
      </c>
      <c r="D44">
        <v>11</v>
      </c>
      <c r="E44">
        <v>1</v>
      </c>
      <c r="F44">
        <v>0</v>
      </c>
      <c r="G44">
        <v>10</v>
      </c>
      <c r="H44" s="19">
        <v>0.15</v>
      </c>
    </row>
    <row r="45" spans="1:8">
      <c r="A45" t="s">
        <v>292</v>
      </c>
      <c r="B45" s="3" t="s">
        <v>293</v>
      </c>
      <c r="C45" s="17">
        <v>-1.4200000000000001E-2</v>
      </c>
      <c r="D45">
        <v>94</v>
      </c>
      <c r="E45">
        <v>12</v>
      </c>
      <c r="F45">
        <v>11</v>
      </c>
      <c r="G45">
        <v>71</v>
      </c>
      <c r="H45" s="19">
        <v>0.16</v>
      </c>
    </row>
    <row r="46" spans="1:8">
      <c r="A46" t="s">
        <v>294</v>
      </c>
      <c r="B46" s="3" t="s">
        <v>295</v>
      </c>
      <c r="C46" s="17">
        <v>-1.4800000000000001E-2</v>
      </c>
      <c r="D46">
        <v>160</v>
      </c>
      <c r="E46">
        <v>12</v>
      </c>
      <c r="F46">
        <v>4</v>
      </c>
      <c r="G46">
        <v>144</v>
      </c>
      <c r="H46" s="19">
        <v>0.16</v>
      </c>
    </row>
    <row r="47" spans="1:8">
      <c r="A47" t="s">
        <v>296</v>
      </c>
      <c r="B47" s="3" t="s">
        <v>297</v>
      </c>
      <c r="C47" s="17">
        <v>-1.5299999999999999E-2</v>
      </c>
      <c r="D47">
        <v>89</v>
      </c>
      <c r="E47">
        <v>13</v>
      </c>
      <c r="F47">
        <v>6</v>
      </c>
      <c r="G47">
        <v>70</v>
      </c>
      <c r="H47" s="19">
        <v>0.17</v>
      </c>
    </row>
    <row r="48" spans="1:8">
      <c r="A48" t="s">
        <v>298</v>
      </c>
      <c r="B48" s="3" t="s">
        <v>299</v>
      </c>
      <c r="C48" s="17">
        <v>-1.5299999999999999E-2</v>
      </c>
      <c r="D48">
        <v>6</v>
      </c>
      <c r="E48">
        <v>0</v>
      </c>
      <c r="F48">
        <v>2</v>
      </c>
      <c r="G48">
        <v>4</v>
      </c>
      <c r="H48" s="19">
        <v>0.17</v>
      </c>
    </row>
    <row r="49" spans="1:8">
      <c r="A49" t="s">
        <v>300</v>
      </c>
      <c r="B49" s="3" t="s">
        <v>301</v>
      </c>
      <c r="C49" s="17">
        <v>-1.54E-2</v>
      </c>
      <c r="D49">
        <v>8</v>
      </c>
      <c r="E49">
        <v>1</v>
      </c>
      <c r="F49">
        <v>0</v>
      </c>
      <c r="G49">
        <v>7</v>
      </c>
      <c r="H49" s="19">
        <v>0.17</v>
      </c>
    </row>
    <row r="50" spans="1:8">
      <c r="A50" t="s">
        <v>302</v>
      </c>
      <c r="B50" s="3" t="s">
        <v>303</v>
      </c>
      <c r="C50" s="17">
        <v>-1.55E-2</v>
      </c>
      <c r="D50">
        <v>23</v>
      </c>
      <c r="E50">
        <v>2</v>
      </c>
      <c r="F50">
        <v>1</v>
      </c>
      <c r="G50">
        <v>20</v>
      </c>
      <c r="H50" s="19">
        <v>0.17</v>
      </c>
    </row>
    <row r="51" spans="1:8">
      <c r="A51" t="s">
        <v>304</v>
      </c>
      <c r="B51" s="3" t="s">
        <v>305</v>
      </c>
      <c r="C51" s="17">
        <v>-1.5599999999999999E-2</v>
      </c>
      <c r="D51">
        <v>57</v>
      </c>
      <c r="E51">
        <v>14</v>
      </c>
      <c r="F51">
        <v>2</v>
      </c>
      <c r="G51">
        <v>41</v>
      </c>
      <c r="H51" s="19">
        <v>0.17</v>
      </c>
    </row>
    <row r="52" spans="1:8">
      <c r="A52" t="s">
        <v>306</v>
      </c>
      <c r="B52" s="3" t="s">
        <v>307</v>
      </c>
      <c r="C52" s="17">
        <v>-1.5800000000000002E-2</v>
      </c>
      <c r="D52">
        <v>76</v>
      </c>
      <c r="E52">
        <v>14</v>
      </c>
      <c r="F52">
        <v>5</v>
      </c>
      <c r="G52">
        <v>57</v>
      </c>
      <c r="H52" s="19">
        <v>0.17</v>
      </c>
    </row>
    <row r="53" spans="1:8">
      <c r="A53" t="s">
        <v>308</v>
      </c>
      <c r="B53" s="3" t="s">
        <v>309</v>
      </c>
      <c r="C53" s="17">
        <v>-1.6299999999999999E-2</v>
      </c>
      <c r="D53">
        <v>65</v>
      </c>
      <c r="E53">
        <v>11</v>
      </c>
      <c r="F53">
        <v>3</v>
      </c>
      <c r="G53">
        <v>51</v>
      </c>
      <c r="H53" s="19">
        <v>0.18</v>
      </c>
    </row>
    <row r="54" spans="1:8">
      <c r="A54" t="s">
        <v>310</v>
      </c>
      <c r="B54" s="3" t="s">
        <v>311</v>
      </c>
      <c r="C54" s="17">
        <v>-1.6500000000000001E-2</v>
      </c>
      <c r="D54">
        <v>28</v>
      </c>
      <c r="E54">
        <v>2</v>
      </c>
      <c r="F54">
        <v>3</v>
      </c>
      <c r="G54">
        <v>23</v>
      </c>
      <c r="H54" s="19">
        <v>0.18</v>
      </c>
    </row>
    <row r="55" spans="1:8">
      <c r="A55" t="s">
        <v>312</v>
      </c>
      <c r="B55" s="3" t="s">
        <v>313</v>
      </c>
      <c r="C55" s="17">
        <v>-1.6799999999999999E-2</v>
      </c>
      <c r="D55">
        <v>5</v>
      </c>
      <c r="E55">
        <v>1</v>
      </c>
      <c r="F55">
        <v>1</v>
      </c>
      <c r="G55">
        <v>3</v>
      </c>
      <c r="H55" s="19">
        <v>0.18</v>
      </c>
    </row>
    <row r="56" spans="1:8">
      <c r="A56" t="s">
        <v>314</v>
      </c>
      <c r="B56" s="3" t="s">
        <v>315</v>
      </c>
      <c r="C56" s="17">
        <v>-1.7000000000000001E-2</v>
      </c>
      <c r="D56">
        <v>108</v>
      </c>
      <c r="E56">
        <v>18</v>
      </c>
      <c r="F56">
        <v>7</v>
      </c>
      <c r="G56">
        <v>83</v>
      </c>
      <c r="H56" s="19">
        <v>0.19</v>
      </c>
    </row>
    <row r="57" spans="1:8">
      <c r="A57" t="s">
        <v>316</v>
      </c>
      <c r="B57" s="3" t="s">
        <v>317</v>
      </c>
      <c r="C57" s="17">
        <v>-1.83E-2</v>
      </c>
      <c r="D57">
        <v>36</v>
      </c>
      <c r="E57">
        <v>5</v>
      </c>
      <c r="F57">
        <v>1</v>
      </c>
      <c r="G57">
        <v>30</v>
      </c>
      <c r="H57" s="19">
        <v>0.2</v>
      </c>
    </row>
    <row r="58" spans="1:8">
      <c r="A58" t="s">
        <v>318</v>
      </c>
      <c r="B58" s="3" t="s">
        <v>319</v>
      </c>
      <c r="C58" s="17">
        <v>-1.8599999999999998E-2</v>
      </c>
      <c r="D58">
        <v>38</v>
      </c>
      <c r="E58">
        <v>9</v>
      </c>
      <c r="F58">
        <v>3</v>
      </c>
      <c r="G58">
        <v>26</v>
      </c>
      <c r="H58" s="19">
        <v>0.2</v>
      </c>
    </row>
    <row r="59" spans="1:8">
      <c r="A59" t="s">
        <v>320</v>
      </c>
      <c r="B59" s="3" t="s">
        <v>321</v>
      </c>
      <c r="C59" s="17">
        <v>-1.9199999999999998E-2</v>
      </c>
      <c r="D59">
        <v>31</v>
      </c>
      <c r="E59">
        <v>8</v>
      </c>
      <c r="F59">
        <v>4</v>
      </c>
      <c r="G59">
        <v>19</v>
      </c>
      <c r="H59" s="19">
        <v>0.21</v>
      </c>
    </row>
    <row r="60" spans="1:8">
      <c r="A60" t="s">
        <v>322</v>
      </c>
      <c r="B60" s="3" t="s">
        <v>323</v>
      </c>
      <c r="C60" s="17">
        <v>-0.02</v>
      </c>
      <c r="D60">
        <v>7</v>
      </c>
      <c r="E60">
        <v>1</v>
      </c>
      <c r="F60">
        <v>0</v>
      </c>
      <c r="G60">
        <v>6</v>
      </c>
      <c r="H60" s="19">
        <v>0.22</v>
      </c>
    </row>
    <row r="61" spans="1:8">
      <c r="A61" t="s">
        <v>324</v>
      </c>
      <c r="B61" s="3" t="s">
        <v>325</v>
      </c>
      <c r="C61" s="17">
        <v>-2.0299999999999999E-2</v>
      </c>
      <c r="D61">
        <v>152</v>
      </c>
      <c r="E61">
        <v>16</v>
      </c>
      <c r="F61">
        <v>12</v>
      </c>
      <c r="G61">
        <v>124</v>
      </c>
      <c r="H61" s="19">
        <v>0.22</v>
      </c>
    </row>
    <row r="62" spans="1:8">
      <c r="A62" t="s">
        <v>326</v>
      </c>
      <c r="B62" s="3" t="s">
        <v>327</v>
      </c>
      <c r="C62" s="17">
        <v>-2.06E-2</v>
      </c>
      <c r="D62">
        <v>121</v>
      </c>
      <c r="E62">
        <v>23</v>
      </c>
      <c r="F62">
        <v>7</v>
      </c>
      <c r="G62">
        <v>91</v>
      </c>
      <c r="H62" s="19">
        <v>0.23</v>
      </c>
    </row>
    <row r="63" spans="1:8">
      <c r="A63" t="s">
        <v>328</v>
      </c>
      <c r="B63" s="3" t="s">
        <v>329</v>
      </c>
      <c r="C63" s="17">
        <v>-2.06E-2</v>
      </c>
      <c r="D63">
        <v>61</v>
      </c>
      <c r="E63">
        <v>17</v>
      </c>
      <c r="F63">
        <v>5</v>
      </c>
      <c r="G63">
        <v>39</v>
      </c>
      <c r="H63" s="19">
        <v>0.23</v>
      </c>
    </row>
    <row r="64" spans="1:8">
      <c r="A64" t="s">
        <v>330</v>
      </c>
      <c r="B64" s="3" t="s">
        <v>331</v>
      </c>
      <c r="C64" s="17">
        <v>-2.07E-2</v>
      </c>
      <c r="D64">
        <v>9</v>
      </c>
      <c r="E64">
        <v>1</v>
      </c>
      <c r="F64">
        <v>0</v>
      </c>
      <c r="G64">
        <v>8</v>
      </c>
      <c r="H64" s="19">
        <v>0.23</v>
      </c>
    </row>
    <row r="65" spans="1:8">
      <c r="A65" t="s">
        <v>332</v>
      </c>
      <c r="B65" s="3" t="s">
        <v>333</v>
      </c>
      <c r="C65" s="17">
        <v>-2.1100000000000001E-2</v>
      </c>
      <c r="D65">
        <v>76</v>
      </c>
      <c r="E65">
        <v>12</v>
      </c>
      <c r="F65">
        <v>5</v>
      </c>
      <c r="G65">
        <v>59</v>
      </c>
      <c r="H65" s="19">
        <v>0.23</v>
      </c>
    </row>
    <row r="66" spans="1:8">
      <c r="A66" t="s">
        <v>334</v>
      </c>
      <c r="B66" s="3" t="s">
        <v>335</v>
      </c>
      <c r="C66" s="17">
        <v>-2.1299999999999999E-2</v>
      </c>
      <c r="D66">
        <v>41</v>
      </c>
      <c r="E66">
        <v>3</v>
      </c>
      <c r="F66">
        <v>7</v>
      </c>
      <c r="G66">
        <v>31</v>
      </c>
      <c r="H66" s="19">
        <v>0.24</v>
      </c>
    </row>
    <row r="67" spans="1:8">
      <c r="A67" t="s">
        <v>336</v>
      </c>
      <c r="B67" s="3" t="s">
        <v>337</v>
      </c>
      <c r="C67" s="17">
        <v>-2.1499999999999998E-2</v>
      </c>
      <c r="D67">
        <v>64</v>
      </c>
      <c r="E67">
        <v>10</v>
      </c>
      <c r="F67">
        <v>7</v>
      </c>
      <c r="G67">
        <v>47</v>
      </c>
      <c r="H67" s="19">
        <v>0.24</v>
      </c>
    </row>
    <row r="68" spans="1:8">
      <c r="A68" t="s">
        <v>338</v>
      </c>
      <c r="B68" s="3" t="s">
        <v>339</v>
      </c>
      <c r="C68" s="17">
        <v>-2.1999999999999999E-2</v>
      </c>
      <c r="D68">
        <v>19</v>
      </c>
      <c r="E68">
        <v>2</v>
      </c>
      <c r="F68">
        <v>2</v>
      </c>
      <c r="G68">
        <v>15</v>
      </c>
      <c r="H68" s="19">
        <v>0.24</v>
      </c>
    </row>
    <row r="69" spans="1:8">
      <c r="A69" t="s">
        <v>340</v>
      </c>
      <c r="B69" s="3" t="s">
        <v>341</v>
      </c>
      <c r="C69" s="17">
        <v>-2.2800000000000001E-2</v>
      </c>
      <c r="D69">
        <v>57</v>
      </c>
      <c r="E69">
        <v>10</v>
      </c>
      <c r="F69">
        <v>7</v>
      </c>
      <c r="G69">
        <v>40</v>
      </c>
      <c r="H69" s="19">
        <v>0.25</v>
      </c>
    </row>
    <row r="70" spans="1:8">
      <c r="A70" t="s">
        <v>342</v>
      </c>
      <c r="B70" s="3" t="s">
        <v>343</v>
      </c>
      <c r="C70" s="17">
        <v>-2.47E-2</v>
      </c>
      <c r="D70">
        <v>120</v>
      </c>
      <c r="E70">
        <v>33</v>
      </c>
      <c r="F70">
        <v>28</v>
      </c>
      <c r="G70">
        <v>59</v>
      </c>
      <c r="H70" s="19">
        <v>0.27</v>
      </c>
    </row>
    <row r="71" spans="1:8">
      <c r="A71" t="s">
        <v>344</v>
      </c>
      <c r="B71" s="3" t="s">
        <v>345</v>
      </c>
      <c r="C71" s="17">
        <v>-2.5100000000000001E-2</v>
      </c>
      <c r="D71">
        <v>4</v>
      </c>
      <c r="E71">
        <v>0</v>
      </c>
      <c r="F71">
        <v>1</v>
      </c>
      <c r="G71">
        <v>3</v>
      </c>
      <c r="H71" s="19">
        <v>0.28000000000000003</v>
      </c>
    </row>
    <row r="72" spans="1:8">
      <c r="A72" t="s">
        <v>346</v>
      </c>
      <c r="B72" s="3" t="s">
        <v>347</v>
      </c>
      <c r="C72" s="17">
        <v>-2.6200000000000001E-2</v>
      </c>
      <c r="D72">
        <v>13</v>
      </c>
      <c r="E72">
        <v>0</v>
      </c>
      <c r="F72">
        <v>2</v>
      </c>
      <c r="G72">
        <v>11</v>
      </c>
      <c r="H72" s="19">
        <v>0.28999999999999998</v>
      </c>
    </row>
    <row r="73" spans="1:8">
      <c r="A73" t="s">
        <v>348</v>
      </c>
      <c r="B73" s="3" t="s">
        <v>349</v>
      </c>
      <c r="C73" s="17">
        <v>-2.6800000000000001E-2</v>
      </c>
      <c r="D73">
        <v>51</v>
      </c>
      <c r="E73">
        <v>12</v>
      </c>
      <c r="F73">
        <v>2</v>
      </c>
      <c r="G73">
        <v>37</v>
      </c>
      <c r="H73" s="19">
        <v>0.3</v>
      </c>
    </row>
    <row r="74" spans="1:8">
      <c r="A74" t="s">
        <v>350</v>
      </c>
      <c r="B74" s="3" t="s">
        <v>351</v>
      </c>
      <c r="C74" s="17">
        <v>-2.7099999999999999E-2</v>
      </c>
      <c r="D74">
        <v>1</v>
      </c>
      <c r="E74">
        <v>0</v>
      </c>
      <c r="F74">
        <v>0</v>
      </c>
      <c r="G74">
        <v>1</v>
      </c>
      <c r="H74" s="19">
        <v>0.3</v>
      </c>
    </row>
    <row r="75" spans="1:8">
      <c r="A75" t="s">
        <v>352</v>
      </c>
      <c r="B75" s="3" t="s">
        <v>353</v>
      </c>
      <c r="C75" s="17">
        <v>-2.7300000000000001E-2</v>
      </c>
      <c r="D75">
        <v>11</v>
      </c>
      <c r="E75">
        <v>0</v>
      </c>
      <c r="F75">
        <v>1</v>
      </c>
      <c r="G75">
        <v>10</v>
      </c>
      <c r="H75" s="19">
        <v>0.3</v>
      </c>
    </row>
    <row r="76" spans="1:8">
      <c r="A76" t="s">
        <v>354</v>
      </c>
      <c r="B76" s="3" t="s">
        <v>355</v>
      </c>
      <c r="C76" s="17">
        <v>-2.9700000000000001E-2</v>
      </c>
      <c r="D76">
        <v>10</v>
      </c>
      <c r="E76">
        <v>0</v>
      </c>
      <c r="F76">
        <v>0</v>
      </c>
      <c r="G76">
        <v>10</v>
      </c>
      <c r="H76" s="19">
        <v>0.33</v>
      </c>
    </row>
    <row r="77" spans="1:8">
      <c r="A77" t="s">
        <v>356</v>
      </c>
      <c r="B77" s="3" t="s">
        <v>357</v>
      </c>
      <c r="C77" s="17">
        <v>-3.5499999999999997E-2</v>
      </c>
      <c r="D77">
        <v>72</v>
      </c>
      <c r="E77">
        <v>6</v>
      </c>
      <c r="F77">
        <v>5</v>
      </c>
      <c r="G77">
        <v>61</v>
      </c>
      <c r="H77" s="19">
        <v>0.4</v>
      </c>
    </row>
    <row r="78" spans="1:8">
      <c r="A78" t="s">
        <v>358</v>
      </c>
      <c r="B78" s="3" t="s">
        <v>359</v>
      </c>
      <c r="C78" s="17">
        <v>-3.5700000000000003E-2</v>
      </c>
      <c r="D78">
        <v>1</v>
      </c>
      <c r="E78">
        <v>0</v>
      </c>
      <c r="F78">
        <v>0</v>
      </c>
      <c r="G78">
        <v>1</v>
      </c>
      <c r="H78" s="19">
        <v>0.4</v>
      </c>
    </row>
    <row r="79" spans="1:8">
      <c r="A79" t="s">
        <v>360</v>
      </c>
      <c r="B79" s="3" t="s">
        <v>361</v>
      </c>
      <c r="C79" s="17">
        <v>-5.5300000000000002E-2</v>
      </c>
      <c r="D79">
        <v>43</v>
      </c>
      <c r="E79">
        <v>11</v>
      </c>
      <c r="F79">
        <v>1</v>
      </c>
      <c r="G79">
        <v>31</v>
      </c>
      <c r="H79" s="19">
        <v>0.62</v>
      </c>
    </row>
    <row r="80" spans="1:8">
      <c r="A80" t="s">
        <v>362</v>
      </c>
      <c r="B80" s="3" t="s">
        <v>363</v>
      </c>
      <c r="C80" s="17">
        <v>-8.8599999999999998E-2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51</v>
      </c>
    </row>
    <row r="3" spans="2:7" s="54" customFormat="1" ht="21" thickBot="1">
      <c r="B3" s="55" t="s">
        <v>52</v>
      </c>
      <c r="C3" s="56" t="s">
        <v>29</v>
      </c>
      <c r="D3" s="56" t="s">
        <v>53</v>
      </c>
      <c r="E3" s="55" t="s">
        <v>54</v>
      </c>
      <c r="F3" s="55" t="s">
        <v>55</v>
      </c>
      <c r="G3" s="57"/>
    </row>
    <row r="4" spans="2:7" ht="17.25" thickTop="1">
      <c r="B4" s="50" t="str">
        <f>IF(G4="","",HYPERLINK(G4, "▶"))</f>
        <v/>
      </c>
      <c r="C4" s="51"/>
      <c r="F4" s="52"/>
    </row>
    <row r="5" spans="2:7">
      <c r="B5" s="50" t="str">
        <f t="shared" ref="B5:B68" si="0">IF(G5="","",HYPERLINK(G5, "▶"))</f>
        <v/>
      </c>
      <c r="F5" s="52"/>
    </row>
    <row r="6" spans="2:7">
      <c r="B6" s="50" t="str">
        <f t="shared" si="0"/>
        <v/>
      </c>
      <c r="C6" s="51"/>
      <c r="F6" s="52"/>
    </row>
    <row r="7" spans="2:7">
      <c r="B7" s="50" t="str">
        <f t="shared" si="0"/>
        <v/>
      </c>
      <c r="C7" s="51"/>
      <c r="F7" s="52"/>
    </row>
    <row r="8" spans="2:7">
      <c r="B8" s="50" t="str">
        <f t="shared" si="0"/>
        <v/>
      </c>
      <c r="F8" s="52"/>
    </row>
    <row r="9" spans="2:7">
      <c r="B9" s="50" t="str">
        <f t="shared" si="0"/>
        <v/>
      </c>
      <c r="C9" s="51"/>
      <c r="F9" s="52"/>
    </row>
    <row r="10" spans="2:7">
      <c r="B10" s="50" t="str">
        <f t="shared" si="0"/>
        <v/>
      </c>
      <c r="F10" s="52"/>
    </row>
    <row r="11" spans="2:7">
      <c r="B11" s="50" t="str">
        <f t="shared" si="0"/>
        <v/>
      </c>
      <c r="F11" s="52"/>
    </row>
    <row r="12" spans="2:7">
      <c r="B12" s="50" t="str">
        <f t="shared" si="0"/>
        <v/>
      </c>
      <c r="F12" s="52"/>
    </row>
    <row r="13" spans="2:7">
      <c r="B13" s="50" t="str">
        <f t="shared" si="0"/>
        <v/>
      </c>
      <c r="C13" s="51"/>
      <c r="F13" s="52"/>
    </row>
    <row r="14" spans="2:7">
      <c r="B14" s="50" t="str">
        <f t="shared" si="0"/>
        <v/>
      </c>
      <c r="F14" s="52"/>
    </row>
    <row r="15" spans="2:7">
      <c r="B15" s="50" t="str">
        <f t="shared" si="0"/>
        <v/>
      </c>
      <c r="F15" s="52"/>
    </row>
    <row r="16" spans="2:7">
      <c r="B16" s="50" t="str">
        <f t="shared" si="0"/>
        <v/>
      </c>
      <c r="F16" s="52"/>
    </row>
    <row r="17" spans="2:6">
      <c r="B17" s="50" t="str">
        <f t="shared" si="0"/>
        <v/>
      </c>
      <c r="C17" s="51"/>
      <c r="F17" s="52"/>
    </row>
    <row r="18" spans="2:6">
      <c r="B18" s="50" t="str">
        <f t="shared" si="0"/>
        <v/>
      </c>
      <c r="F18" s="52"/>
    </row>
    <row r="19" spans="2:6">
      <c r="B19" s="50" t="str">
        <f t="shared" si="0"/>
        <v/>
      </c>
      <c r="F19" s="52"/>
    </row>
    <row r="20" spans="2:6">
      <c r="B20" s="50" t="str">
        <f t="shared" si="0"/>
        <v/>
      </c>
      <c r="F20" s="52"/>
    </row>
    <row r="21" spans="2:6">
      <c r="B21" s="50" t="str">
        <f t="shared" si="0"/>
        <v/>
      </c>
      <c r="D21" s="51"/>
      <c r="F21" s="52"/>
    </row>
    <row r="22" spans="2:6">
      <c r="B22" s="50" t="str">
        <f t="shared" si="0"/>
        <v/>
      </c>
      <c r="C22" s="51"/>
      <c r="F22" s="52"/>
    </row>
    <row r="23" spans="2:6">
      <c r="B23" s="50" t="str">
        <f t="shared" si="0"/>
        <v/>
      </c>
      <c r="F23" s="52"/>
    </row>
    <row r="24" spans="2:6">
      <c r="B24" s="50" t="str">
        <f t="shared" si="0"/>
        <v/>
      </c>
      <c r="F24" s="52"/>
    </row>
    <row r="25" spans="2:6">
      <c r="B25" s="50" t="str">
        <f t="shared" si="0"/>
        <v/>
      </c>
      <c r="F25" s="52"/>
    </row>
    <row r="26" spans="2:6">
      <c r="B26" s="50" t="str">
        <f t="shared" si="0"/>
        <v/>
      </c>
      <c r="F26" s="52"/>
    </row>
    <row r="27" spans="2:6">
      <c r="B27" s="50" t="str">
        <f t="shared" si="0"/>
        <v/>
      </c>
      <c r="D27" s="51"/>
      <c r="F27" s="52"/>
    </row>
    <row r="28" spans="2:6">
      <c r="B28" s="50" t="str">
        <f t="shared" si="0"/>
        <v/>
      </c>
      <c r="F28" s="52"/>
    </row>
    <row r="29" spans="2:6">
      <c r="B29" s="50" t="str">
        <f t="shared" si="0"/>
        <v/>
      </c>
      <c r="F29" s="52"/>
    </row>
    <row r="30" spans="2:6">
      <c r="B30" s="50" t="str">
        <f t="shared" si="0"/>
        <v/>
      </c>
      <c r="F30" s="52"/>
    </row>
    <row r="31" spans="2:6">
      <c r="B31" s="50" t="str">
        <f t="shared" si="0"/>
        <v/>
      </c>
      <c r="F31" s="52"/>
    </row>
    <row r="32" spans="2:6">
      <c r="B32" s="50" t="str">
        <f t="shared" si="0"/>
        <v/>
      </c>
      <c r="F32" s="52"/>
    </row>
    <row r="33" spans="2:6">
      <c r="B33" s="50" t="str">
        <f t="shared" si="0"/>
        <v/>
      </c>
      <c r="F33" s="52"/>
    </row>
    <row r="34" spans="2:6">
      <c r="B34" s="50" t="str">
        <f t="shared" si="0"/>
        <v/>
      </c>
      <c r="F34" s="52"/>
    </row>
    <row r="35" spans="2:6">
      <c r="B35" s="50" t="str">
        <f t="shared" si="0"/>
        <v/>
      </c>
      <c r="F35" s="52"/>
    </row>
    <row r="36" spans="2:6">
      <c r="B36" s="50" t="str">
        <f t="shared" si="0"/>
        <v/>
      </c>
      <c r="F36" s="52"/>
    </row>
    <row r="37" spans="2:6">
      <c r="B37" s="50" t="str">
        <f t="shared" si="0"/>
        <v/>
      </c>
      <c r="F37" s="52"/>
    </row>
    <row r="38" spans="2:6">
      <c r="B38" s="50" t="str">
        <f t="shared" si="0"/>
        <v/>
      </c>
      <c r="F38" s="52"/>
    </row>
    <row r="39" spans="2:6">
      <c r="B39" s="50" t="str">
        <f t="shared" si="0"/>
        <v/>
      </c>
      <c r="F39" s="52"/>
    </row>
    <row r="40" spans="2:6">
      <c r="B40" s="50" t="str">
        <f t="shared" si="0"/>
        <v/>
      </c>
      <c r="F40" s="52"/>
    </row>
    <row r="41" spans="2:6">
      <c r="B41" s="50" t="str">
        <f t="shared" si="0"/>
        <v/>
      </c>
      <c r="F41" s="52"/>
    </row>
    <row r="42" spans="2:6">
      <c r="B42" s="50" t="str">
        <f t="shared" si="0"/>
        <v/>
      </c>
      <c r="F42" s="52"/>
    </row>
    <row r="43" spans="2:6">
      <c r="B43" s="50" t="str">
        <f t="shared" si="0"/>
        <v/>
      </c>
      <c r="F43" s="52"/>
    </row>
    <row r="44" spans="2:6">
      <c r="B44" s="50" t="str">
        <f t="shared" si="0"/>
        <v/>
      </c>
      <c r="C44" s="51"/>
      <c r="F44" s="52"/>
    </row>
    <row r="45" spans="2:6">
      <c r="B45" s="50" t="str">
        <f t="shared" si="0"/>
        <v/>
      </c>
      <c r="F45" s="52"/>
    </row>
    <row r="46" spans="2:6">
      <c r="B46" s="50" t="str">
        <f t="shared" si="0"/>
        <v/>
      </c>
      <c r="F46" s="52"/>
    </row>
    <row r="47" spans="2:6">
      <c r="B47" s="50" t="str">
        <f t="shared" si="0"/>
        <v/>
      </c>
      <c r="F47" s="52"/>
    </row>
    <row r="48" spans="2:6">
      <c r="B48" s="50" t="str">
        <f t="shared" si="0"/>
        <v/>
      </c>
      <c r="C48" s="51"/>
      <c r="F48" s="52"/>
    </row>
    <row r="49" spans="2:6">
      <c r="B49" s="50" t="str">
        <f t="shared" si="0"/>
        <v/>
      </c>
      <c r="F49" s="52"/>
    </row>
    <row r="50" spans="2:6">
      <c r="B50" s="50" t="str">
        <f t="shared" si="0"/>
        <v/>
      </c>
      <c r="F50" s="52"/>
    </row>
    <row r="51" spans="2:6">
      <c r="B51" s="50" t="str">
        <f t="shared" si="0"/>
        <v/>
      </c>
      <c r="F51" s="52"/>
    </row>
    <row r="52" spans="2:6">
      <c r="B52" s="50" t="str">
        <f t="shared" si="0"/>
        <v/>
      </c>
      <c r="F52" s="52"/>
    </row>
    <row r="53" spans="2:6">
      <c r="B53" s="50" t="str">
        <f t="shared" si="0"/>
        <v/>
      </c>
      <c r="F53" s="52"/>
    </row>
    <row r="54" spans="2:6">
      <c r="B54" s="50" t="str">
        <f t="shared" si="0"/>
        <v/>
      </c>
      <c r="F54" s="52"/>
    </row>
    <row r="55" spans="2:6">
      <c r="B55" s="50" t="str">
        <f t="shared" si="0"/>
        <v/>
      </c>
      <c r="F55" s="52"/>
    </row>
    <row r="56" spans="2:6">
      <c r="B56" s="50" t="str">
        <f t="shared" si="0"/>
        <v/>
      </c>
      <c r="C56" s="51"/>
      <c r="F56" s="52"/>
    </row>
    <row r="57" spans="2:6">
      <c r="B57" s="50" t="str">
        <f t="shared" si="0"/>
        <v/>
      </c>
      <c r="F57" s="52"/>
    </row>
    <row r="58" spans="2:6">
      <c r="B58" s="50" t="str">
        <f t="shared" si="0"/>
        <v/>
      </c>
      <c r="C58" s="51"/>
      <c r="F58" s="52"/>
    </row>
    <row r="59" spans="2:6">
      <c r="B59" s="50" t="str">
        <f t="shared" si="0"/>
        <v/>
      </c>
      <c r="F59" s="52"/>
    </row>
    <row r="60" spans="2:6">
      <c r="B60" s="50" t="str">
        <f t="shared" si="0"/>
        <v/>
      </c>
      <c r="F60" s="52"/>
    </row>
    <row r="61" spans="2:6">
      <c r="B61" s="50" t="str">
        <f t="shared" si="0"/>
        <v/>
      </c>
      <c r="F61" s="52"/>
    </row>
    <row r="62" spans="2:6">
      <c r="B62" s="50" t="str">
        <f t="shared" si="0"/>
        <v/>
      </c>
      <c r="F62" s="52"/>
    </row>
    <row r="63" spans="2:6">
      <c r="B63" s="50" t="str">
        <f t="shared" si="0"/>
        <v/>
      </c>
      <c r="F63" s="52"/>
    </row>
    <row r="64" spans="2:6">
      <c r="B64" s="50" t="str">
        <f t="shared" si="0"/>
        <v/>
      </c>
      <c r="F64" s="52"/>
    </row>
    <row r="65" spans="2:6">
      <c r="B65" s="50" t="str">
        <f t="shared" si="0"/>
        <v/>
      </c>
      <c r="F65" s="52"/>
    </row>
    <row r="66" spans="2:6">
      <c r="B66" s="50" t="str">
        <f t="shared" si="0"/>
        <v/>
      </c>
      <c r="F66" s="52"/>
    </row>
    <row r="67" spans="2:6">
      <c r="B67" s="50" t="str">
        <f t="shared" si="0"/>
        <v/>
      </c>
      <c r="C67" s="51"/>
      <c r="F67" s="52"/>
    </row>
    <row r="68" spans="2:6">
      <c r="B68" s="50" t="str">
        <f t="shared" si="0"/>
        <v/>
      </c>
      <c r="C68" s="51"/>
      <c r="F68" s="52"/>
    </row>
    <row r="69" spans="2:6">
      <c r="B69" s="50" t="str">
        <f t="shared" ref="B69:B132" si="1">IF(G69="","",HYPERLINK(G69, "▶"))</f>
        <v/>
      </c>
      <c r="F69" s="52"/>
    </row>
    <row r="70" spans="2:6">
      <c r="B70" s="50" t="str">
        <f t="shared" si="1"/>
        <v/>
      </c>
      <c r="F70" s="52"/>
    </row>
    <row r="71" spans="2:6">
      <c r="B71" s="50" t="str">
        <f t="shared" si="1"/>
        <v/>
      </c>
      <c r="F71" s="52"/>
    </row>
    <row r="72" spans="2:6">
      <c r="B72" s="50" t="str">
        <f t="shared" si="1"/>
        <v/>
      </c>
      <c r="C72" s="51"/>
      <c r="F72" s="52"/>
    </row>
    <row r="73" spans="2:6">
      <c r="B73" s="50" t="str">
        <f t="shared" si="1"/>
        <v/>
      </c>
      <c r="F73" s="52"/>
    </row>
    <row r="74" spans="2:6">
      <c r="B74" s="50" t="str">
        <f t="shared" si="1"/>
        <v/>
      </c>
      <c r="F74" s="52"/>
    </row>
    <row r="75" spans="2:6">
      <c r="B75" s="50" t="str">
        <f t="shared" si="1"/>
        <v/>
      </c>
      <c r="F75" s="52"/>
    </row>
    <row r="76" spans="2:6">
      <c r="B76" s="50" t="str">
        <f t="shared" si="1"/>
        <v/>
      </c>
      <c r="F76" s="52"/>
    </row>
    <row r="77" spans="2:6">
      <c r="B77" s="50" t="str">
        <f t="shared" si="1"/>
        <v/>
      </c>
      <c r="F77" s="52"/>
    </row>
    <row r="78" spans="2:6">
      <c r="B78" s="50" t="str">
        <f t="shared" si="1"/>
        <v/>
      </c>
      <c r="F78" s="52"/>
    </row>
    <row r="79" spans="2:6">
      <c r="B79" s="50" t="str">
        <f t="shared" si="1"/>
        <v/>
      </c>
      <c r="F79" s="52"/>
    </row>
    <row r="80" spans="2:6">
      <c r="B80" s="50" t="str">
        <f t="shared" si="1"/>
        <v/>
      </c>
      <c r="C80" s="51"/>
      <c r="F80" s="52"/>
    </row>
    <row r="81" spans="2:6">
      <c r="B81" s="50" t="str">
        <f t="shared" si="1"/>
        <v/>
      </c>
      <c r="F81" s="52"/>
    </row>
    <row r="82" spans="2:6">
      <c r="B82" s="50" t="str">
        <f t="shared" si="1"/>
        <v/>
      </c>
      <c r="F82" s="52"/>
    </row>
    <row r="83" spans="2:6">
      <c r="B83" s="50" t="str">
        <f t="shared" si="1"/>
        <v/>
      </c>
      <c r="F83" s="52"/>
    </row>
    <row r="84" spans="2:6">
      <c r="B84" s="50" t="str">
        <f t="shared" si="1"/>
        <v/>
      </c>
      <c r="C84" s="51"/>
      <c r="F84" s="52"/>
    </row>
    <row r="85" spans="2:6">
      <c r="B85" s="50" t="str">
        <f t="shared" si="1"/>
        <v/>
      </c>
      <c r="F85" s="52"/>
    </row>
    <row r="86" spans="2:6">
      <c r="B86" s="50" t="str">
        <f t="shared" si="1"/>
        <v/>
      </c>
      <c r="F86" s="52"/>
    </row>
    <row r="87" spans="2:6">
      <c r="B87" s="50" t="str">
        <f t="shared" si="1"/>
        <v/>
      </c>
      <c r="F87" s="52"/>
    </row>
    <row r="88" spans="2:6">
      <c r="B88" s="50" t="str">
        <f t="shared" si="1"/>
        <v/>
      </c>
      <c r="F88" s="52"/>
    </row>
    <row r="89" spans="2:6">
      <c r="B89" s="50" t="str">
        <f t="shared" si="1"/>
        <v/>
      </c>
      <c r="F89" s="52"/>
    </row>
    <row r="90" spans="2:6">
      <c r="B90" s="50" t="str">
        <f t="shared" si="1"/>
        <v/>
      </c>
      <c r="F90" s="52"/>
    </row>
    <row r="91" spans="2:6">
      <c r="B91" s="50" t="str">
        <f t="shared" si="1"/>
        <v/>
      </c>
      <c r="F91" s="52"/>
    </row>
    <row r="92" spans="2:6">
      <c r="B92" s="50" t="str">
        <f t="shared" si="1"/>
        <v/>
      </c>
      <c r="F92" s="52"/>
    </row>
    <row r="93" spans="2:6">
      <c r="B93" s="50" t="str">
        <f t="shared" si="1"/>
        <v/>
      </c>
      <c r="F93" s="52"/>
    </row>
    <row r="94" spans="2:6">
      <c r="B94" s="50" t="str">
        <f t="shared" si="1"/>
        <v/>
      </c>
      <c r="F94" s="52"/>
    </row>
    <row r="95" spans="2:6">
      <c r="B95" s="50" t="str">
        <f t="shared" si="1"/>
        <v/>
      </c>
      <c r="F95" s="52"/>
    </row>
    <row r="96" spans="2:6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G64"/>
  <sheetViews>
    <sheetView workbookViewId="0">
      <selection activeCell="F14" sqref="F14"/>
    </sheetView>
  </sheetViews>
  <sheetFormatPr defaultRowHeight="16.5"/>
  <cols>
    <col min="1" max="1" width="6.5" bestFit="1" customWidth="1"/>
    <col min="2" max="2" width="8.875" bestFit="1" customWidth="1"/>
    <col min="3" max="4" width="19.875" customWidth="1"/>
    <col min="5" max="5" width="58.625" customWidth="1"/>
    <col min="6" max="6" width="20" customWidth="1"/>
    <col min="7" max="7" width="6.5" bestFit="1" customWidth="1"/>
  </cols>
  <sheetData>
    <row r="1" spans="1:7" s="59" customFormat="1" ht="21" thickBot="1">
      <c r="A1" s="53" t="s">
        <v>58</v>
      </c>
      <c r="B1" s="53" t="s">
        <v>59</v>
      </c>
      <c r="C1" s="53" t="s">
        <v>46</v>
      </c>
      <c r="D1" s="53" t="s">
        <v>60</v>
      </c>
      <c r="E1" s="53" t="s">
        <v>48</v>
      </c>
      <c r="F1" s="53" t="s">
        <v>61</v>
      </c>
      <c r="G1" s="53" t="s">
        <v>62</v>
      </c>
    </row>
    <row r="2" spans="1:7">
      <c r="A2">
        <v>1</v>
      </c>
      <c r="B2" t="s">
        <v>577</v>
      </c>
      <c r="C2" t="s">
        <v>76</v>
      </c>
      <c r="D2" t="s">
        <v>578</v>
      </c>
      <c r="E2" t="s">
        <v>579</v>
      </c>
      <c r="F2" t="s">
        <v>580</v>
      </c>
      <c r="G2" t="s">
        <v>581</v>
      </c>
    </row>
    <row r="3" spans="1:7">
      <c r="A3">
        <v>2</v>
      </c>
      <c r="B3" t="s">
        <v>577</v>
      </c>
      <c r="C3" t="s">
        <v>76</v>
      </c>
      <c r="D3" t="s">
        <v>578</v>
      </c>
      <c r="E3" t="s">
        <v>582</v>
      </c>
      <c r="F3" t="s">
        <v>583</v>
      </c>
      <c r="G3" t="s">
        <v>584</v>
      </c>
    </row>
    <row r="4" spans="1:7">
      <c r="A4">
        <v>3</v>
      </c>
      <c r="B4" t="s">
        <v>577</v>
      </c>
      <c r="C4" t="s">
        <v>76</v>
      </c>
      <c r="D4" t="s">
        <v>578</v>
      </c>
      <c r="E4" t="s">
        <v>585</v>
      </c>
      <c r="F4" t="s">
        <v>586</v>
      </c>
      <c r="G4" t="s">
        <v>587</v>
      </c>
    </row>
    <row r="5" spans="1:7">
      <c r="A5">
        <v>1</v>
      </c>
      <c r="B5" t="s">
        <v>577</v>
      </c>
      <c r="C5" t="s">
        <v>79</v>
      </c>
      <c r="D5" t="s">
        <v>578</v>
      </c>
      <c r="E5" t="s">
        <v>588</v>
      </c>
      <c r="F5" t="s">
        <v>589</v>
      </c>
      <c r="G5" t="s">
        <v>590</v>
      </c>
    </row>
    <row r="6" spans="1:7" ht="33">
      <c r="A6">
        <v>2</v>
      </c>
      <c r="B6" t="s">
        <v>577</v>
      </c>
      <c r="C6" t="s">
        <v>79</v>
      </c>
      <c r="D6" t="s">
        <v>578</v>
      </c>
      <c r="E6" s="8" t="s">
        <v>591</v>
      </c>
      <c r="F6" t="s">
        <v>79</v>
      </c>
      <c r="G6" t="s">
        <v>592</v>
      </c>
    </row>
    <row r="7" spans="1:7">
      <c r="A7">
        <v>3</v>
      </c>
      <c r="B7" t="s">
        <v>577</v>
      </c>
      <c r="C7" t="s">
        <v>79</v>
      </c>
      <c r="D7" t="s">
        <v>578</v>
      </c>
      <c r="E7" s="11" t="s">
        <v>593</v>
      </c>
      <c r="F7" t="s">
        <v>594</v>
      </c>
      <c r="G7" t="s">
        <v>595</v>
      </c>
    </row>
    <row r="8" spans="1:7">
      <c r="A8">
        <v>4</v>
      </c>
      <c r="B8" t="s">
        <v>577</v>
      </c>
      <c r="C8" t="s">
        <v>79</v>
      </c>
      <c r="D8" t="s">
        <v>578</v>
      </c>
      <c r="E8" t="s">
        <v>596</v>
      </c>
      <c r="F8" t="s">
        <v>597</v>
      </c>
      <c r="G8" t="s">
        <v>598</v>
      </c>
    </row>
    <row r="9" spans="1:7">
      <c r="A9">
        <v>5</v>
      </c>
      <c r="B9" t="s">
        <v>577</v>
      </c>
      <c r="C9" t="s">
        <v>79</v>
      </c>
      <c r="D9" t="s">
        <v>578</v>
      </c>
      <c r="E9" t="s">
        <v>599</v>
      </c>
      <c r="F9" t="s">
        <v>600</v>
      </c>
      <c r="G9" t="s">
        <v>601</v>
      </c>
    </row>
    <row r="10" spans="1:7">
      <c r="A10">
        <v>6</v>
      </c>
      <c r="B10" t="s">
        <v>577</v>
      </c>
      <c r="C10" t="s">
        <v>79</v>
      </c>
      <c r="D10" t="s">
        <v>578</v>
      </c>
      <c r="E10" t="s">
        <v>602</v>
      </c>
      <c r="F10" t="s">
        <v>603</v>
      </c>
      <c r="G10" t="s">
        <v>604</v>
      </c>
    </row>
    <row r="11" spans="1:7">
      <c r="A11">
        <v>7</v>
      </c>
      <c r="B11" t="s">
        <v>577</v>
      </c>
      <c r="C11" t="s">
        <v>79</v>
      </c>
      <c r="D11" t="s">
        <v>578</v>
      </c>
      <c r="E11" t="s">
        <v>605</v>
      </c>
      <c r="F11" t="s">
        <v>606</v>
      </c>
      <c r="G11" t="s">
        <v>607</v>
      </c>
    </row>
    <row r="12" spans="1:7">
      <c r="A12">
        <v>8</v>
      </c>
      <c r="B12" t="s">
        <v>577</v>
      </c>
      <c r="C12" t="s">
        <v>79</v>
      </c>
      <c r="D12" t="s">
        <v>578</v>
      </c>
      <c r="E12" t="s">
        <v>608</v>
      </c>
      <c r="F12" t="s">
        <v>603</v>
      </c>
      <c r="G12" t="s">
        <v>609</v>
      </c>
    </row>
    <row r="13" spans="1:7">
      <c r="A13">
        <v>9</v>
      </c>
      <c r="B13" t="s">
        <v>577</v>
      </c>
      <c r="C13" t="s">
        <v>79</v>
      </c>
      <c r="D13" t="s">
        <v>578</v>
      </c>
      <c r="E13" t="s">
        <v>579</v>
      </c>
      <c r="F13" t="s">
        <v>580</v>
      </c>
      <c r="G13" t="s">
        <v>581</v>
      </c>
    </row>
    <row r="14" spans="1:7">
      <c r="A14">
        <v>10</v>
      </c>
      <c r="B14" t="s">
        <v>577</v>
      </c>
      <c r="C14" t="s">
        <v>79</v>
      </c>
      <c r="D14" t="s">
        <v>578</v>
      </c>
      <c r="E14" t="s">
        <v>610</v>
      </c>
      <c r="F14" t="s">
        <v>583</v>
      </c>
      <c r="G14" t="s">
        <v>611</v>
      </c>
    </row>
    <row r="15" spans="1:7">
      <c r="A15">
        <v>1</v>
      </c>
      <c r="B15" t="s">
        <v>577</v>
      </c>
      <c r="C15" t="s">
        <v>79</v>
      </c>
      <c r="D15" t="s">
        <v>612</v>
      </c>
      <c r="E15" t="s">
        <v>613</v>
      </c>
      <c r="F15" t="s">
        <v>79</v>
      </c>
      <c r="G15" t="s">
        <v>614</v>
      </c>
    </row>
    <row r="16" spans="1:7">
      <c r="A16">
        <v>1</v>
      </c>
      <c r="B16" t="s">
        <v>577</v>
      </c>
      <c r="C16" t="s">
        <v>81</v>
      </c>
      <c r="D16" t="s">
        <v>578</v>
      </c>
      <c r="E16" t="s">
        <v>610</v>
      </c>
      <c r="F16" t="s">
        <v>583</v>
      </c>
      <c r="G16" t="s">
        <v>611</v>
      </c>
    </row>
    <row r="17" spans="1:7">
      <c r="A17">
        <v>1</v>
      </c>
      <c r="B17" t="s">
        <v>577</v>
      </c>
      <c r="C17" t="s">
        <v>84</v>
      </c>
      <c r="D17" t="s">
        <v>578</v>
      </c>
      <c r="E17" t="s">
        <v>615</v>
      </c>
      <c r="F17" t="s">
        <v>616</v>
      </c>
      <c r="G17" t="s">
        <v>617</v>
      </c>
    </row>
    <row r="18" spans="1:7">
      <c r="A18">
        <v>1</v>
      </c>
      <c r="B18" t="s">
        <v>577</v>
      </c>
      <c r="C18" t="s">
        <v>86</v>
      </c>
      <c r="D18" t="s">
        <v>578</v>
      </c>
      <c r="E18" t="s">
        <v>610</v>
      </c>
      <c r="F18" t="s">
        <v>583</v>
      </c>
      <c r="G18" t="s">
        <v>611</v>
      </c>
    </row>
    <row r="19" spans="1:7">
      <c r="A19">
        <v>2</v>
      </c>
      <c r="B19" t="s">
        <v>577</v>
      </c>
      <c r="C19" t="s">
        <v>86</v>
      </c>
      <c r="D19" t="s">
        <v>578</v>
      </c>
      <c r="E19" t="s">
        <v>618</v>
      </c>
      <c r="F19" t="s">
        <v>583</v>
      </c>
      <c r="G19" t="s">
        <v>619</v>
      </c>
    </row>
    <row r="20" spans="1:7">
      <c r="A20">
        <v>1</v>
      </c>
      <c r="B20" t="s">
        <v>577</v>
      </c>
      <c r="C20" t="s">
        <v>86</v>
      </c>
      <c r="D20" t="s">
        <v>612</v>
      </c>
      <c r="E20" t="s">
        <v>620</v>
      </c>
      <c r="F20" t="s">
        <v>47</v>
      </c>
      <c r="G20" t="s">
        <v>621</v>
      </c>
    </row>
    <row r="21" spans="1:7">
      <c r="A21">
        <v>1</v>
      </c>
      <c r="B21" t="s">
        <v>577</v>
      </c>
      <c r="C21" t="s">
        <v>47</v>
      </c>
      <c r="D21" t="s">
        <v>578</v>
      </c>
      <c r="E21" t="s">
        <v>610</v>
      </c>
      <c r="F21" t="s">
        <v>583</v>
      </c>
      <c r="G21" t="s">
        <v>611</v>
      </c>
    </row>
    <row r="22" spans="1:7">
      <c r="A22">
        <v>2</v>
      </c>
      <c r="B22" t="s">
        <v>577</v>
      </c>
      <c r="C22" t="s">
        <v>47</v>
      </c>
      <c r="D22" t="s">
        <v>578</v>
      </c>
      <c r="E22" t="s">
        <v>622</v>
      </c>
      <c r="F22" t="s">
        <v>623</v>
      </c>
      <c r="G22" t="s">
        <v>624</v>
      </c>
    </row>
    <row r="23" spans="1:7">
      <c r="A23">
        <v>3</v>
      </c>
      <c r="B23" t="s">
        <v>577</v>
      </c>
      <c r="C23" t="s">
        <v>47</v>
      </c>
      <c r="D23" t="s">
        <v>578</v>
      </c>
      <c r="E23" t="s">
        <v>618</v>
      </c>
      <c r="F23" t="s">
        <v>583</v>
      </c>
      <c r="G23" t="s">
        <v>619</v>
      </c>
    </row>
    <row r="24" spans="1:7">
      <c r="A24">
        <v>4</v>
      </c>
      <c r="B24" t="s">
        <v>577</v>
      </c>
      <c r="C24" t="s">
        <v>47</v>
      </c>
      <c r="D24" t="s">
        <v>578</v>
      </c>
      <c r="E24" t="s">
        <v>625</v>
      </c>
      <c r="F24" t="s">
        <v>580</v>
      </c>
      <c r="G24" t="s">
        <v>626</v>
      </c>
    </row>
    <row r="25" spans="1:7">
      <c r="A25">
        <v>1</v>
      </c>
      <c r="B25" t="s">
        <v>577</v>
      </c>
      <c r="C25" t="s">
        <v>47</v>
      </c>
      <c r="D25" t="s">
        <v>612</v>
      </c>
      <c r="E25" t="s">
        <v>620</v>
      </c>
      <c r="F25" t="s">
        <v>47</v>
      </c>
      <c r="G25" t="s">
        <v>621</v>
      </c>
    </row>
    <row r="26" spans="1:7">
      <c r="A26">
        <v>1</v>
      </c>
      <c r="B26" t="s">
        <v>577</v>
      </c>
      <c r="C26" t="s">
        <v>90</v>
      </c>
      <c r="D26" t="s">
        <v>578</v>
      </c>
      <c r="E26" t="s">
        <v>627</v>
      </c>
      <c r="F26" t="s">
        <v>628</v>
      </c>
      <c r="G26" t="s">
        <v>629</v>
      </c>
    </row>
    <row r="27" spans="1:7">
      <c r="A27">
        <v>2</v>
      </c>
      <c r="B27" t="s">
        <v>577</v>
      </c>
      <c r="C27" t="s">
        <v>90</v>
      </c>
      <c r="D27" t="s">
        <v>578</v>
      </c>
      <c r="E27" t="s">
        <v>630</v>
      </c>
      <c r="F27" t="s">
        <v>631</v>
      </c>
      <c r="G27" t="s">
        <v>632</v>
      </c>
    </row>
    <row r="28" spans="1:7" ht="33">
      <c r="A28">
        <v>3</v>
      </c>
      <c r="B28" t="s">
        <v>577</v>
      </c>
      <c r="C28" t="s">
        <v>90</v>
      </c>
      <c r="D28" t="s">
        <v>578</v>
      </c>
      <c r="E28" s="8" t="s">
        <v>633</v>
      </c>
      <c r="F28" t="s">
        <v>634</v>
      </c>
      <c r="G28" t="s">
        <v>635</v>
      </c>
    </row>
    <row r="29" spans="1:7">
      <c r="A29">
        <v>4</v>
      </c>
      <c r="B29" t="s">
        <v>577</v>
      </c>
      <c r="C29" t="s">
        <v>90</v>
      </c>
      <c r="D29" t="s">
        <v>578</v>
      </c>
      <c r="E29" t="s">
        <v>608</v>
      </c>
      <c r="F29" t="s">
        <v>603</v>
      </c>
      <c r="G29" t="s">
        <v>609</v>
      </c>
    </row>
    <row r="30" spans="1:7">
      <c r="A30">
        <v>5</v>
      </c>
      <c r="B30" t="s">
        <v>577</v>
      </c>
      <c r="C30" t="s">
        <v>90</v>
      </c>
      <c r="D30" t="s">
        <v>578</v>
      </c>
      <c r="E30" t="s">
        <v>636</v>
      </c>
      <c r="F30" t="s">
        <v>580</v>
      </c>
      <c r="G30" t="s">
        <v>637</v>
      </c>
    </row>
    <row r="31" spans="1:7">
      <c r="A31">
        <v>6</v>
      </c>
      <c r="B31" t="s">
        <v>577</v>
      </c>
      <c r="C31" t="s">
        <v>90</v>
      </c>
      <c r="D31" t="s">
        <v>578</v>
      </c>
      <c r="E31" t="s">
        <v>610</v>
      </c>
      <c r="F31" t="s">
        <v>583</v>
      </c>
      <c r="G31" t="s">
        <v>611</v>
      </c>
    </row>
    <row r="32" spans="1:7">
      <c r="A32">
        <v>7</v>
      </c>
      <c r="B32" t="s">
        <v>577</v>
      </c>
      <c r="C32" t="s">
        <v>90</v>
      </c>
      <c r="D32" t="s">
        <v>578</v>
      </c>
      <c r="E32" t="s">
        <v>638</v>
      </c>
      <c r="F32" t="s">
        <v>580</v>
      </c>
      <c r="G32" t="s">
        <v>639</v>
      </c>
    </row>
    <row r="33" spans="1:7">
      <c r="A33">
        <v>8</v>
      </c>
      <c r="B33" t="s">
        <v>577</v>
      </c>
      <c r="C33" t="s">
        <v>90</v>
      </c>
      <c r="D33" t="s">
        <v>578</v>
      </c>
      <c r="E33" t="s">
        <v>640</v>
      </c>
      <c r="F33" t="s">
        <v>641</v>
      </c>
      <c r="G33" t="s">
        <v>642</v>
      </c>
    </row>
    <row r="34" spans="1:7">
      <c r="A34">
        <v>9</v>
      </c>
      <c r="B34" t="s">
        <v>577</v>
      </c>
      <c r="C34" t="s">
        <v>90</v>
      </c>
      <c r="D34" t="s">
        <v>578</v>
      </c>
      <c r="E34" t="s">
        <v>643</v>
      </c>
      <c r="F34" t="s">
        <v>644</v>
      </c>
      <c r="G34" t="s">
        <v>645</v>
      </c>
    </row>
    <row r="35" spans="1:7">
      <c r="A35">
        <v>1</v>
      </c>
      <c r="B35" t="s">
        <v>577</v>
      </c>
      <c r="C35" t="s">
        <v>90</v>
      </c>
      <c r="D35" t="s">
        <v>612</v>
      </c>
      <c r="E35" t="s">
        <v>646</v>
      </c>
      <c r="F35" t="s">
        <v>90</v>
      </c>
      <c r="G35" t="s">
        <v>647</v>
      </c>
    </row>
    <row r="36" spans="1:7">
      <c r="A36">
        <v>2</v>
      </c>
      <c r="B36" t="s">
        <v>577</v>
      </c>
      <c r="C36" t="s">
        <v>90</v>
      </c>
      <c r="D36" t="s">
        <v>612</v>
      </c>
      <c r="E36" t="s">
        <v>648</v>
      </c>
      <c r="F36" t="s">
        <v>90</v>
      </c>
      <c r="G36" t="s">
        <v>649</v>
      </c>
    </row>
    <row r="37" spans="1:7">
      <c r="A37">
        <v>1</v>
      </c>
      <c r="B37" t="s">
        <v>577</v>
      </c>
      <c r="C37" t="s">
        <v>96</v>
      </c>
      <c r="D37" t="s">
        <v>578</v>
      </c>
      <c r="E37" t="s">
        <v>650</v>
      </c>
      <c r="F37" t="s">
        <v>651</v>
      </c>
      <c r="G37" t="s">
        <v>652</v>
      </c>
    </row>
    <row r="38" spans="1:7">
      <c r="A38">
        <v>2</v>
      </c>
      <c r="B38" t="s">
        <v>577</v>
      </c>
      <c r="C38" t="s">
        <v>96</v>
      </c>
      <c r="D38" t="s">
        <v>578</v>
      </c>
      <c r="E38" t="s">
        <v>653</v>
      </c>
      <c r="F38" t="s">
        <v>586</v>
      </c>
      <c r="G38" t="s">
        <v>654</v>
      </c>
    </row>
    <row r="39" spans="1:7" ht="33">
      <c r="A39">
        <v>3</v>
      </c>
      <c r="B39" t="s">
        <v>577</v>
      </c>
      <c r="C39" t="s">
        <v>96</v>
      </c>
      <c r="D39" t="s">
        <v>578</v>
      </c>
      <c r="E39" s="8" t="s">
        <v>655</v>
      </c>
      <c r="F39" t="s">
        <v>594</v>
      </c>
      <c r="G39" t="s">
        <v>656</v>
      </c>
    </row>
    <row r="40" spans="1:7">
      <c r="A40">
        <v>4</v>
      </c>
      <c r="B40" t="s">
        <v>577</v>
      </c>
      <c r="C40" t="s">
        <v>96</v>
      </c>
      <c r="D40" t="s">
        <v>578</v>
      </c>
      <c r="E40" t="s">
        <v>657</v>
      </c>
      <c r="F40" t="s">
        <v>580</v>
      </c>
      <c r="G40" t="s">
        <v>658</v>
      </c>
    </row>
    <row r="41" spans="1:7">
      <c r="A41">
        <v>1</v>
      </c>
      <c r="B41" t="s">
        <v>659</v>
      </c>
      <c r="C41" t="s">
        <v>138</v>
      </c>
      <c r="D41" t="s">
        <v>578</v>
      </c>
      <c r="E41" t="s">
        <v>579</v>
      </c>
      <c r="F41" t="s">
        <v>580</v>
      </c>
      <c r="G41" t="s">
        <v>581</v>
      </c>
    </row>
    <row r="42" spans="1:7">
      <c r="A42">
        <v>2</v>
      </c>
      <c r="B42" t="s">
        <v>659</v>
      </c>
      <c r="C42" t="s">
        <v>138</v>
      </c>
      <c r="D42" t="s">
        <v>578</v>
      </c>
      <c r="E42" t="s">
        <v>660</v>
      </c>
      <c r="F42" t="s">
        <v>583</v>
      </c>
      <c r="G42" t="s">
        <v>661</v>
      </c>
    </row>
    <row r="43" spans="1:7">
      <c r="A43">
        <v>3</v>
      </c>
      <c r="B43" t="s">
        <v>659</v>
      </c>
      <c r="C43" t="s">
        <v>138</v>
      </c>
      <c r="D43" t="s">
        <v>578</v>
      </c>
      <c r="E43" t="s">
        <v>625</v>
      </c>
      <c r="F43" t="s">
        <v>580</v>
      </c>
      <c r="G43" t="s">
        <v>626</v>
      </c>
    </row>
    <row r="44" spans="1:7">
      <c r="A44">
        <v>1</v>
      </c>
      <c r="B44" t="s">
        <v>659</v>
      </c>
      <c r="C44" t="s">
        <v>140</v>
      </c>
      <c r="D44" t="s">
        <v>578</v>
      </c>
      <c r="E44" t="s">
        <v>579</v>
      </c>
      <c r="F44" t="s">
        <v>580</v>
      </c>
      <c r="G44" t="s">
        <v>581</v>
      </c>
    </row>
    <row r="45" spans="1:7">
      <c r="A45">
        <v>2</v>
      </c>
      <c r="B45" t="s">
        <v>659</v>
      </c>
      <c r="C45" t="s">
        <v>140</v>
      </c>
      <c r="D45" t="s">
        <v>578</v>
      </c>
      <c r="E45" t="s">
        <v>660</v>
      </c>
      <c r="F45" t="s">
        <v>583</v>
      </c>
      <c r="G45" t="s">
        <v>661</v>
      </c>
    </row>
    <row r="46" spans="1:7">
      <c r="A46">
        <v>1</v>
      </c>
      <c r="B46" t="s">
        <v>659</v>
      </c>
      <c r="C46" t="s">
        <v>144</v>
      </c>
      <c r="D46" t="s">
        <v>578</v>
      </c>
      <c r="E46" t="s">
        <v>622</v>
      </c>
      <c r="F46" t="s">
        <v>623</v>
      </c>
      <c r="G46" t="s">
        <v>624</v>
      </c>
    </row>
    <row r="47" spans="1:7">
      <c r="A47">
        <v>2</v>
      </c>
      <c r="B47" t="s">
        <v>659</v>
      </c>
      <c r="C47" t="s">
        <v>144</v>
      </c>
      <c r="D47" t="s">
        <v>578</v>
      </c>
      <c r="E47" t="s">
        <v>582</v>
      </c>
      <c r="F47" t="s">
        <v>583</v>
      </c>
      <c r="G47" t="s">
        <v>584</v>
      </c>
    </row>
    <row r="48" spans="1:7">
      <c r="A48">
        <v>3</v>
      </c>
      <c r="B48" t="s">
        <v>659</v>
      </c>
      <c r="C48" t="s">
        <v>144</v>
      </c>
      <c r="D48" t="s">
        <v>578</v>
      </c>
      <c r="E48" t="s">
        <v>585</v>
      </c>
      <c r="F48" t="s">
        <v>586</v>
      </c>
      <c r="G48" t="s">
        <v>587</v>
      </c>
    </row>
    <row r="49" spans="1:7">
      <c r="A49">
        <v>1</v>
      </c>
      <c r="B49" t="s">
        <v>659</v>
      </c>
      <c r="C49" t="s">
        <v>146</v>
      </c>
      <c r="D49" t="s">
        <v>578</v>
      </c>
      <c r="E49" t="s">
        <v>662</v>
      </c>
      <c r="F49" t="s">
        <v>583</v>
      </c>
      <c r="G49" t="s">
        <v>663</v>
      </c>
    </row>
    <row r="50" spans="1:7">
      <c r="A50">
        <v>1</v>
      </c>
      <c r="B50" t="s">
        <v>659</v>
      </c>
      <c r="C50" t="s">
        <v>150</v>
      </c>
      <c r="D50" t="s">
        <v>578</v>
      </c>
      <c r="E50" t="s">
        <v>664</v>
      </c>
      <c r="F50" t="s">
        <v>665</v>
      </c>
      <c r="G50" t="s">
        <v>666</v>
      </c>
    </row>
    <row r="51" spans="1:7">
      <c r="A51">
        <v>1</v>
      </c>
      <c r="B51" t="s">
        <v>659</v>
      </c>
      <c r="C51" t="s">
        <v>150</v>
      </c>
      <c r="D51" t="s">
        <v>612</v>
      </c>
      <c r="E51" t="s">
        <v>667</v>
      </c>
      <c r="F51" t="s">
        <v>150</v>
      </c>
      <c r="G51" t="s">
        <v>668</v>
      </c>
    </row>
    <row r="52" spans="1:7">
      <c r="A52">
        <v>2</v>
      </c>
      <c r="B52" t="s">
        <v>659</v>
      </c>
      <c r="C52" t="s">
        <v>150</v>
      </c>
      <c r="D52" t="s">
        <v>612</v>
      </c>
      <c r="E52" t="s">
        <v>669</v>
      </c>
      <c r="F52" t="s">
        <v>150</v>
      </c>
      <c r="G52" t="s">
        <v>670</v>
      </c>
    </row>
    <row r="53" spans="1:7">
      <c r="A53">
        <v>3</v>
      </c>
      <c r="B53" t="s">
        <v>659</v>
      </c>
      <c r="C53" t="s">
        <v>150</v>
      </c>
      <c r="D53" t="s">
        <v>612</v>
      </c>
      <c r="E53" t="s">
        <v>671</v>
      </c>
      <c r="F53" t="s">
        <v>150</v>
      </c>
      <c r="G53" t="s">
        <v>672</v>
      </c>
    </row>
    <row r="54" spans="1:7">
      <c r="A54">
        <v>4</v>
      </c>
      <c r="B54" t="s">
        <v>659</v>
      </c>
      <c r="C54" t="s">
        <v>150</v>
      </c>
      <c r="D54" t="s">
        <v>612</v>
      </c>
      <c r="E54" t="s">
        <v>673</v>
      </c>
      <c r="F54" t="s">
        <v>150</v>
      </c>
      <c r="G54" t="s">
        <v>674</v>
      </c>
    </row>
    <row r="55" spans="1:7">
      <c r="A55">
        <v>1</v>
      </c>
      <c r="B55" t="s">
        <v>659</v>
      </c>
      <c r="C55" t="s">
        <v>154</v>
      </c>
      <c r="D55" t="s">
        <v>578</v>
      </c>
      <c r="E55" s="11" t="s">
        <v>675</v>
      </c>
      <c r="F55" t="s">
        <v>616</v>
      </c>
      <c r="G55" t="s">
        <v>676</v>
      </c>
    </row>
    <row r="56" spans="1:7">
      <c r="A56">
        <v>2</v>
      </c>
      <c r="B56" t="s">
        <v>659</v>
      </c>
      <c r="C56" t="s">
        <v>154</v>
      </c>
      <c r="D56" t="s">
        <v>578</v>
      </c>
      <c r="E56" t="s">
        <v>677</v>
      </c>
      <c r="F56" t="s">
        <v>583</v>
      </c>
      <c r="G56" t="s">
        <v>678</v>
      </c>
    </row>
    <row r="57" spans="1:7" ht="33">
      <c r="A57">
        <v>3</v>
      </c>
      <c r="B57" t="s">
        <v>659</v>
      </c>
      <c r="C57" t="s">
        <v>154</v>
      </c>
      <c r="D57" t="s">
        <v>578</v>
      </c>
      <c r="E57" s="8" t="s">
        <v>679</v>
      </c>
      <c r="F57" t="s">
        <v>634</v>
      </c>
      <c r="G57" t="s">
        <v>680</v>
      </c>
    </row>
    <row r="58" spans="1:7">
      <c r="A58">
        <v>4</v>
      </c>
      <c r="B58" t="s">
        <v>659</v>
      </c>
      <c r="C58" t="s">
        <v>154</v>
      </c>
      <c r="D58" t="s">
        <v>578</v>
      </c>
      <c r="E58" t="s">
        <v>681</v>
      </c>
      <c r="F58" t="s">
        <v>682</v>
      </c>
      <c r="G58" t="s">
        <v>683</v>
      </c>
    </row>
    <row r="59" spans="1:7" ht="33">
      <c r="A59">
        <v>5</v>
      </c>
      <c r="B59" t="s">
        <v>659</v>
      </c>
      <c r="C59" t="s">
        <v>154</v>
      </c>
      <c r="D59" t="s">
        <v>578</v>
      </c>
      <c r="E59" s="8" t="s">
        <v>684</v>
      </c>
      <c r="F59" t="s">
        <v>594</v>
      </c>
      <c r="G59" t="s">
        <v>685</v>
      </c>
    </row>
    <row r="60" spans="1:7" ht="49.5">
      <c r="A60">
        <v>6</v>
      </c>
      <c r="B60" t="s">
        <v>659</v>
      </c>
      <c r="C60" t="s">
        <v>154</v>
      </c>
      <c r="D60" t="s">
        <v>578</v>
      </c>
      <c r="E60" s="8" t="s">
        <v>686</v>
      </c>
      <c r="F60" t="s">
        <v>594</v>
      </c>
      <c r="G60" t="s">
        <v>687</v>
      </c>
    </row>
    <row r="61" spans="1:7">
      <c r="A61">
        <v>7</v>
      </c>
      <c r="B61" t="s">
        <v>659</v>
      </c>
      <c r="C61" t="s">
        <v>154</v>
      </c>
      <c r="D61" t="s">
        <v>578</v>
      </c>
      <c r="E61" t="s">
        <v>688</v>
      </c>
      <c r="F61" t="s">
        <v>583</v>
      </c>
      <c r="G61" t="s">
        <v>689</v>
      </c>
    </row>
    <row r="62" spans="1:7">
      <c r="A62">
        <v>8</v>
      </c>
      <c r="B62" t="s">
        <v>659</v>
      </c>
      <c r="C62" t="s">
        <v>154</v>
      </c>
      <c r="D62" t="s">
        <v>578</v>
      </c>
      <c r="E62" t="s">
        <v>690</v>
      </c>
      <c r="F62" t="s">
        <v>580</v>
      </c>
      <c r="G62" t="s">
        <v>691</v>
      </c>
    </row>
    <row r="63" spans="1:7">
      <c r="A63">
        <v>9</v>
      </c>
      <c r="B63" t="s">
        <v>659</v>
      </c>
      <c r="C63" t="s">
        <v>154</v>
      </c>
      <c r="D63" t="s">
        <v>578</v>
      </c>
      <c r="E63" t="s">
        <v>692</v>
      </c>
      <c r="F63" t="s">
        <v>693</v>
      </c>
      <c r="G63" t="s">
        <v>694</v>
      </c>
    </row>
    <row r="64" spans="1:7">
      <c r="A64">
        <v>1</v>
      </c>
      <c r="B64" t="s">
        <v>659</v>
      </c>
      <c r="C64" t="s">
        <v>156</v>
      </c>
      <c r="D64" t="s">
        <v>578</v>
      </c>
      <c r="E64" t="s">
        <v>662</v>
      </c>
      <c r="F64" t="s">
        <v>583</v>
      </c>
      <c r="G64" t="s">
        <v>663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364</v>
      </c>
      <c r="B1" s="53" t="s">
        <v>365</v>
      </c>
      <c r="C1" s="53" t="s">
        <v>366</v>
      </c>
      <c r="D1" s="53" t="s">
        <v>367</v>
      </c>
    </row>
    <row r="2" spans="1:4">
      <c r="A2" t="s">
        <v>368</v>
      </c>
      <c r="B2" s="3" t="s">
        <v>369</v>
      </c>
      <c r="C2" s="9" t="s">
        <v>370</v>
      </c>
      <c r="D2" s="9" t="s">
        <v>371</v>
      </c>
    </row>
    <row r="3" spans="1:4">
      <c r="A3" t="s">
        <v>372</v>
      </c>
      <c r="B3" s="3" t="s">
        <v>373</v>
      </c>
      <c r="C3" s="9" t="s">
        <v>374</v>
      </c>
      <c r="D3" s="9" t="s">
        <v>371</v>
      </c>
    </row>
    <row r="4" spans="1:4">
      <c r="A4" t="s">
        <v>375</v>
      </c>
      <c r="B4" s="3" t="s">
        <v>376</v>
      </c>
      <c r="C4" s="9" t="s">
        <v>370</v>
      </c>
      <c r="D4" s="9" t="s">
        <v>371</v>
      </c>
    </row>
    <row r="5" spans="1:4">
      <c r="A5" t="s">
        <v>377</v>
      </c>
      <c r="B5" s="3" t="s">
        <v>378</v>
      </c>
      <c r="C5" s="9" t="s">
        <v>370</v>
      </c>
      <c r="D5" s="9" t="s">
        <v>371</v>
      </c>
    </row>
    <row r="6" spans="1:4">
      <c r="A6" t="s">
        <v>379</v>
      </c>
      <c r="B6" s="3" t="s">
        <v>380</v>
      </c>
      <c r="C6" s="9" t="s">
        <v>370</v>
      </c>
      <c r="D6" s="9" t="s">
        <v>371</v>
      </c>
    </row>
    <row r="7" spans="1:4">
      <c r="A7" t="s">
        <v>381</v>
      </c>
      <c r="B7" s="3" t="s">
        <v>382</v>
      </c>
      <c r="C7" s="9" t="s">
        <v>370</v>
      </c>
      <c r="D7" s="9" t="s">
        <v>371</v>
      </c>
    </row>
    <row r="8" spans="1:4">
      <c r="A8" t="s">
        <v>383</v>
      </c>
      <c r="B8" s="3" t="s">
        <v>384</v>
      </c>
      <c r="C8" s="9" t="s">
        <v>114</v>
      </c>
      <c r="D8" s="9" t="s">
        <v>371</v>
      </c>
    </row>
    <row r="9" spans="1:4">
      <c r="A9" t="s">
        <v>385</v>
      </c>
      <c r="B9" s="3" t="s">
        <v>386</v>
      </c>
      <c r="C9" s="9" t="s">
        <v>370</v>
      </c>
      <c r="D9" s="9" t="s">
        <v>371</v>
      </c>
    </row>
    <row r="10" spans="1:4">
      <c r="A10" t="s">
        <v>387</v>
      </c>
      <c r="B10" s="3" t="s">
        <v>388</v>
      </c>
      <c r="C10" s="9" t="s">
        <v>370</v>
      </c>
      <c r="D10" s="9" t="s">
        <v>371</v>
      </c>
    </row>
    <row r="11" spans="1:4">
      <c r="A11" t="s">
        <v>389</v>
      </c>
      <c r="B11" s="3" t="s">
        <v>390</v>
      </c>
      <c r="C11" s="9" t="s">
        <v>391</v>
      </c>
      <c r="D11" s="9" t="s">
        <v>371</v>
      </c>
    </row>
    <row r="12" spans="1:4">
      <c r="A12" t="s">
        <v>392</v>
      </c>
      <c r="B12" s="3" t="s">
        <v>393</v>
      </c>
      <c r="C12" s="9" t="s">
        <v>394</v>
      </c>
      <c r="D12" s="9" t="s">
        <v>371</v>
      </c>
    </row>
    <row r="13" spans="1:4">
      <c r="A13" t="s">
        <v>395</v>
      </c>
      <c r="B13" s="3" t="s">
        <v>396</v>
      </c>
      <c r="C13" s="9" t="s">
        <v>370</v>
      </c>
      <c r="D13" s="9" t="s">
        <v>371</v>
      </c>
    </row>
    <row r="14" spans="1:4">
      <c r="A14" t="s">
        <v>397</v>
      </c>
      <c r="B14" s="3" t="s">
        <v>398</v>
      </c>
      <c r="C14" s="9" t="s">
        <v>399</v>
      </c>
      <c r="D14" s="9" t="s">
        <v>371</v>
      </c>
    </row>
    <row r="15" spans="1:4">
      <c r="A15" t="s">
        <v>400</v>
      </c>
      <c r="B15" s="3" t="s">
        <v>401</v>
      </c>
      <c r="C15" s="9" t="s">
        <v>391</v>
      </c>
      <c r="D15" s="9" t="s">
        <v>371</v>
      </c>
    </row>
    <row r="16" spans="1:4">
      <c r="A16" t="s">
        <v>402</v>
      </c>
      <c r="B16" s="3" t="s">
        <v>403</v>
      </c>
      <c r="C16" s="9" t="s">
        <v>404</v>
      </c>
      <c r="D16" s="9" t="s">
        <v>371</v>
      </c>
    </row>
    <row r="17" spans="1:4">
      <c r="A17" t="s">
        <v>405</v>
      </c>
      <c r="B17" s="3" t="s">
        <v>406</v>
      </c>
      <c r="C17" s="9" t="s">
        <v>404</v>
      </c>
      <c r="D17" s="9" t="s">
        <v>371</v>
      </c>
    </row>
    <row r="18" spans="1:4">
      <c r="A18" t="s">
        <v>407</v>
      </c>
      <c r="B18" s="3" t="s">
        <v>408</v>
      </c>
      <c r="C18" s="9" t="s">
        <v>370</v>
      </c>
      <c r="D18" s="9" t="s">
        <v>371</v>
      </c>
    </row>
    <row r="19" spans="1:4">
      <c r="A19" t="s">
        <v>409</v>
      </c>
      <c r="B19" s="3" t="s">
        <v>410</v>
      </c>
      <c r="C19" s="9" t="s">
        <v>370</v>
      </c>
      <c r="D19" s="9" t="s">
        <v>371</v>
      </c>
    </row>
    <row r="20" spans="1:4">
      <c r="A20" t="s">
        <v>411</v>
      </c>
      <c r="B20" s="3" t="s">
        <v>412</v>
      </c>
      <c r="C20" s="9" t="s">
        <v>399</v>
      </c>
      <c r="D20" s="9" t="s">
        <v>371</v>
      </c>
    </row>
    <row r="21" spans="1:4">
      <c r="A21" t="s">
        <v>413</v>
      </c>
      <c r="B21" t="s">
        <v>414</v>
      </c>
      <c r="C21" s="9" t="s">
        <v>415</v>
      </c>
      <c r="D21" s="9" t="s">
        <v>371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6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364</v>
      </c>
      <c r="B1" s="53" t="s">
        <v>365</v>
      </c>
      <c r="C1" s="53" t="s">
        <v>366</v>
      </c>
      <c r="D1" s="53" t="s">
        <v>367</v>
      </c>
    </row>
    <row r="2" spans="1:4">
      <c r="A2" t="s">
        <v>416</v>
      </c>
      <c r="B2" s="3" t="s">
        <v>417</v>
      </c>
      <c r="C2" s="9" t="s">
        <v>418</v>
      </c>
      <c r="D2" s="9" t="s">
        <v>371</v>
      </c>
    </row>
    <row r="3" spans="1:4">
      <c r="A3" t="s">
        <v>419</v>
      </c>
      <c r="B3" s="3" t="s">
        <v>420</v>
      </c>
      <c r="C3" s="9" t="s">
        <v>370</v>
      </c>
      <c r="D3" s="9" t="s">
        <v>371</v>
      </c>
    </row>
    <row r="4" spans="1:4">
      <c r="A4" t="s">
        <v>421</v>
      </c>
      <c r="B4" s="3" t="s">
        <v>422</v>
      </c>
      <c r="C4" s="9" t="s">
        <v>423</v>
      </c>
      <c r="D4" s="9" t="s">
        <v>371</v>
      </c>
    </row>
    <row r="5" spans="1:4">
      <c r="A5" t="s">
        <v>424</v>
      </c>
      <c r="B5" s="3" t="s">
        <v>425</v>
      </c>
      <c r="C5" s="9" t="s">
        <v>426</v>
      </c>
      <c r="D5" s="9" t="s">
        <v>371</v>
      </c>
    </row>
    <row r="6" spans="1:4">
      <c r="A6" t="s">
        <v>427</v>
      </c>
      <c r="B6" s="3" t="s">
        <v>428</v>
      </c>
      <c r="C6" s="9" t="s">
        <v>426</v>
      </c>
      <c r="D6" s="9" t="s">
        <v>371</v>
      </c>
    </row>
    <row r="7" spans="1:4">
      <c r="A7" t="s">
        <v>429</v>
      </c>
      <c r="B7" s="3" t="s">
        <v>430</v>
      </c>
      <c r="C7" s="9" t="s">
        <v>426</v>
      </c>
      <c r="D7" s="9" t="s">
        <v>371</v>
      </c>
    </row>
    <row r="8" spans="1:4">
      <c r="A8" t="s">
        <v>431</v>
      </c>
      <c r="B8" s="3" t="s">
        <v>432</v>
      </c>
      <c r="C8" s="9" t="s">
        <v>415</v>
      </c>
      <c r="D8" s="9" t="s">
        <v>371</v>
      </c>
    </row>
    <row r="9" spans="1:4">
      <c r="A9" t="s">
        <v>433</v>
      </c>
      <c r="B9" t="s">
        <v>434</v>
      </c>
      <c r="C9" s="9" t="s">
        <v>435</v>
      </c>
      <c r="D9" s="9" t="s">
        <v>371</v>
      </c>
    </row>
    <row r="10" spans="1:4">
      <c r="A10" t="s">
        <v>436</v>
      </c>
      <c r="B10" t="s">
        <v>437</v>
      </c>
      <c r="C10" s="9" t="s">
        <v>435</v>
      </c>
      <c r="D10" s="9" t="s">
        <v>371</v>
      </c>
    </row>
    <row r="11" spans="1:4">
      <c r="A11" t="s">
        <v>438</v>
      </c>
      <c r="B11" t="s">
        <v>439</v>
      </c>
      <c r="C11" s="9" t="s">
        <v>435</v>
      </c>
      <c r="D11" s="9" t="s">
        <v>371</v>
      </c>
    </row>
    <row r="12" spans="1:4">
      <c r="A12" t="s">
        <v>440</v>
      </c>
      <c r="B12" t="s">
        <v>441</v>
      </c>
      <c r="C12" s="9" t="s">
        <v>370</v>
      </c>
      <c r="D12" s="9" t="s">
        <v>371</v>
      </c>
    </row>
    <row r="13" spans="1:4">
      <c r="A13" t="s">
        <v>442</v>
      </c>
      <c r="B13" t="s">
        <v>443</v>
      </c>
      <c r="C13" s="9" t="s">
        <v>374</v>
      </c>
      <c r="D13" s="9" t="s">
        <v>371</v>
      </c>
    </row>
    <row r="14" spans="1:4">
      <c r="A14" t="s">
        <v>444</v>
      </c>
      <c r="B14" t="s">
        <v>445</v>
      </c>
      <c r="C14" s="9" t="s">
        <v>370</v>
      </c>
      <c r="D14" s="9" t="s">
        <v>371</v>
      </c>
    </row>
    <row r="15" spans="1:4">
      <c r="A15" t="s">
        <v>446</v>
      </c>
      <c r="B15" t="s">
        <v>447</v>
      </c>
      <c r="C15" s="9" t="s">
        <v>374</v>
      </c>
      <c r="D15" s="9" t="s">
        <v>371</v>
      </c>
    </row>
    <row r="16" spans="1:4">
      <c r="A16" t="s">
        <v>448</v>
      </c>
      <c r="B16" t="s">
        <v>449</v>
      </c>
      <c r="C16" s="9" t="s">
        <v>435</v>
      </c>
      <c r="D16" s="9" t="s">
        <v>371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31"/>
  <sheetViews>
    <sheetView workbookViewId="0">
      <selection sqref="A1:XFD1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</v>
      </c>
      <c r="B1" s="53" t="s">
        <v>29</v>
      </c>
      <c r="C1" s="53" t="s">
        <v>56</v>
      </c>
      <c r="D1" s="53" t="s">
        <v>450</v>
      </c>
      <c r="E1" s="53" t="s">
        <v>451</v>
      </c>
    </row>
    <row r="2" spans="1:5">
      <c r="A2" s="45" t="s">
        <v>452</v>
      </c>
      <c r="B2" t="s">
        <v>453</v>
      </c>
      <c r="C2" s="45" t="s">
        <v>454</v>
      </c>
      <c r="D2" s="9" t="s">
        <v>418</v>
      </c>
      <c r="E2" s="9" t="s">
        <v>371</v>
      </c>
    </row>
    <row r="3" spans="1:5">
      <c r="A3" s="45" t="s">
        <v>455</v>
      </c>
      <c r="B3" t="s">
        <v>456</v>
      </c>
      <c r="C3" s="45" t="s">
        <v>457</v>
      </c>
      <c r="D3" s="9" t="s">
        <v>426</v>
      </c>
      <c r="E3" s="9" t="s">
        <v>371</v>
      </c>
    </row>
    <row r="4" spans="1:5">
      <c r="A4" s="45" t="s">
        <v>458</v>
      </c>
      <c r="B4" t="s">
        <v>459</v>
      </c>
      <c r="C4" s="45" t="s">
        <v>460</v>
      </c>
      <c r="D4" s="9" t="s">
        <v>415</v>
      </c>
      <c r="E4" s="9" t="s">
        <v>371</v>
      </c>
    </row>
    <row r="5" spans="1:5">
      <c r="A5" s="45" t="s">
        <v>461</v>
      </c>
      <c r="B5" t="s">
        <v>462</v>
      </c>
      <c r="C5" s="45" t="s">
        <v>463</v>
      </c>
      <c r="D5" s="9" t="s">
        <v>415</v>
      </c>
      <c r="E5" s="9" t="s">
        <v>371</v>
      </c>
    </row>
    <row r="6" spans="1:5">
      <c r="A6" s="45" t="s">
        <v>464</v>
      </c>
      <c r="B6" t="s">
        <v>465</v>
      </c>
      <c r="C6" s="45" t="s">
        <v>466</v>
      </c>
      <c r="D6" s="9" t="s">
        <v>435</v>
      </c>
      <c r="E6" s="9" t="s">
        <v>371</v>
      </c>
    </row>
    <row r="7" spans="1:5">
      <c r="A7" s="45" t="s">
        <v>467</v>
      </c>
      <c r="B7" t="s">
        <v>468</v>
      </c>
      <c r="C7" s="45" t="s">
        <v>469</v>
      </c>
      <c r="D7" s="9" t="s">
        <v>470</v>
      </c>
      <c r="E7" s="9" t="s">
        <v>371</v>
      </c>
    </row>
    <row r="8" spans="1:5">
      <c r="A8" s="45" t="s">
        <v>471</v>
      </c>
      <c r="B8" t="s">
        <v>472</v>
      </c>
      <c r="C8" s="45" t="s">
        <v>473</v>
      </c>
      <c r="D8" s="9" t="s">
        <v>474</v>
      </c>
      <c r="E8" s="9" t="s">
        <v>371</v>
      </c>
    </row>
    <row r="9" spans="1:5">
      <c r="A9" s="45" t="s">
        <v>475</v>
      </c>
      <c r="B9" t="s">
        <v>476</v>
      </c>
      <c r="C9" s="45" t="s">
        <v>477</v>
      </c>
      <c r="D9" s="9" t="s">
        <v>474</v>
      </c>
      <c r="E9" s="9" t="s">
        <v>371</v>
      </c>
    </row>
    <row r="10" spans="1:5">
      <c r="A10" s="45" t="s">
        <v>478</v>
      </c>
      <c r="B10" t="s">
        <v>479</v>
      </c>
      <c r="C10" s="45" t="s">
        <v>480</v>
      </c>
      <c r="D10" s="9" t="s">
        <v>474</v>
      </c>
      <c r="E10" s="9" t="s">
        <v>371</v>
      </c>
    </row>
    <row r="11" spans="1:5">
      <c r="A11" s="45" t="s">
        <v>481</v>
      </c>
      <c r="B11" t="s">
        <v>482</v>
      </c>
      <c r="C11" s="45" t="s">
        <v>483</v>
      </c>
      <c r="D11" s="9" t="s">
        <v>474</v>
      </c>
      <c r="E11" s="9" t="s">
        <v>371</v>
      </c>
    </row>
    <row r="12" spans="1:5">
      <c r="A12" s="45" t="s">
        <v>484</v>
      </c>
      <c r="B12" t="s">
        <v>485</v>
      </c>
      <c r="C12" s="45" t="s">
        <v>486</v>
      </c>
      <c r="D12" s="9" t="s">
        <v>474</v>
      </c>
      <c r="E12" s="9" t="s">
        <v>371</v>
      </c>
    </row>
    <row r="13" spans="1:5">
      <c r="A13" s="45" t="s">
        <v>487</v>
      </c>
      <c r="B13" t="s">
        <v>488</v>
      </c>
      <c r="C13" s="45" t="s">
        <v>489</v>
      </c>
      <c r="D13" s="9" t="s">
        <v>490</v>
      </c>
      <c r="E13" s="9" t="s">
        <v>371</v>
      </c>
    </row>
    <row r="14" spans="1:5">
      <c r="A14" s="45" t="s">
        <v>491</v>
      </c>
      <c r="B14" t="s">
        <v>492</v>
      </c>
      <c r="C14" s="45" t="s">
        <v>493</v>
      </c>
      <c r="D14" s="9" t="s">
        <v>490</v>
      </c>
      <c r="E14" s="9" t="s">
        <v>371</v>
      </c>
    </row>
    <row r="15" spans="1:5">
      <c r="A15" s="45" t="s">
        <v>494</v>
      </c>
      <c r="B15" t="s">
        <v>495</v>
      </c>
      <c r="C15" s="45" t="s">
        <v>496</v>
      </c>
      <c r="D15" s="9" t="s">
        <v>490</v>
      </c>
      <c r="E15" s="9" t="s">
        <v>371</v>
      </c>
    </row>
    <row r="16" spans="1:5">
      <c r="A16" s="45" t="s">
        <v>497</v>
      </c>
      <c r="B16" t="s">
        <v>498</v>
      </c>
      <c r="C16" s="45" t="s">
        <v>499</v>
      </c>
      <c r="D16" s="9" t="s">
        <v>490</v>
      </c>
      <c r="E16" s="9" t="s">
        <v>371</v>
      </c>
    </row>
    <row r="17" spans="1:5">
      <c r="A17" s="45" t="s">
        <v>458</v>
      </c>
      <c r="B17" t="s">
        <v>500</v>
      </c>
      <c r="C17" s="45" t="s">
        <v>501</v>
      </c>
      <c r="D17" s="9" t="s">
        <v>490</v>
      </c>
      <c r="E17" s="9" t="s">
        <v>371</v>
      </c>
    </row>
    <row r="18" spans="1:5">
      <c r="A18" s="45" t="s">
        <v>502</v>
      </c>
      <c r="B18" t="s">
        <v>503</v>
      </c>
      <c r="C18" s="45" t="s">
        <v>504</v>
      </c>
      <c r="D18" s="9" t="s">
        <v>490</v>
      </c>
      <c r="E18" s="9" t="s">
        <v>371</v>
      </c>
    </row>
    <row r="19" spans="1:5">
      <c r="A19" s="45" t="s">
        <v>505</v>
      </c>
      <c r="B19" t="s">
        <v>506</v>
      </c>
      <c r="C19" s="45" t="s">
        <v>507</v>
      </c>
      <c r="D19" s="9" t="s">
        <v>490</v>
      </c>
      <c r="E19" s="9" t="s">
        <v>371</v>
      </c>
    </row>
    <row r="20" spans="1:5">
      <c r="A20" s="45" t="s">
        <v>508</v>
      </c>
      <c r="B20" t="s">
        <v>509</v>
      </c>
      <c r="C20" s="45" t="s">
        <v>510</v>
      </c>
      <c r="D20" s="9" t="s">
        <v>490</v>
      </c>
      <c r="E20" s="9" t="s">
        <v>371</v>
      </c>
    </row>
    <row r="21" spans="1:5">
      <c r="A21" s="45" t="s">
        <v>511</v>
      </c>
      <c r="B21" t="s">
        <v>512</v>
      </c>
      <c r="C21" s="45" t="s">
        <v>513</v>
      </c>
      <c r="D21" s="9" t="s">
        <v>490</v>
      </c>
      <c r="E21" s="9" t="s">
        <v>371</v>
      </c>
    </row>
    <row r="22" spans="1:5">
      <c r="A22" s="45" t="s">
        <v>514</v>
      </c>
      <c r="B22" t="s">
        <v>515</v>
      </c>
      <c r="C22" s="45" t="s">
        <v>516</v>
      </c>
      <c r="D22" s="9" t="s">
        <v>490</v>
      </c>
      <c r="E22" s="9" t="s">
        <v>371</v>
      </c>
    </row>
    <row r="23" spans="1:5">
      <c r="A23" s="45" t="s">
        <v>517</v>
      </c>
      <c r="B23" t="s">
        <v>518</v>
      </c>
      <c r="C23" s="45" t="s">
        <v>519</v>
      </c>
      <c r="D23" s="9" t="s">
        <v>490</v>
      </c>
      <c r="E23" s="9" t="s">
        <v>371</v>
      </c>
    </row>
    <row r="24" spans="1:5">
      <c r="A24" s="45" t="s">
        <v>520</v>
      </c>
      <c r="B24" t="s">
        <v>521</v>
      </c>
      <c r="C24" s="45" t="s">
        <v>522</v>
      </c>
      <c r="D24" s="9" t="s">
        <v>490</v>
      </c>
      <c r="E24" s="9" t="s">
        <v>371</v>
      </c>
    </row>
    <row r="25" spans="1:5">
      <c r="A25" s="45" t="s">
        <v>523</v>
      </c>
      <c r="B25" t="s">
        <v>524</v>
      </c>
      <c r="C25" s="45" t="s">
        <v>525</v>
      </c>
      <c r="D25" s="9" t="s">
        <v>474</v>
      </c>
      <c r="E25" s="9" t="s">
        <v>371</v>
      </c>
    </row>
    <row r="26" spans="1:5">
      <c r="A26" s="45" t="s">
        <v>526</v>
      </c>
      <c r="B26" t="s">
        <v>527</v>
      </c>
      <c r="C26" s="45" t="s">
        <v>528</v>
      </c>
      <c r="D26" s="9" t="s">
        <v>474</v>
      </c>
      <c r="E26" s="9" t="s">
        <v>371</v>
      </c>
    </row>
    <row r="27" spans="1:5">
      <c r="A27" s="45" t="s">
        <v>529</v>
      </c>
      <c r="B27" t="s">
        <v>530</v>
      </c>
      <c r="C27" s="45" t="s">
        <v>531</v>
      </c>
      <c r="D27" s="9" t="s">
        <v>490</v>
      </c>
      <c r="E27" s="9" t="s">
        <v>371</v>
      </c>
    </row>
    <row r="28" spans="1:5">
      <c r="A28" s="45" t="s">
        <v>532</v>
      </c>
      <c r="B28" t="s">
        <v>533</v>
      </c>
      <c r="C28" s="45" t="s">
        <v>534</v>
      </c>
      <c r="D28" s="9" t="s">
        <v>490</v>
      </c>
      <c r="E28" s="9" t="s">
        <v>371</v>
      </c>
    </row>
    <row r="29" spans="1:5">
      <c r="A29" s="45" t="s">
        <v>535</v>
      </c>
      <c r="B29" t="s">
        <v>536</v>
      </c>
      <c r="C29" s="45" t="s">
        <v>537</v>
      </c>
      <c r="D29" s="9" t="s">
        <v>490</v>
      </c>
      <c r="E29" s="9" t="s">
        <v>371</v>
      </c>
    </row>
    <row r="30" spans="1:5">
      <c r="A30" s="45" t="s">
        <v>538</v>
      </c>
      <c r="B30" t="s">
        <v>539</v>
      </c>
      <c r="C30" s="45" t="s">
        <v>540</v>
      </c>
      <c r="D30" s="9" t="s">
        <v>474</v>
      </c>
      <c r="E30" s="9" t="s">
        <v>371</v>
      </c>
    </row>
    <row r="31" spans="1:5">
      <c r="A31" s="45" t="s">
        <v>541</v>
      </c>
      <c r="B31" t="s">
        <v>542</v>
      </c>
      <c r="C31" s="45" t="s">
        <v>543</v>
      </c>
      <c r="D31" s="9" t="s">
        <v>490</v>
      </c>
      <c r="E31" s="9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2024-12-20T14:22:46Z</dcterms:modified>
</cp:coreProperties>
</file>