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Dexter\Source\ALPACO8\RPA_Example\21_오늘의_증권시황\Data\Output\"/>
    </mc:Choice>
  </mc:AlternateContent>
  <xr:revisionPtr revIDLastSave="0" documentId="13_ncr:1_{0C366D35-04A8-412A-B7A4-82D63C7B3F7C}" xr6:coauthVersionLast="47" xr6:coauthVersionMax="47" xr10:uidLastSave="{00000000-0000-0000-0000-000000000000}"/>
  <bookViews>
    <workbookView xWindow="17010" yWindow="-13740" windowWidth="13500" windowHeight="12030" firstSheet="5" activeTab="8" xr2:uid="{128CB9EE-8F8F-4283-BC02-829EA9DF085D}"/>
  </bookViews>
  <sheets>
    <sheet name="Dashboard" sheetId="1" r:id="rId1"/>
    <sheet name="KOSPI" sheetId="3" r:id="rId2"/>
    <sheet name="KOSDAQ" sheetId="2" r:id="rId3"/>
    <sheet name="업종별시세" sheetId="5" r:id="rId4"/>
    <sheet name="주요뉴스" sheetId="7" r:id="rId5"/>
    <sheet name="종목별이슈" sheetId="10" r:id="rId6"/>
    <sheet name="시황정보" sheetId="11" r:id="rId7"/>
    <sheet name="투자정보" sheetId="12" r:id="rId8"/>
    <sheet name="종목분석" sheetId="13" r:id="rId9"/>
    <sheet name="배경화면저장페이지 나중에 입력해서 수정-디자인중" sheetId="1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0" i="1" l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Z29" i="1"/>
  <c r="M29" i="1"/>
  <c r="K29" i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4" i="7"/>
  <c r="AF20" i="1"/>
  <c r="AF19" i="1"/>
  <c r="AF18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O5" i="1"/>
  <c r="P5" i="1"/>
  <c r="Q5" i="1"/>
  <c r="R5" i="1"/>
  <c r="S5" i="1"/>
  <c r="T5" i="1"/>
  <c r="U5" i="1"/>
  <c r="V5" i="1"/>
  <c r="W5" i="1"/>
  <c r="O6" i="1"/>
  <c r="O7" i="1"/>
  <c r="O8" i="1"/>
  <c r="O9" i="1"/>
  <c r="O10" i="1"/>
  <c r="O11" i="1"/>
  <c r="O12" i="1"/>
  <c r="O13" i="1"/>
  <c r="O14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R6" i="1"/>
  <c r="S6" i="1"/>
  <c r="T6" i="1"/>
  <c r="U6" i="1"/>
  <c r="V6" i="1"/>
  <c r="W6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B46" i="1"/>
  <c r="AB47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29" i="1"/>
  <c r="Z5" i="1"/>
  <c r="Z6" i="1"/>
  <c r="Z7" i="1"/>
  <c r="R7" i="1"/>
  <c r="S7" i="1"/>
  <c r="T7" i="1"/>
  <c r="U7" i="1"/>
  <c r="V7" i="1"/>
  <c r="W7" i="1"/>
  <c r="Z8" i="1"/>
  <c r="R8" i="1"/>
  <c r="S8" i="1"/>
  <c r="T8" i="1"/>
  <c r="U8" i="1"/>
  <c r="V8" i="1"/>
  <c r="W8" i="1"/>
  <c r="Z9" i="1"/>
  <c r="R9" i="1"/>
  <c r="S9" i="1"/>
  <c r="T9" i="1"/>
  <c r="U9" i="1"/>
  <c r="V9" i="1"/>
  <c r="W9" i="1"/>
  <c r="Z10" i="1"/>
  <c r="R10" i="1"/>
  <c r="S10" i="1"/>
  <c r="T10" i="1"/>
  <c r="U10" i="1"/>
  <c r="V10" i="1"/>
  <c r="W10" i="1"/>
  <c r="Z11" i="1"/>
  <c r="R11" i="1"/>
  <c r="S11" i="1"/>
  <c r="T11" i="1"/>
  <c r="U11" i="1"/>
  <c r="V11" i="1"/>
  <c r="W11" i="1"/>
  <c r="Z12" i="1"/>
  <c r="R12" i="1"/>
  <c r="S12" i="1"/>
  <c r="T12" i="1"/>
  <c r="U12" i="1"/>
  <c r="V12" i="1"/>
  <c r="W12" i="1"/>
  <c r="Z13" i="1"/>
  <c r="R13" i="1"/>
  <c r="S13" i="1"/>
  <c r="T13" i="1"/>
  <c r="U13" i="1"/>
  <c r="V13" i="1"/>
  <c r="W13" i="1"/>
  <c r="Z14" i="1"/>
  <c r="P14" i="1"/>
  <c r="Q14" i="1"/>
  <c r="R14" i="1"/>
  <c r="S14" i="1"/>
  <c r="T14" i="1"/>
  <c r="U14" i="1"/>
  <c r="V14" i="1"/>
  <c r="W14" i="1"/>
  <c r="Z15" i="1"/>
  <c r="O15" i="1"/>
  <c r="P15" i="1"/>
  <c r="Q15" i="1"/>
  <c r="R15" i="1"/>
  <c r="S15" i="1"/>
  <c r="T15" i="1"/>
  <c r="U15" i="1"/>
  <c r="V15" i="1"/>
  <c r="W15" i="1"/>
  <c r="Z16" i="1"/>
  <c r="O16" i="1"/>
  <c r="P16" i="1"/>
  <c r="Q16" i="1"/>
  <c r="R16" i="1"/>
  <c r="S16" i="1"/>
  <c r="T16" i="1"/>
  <c r="U16" i="1"/>
  <c r="V16" i="1"/>
  <c r="W16" i="1"/>
  <c r="Z17" i="1"/>
  <c r="O17" i="1"/>
  <c r="P17" i="1"/>
  <c r="Q17" i="1"/>
  <c r="R17" i="1"/>
  <c r="S17" i="1"/>
  <c r="T17" i="1"/>
  <c r="U17" i="1"/>
  <c r="V17" i="1"/>
  <c r="W17" i="1"/>
  <c r="Z18" i="1"/>
  <c r="O18" i="1"/>
  <c r="P18" i="1"/>
  <c r="Q18" i="1"/>
  <c r="R18" i="1"/>
  <c r="S18" i="1"/>
  <c r="T18" i="1"/>
  <c r="U18" i="1"/>
  <c r="V18" i="1"/>
  <c r="W18" i="1"/>
  <c r="Z19" i="1"/>
  <c r="O19" i="1"/>
  <c r="P19" i="1"/>
  <c r="Q19" i="1"/>
  <c r="R19" i="1"/>
  <c r="S19" i="1"/>
  <c r="T19" i="1"/>
  <c r="U19" i="1"/>
  <c r="V19" i="1"/>
  <c r="W19" i="1"/>
  <c r="Z20" i="1"/>
  <c r="O20" i="1"/>
  <c r="P20" i="1"/>
  <c r="Q20" i="1"/>
  <c r="R20" i="1"/>
  <c r="S20" i="1"/>
  <c r="T20" i="1"/>
  <c r="U20" i="1"/>
  <c r="V20" i="1"/>
  <c r="W20" i="1"/>
  <c r="Z21" i="1"/>
  <c r="O21" i="1"/>
  <c r="P21" i="1"/>
  <c r="Q21" i="1"/>
  <c r="R21" i="1"/>
  <c r="S21" i="1"/>
  <c r="T21" i="1"/>
  <c r="U21" i="1"/>
  <c r="V21" i="1"/>
  <c r="W21" i="1"/>
  <c r="Z22" i="1"/>
  <c r="O22" i="1"/>
  <c r="P22" i="1"/>
  <c r="Q22" i="1"/>
  <c r="R22" i="1"/>
  <c r="S22" i="1"/>
  <c r="T22" i="1"/>
  <c r="U22" i="1"/>
  <c r="V22" i="1"/>
  <c r="W22" i="1"/>
  <c r="Z23" i="1"/>
  <c r="O23" i="1"/>
  <c r="P23" i="1"/>
  <c r="Q23" i="1"/>
  <c r="R23" i="1"/>
  <c r="S23" i="1"/>
  <c r="T23" i="1"/>
  <c r="U23" i="1"/>
  <c r="V23" i="1"/>
  <c r="W23" i="1"/>
  <c r="Z24" i="1"/>
  <c r="O24" i="1"/>
  <c r="P24" i="1"/>
  <c r="Q24" i="1"/>
  <c r="R24" i="1"/>
  <c r="S24" i="1"/>
  <c r="T24" i="1"/>
  <c r="U24" i="1"/>
  <c r="V24" i="1"/>
  <c r="W24" i="1"/>
  <c r="N20" i="1"/>
  <c r="N21" i="1"/>
  <c r="N22" i="1"/>
  <c r="N23" i="1"/>
  <c r="N24" i="1"/>
  <c r="N9" i="1"/>
  <c r="N10" i="1"/>
  <c r="N11" i="1"/>
  <c r="N12" i="1"/>
  <c r="N13" i="1"/>
  <c r="N14" i="1"/>
  <c r="N19" i="1"/>
  <c r="N18" i="1"/>
  <c r="N17" i="1"/>
  <c r="N16" i="1"/>
  <c r="N15" i="1"/>
  <c r="N8" i="1"/>
  <c r="N7" i="1"/>
  <c r="N6" i="1"/>
  <c r="N5" i="1"/>
  <c r="AF14" i="1" l="1"/>
  <c r="AC18" i="1"/>
  <c r="AF5" i="1"/>
  <c r="AF9" i="1"/>
  <c r="AF10" i="1"/>
  <c r="AF12" i="1"/>
  <c r="AF11" i="1"/>
  <c r="AF7" i="1"/>
  <c r="AF8" i="1"/>
  <c r="AF6" i="1"/>
  <c r="AF13" i="1"/>
</calcChain>
</file>

<file path=xl/sharedStrings.xml><?xml version="1.0" encoding="utf-8"?>
<sst xmlns="http://schemas.openxmlformats.org/spreadsheetml/2006/main" count="983" uniqueCount="713">
  <si>
    <t>오늘자 뉴스</t>
    <phoneticPr fontId="1" type="noConversion"/>
  </si>
  <si>
    <t>시가총액</t>
  </si>
  <si>
    <t>구분</t>
    <phoneticPr fontId="1" type="noConversion"/>
  </si>
  <si>
    <t>KOSPI</t>
    <phoneticPr fontId="1" type="noConversion"/>
  </si>
  <si>
    <t>KOSDAQ</t>
    <phoneticPr fontId="1" type="noConversion"/>
  </si>
  <si>
    <t>종목명</t>
    <phoneticPr fontId="1" type="noConversion"/>
  </si>
  <si>
    <t>URL</t>
    <phoneticPr fontId="1" type="noConversion"/>
  </si>
  <si>
    <t>파일명</t>
    <phoneticPr fontId="1" type="noConversion"/>
  </si>
  <si>
    <t>출처</t>
    <phoneticPr fontId="1" type="noConversion"/>
  </si>
  <si>
    <t>번호</t>
    <phoneticPr fontId="1" type="noConversion"/>
  </si>
  <si>
    <t>다우산업</t>
    <phoneticPr fontId="1" type="noConversion"/>
  </si>
  <si>
    <t>나스닥</t>
    <phoneticPr fontId="1" type="noConversion"/>
  </si>
  <si>
    <t>S&amp;P 500</t>
    <phoneticPr fontId="1" type="noConversion"/>
  </si>
  <si>
    <t>USD환율</t>
    <phoneticPr fontId="1" type="noConversion"/>
  </si>
  <si>
    <t>JPY환율</t>
    <phoneticPr fontId="1" type="noConversion"/>
  </si>
  <si>
    <t>EUR환율</t>
    <phoneticPr fontId="1" type="noConversion"/>
  </si>
  <si>
    <t>WIT</t>
    <phoneticPr fontId="1" type="noConversion"/>
  </si>
  <si>
    <t>유가</t>
    <phoneticPr fontId="1" type="noConversion"/>
  </si>
  <si>
    <t>금</t>
    <phoneticPr fontId="1" type="noConversion"/>
  </si>
  <si>
    <t>업종별시세</t>
    <phoneticPr fontId="1" type="noConversion"/>
  </si>
  <si>
    <t>현재가</t>
  </si>
  <si>
    <t>전일비</t>
  </si>
  <si>
    <t>등락률</t>
  </si>
  <si>
    <t>거래량</t>
  </si>
  <si>
    <t>영업이익</t>
  </si>
  <si>
    <t>외국인비율</t>
  </si>
  <si>
    <t>PER</t>
  </si>
  <si>
    <t>ROE</t>
  </si>
  <si>
    <t>PBR</t>
  </si>
  <si>
    <t>제목</t>
    <phoneticPr fontId="1" type="noConversion"/>
  </si>
  <si>
    <t xml:space="preserve">KOSDAQ </t>
    <phoneticPr fontId="1" type="noConversion"/>
  </si>
  <si>
    <t>KOSPI 200</t>
    <phoneticPr fontId="1" type="noConversion"/>
  </si>
  <si>
    <t>상승종목</t>
    <phoneticPr fontId="1" type="noConversion"/>
  </si>
  <si>
    <t>등락률순위</t>
    <phoneticPr fontId="1" type="noConversion"/>
  </si>
  <si>
    <t>종목별 투자정보</t>
    <phoneticPr fontId="1" type="noConversion"/>
  </si>
  <si>
    <t>개수</t>
    <phoneticPr fontId="1" type="noConversion"/>
  </si>
  <si>
    <t>시황정보</t>
    <phoneticPr fontId="1" type="noConversion"/>
  </si>
  <si>
    <t>종목별 공시지표</t>
    <phoneticPr fontId="1" type="noConversion"/>
  </si>
  <si>
    <t>오늘의 리포트</t>
    <phoneticPr fontId="1" type="noConversion"/>
  </si>
  <si>
    <t>투자정보</t>
    <phoneticPr fontId="1" type="noConversion"/>
  </si>
  <si>
    <t>종목분석</t>
    <phoneticPr fontId="1" type="noConversion"/>
  </si>
  <si>
    <t>경제전망리포트</t>
    <phoneticPr fontId="1" type="noConversion"/>
  </si>
  <si>
    <t>공시</t>
    <phoneticPr fontId="1" type="noConversion"/>
  </si>
  <si>
    <t xml:space="preserve">&lt;-종목별공시URL은 코스피 코스닥 10개만 끌고와서 Z5:Z24에 넣기 </t>
    <phoneticPr fontId="1" type="noConversion"/>
  </si>
  <si>
    <t>AG23</t>
    <phoneticPr fontId="1" type="noConversion"/>
  </si>
  <si>
    <t>AH23</t>
    <phoneticPr fontId="1" type="noConversion"/>
  </si>
  <si>
    <t>남선알미늄</t>
  </si>
  <si>
    <t>주요 뉴스</t>
    <phoneticPr fontId="1" type="noConversion"/>
  </si>
  <si>
    <t>외국인비율</t>
    <phoneticPr fontId="1" type="noConversion"/>
  </si>
  <si>
    <t>주 요  뉴 스</t>
    <phoneticPr fontId="1" type="noConversion"/>
  </si>
  <si>
    <t>링크</t>
    <phoneticPr fontId="1" type="noConversion"/>
  </si>
  <si>
    <t>내용</t>
    <phoneticPr fontId="1" type="noConversion"/>
  </si>
  <si>
    <t>언론사</t>
    <phoneticPr fontId="1" type="noConversion"/>
  </si>
  <si>
    <t>날짜</t>
    <phoneticPr fontId="1" type="noConversion"/>
  </si>
  <si>
    <t>URL</t>
  </si>
  <si>
    <t>"4만전자 다시 볼라"…외국인 빠진 삼성전자, 내년은?</t>
  </si>
  <si>
    <t>국내 증시 대장주 삼성전자가 내림세를 이어가고 있다. AI(인공지능) 경쟁력 등 주가 반등을 이끌 모멘텀(주가 상승 동력)이 부재한 상..</t>
  </si>
  <si>
    <t xml:space="preserve">머니투데이 </t>
  </si>
  <si>
    <t>https://finance.naver.com/news/news_read.naver?article_id=0005131485&amp;office_id=008&amp;mode=mainnews&amp;type=&amp;date=2024-12-20&amp;page=1</t>
  </si>
  <si>
    <t>PBR 0.8배 ‘코로나 수준’… 글로벌 투자 비중도 ‘뚝뚝’</t>
  </si>
  <si>
    <t>■ 불붙는 ‘코스피 바닥론’ 탄핵정국·트럼프 2기 영향에 PBR 하락… 청산가치 밑돌아 美는 4.6배·유럽은 1.9배 대조 전문가 “A..</t>
  </si>
  <si>
    <t xml:space="preserve">문화일보 </t>
  </si>
  <si>
    <t>https://finance.naver.com/news/news_read.naver?article_id=0002679429&amp;office_id=021&amp;mode=mainnews&amp;type=&amp;date=2024-12-20&amp;page=1</t>
  </si>
  <si>
    <t>외인 코스피서 2조 넘게 이탈한 3가지 이유</t>
  </si>
  <si>
    <t>외인투자자, 韓증시 이탈 요인 분석 三電부진·강달러·세계경기 민감 꼽아 비상계엄 사태, 탄핵정국 등 국내 정세가 요동을 치자 다수의 외..</t>
  </si>
  <si>
    <t xml:space="preserve">헤럴드경제 </t>
  </si>
  <si>
    <t>https://finance.naver.com/news/news_read.naver?article_id=0002405540&amp;office_id=016&amp;mode=mainnews&amp;type=&amp;date=2024-12-20&amp;page=1</t>
  </si>
  <si>
    <t>美증시 시총&lt;63조달러&gt;, 글로벌 절반 넘었다</t>
  </si>
  <si>
    <t>11월 기준 전세계 시총 50.3% 차지 1년 간 글로벌 시총 성장세보다 NYSE 1.64배·나스닥 2.28배 ↑ 연간수익률, 日·獨·..</t>
  </si>
  <si>
    <t>https://finance.naver.com/news/news_read.naver?article_id=0002405537&amp;office_id=016&amp;mode=mainnews&amp;type=&amp;date=2024-12-20&amp;page=1</t>
  </si>
  <si>
    <t>저점 찍었나…삼성전자 순매수 1위[주식 초고수는 지금]</t>
  </si>
  <si>
    <t>미래에셋증권에서 거래하는 고수익 투자자들이 20일 오전 가장 많이 순매수한 종목은 삼성전자(005930), 루닛(328130), 비보존..</t>
  </si>
  <si>
    <t xml:space="preserve">서울경제 </t>
  </si>
  <si>
    <t>https://finance.naver.com/news/news_read.naver?article_id=0004430435&amp;office_id=011&amp;mode=mainnews&amp;type=&amp;date=2024-12-20&amp;page=1</t>
  </si>
  <si>
    <t>QQQ 투자? 당신도 ‘비트코인’ 투자자!…대표 나스닥 ETF, ‘마이크로스트레티지’ 편입 효과는? [투자260]</t>
  </si>
  <si>
    <t>이달 23일부터 비트코인을 대량 보유한 마이크로스트레티지가 나스닥 100 지수에 편입된다. 이에 따라 나스닥 100을 추종하는 대표 E..</t>
  </si>
  <si>
    <t>https://finance.naver.com/news/news_read.naver?article_id=0002405513&amp;office_id=016&amp;mode=mainnews&amp;type=&amp;date=2024-12-20&amp;page=1</t>
  </si>
  <si>
    <t>美 트럼프發 셧다운 위기...탄핵정국 韓 직격탄 우려 [오한마]</t>
  </si>
  <si>
    <t>시청자 여러분 안녕하십니까. 오전장 한방에 마무리하는 뉴스. 오한마 시간입니다. 미국 하원에서 새 예산안이 부결되면서 연방정부 셧다운 ..</t>
  </si>
  <si>
    <t xml:space="preserve">한국경제TV </t>
  </si>
  <si>
    <t>https://finance.naver.com/news/news_read.naver?article_id=0001192484&amp;office_id=215&amp;mode=mainnews&amp;type=&amp;date=2024-12-20&amp;page=1</t>
  </si>
  <si>
    <t>불닭 열풍' 삼양식품, 하락장 속 나홀로 질주…최고가 경신</t>
  </si>
  <si>
    <t>삼양식품이 글로벌 불닭볶음면 열풍에 힘입어 하락장 속에서도 사상 최고가를 기록했다. 수출 증가와 생산능력 확대에 따른 성장 기대감이 주..</t>
  </si>
  <si>
    <t xml:space="preserve">뉴시스 </t>
  </si>
  <si>
    <t>https://finance.naver.com/news/news_read.naver?article_id=0012973601&amp;office_id=003&amp;mode=mainnews&amp;type=&amp;date=2024-12-20&amp;page=1</t>
  </si>
  <si>
    <t>벨기에 빌딩 투자도 전액 손실로…늦어지는 금리인하 어쩌나</t>
  </si>
  <si>
    <t>벨기에 정부기관이 사용하는 빌딩에 투자한 부동산 펀드가 전액 손실 위기에 처했다. 지난 6월 펀드 만기는 5년 연장했지만, 자산 매입 ..</t>
  </si>
  <si>
    <t>https://finance.naver.com/news/news_read.naver?article_id=0012973572&amp;office_id=003&amp;mode=mainnews&amp;type=&amp;date=2024-12-20&amp;page=1</t>
  </si>
  <si>
    <t>"대권 도전하나?" 질문에 "생각해 본 적 없다"…우원식 대답에 '테마주' 급락</t>
  </si>
  <si>
    <t>연일 급등하던 '우원식 테마주'들이 하락세를 보이고 있다. 우원식 국회의장이 차기 대선 도전 가능성과 관련해 "아직 생각해 본 적 없다..</t>
  </si>
  <si>
    <t>https://finance.naver.com/news/news_read.naver?article_id=0004430414&amp;office_id=011&amp;mode=mainnews&amp;type=&amp;date=2024-12-20&amp;page=1</t>
  </si>
  <si>
    <t>“11만달러 가나 했더니”···꺾인 비트코인, 연이틀 약세에 국내 가상자산株도 ‘뚝’ [투자360]</t>
  </si>
  <si>
    <t>가상화폐 비트코인. [로이터] 비트코인 약세가 지속되면서 20일 한화투자증권 등 가상자산 관련 종목이 일제히 내리고 있다. 이날 오전 ..</t>
  </si>
  <si>
    <t>https://finance.naver.com/news/news_read.naver?article_id=0002405434&amp;office_id=016&amp;mode=mainnews&amp;type=&amp;date=2024-12-20&amp;page=1</t>
  </si>
  <si>
    <t>재건 수혜주' 전진건설로봇 5거래일간 63% 급등…사상 최고가[핫종목]</t>
  </si>
  <si>
    <t>전진건설로봇(079900)이 5거래일 연속 급등하면서 연일 사상 최고가를 기록하고 있다. 20일 오전 10시 20분 전진건설로봇은 전일..</t>
  </si>
  <si>
    <t xml:space="preserve">뉴스1 </t>
  </si>
  <si>
    <t>https://finance.naver.com/news/news_read.naver?article_id=0007979020&amp;office_id=421&amp;mode=mainnews&amp;type=&amp;date=2024-12-20&amp;page=1</t>
  </si>
  <si>
    <t>"킹달러 수혜주"…자동차株 악셀 밟나</t>
  </si>
  <si>
    <t>원·달러 환율이 글로벌 금융위기 이후 15년 만에 1450원을 돌파한 가운데 국내 대표 고환율 수혜 업종인 자동차주에 관심이 모이고 있..</t>
  </si>
  <si>
    <t>https://finance.naver.com/news/news_read.naver?article_id=0012973421&amp;office_id=003&amp;mode=mainnews&amp;type=&amp;date=2024-12-20&amp;page=1</t>
  </si>
  <si>
    <t>강세론자' 톰 리 "증시 비관론 지나쳐…저가매수 기회"</t>
  </si>
  <si>
    <t>월가 대표 강세론자로 알려진 톰 리 펀드스트랫 공동창업자가 주식 투자자들을 위한 조언을 남겼다. 19일(현지시간) CNBC에 따르면 톰..</t>
  </si>
  <si>
    <t>https://finance.naver.com/news/news_read.naver?article_id=0001192474&amp;office_id=215&amp;mode=mainnews&amp;type=&amp;date=2024-12-20&amp;page=1</t>
  </si>
  <si>
    <t>‘대기업 입주 속속’ 모습 갖춰가는 마곡, 서울 핵심 업무권역으로 우뚝</t>
  </si>
  <si>
    <t>서울 강서구 마곡지구가 서울 업무권역의 판도를 뒤흔들 ‘태풍의 눈’으로 부상하고 있다. 마곡지구를 중심으로 국내 유수의 굵직한 기업이 ..</t>
  </si>
  <si>
    <t>https://finance.naver.com/news/news_read.naver?article_id=0004430390&amp;office_id=011&amp;mode=mainnews&amp;type=&amp;date=2024-12-20&amp;page=1</t>
  </si>
  <si>
    <t>삼성증권 "롯데케미칼, 재무 리스크 사라졌지만…목표가는 하향"</t>
  </si>
  <si>
    <t>롯데케미칼이 회사채 재무특약 조정으로 기한이익상실(EOD) 위기에서 벗어난 가운데 증권가에선 단기적으로 투자자심리를 끌어내리는 재무 리..</t>
  </si>
  <si>
    <t xml:space="preserve">비즈워치 </t>
  </si>
  <si>
    <t>https://finance.naver.com/news/news_read.naver?article_id=0000031746&amp;office_id=648&amp;mode=mainnews&amp;type=&amp;date=2024-12-20&amp;page=1</t>
  </si>
  <si>
    <t>이러다 진짜 ‘황제주’ 등극하겠네…전세계 주목 받으며 올해 247% 오른 삼양식품</t>
  </si>
  <si>
    <t>삼양식품, 올해 들어 주가 247%↑ 키움증권 목표가 95만원으로 상향 “올해 크리스마스에는 기념으로 불닭볶음면 먹어야겠네요” “100..</t>
  </si>
  <si>
    <t xml:space="preserve">매일경제 </t>
  </si>
  <si>
    <t>https://finance.naver.com/news/news_read.naver?article_id=0005416972&amp;office_id=009&amp;mode=mainnews&amp;type=&amp;date=2024-12-20&amp;page=1</t>
  </si>
  <si>
    <t>“오늘도 영 맥 못 추네”…삼성전자 1%·SK하이닉스 2%대 약세</t>
  </si>
  <si>
    <t>미국 메모리 반도체기업 마이크론테크놀러지의 실적 전망치가 시장의 기대치를 밑돌면서 국내 반도체주를 향한 투자심리도 좀처럼 되살아나지 못..</t>
  </si>
  <si>
    <t>https://finance.naver.com/news/news_read.naver?article_id=0005416971&amp;office_id=009&amp;mode=mainnews&amp;type=&amp;date=2024-12-20&amp;page=1</t>
  </si>
  <si>
    <t>‘6600억 美 보조금’ 약발 안 통하는 SK하닉…FOMC·마이크론 쇼크에 K-반도체株 ‘휘청’ [투자360]</t>
  </si>
  <si>
    <t>미국 정부로부터 6600억원 보조금 수령을 확정했음에도 불구하고 SK하이닉스 주가가 20일 장 초반 급락세를 면치 못하고 있다. 미국 ..</t>
  </si>
  <si>
    <t>https://finance.naver.com/news/news_read.naver?article_id=0002405379&amp;office_id=016&amp;mode=mainnews&amp;type=&amp;date=2024-12-20&amp;page=1</t>
  </si>
  <si>
    <t>코스피 2400 저지선마저 뚫리나…파월의 여진에 ‘흔들’ [투자360]</t>
  </si>
  <si>
    <t>20일 오전 서울 중구 하나은행 본점 딜링룸 현황판에 코스피, 원/달러 환율이 표시돼 있다. 이날 코스피는 2,420대에서 약보합으로 ..</t>
  </si>
  <si>
    <t>https://finance.naver.com/news/news_read.naver?article_id=0002405351&amp;office_id=016&amp;mode=mainnews&amp;type=&amp;date=2024-12-20&amp;page=1</t>
  </si>
  <si>
    <t>"대선 도전하나?" 질문받더니…우원식 반응에 '테마주' 술렁</t>
  </si>
  <si>
    <t>연일 급등하던 '우원식 테마주'의 흐름이 엇갈리고 있다. 우원식 국회의장이 차기 대선 도전 가능성과 관련해 "아직 생각해 본 적이 없다..</t>
  </si>
  <si>
    <t xml:space="preserve">한국경제 </t>
  </si>
  <si>
    <t>https://finance.naver.com/news/news_read.naver?article_id=0005072555&amp;office_id=015&amp;mode=mainnews&amp;type=&amp;date=2024-12-20&amp;page=2</t>
  </si>
  <si>
    <t>8.6조 국채' 투매한 외국인…환율·금리 패닉장 열린다</t>
  </si>
  <si>
    <t>이 기사는 12월 19일 16:46 마켓인사이트에 게재된 기사입니다. 외국인 투자자가 계엄 사태 이후 국채선물을 8조6000원어치가량 ..</t>
  </si>
  <si>
    <t>https://finance.naver.com/news/news_read.naver?article_id=0005072547&amp;office_id=015&amp;mode=mainnews&amp;type=&amp;date=2024-12-20&amp;page=2</t>
  </si>
  <si>
    <t>코스피 장 초반 2,400대까지 밀려…외인·기관 '팔자'(종합)</t>
  </si>
  <si>
    <t>보합권 출발해 낙폭 확대…"위험자산 선호 심리 위축" 시총 상위 주 대부분 약세…코스닥도 1.3% 급락 중 코스피가 20일 미 연방준비..</t>
  </si>
  <si>
    <t xml:space="preserve">연합뉴스 </t>
  </si>
  <si>
    <t>https://finance.naver.com/news/news_read.naver?article_id=0015117311&amp;office_id=001&amp;mode=mainnews&amp;type=&amp;date=2024-12-20&amp;page=2</t>
  </si>
  <si>
    <t>보조금 확정에도…SK하이닉스, FOMC·마이크론 쇼크에 약세</t>
  </si>
  <si>
    <t>SK하이닉스 주가가 조 바이든 미국 행정부가 반도체법(Chips Act)에 따라 6600억원대의 직접 보조금을 지급하기 위한 계약을 최..</t>
  </si>
  <si>
    <t>https://finance.naver.com/news/news_read.naver?article_id=0005072540&amp;office_id=015&amp;mode=mainnews&amp;type=&amp;date=2024-12-20&amp;page=2</t>
  </si>
  <si>
    <t>"당분간 배당 어렵다" 증권가 전망에…현대해상, 52주 최저가 '추락'</t>
  </si>
  <si>
    <t>현대해상의 주가가 급락하고 있다. 당분간 배당이 어려울 것이란 증권가 전망에 투자심리가 위축된 것으로 풀이된다. 20일 오전 9시13분..</t>
  </si>
  <si>
    <t>https://finance.naver.com/news/news_read.naver?article_id=0005072531&amp;office_id=015&amp;mode=mainnews&amp;type=&amp;date=2024-12-20&amp;page=2</t>
  </si>
  <si>
    <t>신한투자증권 “美, 금리발 조정장 온다…연말연초 둔화세 전망”</t>
  </si>
  <si>
    <t>연말연초 미국 증시의 거침없는 오버슈팅을 기대했으나 단기적 측면에서 주가 행보가 둔탁해질 것이라는 전망이 나왔다. 김성환 신한투자증권 ..</t>
  </si>
  <si>
    <t xml:space="preserve">데일리안 </t>
  </si>
  <si>
    <t>https://finance.naver.com/news/news_read.naver?article_id=0002906292&amp;office_id=119&amp;mode=mainnews&amp;type=&amp;date=2024-12-20&amp;page=2</t>
  </si>
  <si>
    <t>LG에너지솔루션, 4분기 실적부진 불가피…고객사 재고조정 영향-삼성</t>
  </si>
  <si>
    <t>삼성증권은 LG에너지솔루션이 올해 4분기 시장 기대치에 못 미친 실적을 낼 것으로 20일 전망했다. 주요 고객사 재고조정에 따른 수익성..</t>
  </si>
  <si>
    <t>https://finance.naver.com/news/news_read.naver?article_id=0005131351&amp;office_id=008&amp;mode=mainnews&amp;type=&amp;date=2024-12-20&amp;page=2</t>
  </si>
  <si>
    <t>삼성證 "롯데케미칼, 단기 재무 우려 소멸에도…목표가 6%↓"</t>
  </si>
  <si>
    <t>삼성증권은 20일 2조 원 규모 회사채 조기 상환 특약 조정에도 롯데케미칼(011170)의 목표가를 6% 하향했다. 업황 부진을 고려했..</t>
  </si>
  <si>
    <t>https://finance.naver.com/news/news_read.naver?article_id=0007978659&amp;office_id=421&amp;mode=mainnews&amp;type=&amp;date=2024-12-20&amp;page=2</t>
  </si>
  <si>
    <t>유안타證 "삼성E&amp;A, 내년 초 실적 발표가 주가 변곡점…목표가↓"</t>
  </si>
  <si>
    <t>유안타증권은 20일 삼성E&amp;A에 대해 "저평가가 종료되기 위해서는 비화공 수주 감소, 내년 감익에 따른 자기자본이익률(ROE) 축소에 ..</t>
  </si>
  <si>
    <t>https://finance.naver.com/news/news_read.naver?article_id=0012973058&amp;office_id=003&amp;mode=mainnews&amp;type=&amp;date=2024-12-20&amp;page=2</t>
  </si>
  <si>
    <t>‘매파’ FOMC 충격 아직도 얼얼…코스피, ‘저평가’란 이유로 오를까? [투자360]</t>
  </si>
  <si>
    <t>뉴욕증시는 보합세…필라델피아반도체지수 사흘째 하락 ‘저평가’ 국내 증시, 반등 시도 가능성 오늘 중국 금리 결정·미국 PCE 물가지수 ..</t>
  </si>
  <si>
    <t>https://finance.naver.com/news/news_read.naver?article_id=0002405277&amp;office_id=016&amp;mode=mainnews&amp;type=&amp;date=2024-12-20&amp;page=2</t>
  </si>
  <si>
    <t>한투證 “외국인, 韓이 아닌 삼성전자·SK하이닉스 판 것”</t>
  </si>
  <si>
    <t>외국인 투자자가 국내 주식시장에서 ‘팔자’를 이어가고 있다. 염동찬 한국투자증권 연구원은 “외국인은 한국 자산을 순매도하는 것이 아니라..</t>
  </si>
  <si>
    <t xml:space="preserve">조선비즈 </t>
  </si>
  <si>
    <t>https://finance.naver.com/news/news_read.naver?article_id=0001041582&amp;office_id=366&amp;mode=mainnews&amp;type=&amp;date=2024-12-20&amp;page=2</t>
  </si>
  <si>
    <t>美증시 혼조 마감, 국내 증시 "방어·배당주 대응 유효"[굿모닝 증시]</t>
  </si>
  <si>
    <t>미국 증시가 혼조세로 마감한 가운데 국내 증시는 매크로(거시경제) 불확실성 우려에 방어주와 배당주로 대응해야 한다는 분석이 나온다. 1..</t>
  </si>
  <si>
    <t xml:space="preserve">아시아경제 </t>
  </si>
  <si>
    <t>https://finance.naver.com/news/news_read.naver?article_id=0005520824&amp;office_id=277&amp;mode=mainnews&amp;type=&amp;date=2024-12-20&amp;page=2</t>
  </si>
  <si>
    <t>답답한 환율천장…“낙폭과대 개별 중소형주 유리”[오늘증시전망]</t>
  </si>
  <si>
    <t>간밤 뉴욕 증시가 전일 있었던 12월 연방공개시장위원회(FOMC)의 결과가 매파적이었던 영향이 이어지며 혼조 마감한 가운데 한국 증시 ..</t>
  </si>
  <si>
    <t xml:space="preserve">이데일리 </t>
  </si>
  <si>
    <t>https://finance.naver.com/news/news_read.naver?article_id=0005910232&amp;office_id=018&amp;mode=mainnews&amp;type=&amp;date=2024-12-20&amp;page=2</t>
  </si>
  <si>
    <t>‘NYSE+나스닥’ 美 증시, 글로벌 시총 절반 넘었다 [투자360]</t>
  </si>
  <si>
    <t>11월 기준 NYSE·나스닥 시총 합산액만 63조弗…전체 약 50.3% 최근 1년 간 글로벌 시총 성장세比 NYSE 1.64배·나스닥 ..</t>
  </si>
  <si>
    <t>https://finance.naver.com/news/news_read.naver?article_id=0002405260&amp;office_id=016&amp;mode=mainnews&amp;type=&amp;date=2024-12-20&amp;page=2</t>
  </si>
  <si>
    <t>[단독]檢 “메리츠證 전 임직원, 논현동 사업부지 담보가치 파악...CB 후순위 투자자 모집 안해”</t>
  </si>
  <si>
    <t>검찰이 메리츠증권 IB사업 본부 전 임직원 6명과 다올투자증권 IB부서 전 직원 1명을 지난 10월 30일 기소하며 공소장에 “전환사채..</t>
  </si>
  <si>
    <t>https://finance.naver.com/news/news_read.naver?article_id=0005520800&amp;office_id=277&amp;mode=mainnews&amp;type=&amp;date=2024-12-20&amp;page=2</t>
  </si>
  <si>
    <t>FOMC 여진 지속되는데…코스피 반등 가능할까[마켓뷰]</t>
  </si>
  <si>
    <t>뉴욕증시는 보합세…필라델피아반도체지수 사흘째 하락 '저평가' 국내 증시, 반등 시도 가능성 오늘 중국 금리 결정·미국 PCE 물가지수 ..</t>
  </si>
  <si>
    <t>https://finance.naver.com/news/news_read.naver?article_id=0015117132&amp;office_id=001&amp;mode=mainnews&amp;type=&amp;date=2024-12-20&amp;page=2</t>
  </si>
  <si>
    <t>“코스피 추가 하락 제한적…FOMC 경계감 선반영 과도”</t>
  </si>
  <si>
    <t>미국 연방준비제도(Fed·연준)가 12월 연방공개시장위원회(FOMC)에서 매파적 통화정책을 발표하며 코스피가 약세를 보였지만, 과도한 ..</t>
  </si>
  <si>
    <t>https://finance.naver.com/news/news_read.naver?article_id=0005910226&amp;office_id=018&amp;mode=mainnews&amp;type=&amp;date=2024-12-20&amp;page=2</t>
  </si>
  <si>
    <t>‘매파 파월’ 영향권 지속…美경제 2분기 연속 3% 성장[뉴스새벽배송]</t>
  </si>
  <si>
    <t>간밤 뉴욕 증시는 전일 있었던 12월 연방공개시장위원회(FOMC)의 결과가 매파적이었던 영향이 이어지며 혼조 마감했다. 뉴욕 유가는 수..</t>
  </si>
  <si>
    <t>https://finance.naver.com/news/news_read.naver?article_id=0005910223&amp;office_id=018&amp;mode=mainnews&amp;type=&amp;date=2024-12-20&amp;page=2</t>
  </si>
  <si>
    <t>"우리 고양이, 겨울만 되면 왜 이러죠?"…수의사에 물었더니</t>
  </si>
  <si>
    <t>겨울철 반려묘가 계절성 우울증(SAD) 증상을 보인다며 걱정하는 보호자들이 있다. 평소보다 식사량이 줄고 잠을 많이 자는 등 생활패턴이..</t>
  </si>
  <si>
    <t>https://finance.naver.com/news/news_read.naver?article_id=0005072505&amp;office_id=015&amp;mode=mainnews&amp;type=&amp;date=2024-12-20&amp;page=2</t>
  </si>
  <si>
    <t>탄핵 정국에 불안정한 금융시장…IPO로 엑시트 포문 여는 PE ‘긴장’[주간 ‘딜’리버리]</t>
  </si>
  <si>
    <t>LG CNS·케이뱅크 등 대어 대기 코스피지수 2400선 안에서 등락 반복 구주매출 소화될수록 장기적 밸류업 ‘긍정적’ [헤럴드경제=심..</t>
  </si>
  <si>
    <t>https://finance.naver.com/news/news_read.naver?article_id=0002405241&amp;office_id=016&amp;mode=mainnews&amp;type=&amp;date=2024-12-20&amp;page=2</t>
  </si>
  <si>
    <t>"환율 1500원도 사정권"…트럼프에 정치불안까지 '이중고'</t>
  </si>
  <si>
    <t>원·달러 환율 심리적 방어선이던 1430원과 1450원선이 보름 만에 잇따라 뚫리면서 이제는 상단을 1500원선까지 열어놔야 한다는 전..</t>
  </si>
  <si>
    <t>https://finance.naver.com/news/news_read.naver?article_id=0005072503&amp;office_id=015&amp;mode=mainnews&amp;type=&amp;date=2024-12-20&amp;page=3</t>
  </si>
  <si>
    <t>김동현 “집 팔아 코인 탔다 길거리 나앉을 뻔”…‘10.8만→9.5만弗’ 비트코인, 이틀 새 ‘뚝’ [투자360]</t>
  </si>
  <si>
    <t>가상자산 대장주 비트코인이 ‘매파(긴축 선호)’적 발언을 쏟아낸 제롬 파월 미국 연방준비제도(Fed·연준) 의장과 기존 대비 절반 수준..</t>
  </si>
  <si>
    <t>https://finance.naver.com/news/news_read.naver?article_id=0002405238&amp;office_id=016&amp;mode=mainnews&amp;type=&amp;date=2024-12-20&amp;page=3</t>
  </si>
  <si>
    <t>2025년 구리 시장 전망 [원자재 &amp; ETF 뉴스]</t>
  </si>
  <si>
    <t>원자재 시황도 살펴보겠습니다. 현재 시간 5시 48분 지나가고 있고요, 5시 수치를 기준으로 하고 있습니다. 국제유가부터 확인해 보겠습..</t>
  </si>
  <si>
    <t>https://finance.naver.com/news/news_read.naver?article_id=0001192438&amp;office_id=215&amp;mode=mainnews&amp;type=&amp;date=2024-12-20&amp;page=3</t>
  </si>
  <si>
    <t>벨기에 정부기관 입주 빌딩에 투자했다가…900억 ‘전액 손실’</t>
  </si>
  <si>
    <t>한국투자리얼에셋운용 펀드가 벨기에 상업용부동산에 투자했다가 전액 손실 위기에 놓였다. 정부기관이 입주해 있는 빌딩이지만 부동산 시장 침..</t>
  </si>
  <si>
    <t>https://finance.naver.com/news/news_read.naver?article_id=0004430303&amp;office_id=011&amp;mode=mainnews&amp;type=&amp;date=2024-12-20&amp;page=3</t>
  </si>
  <si>
    <t>미 Fed발 충격파 여전…주요 지수 반등 실패 [뉴욕증시 브리핑]</t>
  </si>
  <si>
    <t>19일(현지시간) 뉴욕증시가 보합권에서 혼조세를 나타냈다. 전날 미 중앙은행(Fed)의 '매파적 금리인하' 충격에서 여전히 벗어나지 못..</t>
  </si>
  <si>
    <t>https://finance.naver.com/news/news_read.naver?article_id=0005072496&amp;office_id=015&amp;mode=mainnews&amp;type=&amp;date=2024-12-20&amp;page=3</t>
  </si>
  <si>
    <t>비트코인, 연준발 악재에 거듭 약세…9만6000달러선 터치</t>
  </si>
  <si>
    <t>미국 연방준비제도(Fed·연준)가 유발한 악재 탓에 비트코인(BTC) 가격이 한때 9만6000달러(약 1억3901만원) 수준까지 내렸다..</t>
  </si>
  <si>
    <t>https://finance.naver.com/news/news_read.naver?article_id=0012972985&amp;office_id=003&amp;mode=mainnews&amp;type=&amp;date=2024-12-20&amp;page=3</t>
  </si>
  <si>
    <t>키움 이어 삼성증권...호실적에 연말 배당 기대감 ‘업’</t>
  </si>
  <si>
    <t>키움증권이 올해 연말 배당금액을 대폭 늘리면서 ‘배당 우등생’인 삼성증권의 배당 집행 규모에도 관심이 모인다. 전통적으로 배당 성향이 ..</t>
  </si>
  <si>
    <t>https://finance.naver.com/news/news_read.naver?article_id=0002906248&amp;office_id=119&amp;mode=mainnews&amp;type=&amp;date=2024-12-20&amp;page=3</t>
  </si>
  <si>
    <t>한계상황 몰린 韓상장사…바이오·부품사 등 500개 육박</t>
  </si>
  <si>
    <t>국내 상장사 중 영업이익으로 이자조차 내기 힘든 한계기업이 500개에 육박했다. 정상기업의 발목까지 붙잡는 한계기업을 증시에서 퇴출시키..</t>
  </si>
  <si>
    <t>https://finance.naver.com/news/news_read.naver?article_id=0005520778&amp;office_id=277&amp;mode=mainnews&amp;type=&amp;date=2024-12-20&amp;page=3</t>
  </si>
  <si>
    <t>파월 충격파 여전한 美증시…산타랠리 물건너가나[월스트리트in]</t>
  </si>
  <si>
    <t>19일(현지시간) 미국 뉴욕증시에서 다우지수만 소폭이나마 반등에 성공했다. 전날 연방준비제도의 ‘매파적 인하’ 결정이 나오면서 급락했지..</t>
  </si>
  <si>
    <t>https://finance.naver.com/news/news_read.naver?article_id=0005910196&amp;office_id=018&amp;mode=mainnews&amp;type=&amp;date=2024-12-20&amp;page=3</t>
  </si>
  <si>
    <t>"삼성이 이제 와서 공시를 할까요?"‥힘빠진 밸류업, 반전있을까</t>
  </si>
  <si>
    <t>삼성전자가 이제 와서 밸류업 공시를 하려고 할까요?" 윤석열 대통령에 대한 탄핵심판절차가 본격화한 가운데 금융투자업계에선 현 정부의 자..</t>
  </si>
  <si>
    <t>https://finance.naver.com/news/news_read.naver?article_id=0005520770&amp;office_id=277&amp;mode=mainnews&amp;type=&amp;date=2024-12-20&amp;page=3</t>
  </si>
  <si>
    <t>뉴욕증시, 매파 연준 충격에 반등 실패…보합권 마감</t>
  </si>
  <si>
    <t>진정호 연합인포맥스 특파원 = 뉴욕증시의 3대 주가지수는 보합권에서 혼조로 마감했다. 전날 매파적 연방공개시장위원회(FOMC)의 결과로..</t>
  </si>
  <si>
    <t>https://finance.naver.com/news/news_read.naver?article_id=0015117083&amp;office_id=001&amp;mode=mainnews&amp;type=&amp;date=2024-12-20&amp;page=3</t>
  </si>
  <si>
    <t>새내기株 잔혹사에서 벗어난 산일전기</t>
  </si>
  <si>
    <t>새내기주들의 부진이 지속하는 가운데 산일전기가 높은 주가 상승률을 기록하고 있어 눈길을 끈다. 인공지능(AI)에 필요한 데이터센터 건립..</t>
  </si>
  <si>
    <t>https://finance.naver.com/news/news_read.naver?article_id=0005520768&amp;office_id=277&amp;mode=mainnews&amp;type=&amp;date=2024-12-20&amp;page=3</t>
  </si>
  <si>
    <t>개미 무덤' 된 코스닥 어쩌나…전문가가 본 내년 전망은? [2025 재테크]</t>
  </si>
  <si>
    <t>내년도 코스닥 시장을 둘러싼 투자 환경이 녹록지 않습니다. 하지만 미국이 한국산 제품에 낮은 관세를 물린다면 단기 반등을 기대할 순 있..</t>
  </si>
  <si>
    <t>https://finance.naver.com/news/news_read.naver?article_id=0005072486&amp;office_id=015&amp;mode=mainnews&amp;type=&amp;date=2024-12-20&amp;page=3</t>
  </si>
  <si>
    <t>카카오페이, 계엄전 주가 회귀…'기관 물렸다'</t>
  </si>
  <si>
    <t>12·3 비상계엄 사태 직후 급등했던 카카오페이 주가가 다시 제자리로 돌아왔다. 윤석열 대통령에 대한 탄핵소추안 가결 이후 분위기가 반..</t>
  </si>
  <si>
    <t>https://finance.naver.com/news/news_read.naver?article_id=0005520766&amp;office_id=277&amp;mode=mainnews&amp;type=&amp;date=2024-12-20&amp;page=3</t>
  </si>
  <si>
    <t>공시 피한 임원들의 '꼼수매도'…신뢰잃은 루닛, 기관 대거 이탈</t>
  </si>
  <si>
    <t>의료용 인공지능(AI) 관련 코스닥 상장사 루닛(328130)이 임원들의 사전공시를 피하기 위한 '꼼수 매도' 소식에 연일 하락세다. ..</t>
  </si>
  <si>
    <t>https://finance.naver.com/news/news_read.naver?article_id=0007978542&amp;office_id=421&amp;mode=mainnews&amp;type=&amp;date=2024-12-20&amp;page=3</t>
  </si>
  <si>
    <t>"테슬라, 내년 텍사스서 로보택시 출시…당국과 협의"</t>
  </si>
  <si>
    <t>미국 전기차업체 테슬라가 내년에 텍사스주 오스틴에서 완전자율주행 로보(무인)택시를 출시하기 위해 시 당국과 초기 협의를 진행 중이라고 ..</t>
  </si>
  <si>
    <t>https://finance.naver.com/news/news_read.naver?article_id=0005520765&amp;office_id=277&amp;mode=mainnews&amp;type=&amp;date=2024-12-20&amp;page=3</t>
  </si>
  <si>
    <t>유엔젤, 자사주로 ‘경영권 방어’ 노리나</t>
  </si>
  <si>
    <t>코스피 상장사 유엔젤이 코스닥 상장사 이루온과 자사주를 맞교환했다. 최근 유엔젤의 경영권 분쟁설이 나오고 있는 가운데 시장에서는 사측이..</t>
  </si>
  <si>
    <t>https://finance.naver.com/news/news_read.naver?article_id=0005520764&amp;office_id=277&amp;mode=mainnews&amp;type=&amp;date=2024-12-20&amp;page=3</t>
  </si>
  <si>
    <t>[속보]파월 충격서 벗어나지 못한 美증시…다우만 소폭 반등</t>
  </si>
  <si>
    <t>19일(현지시간) 뉴욕증시 중에서 다우지수만 소폭이나마 반등에 성공했다. 전날 연방준비제도의 ‘매파적 인하’ 결정이 나오면서 급락했지만..</t>
  </si>
  <si>
    <t>https://finance.naver.com/news/news_read.naver?article_id=0005910191&amp;office_id=018&amp;mode=mainnews&amp;type=&amp;date=2024-12-20&amp;page=3</t>
  </si>
  <si>
    <t>10조씩 ‘컷’하는 애널리스트들... 그만큼 내년 삼성전자 어렵다</t>
  </si>
  <si>
    <t>내년 삼성전자 영업익 전망치 조단위 낮춰 중국 경쟁사 저가 물량 공세 못 당해내 PC·스마트폰에 들어가는 반도체 수요도 주춤 여의도 증..</t>
  </si>
  <si>
    <t>https://finance.naver.com/news/news_read.naver?article_id=0001041567&amp;office_id=366&amp;mode=mainnews&amp;type=&amp;date=2024-12-20&amp;page=3</t>
  </si>
  <si>
    <t>숨어 있는 탄핵 수혜주?… 의류株, 12월 코스피 상승률 1위</t>
  </si>
  <si>
    <t>국내 증시가 추운 12월을 나고 있지만, 섬유·의류 업종은 뜨겁게 달아오르고 있다. 실적의 핵심인 겨울옷 판매 기대감이 투자심리를 자극..</t>
  </si>
  <si>
    <t>https://finance.naver.com/news/news_read.naver?article_id=0001041565&amp;office_id=366&amp;mode=mainnews&amp;type=&amp;date=2024-12-20&amp;page=3</t>
  </si>
  <si>
    <t>다시 날아오르는 '불닭' 삼양식품, 눈높이 90만원대로 껑충</t>
  </si>
  <si>
    <t>삼양식품이 다시 날아오르고 있다. 이달에만 44% 넘게 오르며 주가는 75만원까지 올라섰다. 시장의 눈높이도 덩달아 상향 조정되는 추세..</t>
  </si>
  <si>
    <t>https://finance.naver.com/news/news_read.naver?article_id=0005520758&amp;office_id=277&amp;mode=mainnews&amp;type=&amp;date=2024-12-20&amp;page=4</t>
  </si>
  <si>
    <t>"4300억원 던졌다" 외국인, '셀코리아' 언제까지… 강달러 지속 우려</t>
  </si>
  <si>
    <t>코스피에서 외국인 투자자의 '셀코리아'가 이어지고 있다. 외국인의 매도세에 코스피는 2400선이 붕괴하는 등 휘청이는 모양새다. 20일..</t>
  </si>
  <si>
    <t xml:space="preserve">머니S </t>
  </si>
  <si>
    <t>https://finance.naver.com/news/news_read.naver?article_id=0001046611&amp;office_id=417&amp;mode=mainnews&amp;type=&amp;date=2024-12-20&amp;page=4</t>
  </si>
  <si>
    <t>뉴욕증시, FOMC 결과 소화·다우 11거래일만에 반등…상승 출발</t>
  </si>
  <si>
    <t>김 현 연합인포맥스 통신원 = 뉴욕증시는 미국 연방공개시장위원회(FOMC) 올해 마지막 회의 결과가 촉발한 폭락장에서 벗어나 동반 상승..</t>
  </si>
  <si>
    <t>https://finance.naver.com/news/news_read.naver?article_id=0015117009&amp;office_id=001&amp;mode=mainnews&amp;type=&amp;date=2024-12-20&amp;page=4</t>
  </si>
  <si>
    <t>상장 첫날 '따블' 지금은 '반토막'…1년새 무슨일이[IPO 불패 옛말①]</t>
  </si>
  <si>
    <t>스튜디오삼익·케이엔알시스템, 공모가 대비 절반 넘게 줄어 상장 주관사 DB금융투자·금융당국 책임론도 올해 국내 기업공개(IPO) 시장엔..</t>
  </si>
  <si>
    <t xml:space="preserve">더팩트 </t>
  </si>
  <si>
    <t>https://finance.naver.com/news/news_read.naver?article_id=0000349710&amp;office_id=629&amp;mode=mainnews&amp;type=&amp;date=2024-12-20&amp;page=4</t>
  </si>
  <si>
    <t>N</t>
    <phoneticPr fontId="1" type="noConversion"/>
  </si>
  <si>
    <t>종목명</t>
    <phoneticPr fontId="1" type="noConversion"/>
  </si>
  <si>
    <t>종목명 Url</t>
    <phoneticPr fontId="1" type="noConversion"/>
  </si>
  <si>
    <t>현재가</t>
    <phoneticPr fontId="1" type="noConversion"/>
  </si>
  <si>
    <t>전일비</t>
    <phoneticPr fontId="1" type="noConversion"/>
  </si>
  <si>
    <t>등락률</t>
    <phoneticPr fontId="1" type="noConversion"/>
  </si>
  <si>
    <t>거래량</t>
    <phoneticPr fontId="1" type="noConversion"/>
  </si>
  <si>
    <t>매수호가</t>
    <phoneticPr fontId="1" type="noConversion"/>
  </si>
  <si>
    <t>매도호가</t>
    <phoneticPr fontId="1" type="noConversion"/>
  </si>
  <si>
    <t>매수총잔량</t>
    <phoneticPr fontId="1" type="noConversion"/>
  </si>
  <si>
    <t>매도총잔량</t>
    <phoneticPr fontId="1" type="noConversion"/>
  </si>
  <si>
    <t>PER</t>
    <phoneticPr fontId="1" type="noConversion"/>
  </si>
  <si>
    <t>ROE</t>
    <phoneticPr fontId="1" type="noConversion"/>
  </si>
  <si>
    <t>오리엔트바이오</t>
  </si>
  <si>
    <t>https://finance.naver.com/item/main.naver?code=002630</t>
  </si>
  <si>
    <t>↑</t>
  </si>
  <si>
    <t>남선알미우</t>
  </si>
  <si>
    <t>https://finance.naver.com/item/main.naver?code=008355</t>
  </si>
  <si>
    <t>▲</t>
  </si>
  <si>
    <t>N/A</t>
  </si>
  <si>
    <t>SBS</t>
  </si>
  <si>
    <t>https://finance.naver.com/item/main.naver?code=034120</t>
  </si>
  <si>
    <t>코오롱모빌리티그룹우</t>
  </si>
  <si>
    <t>https://finance.naver.com/item/main.naver?code=45014K</t>
  </si>
  <si>
    <t>https://finance.naver.com/item/main.naver?code=008350</t>
  </si>
  <si>
    <t>형지엘리트</t>
  </si>
  <si>
    <t>https://finance.naver.com/item/main.naver?code=093240</t>
  </si>
  <si>
    <t>HJ중공업</t>
  </si>
  <si>
    <t>https://finance.naver.com/item/main.naver?code=097230</t>
  </si>
  <si>
    <t>성안머티리얼스</t>
  </si>
  <si>
    <t>https://finance.naver.com/item/main.naver?code=011300</t>
  </si>
  <si>
    <t>에스엠벡셀</t>
  </si>
  <si>
    <t>https://finance.naver.com/item/main.naver?code=010580</t>
  </si>
  <si>
    <t>이스타코</t>
  </si>
  <si>
    <t>https://finance.naver.com/item/main.naver?code=015020</t>
  </si>
  <si>
    <t>일성건설</t>
  </si>
  <si>
    <t>https://finance.naver.com/item/main.naver?code=013360</t>
  </si>
  <si>
    <t>SK오션플랜트</t>
  </si>
  <si>
    <t>https://finance.naver.com/item/main.naver?code=100090</t>
  </si>
  <si>
    <t>동양2우B</t>
  </si>
  <si>
    <t>https://finance.naver.com/item/main.naver?code=001527</t>
  </si>
  <si>
    <t>CJ씨푸드1우</t>
  </si>
  <si>
    <t>https://finance.naver.com/item/main.naver?code=011155</t>
  </si>
  <si>
    <t>HD현대마린솔루션</t>
  </si>
  <si>
    <t>https://finance.naver.com/item/main.naver?code=443060</t>
  </si>
  <si>
    <t>한국종합기술</t>
  </si>
  <si>
    <t>https://finance.naver.com/item/main.naver?code=023350</t>
  </si>
  <si>
    <t>동원금속</t>
  </si>
  <si>
    <t>https://finance.naver.com/item/main.naver?code=018500</t>
  </si>
  <si>
    <t>한국특강</t>
  </si>
  <si>
    <t>https://finance.naver.com/item/main.naver?code=007280</t>
  </si>
  <si>
    <t>DB</t>
  </si>
  <si>
    <t>https://finance.naver.com/item/main.naver?code=012030</t>
  </si>
  <si>
    <t>신원</t>
  </si>
  <si>
    <t>https://finance.naver.com/item/main.naver?code=009270</t>
  </si>
  <si>
    <t>한솔홈데코</t>
  </si>
  <si>
    <t>https://finance.naver.com/item/main.naver?code=025750</t>
  </si>
  <si>
    <t>전진건설로봇</t>
  </si>
  <si>
    <t>https://finance.naver.com/item/main.naver?code=079900</t>
  </si>
  <si>
    <t>부국철강</t>
  </si>
  <si>
    <t>https://finance.naver.com/item/main.naver?code=026940</t>
  </si>
  <si>
    <t>우진아이엔에스</t>
  </si>
  <si>
    <t>https://finance.naver.com/item/main.naver?code=010400</t>
  </si>
  <si>
    <t>지누스</t>
  </si>
  <si>
    <t>https://finance.naver.com/item/main.naver?code=013890</t>
  </si>
  <si>
    <t>SOL 유럽탄소배출권선물S&amp;P(H)</t>
  </si>
  <si>
    <t>https://finance.naver.com/item/main.naver?code=400580</t>
  </si>
  <si>
    <t>한화오션</t>
  </si>
  <si>
    <t>https://finance.naver.com/item/main.naver?code=042660</t>
  </si>
  <si>
    <t>동아쏘시오홀딩스</t>
  </si>
  <si>
    <t>https://finance.naver.com/item/main.naver?code=000640</t>
  </si>
  <si>
    <t>PLUS 200선물인버스2X</t>
  </si>
  <si>
    <t>https://finance.naver.com/item/main.naver?code=253160</t>
  </si>
  <si>
    <t>KOSEF 200선물인버스2X</t>
  </si>
  <si>
    <t>https://finance.naver.com/item/main.naver?code=253230</t>
  </si>
  <si>
    <t>티케이케미칼</t>
  </si>
  <si>
    <t>https://finance.naver.com/item/main.naver?code=104480</t>
  </si>
  <si>
    <t>오리엔트정공</t>
  </si>
  <si>
    <t>https://finance.naver.com/item/main.naver?code=065500</t>
  </si>
  <si>
    <t>퀀텀온</t>
  </si>
  <si>
    <t>https://finance.naver.com/item/main.naver?code=227100</t>
  </si>
  <si>
    <t>파인테크닉스</t>
  </si>
  <si>
    <t>https://finance.naver.com/item/main.naver?code=106240</t>
  </si>
  <si>
    <t>듀켐바이오</t>
  </si>
  <si>
    <t>https://finance.naver.com/item/main.naver?code=176750</t>
  </si>
  <si>
    <t>디젠스</t>
  </si>
  <si>
    <t>https://finance.naver.com/item/main.naver?code=113810</t>
  </si>
  <si>
    <t>에코바이오</t>
  </si>
  <si>
    <t>https://finance.naver.com/item/main.naver?code=038870</t>
  </si>
  <si>
    <t>에코아이</t>
  </si>
  <si>
    <t>https://finance.naver.com/item/main.naver?code=448280</t>
  </si>
  <si>
    <t>일승</t>
  </si>
  <si>
    <t>https://finance.naver.com/item/main.naver?code=333430</t>
  </si>
  <si>
    <t>켐트로스</t>
  </si>
  <si>
    <t>https://finance.naver.com/item/main.naver?code=220260</t>
  </si>
  <si>
    <t>케어젠</t>
  </si>
  <si>
    <t>https://finance.naver.com/item/main.naver?code=214370</t>
  </si>
  <si>
    <t>프리엠스</t>
  </si>
  <si>
    <t>https://finance.naver.com/item/main.naver?code=053160</t>
  </si>
  <si>
    <t>형지I&amp;C</t>
  </si>
  <si>
    <t>https://finance.naver.com/item/main.naver?code=011080</t>
  </si>
  <si>
    <t>이렘</t>
  </si>
  <si>
    <t>https://finance.naver.com/item/main.naver?code=009730</t>
  </si>
  <si>
    <t>오스테오닉</t>
  </si>
  <si>
    <t>https://finance.naver.com/item/main.naver?code=226400</t>
  </si>
  <si>
    <t>조아제약</t>
  </si>
  <si>
    <t>https://finance.naver.com/item/main.naver?code=034940</t>
  </si>
  <si>
    <t>나우IB</t>
  </si>
  <si>
    <t>https://finance.naver.com/item/main.naver?code=293580</t>
  </si>
  <si>
    <t>온코닉테라퓨틱스</t>
  </si>
  <si>
    <t>https://finance.naver.com/item/main.naver?code=476060</t>
  </si>
  <si>
    <t>인벤티지랩</t>
  </si>
  <si>
    <t>https://finance.naver.com/item/main.naver?code=389470</t>
  </si>
  <si>
    <t>KD</t>
  </si>
  <si>
    <t>https://finance.naver.com/item/main.naver?code=044180</t>
  </si>
  <si>
    <t>토탈소프트</t>
  </si>
  <si>
    <t>https://finance.naver.com/item/main.naver?code=045340</t>
  </si>
  <si>
    <t>소룩스</t>
  </si>
  <si>
    <t>https://finance.naver.com/item/main.naver?code=290690</t>
  </si>
  <si>
    <t>수산아이앤티</t>
  </si>
  <si>
    <t>https://finance.naver.com/item/main.naver?code=050960</t>
  </si>
  <si>
    <t>알티캐스트</t>
  </si>
  <si>
    <t>https://finance.naver.com/item/main.naver?code=085810</t>
  </si>
  <si>
    <t>한국첨단소재</t>
  </si>
  <si>
    <t>https://finance.naver.com/item/main.naver?code=062970</t>
  </si>
  <si>
    <t>카스</t>
  </si>
  <si>
    <t>https://finance.naver.com/item/main.naver?code=016920</t>
  </si>
  <si>
    <t>강원에너지</t>
  </si>
  <si>
    <t>https://finance.naver.com/item/main.naver?code=114190</t>
  </si>
  <si>
    <t>동신건설</t>
  </si>
  <si>
    <t>https://finance.naver.com/item/main.naver?code=025950</t>
  </si>
  <si>
    <t>이씨에스</t>
  </si>
  <si>
    <t>https://finance.naver.com/item/main.naver?code=067010</t>
  </si>
  <si>
    <t>CS</t>
  </si>
  <si>
    <t>https://finance.naver.com/item/main.naver?code=065770</t>
  </si>
  <si>
    <t>업종명</t>
    <phoneticPr fontId="1" type="noConversion"/>
  </si>
  <si>
    <t>업종명 Url</t>
    <phoneticPr fontId="1" type="noConversion"/>
  </si>
  <si>
    <t>전일대비</t>
    <phoneticPr fontId="1" type="noConversion"/>
  </si>
  <si>
    <t>전일대비 등락현황 전체</t>
    <phoneticPr fontId="1" type="noConversion"/>
  </si>
  <si>
    <t>전일대비 등락현황 상승</t>
    <phoneticPr fontId="1" type="noConversion"/>
  </si>
  <si>
    <t>전일대비 등락현황 보합</t>
    <phoneticPr fontId="1" type="noConversion"/>
  </si>
  <si>
    <t>전일대비 등락현황 하락</t>
    <phoneticPr fontId="1" type="noConversion"/>
  </si>
  <si>
    <t>등락그래프</t>
    <phoneticPr fontId="1" type="noConversion"/>
  </si>
  <si>
    <t>건강관리업체및서비스</t>
  </si>
  <si>
    <t>https://finance.naver.com/sise/sise_group_detail.naver?type=upjong&amp;no=316</t>
  </si>
  <si>
    <t>조선</t>
  </si>
  <si>
    <t>https://finance.naver.com/sise/sise_group_detail.naver?type=upjong&amp;no=291</t>
  </si>
  <si>
    <t>복합유틸리티</t>
  </si>
  <si>
    <t>https://finance.naver.com/sise/sise_group_detail.naver?type=upjong&amp;no=331</t>
  </si>
  <si>
    <t>사무용전자제품</t>
  </si>
  <si>
    <t>https://finance.naver.com/sise/sise_group_detail.naver?type=upjong&amp;no=338</t>
  </si>
  <si>
    <t>석유와가스</t>
  </si>
  <si>
    <t>https://finance.naver.com/sise/sise_group_detail.naver?type=upjong&amp;no=313</t>
  </si>
  <si>
    <t>인터넷과카탈로그소매</t>
  </si>
  <si>
    <t>https://finance.naver.com/sise/sise_group_detail.naver?type=upjong&amp;no=308</t>
  </si>
  <si>
    <t>가스유틸리티</t>
  </si>
  <si>
    <t>https://finance.naver.com/sise/sise_group_detail.naver?type=upjong&amp;no=312</t>
  </si>
  <si>
    <t>해운사</t>
  </si>
  <si>
    <t>https://finance.naver.com/sise/sise_group_detail.naver?type=upjong&amp;no=323</t>
  </si>
  <si>
    <t>상업서비스와공급품</t>
  </si>
  <si>
    <t>https://finance.naver.com/sise/sise_group_detail.naver?type=upjong&amp;no=324</t>
  </si>
  <si>
    <t>항공화물운송과물류</t>
  </si>
  <si>
    <t>https://finance.naver.com/sise/sise_group_detail.naver?type=upjong&amp;no=326</t>
  </si>
  <si>
    <t>가구</t>
  </si>
  <si>
    <t>https://finance.naver.com/sise/sise_group_detail.naver?type=upjong&amp;no=303</t>
  </si>
  <si>
    <t>양방향미디어와서비스</t>
  </si>
  <si>
    <t>https://finance.naver.com/sise/sise_group_detail.naver?type=upjong&amp;no=300</t>
  </si>
  <si>
    <t>컴퓨터와주변기기</t>
  </si>
  <si>
    <t>https://finance.naver.com/sise/sise_group_detail.naver?type=upjong&amp;no=293</t>
  </si>
  <si>
    <t>생명보험</t>
  </si>
  <si>
    <t>https://finance.naver.com/sise/sise_group_detail.naver?type=upjong&amp;no=330</t>
  </si>
  <si>
    <t>도로와철도운송</t>
  </si>
  <si>
    <t>https://finance.naver.com/sise/sise_group_detail.naver?type=upjong&amp;no=329</t>
  </si>
  <si>
    <t>광고</t>
  </si>
  <si>
    <t>https://finance.naver.com/sise/sise_group_detail.naver?type=upjong&amp;no=310</t>
  </si>
  <si>
    <t>다각화된통신서비스</t>
  </si>
  <si>
    <t>https://finance.naver.com/sise/sise_group_detail.naver?type=upjong&amp;no=336</t>
  </si>
  <si>
    <t>백화점과일반상점</t>
  </si>
  <si>
    <t>https://finance.naver.com/sise/sise_group_detail.naver?type=upjong&amp;no=264</t>
  </si>
  <si>
    <t>무역회사와판매업체</t>
  </si>
  <si>
    <t>https://finance.naver.com/sise/sise_group_detail.naver?type=upjong&amp;no=334</t>
  </si>
  <si>
    <t>부동산</t>
  </si>
  <si>
    <t>https://finance.naver.com/sise/sise_group_detail.naver?type=upjong&amp;no=280</t>
  </si>
  <si>
    <t>건설</t>
  </si>
  <si>
    <t>https://finance.naver.com/sise/sise_group_detail.naver?type=upjong&amp;no=279</t>
  </si>
  <si>
    <t>에너지장비및서비스</t>
  </si>
  <si>
    <t>https://finance.naver.com/sise/sise_group_detail.naver?type=upjong&amp;no=295</t>
  </si>
  <si>
    <t>IT서비스</t>
  </si>
  <si>
    <t>https://finance.naver.com/sise/sise_group_detail.naver?type=upjong&amp;no=267</t>
  </si>
  <si>
    <t>기계</t>
  </si>
  <si>
    <t>https://finance.naver.com/sise/sise_group_detail.naver?type=upjong&amp;no=299</t>
  </si>
  <si>
    <t>포장재</t>
  </si>
  <si>
    <t>https://finance.naver.com/sise/sise_group_detail.naver?type=upjong&amp;no=311</t>
  </si>
  <si>
    <t>기타</t>
  </si>
  <si>
    <t>https://finance.naver.com/sise/sise_group_detail.naver?type=upjong&amp;no=25</t>
  </si>
  <si>
    <t>건강관리장비와용품</t>
  </si>
  <si>
    <t>https://finance.naver.com/sise/sise_group_detail.naver?type=upjong&amp;no=281</t>
  </si>
  <si>
    <t>섬유,의류,신발,호화품</t>
  </si>
  <si>
    <t>https://finance.naver.com/sise/sise_group_detail.naver?type=upjong&amp;no=274</t>
  </si>
  <si>
    <t>가정용품</t>
  </si>
  <si>
    <t>https://finance.naver.com/sise/sise_group_detail.naver?type=upjong&amp;no=297</t>
  </si>
  <si>
    <t>생물공학</t>
  </si>
  <si>
    <t>https://finance.naver.com/sise/sise_group_detail.naver?type=upjong&amp;no=286</t>
  </si>
  <si>
    <t>소프트웨어</t>
  </si>
  <si>
    <t>https://finance.naver.com/sise/sise_group_detail.naver?type=upjong&amp;no=287</t>
  </si>
  <si>
    <t>종이와목재</t>
  </si>
  <si>
    <t>https://finance.naver.com/sise/sise_group_detail.naver?type=upjong&amp;no=318</t>
  </si>
  <si>
    <t>건축자재</t>
  </si>
  <si>
    <t>https://finance.naver.com/sise/sise_group_detail.naver?type=upjong&amp;no=289</t>
  </si>
  <si>
    <t>전기유틸리티</t>
  </si>
  <si>
    <t>https://finance.naver.com/sise/sise_group_detail.naver?type=upjong&amp;no=325</t>
  </si>
  <si>
    <t>복합기업</t>
  </si>
  <si>
    <t>https://finance.naver.com/sise/sise_group_detail.naver?type=upjong&amp;no=276</t>
  </si>
  <si>
    <t>운송인프라</t>
  </si>
  <si>
    <t>https://finance.naver.com/sise/sise_group_detail.naver?type=upjong&amp;no=296</t>
  </si>
  <si>
    <t>화장품</t>
  </si>
  <si>
    <t>https://finance.naver.com/sise/sise_group_detail.naver?type=upjong&amp;no=266</t>
  </si>
  <si>
    <t>우주항공과국방</t>
  </si>
  <si>
    <t>https://finance.naver.com/sise/sise_group_detail.naver?type=upjong&amp;no=284</t>
  </si>
  <si>
    <t>전자장비와기기</t>
  </si>
  <si>
    <t>https://finance.naver.com/sise/sise_group_detail.naver?type=upjong&amp;no=282</t>
  </si>
  <si>
    <t>자동차</t>
  </si>
  <si>
    <t>https://finance.naver.com/sise/sise_group_detail.naver?type=upjong&amp;no=273</t>
  </si>
  <si>
    <t>카드</t>
  </si>
  <si>
    <t>https://finance.naver.com/sise/sise_group_detail.naver?type=upjong&amp;no=337</t>
  </si>
  <si>
    <t>다각화된소비자서비스</t>
  </si>
  <si>
    <t>https://finance.naver.com/sise/sise_group_detail.naver?type=upjong&amp;no=339</t>
  </si>
  <si>
    <t>가정용기기와용품</t>
  </si>
  <si>
    <t>https://finance.naver.com/sise/sise_group_detail.naver?type=upjong&amp;no=298</t>
  </si>
  <si>
    <t>철강</t>
  </si>
  <si>
    <t>https://finance.naver.com/sise/sise_group_detail.naver?type=upjong&amp;no=304</t>
  </si>
  <si>
    <t>제약</t>
  </si>
  <si>
    <t>https://finance.naver.com/sise/sise_group_detail.naver?type=upjong&amp;no=261</t>
  </si>
  <si>
    <t>식품과기본식료품소매</t>
  </si>
  <si>
    <t>https://finance.naver.com/sise/sise_group_detail.naver?type=upjong&amp;no=302</t>
  </si>
  <si>
    <t>디스플레이장비및부품</t>
  </si>
  <si>
    <t>https://finance.naver.com/sise/sise_group_detail.naver?type=upjong&amp;no=269</t>
  </si>
  <si>
    <t>교육서비스</t>
  </si>
  <si>
    <t>https://finance.naver.com/sise/sise_group_detail.naver?type=upjong&amp;no=290</t>
  </si>
  <si>
    <t>전기장비</t>
  </si>
  <si>
    <t>https://finance.naver.com/sise/sise_group_detail.naver?type=upjong&amp;no=306</t>
  </si>
  <si>
    <t>식품</t>
  </si>
  <si>
    <t>https://finance.naver.com/sise/sise_group_detail.naver?type=upjong&amp;no=268</t>
  </si>
  <si>
    <t>음료</t>
  </si>
  <si>
    <t>https://finance.naver.com/sise/sise_group_detail.naver?type=upjong&amp;no=309</t>
  </si>
  <si>
    <t>증권</t>
  </si>
  <si>
    <t>https://finance.naver.com/sise/sise_group_detail.naver?type=upjong&amp;no=321</t>
  </si>
  <si>
    <t>호텔,레스토랑,레저</t>
  </si>
  <si>
    <t>https://finance.naver.com/sise/sise_group_detail.naver?type=upjong&amp;no=317</t>
  </si>
  <si>
    <t>창업투자</t>
  </si>
  <si>
    <t>https://finance.naver.com/sise/sise_group_detail.naver?type=upjong&amp;no=277</t>
  </si>
  <si>
    <t>전문소매</t>
  </si>
  <si>
    <t>https://finance.naver.com/sise/sise_group_detail.naver?type=upjong&amp;no=328</t>
  </si>
  <si>
    <t>자동차부품</t>
  </si>
  <si>
    <t>https://finance.naver.com/sise/sise_group_detail.naver?type=upjong&amp;no=270</t>
  </si>
  <si>
    <t>생명과학도구및서비스</t>
  </si>
  <si>
    <t>https://finance.naver.com/sise/sise_group_detail.naver?type=upjong&amp;no=262</t>
  </si>
  <si>
    <t>은행</t>
  </si>
  <si>
    <t>https://finance.naver.com/sise/sise_group_detail.naver?type=upjong&amp;no=301</t>
  </si>
  <si>
    <t>레저용장비와제품</t>
  </si>
  <si>
    <t>https://finance.naver.com/sise/sise_group_detail.naver?type=upjong&amp;no=271</t>
  </si>
  <si>
    <t>전기제품</t>
  </si>
  <si>
    <t>https://finance.naver.com/sise/sise_group_detail.naver?type=upjong&amp;no=283</t>
  </si>
  <si>
    <t>무선통신서비스</t>
  </si>
  <si>
    <t>https://finance.naver.com/sise/sise_group_detail.naver?type=upjong&amp;no=333</t>
  </si>
  <si>
    <t>화학</t>
  </si>
  <si>
    <t>https://finance.naver.com/sise/sise_group_detail.naver?type=upjong&amp;no=272</t>
  </si>
  <si>
    <t>게임엔터테인먼트</t>
  </si>
  <si>
    <t>https://finance.naver.com/sise/sise_group_detail.naver?type=upjong&amp;no=263</t>
  </si>
  <si>
    <t>핸드셋</t>
  </si>
  <si>
    <t>https://finance.naver.com/sise/sise_group_detail.naver?type=upjong&amp;no=292</t>
  </si>
  <si>
    <t>건축제품</t>
  </si>
  <si>
    <t>https://finance.naver.com/sise/sise_group_detail.naver?type=upjong&amp;no=320</t>
  </si>
  <si>
    <t>항공사</t>
  </si>
  <si>
    <t>https://finance.naver.com/sise/sise_group_detail.naver?type=upjong&amp;no=305</t>
  </si>
  <si>
    <t>출판</t>
  </si>
  <si>
    <t>https://finance.naver.com/sise/sise_group_detail.naver?type=upjong&amp;no=314</t>
  </si>
  <si>
    <t>디스플레이패널</t>
  </si>
  <si>
    <t>https://finance.naver.com/sise/sise_group_detail.naver?type=upjong&amp;no=327</t>
  </si>
  <si>
    <t>통신장비</t>
  </si>
  <si>
    <t>https://finance.naver.com/sise/sise_group_detail.naver?type=upjong&amp;no=294</t>
  </si>
  <si>
    <t>전자제품</t>
  </si>
  <si>
    <t>https://finance.naver.com/sise/sise_group_detail.naver?type=upjong&amp;no=307</t>
  </si>
  <si>
    <t>반도체와반도체장비</t>
  </si>
  <si>
    <t>https://finance.naver.com/sise/sise_group_detail.naver?type=upjong&amp;no=278</t>
  </si>
  <si>
    <t>기타금융</t>
  </si>
  <si>
    <t>https://finance.naver.com/sise/sise_group_detail.naver?type=upjong&amp;no=319</t>
  </si>
  <si>
    <t>방송과엔터테인먼트</t>
  </si>
  <si>
    <t>https://finance.naver.com/sise/sise_group_detail.naver?type=upjong&amp;no=285</t>
  </si>
  <si>
    <t>판매업체</t>
  </si>
  <si>
    <t>https://finance.naver.com/sise/sise_group_detail.naver?type=upjong&amp;no=265</t>
  </si>
  <si>
    <t>손해보험</t>
  </si>
  <si>
    <t>https://finance.naver.com/sise/sise_group_detail.naver?type=upjong&amp;no=315</t>
  </si>
  <si>
    <t>담배</t>
  </si>
  <si>
    <t>https://finance.naver.com/sise/sise_group_detail.naver?type=upjong&amp;no=275</t>
  </si>
  <si>
    <t>문구류</t>
  </si>
  <si>
    <t>https://finance.naver.com/sise/sise_group_detail.naver?type=upjong&amp;no=332</t>
  </si>
  <si>
    <t>비철금속</t>
  </si>
  <si>
    <t>https://finance.naver.com/sise/sise_group_detail.naver?type=upjong&amp;no=322</t>
  </si>
  <si>
    <t>건강관리기술</t>
  </si>
  <si>
    <t>https://finance.naver.com/sise/sise_group_detail.naver?type=upjong&amp;no=288</t>
  </si>
  <si>
    <t>제목</t>
    <phoneticPr fontId="1" type="noConversion"/>
  </si>
  <si>
    <t>제목 Url</t>
    <phoneticPr fontId="1" type="noConversion"/>
  </si>
  <si>
    <t>증권사</t>
    <phoneticPr fontId="1" type="noConversion"/>
  </si>
  <si>
    <t>작성일</t>
    <phoneticPr fontId="1" type="noConversion"/>
  </si>
  <si>
    <t>마켓레이더(12월 20일, 오전)</t>
  </si>
  <si>
    <t>https://finance.naver.com/research/market_info_read.naver?nid=30919&amp;page=1</t>
  </si>
  <si>
    <t>신한투자증권</t>
  </si>
  <si>
    <t>24.12.20</t>
  </si>
  <si>
    <t>[IBKS Daily] Morning Brief(241220)</t>
  </si>
  <si>
    <t>https://finance.naver.com/research/market_info_read.naver?nid=30918&amp;page=1</t>
  </si>
  <si>
    <t>IBK투자증권</t>
  </si>
  <si>
    <t>Global IT H/W Weekly (12월 3주차)</t>
  </si>
  <si>
    <t>https://finance.naver.com/research/market_info_read.naver?nid=30917&amp;page=1</t>
  </si>
  <si>
    <t>Global Consumer Weekly(12월 3주차)</t>
  </si>
  <si>
    <t>https://finance.naver.com/research/market_info_read.naver?nid=30916&amp;page=1</t>
  </si>
  <si>
    <t>Global Platform Weekly(12월 3주차)</t>
  </si>
  <si>
    <t>https://finance.naver.com/research/market_info_read.naver?nid=30915&amp;page=1</t>
  </si>
  <si>
    <t>Global Daily (12월 20일)</t>
  </si>
  <si>
    <t>https://finance.naver.com/research/market_info_read.naver?nid=30914&amp;page=1</t>
  </si>
  <si>
    <t>Daily Morning Brief(2024.12.20)</t>
  </si>
  <si>
    <t>https://finance.naver.com/research/market_info_read.naver?nid=30913&amp;page=1</t>
  </si>
  <si>
    <t>다올투자증권</t>
  </si>
  <si>
    <t>Global Japan Weekly (12월 3주차)</t>
  </si>
  <si>
    <t>https://finance.naver.com/research/market_info_read.naver?nid=30912&amp;page=1</t>
  </si>
  <si>
    <t>Global 헬스케어 Weekly(12월 3주차)</t>
  </si>
  <si>
    <t>https://finance.naver.com/research/market_info_read.naver?nid=30911&amp;page=1</t>
  </si>
  <si>
    <t>SK증권 아침에슥_2024.12.20.</t>
  </si>
  <si>
    <t>https://finance.naver.com/research/market_info_read.naver?nid=30910&amp;page=1</t>
  </si>
  <si>
    <t>SK증권</t>
  </si>
  <si>
    <t>국채 수익률 상승 부담, 미 증시 혼조세 마감</t>
  </si>
  <si>
    <t>https://finance.naver.com/research/market_info_read.naver?nid=30909&amp;page=1</t>
  </si>
  <si>
    <t>iM증권</t>
  </si>
  <si>
    <t>Daily 신한생각 (12월 20일)</t>
  </si>
  <si>
    <t>https://finance.naver.com/research/market_info_read.naver?nid=30908&amp;page=1</t>
  </si>
  <si>
    <t>KB리서치 모닝코멘트 1220</t>
  </si>
  <si>
    <t>https://finance.naver.com/research/market_info_read.naver?nid=30907&amp;page=1</t>
  </si>
  <si>
    <t>KB증권</t>
  </si>
  <si>
    <t>SK증권 Global Carbon Market Daily_241220</t>
  </si>
  <si>
    <t>https://finance.naver.com/research/market_info_read.naver?nid=30906&amp;page=1</t>
  </si>
  <si>
    <t>수급 CHECK</t>
  </si>
  <si>
    <t>https://finance.naver.com/research/market_info_read.naver?nid=30905&amp;page=1</t>
  </si>
  <si>
    <t>메리츠증권</t>
  </si>
  <si>
    <t>Nasdaq 100 리밸런싱, 그 효과는?</t>
  </si>
  <si>
    <t>https://finance.naver.com/research/market_info_read.naver?nid=30904&amp;page=1</t>
  </si>
  <si>
    <t>Global 신재생 Weekly (12월 3주차)</t>
  </si>
  <si>
    <t>https://finance.naver.com/research/market_info_read.naver?nid=30903&amp;page=1</t>
  </si>
  <si>
    <t>국내 주식 마감 시황 - 12월 19일</t>
  </si>
  <si>
    <t>https://finance.naver.com/research/market_info_read.naver?nid=30902&amp;page=1</t>
  </si>
  <si>
    <t>KB리서치 마감코멘트 1219</t>
  </si>
  <si>
    <t>https://finance.naver.com/research/market_info_read.naver?nid=30901&amp;page=1</t>
  </si>
  <si>
    <t>Yuanta Morning Snapshot (2024.12.20)</t>
  </si>
  <si>
    <t>https://finance.naver.com/research/market_info_read.naver?nid=30900&amp;page=1</t>
  </si>
  <si>
    <t>유안타증권</t>
  </si>
  <si>
    <t>Shinhan China Weekly(12월 3주차)</t>
  </si>
  <si>
    <t>https://finance.naver.com/research/invest_read.naver?nid=33658&amp;page=1</t>
  </si>
  <si>
    <t>DS Weekly Insight 12/20(금) - FOMC 여진과 연말 효..</t>
  </si>
  <si>
    <t>https://finance.naver.com/research/invest_read.naver?nid=33657&amp;page=1</t>
  </si>
  <si>
    <t>DS투자증권</t>
  </si>
  <si>
    <t>글로벌 마켓 레이더 Weekly</t>
  </si>
  <si>
    <t>https://finance.naver.com/research/invest_read.naver?nid=33656&amp;page=1</t>
  </si>
  <si>
    <t>대신증권</t>
  </si>
  <si>
    <t>일본 마켓 레이더 Daily</t>
  </si>
  <si>
    <t>https://finance.naver.com/research/invest_read.naver?nid=33655&amp;page=1</t>
  </si>
  <si>
    <t>[다음주 시장은?] 더 나쁠게 없는 KOSPI. 상대적 우위..</t>
  </si>
  <si>
    <t>https://finance.naver.com/research/invest_read.naver?nid=33654&amp;page=1</t>
  </si>
  <si>
    <t>Yuanta Daily Market View (24.12.20)</t>
  </si>
  <si>
    <t>https://finance.naver.com/research/invest_read.naver?nid=33653&amp;page=1</t>
  </si>
  <si>
    <t>12/20, 미 증시, GDP 호조, 정부 셧다운 우려 등에 혼..</t>
  </si>
  <si>
    <t>https://finance.naver.com/research/invest_read.naver?nid=33652&amp;page=1</t>
  </si>
  <si>
    <t>키움증권</t>
  </si>
  <si>
    <t>12/20 금융위원회, 조각투자 광고 규제 완화</t>
  </si>
  <si>
    <t>https://finance.naver.com/research/invest_read.naver?nid=33651&amp;page=1</t>
  </si>
  <si>
    <t>12/20 달러, 미 GDP 개선에 상승</t>
  </si>
  <si>
    <t>https://finance.naver.com/research/invest_read.naver?nid=33650&amp;page=1</t>
  </si>
  <si>
    <t>금리 상승 發 조정 트리거 발동. 다만 추세 전환 예상..</t>
  </si>
  <si>
    <t>https://finance.naver.com/research/invest_read.naver?nid=33649&amp;page=1</t>
  </si>
  <si>
    <t>[IBKS Daily] Start with IBKS (2024.12.20)</t>
  </si>
  <si>
    <t>https://finance.naver.com/research/invest_read.naver?nid=33648&amp;page=1</t>
  </si>
  <si>
    <t>LAM+로봇이 그리는 특이점 사회</t>
  </si>
  <si>
    <t>https://finance.naver.com/research/invest_read.naver?nid=33647&amp;page=1</t>
  </si>
  <si>
    <t>[ETF Farming] New ETF, 액티브·옵션·니치마켓 중심..</t>
  </si>
  <si>
    <t>https://finance.naver.com/research/invest_read.naver?nid=33646&amp;page=1</t>
  </si>
  <si>
    <t>[미국은 지금] FOMC發 미국 증시 줄다리기</t>
  </si>
  <si>
    <t>https://finance.naver.com/research/invest_read.naver?nid=33645&amp;page=1</t>
  </si>
  <si>
    <t>회사채 EOD 이슈 종료. 트럼프2.0의 긍정적 ..</t>
  </si>
  <si>
    <t>https://finance.naver.com/research/company_read.naver?nid=79454&amp;page=1</t>
  </si>
  <si>
    <t>하나증권</t>
  </si>
  <si>
    <t>불안한 정국 감안하면 양호</t>
  </si>
  <si>
    <t>https://finance.naver.com/research/company_read.naver?nid=79453&amp;page=1</t>
  </si>
  <si>
    <t>이제는 유럽을 향해 나아갈 때</t>
  </si>
  <si>
    <t>https://finance.naver.com/research/company_read.naver?nid=79452&amp;page=1</t>
  </si>
  <si>
    <t>우려가 지배하는 주가</t>
  </si>
  <si>
    <t>https://finance.naver.com/research/company_read.naver?nid=79451&amp;page=1</t>
  </si>
  <si>
    <t>꾸준히 좋아지는 중</t>
  </si>
  <si>
    <t>https://finance.naver.com/research/company_read.naver?nid=79450&amp;page=1</t>
  </si>
  <si>
    <t>2025년 장비 다변화로 성장 기대</t>
  </si>
  <si>
    <t>https://finance.naver.com/research/company_read.naver?nid=79449&amp;page=1</t>
  </si>
  <si>
    <t>한국IR협의회</t>
  </si>
  <si>
    <t>나노기술 응용 고부가가치 복합소재 전문기업</t>
  </si>
  <si>
    <t>https://finance.naver.com/research/company_read.naver?nid=79448&amp;page=1</t>
  </si>
  <si>
    <t>한국기술신용평가(주)</t>
  </si>
  <si>
    <t>무선전파 탐지 분석 기술을 기반으로 한 융합..</t>
  </si>
  <si>
    <t>https://finance.naver.com/research/company_read.naver?nid=79447&amp;page=1</t>
  </si>
  <si>
    <t>천연물의약품 기반의 혈관신생 질환 전문 치..</t>
  </si>
  <si>
    <t>https://finance.naver.com/research/company_read.naver?nid=79446&amp;page=1</t>
  </si>
  <si>
    <t>알텀 펩타이드를 통한 안티에이징 화장품으로..</t>
  </si>
  <si>
    <t>https://finance.naver.com/research/company_read.naver?nid=79445&amp;page=1</t>
  </si>
  <si>
    <t>수처리제 기반 자원순환 전문기업</t>
  </si>
  <si>
    <t>https://finance.naver.com/research/company_read.naver?nid=79444&amp;page=1</t>
  </si>
  <si>
    <t>ADC 경쟁력 기반 네트워크 및 보안 관련 토탈..</t>
  </si>
  <si>
    <t>https://finance.naver.com/research/company_read.naver?nid=79443&amp;page=1</t>
  </si>
  <si>
    <t>나이스디앤비</t>
  </si>
  <si>
    <t>해양에서 우주로, 60년 기술의 진화</t>
  </si>
  <si>
    <t>https://finance.naver.com/research/company_read.naver?nid=79442&amp;page=1</t>
  </si>
  <si>
    <t>선박 엔진의 심장을 책임지는 실린더 라이너 ..</t>
  </si>
  <si>
    <t>https://finance.naver.com/research/company_read.naver?nid=79441&amp;page=1</t>
  </si>
  <si>
    <t>군수용 적외선 영상센서 전문기업</t>
  </si>
  <si>
    <t>https://finance.naver.com/research/company_read.naver?nid=79440&amp;page=1</t>
  </si>
  <si>
    <t>자동차 부품용 인발강관 시장을 선도하는 글..</t>
  </si>
  <si>
    <t>https://finance.naver.com/research/company_read.naver?nid=79439&amp;page=1</t>
  </si>
  <si>
    <t>자동차 전장 제어 장치 제조 전문 기업</t>
  </si>
  <si>
    <t>https://finance.naver.com/research/company_read.naver?nid=79438&amp;page=1</t>
  </si>
  <si>
    <t>반도체 측정 및 검사장비 제조 전문 업체</t>
  </si>
  <si>
    <t>https://finance.naver.com/research/company_read.naver?nid=79437&amp;page=1</t>
  </si>
  <si>
    <t>국내 상위의 시장지위를 보유한 전기로 제강..</t>
  </si>
  <si>
    <t>https://finance.naver.com/research/company_read.naver?nid=79436&amp;page=1</t>
  </si>
  <si>
    <t>스마트팜 구축 선도기업</t>
  </si>
  <si>
    <t>https://finance.naver.com/research/company_read.naver?nid=79435&amp;page=1</t>
  </si>
  <si>
    <t>폐기물부터 해운까지 친환경 순환 생태계를 ..</t>
  </si>
  <si>
    <t>https://finance.naver.com/research/company_read.naver?nid=79434&amp;page=1</t>
  </si>
  <si>
    <t>자체 플랫폼 및 IP 기반 글로벌 경쟁력을 구..</t>
  </si>
  <si>
    <t>https://finance.naver.com/research/company_read.naver?nid=79433&amp;page=1</t>
  </si>
  <si>
    <t>대학편입학 교육 전문기업</t>
  </si>
  <si>
    <t>https://finance.naver.com/research/company_read.naver?nid=79432&amp;page=1</t>
  </si>
  <si>
    <t>커뮤니케이션 및 엔터프라이즈 소프트웨어 전..</t>
  </si>
  <si>
    <t>https://finance.naver.com/research/company_read.naver?nid=79431&amp;page=1</t>
  </si>
  <si>
    <t>AI 플랫폼 서비스 전문기업</t>
  </si>
  <si>
    <t>https://finance.naver.com/research/company_read.naver?nid=79430&amp;page=1</t>
  </si>
  <si>
    <t>반도체 제조용 웨이퍼 이송 로봇 및 모듈 제..</t>
  </si>
  <si>
    <t>https://finance.naver.com/research/company_read.naver?nid=79429&amp;page=1</t>
  </si>
  <si>
    <t>기존 치료제의 부작용을 극복하는 희귀 · 난..</t>
  </si>
  <si>
    <t>https://finance.naver.com/research/company_read.naver?nid=79428&amp;page=1</t>
  </si>
  <si>
    <t>광섬유 융착 접속기 제조 전문기업</t>
  </si>
  <si>
    <t>https://finance.naver.com/research/company_read.naver?nid=79427&amp;page=1</t>
  </si>
  <si>
    <t>지속형 항체, DNA 백신 및 바이오프로탁 플랫..</t>
  </si>
  <si>
    <t>https://finance.naver.com/research/company_read.naver?nid=79426&amp;page=1</t>
  </si>
  <si>
    <t>인터넷 인프라 서비스 제공 전문기업</t>
  </si>
  <si>
    <t>https://finance.naver.com/research/company_read.naver?nid=79425&amp;page=1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</si>
</sst>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#,##0;\-#,##0;"/>
  </numFmts>
  <fonts count="2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9"/>
      <color theme="3" tint="0.499984740745262"/>
      <name val="맑은 고딕"/>
      <family val="2"/>
      <charset val="129"/>
      <scheme val="minor"/>
    </font>
    <font>
      <b/>
      <sz val="11"/>
      <color theme="1"/>
      <name val="나눔고딕 ExtraBold"/>
      <family val="3"/>
      <charset val="129"/>
    </font>
    <font>
      <sz val="11"/>
      <color theme="1"/>
      <name val="나눔고딕 ExtraBold"/>
      <family val="3"/>
      <charset val="129"/>
    </font>
    <font>
      <b/>
      <sz val="11"/>
      <color rgb="FF005DDE"/>
      <name val="Arial"/>
      <family val="2"/>
    </font>
    <font>
      <b/>
      <sz val="6"/>
      <color rgb="FF005DDE"/>
      <name val="Arial"/>
      <family val="2"/>
    </font>
    <font>
      <b/>
      <sz val="11"/>
      <color rgb="FFE00400"/>
      <name val="Arial"/>
      <family val="2"/>
    </font>
    <font>
      <b/>
      <sz val="6"/>
      <color rgb="FFE00400"/>
      <name val="Arial"/>
      <family val="2"/>
    </font>
    <font>
      <sz val="7"/>
      <color rgb="FF005DDE"/>
      <name val="돋움"/>
      <family val="3"/>
      <charset val="129"/>
    </font>
    <font>
      <b/>
      <sz val="11"/>
      <color theme="1"/>
      <name val="Malgun Gothic"/>
      <family val="3"/>
      <charset val="129"/>
    </font>
    <font>
      <sz val="6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나눔고딕 ExtraBold"/>
      <family val="3"/>
      <charset val="129"/>
    </font>
    <font>
      <b/>
      <sz val="13"/>
      <color theme="3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4" fontId="7" fillId="0" borderId="0" xfId="0" applyNumberFormat="1" applyFont="1" applyAlignment="1">
      <alignment horizontal="left" vertical="center" wrapText="1"/>
    </xf>
    <xf numFmtId="0" fontId="0" fillId="0" borderId="0" xfId="0" quotePrefix="1">
      <alignment vertical="center"/>
    </xf>
    <xf numFmtId="0" fontId="0" fillId="0" borderId="1" xfId="0" applyBorder="1" applyAlignment="1">
      <alignment horizontal="center" vertical="center"/>
    </xf>
    <xf numFmtId="4" fontId="8" fillId="0" borderId="0" xfId="0" applyNumberFormat="1" applyFont="1" applyAlignment="1">
      <alignment horizontal="left" vertical="center" wrapText="1"/>
    </xf>
    <xf numFmtId="4" fontId="9" fillId="0" borderId="0" xfId="0" applyNumberFormat="1" applyFont="1" applyAlignment="1">
      <alignment horizontal="left" vertical="center" wrapText="1"/>
    </xf>
    <xf numFmtId="0" fontId="6" fillId="0" borderId="2" xfId="0" applyFont="1" applyBorder="1">
      <alignment vertical="center"/>
    </xf>
    <xf numFmtId="0" fontId="5" fillId="0" borderId="2" xfId="0" applyFont="1" applyBorder="1">
      <alignment vertical="center"/>
    </xf>
    <xf numFmtId="10" fontId="0" fillId="0" borderId="0" xfId="0" applyNumberFormat="1">
      <alignment vertical="center"/>
    </xf>
    <xf numFmtId="0" fontId="10" fillId="0" borderId="0" xfId="0" applyFont="1" applyAlignment="1">
      <alignment horizontal="left" vertical="center" wrapText="1"/>
    </xf>
    <xf numFmtId="9" fontId="0" fillId="0" borderId="0" xfId="0" applyNumberFormat="1">
      <alignment vertical="center"/>
    </xf>
    <xf numFmtId="0" fontId="11" fillId="0" borderId="0" xfId="0" applyFont="1" applyAlignment="1">
      <alignment horizontal="left" vertical="center" wrapText="1" indent="2"/>
    </xf>
    <xf numFmtId="0" fontId="0" fillId="0" borderId="0" xfId="0" applyAlignment="1">
      <alignment horizontal="left" vertical="center" wrapText="1" indent="2"/>
    </xf>
    <xf numFmtId="0" fontId="3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77" fontId="2" fillId="0" borderId="1" xfId="0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0" fontId="0" fillId="0" borderId="0" xfId="0" applyNumberFormat="1" applyAlignment="1">
      <alignment horizontal="right" vertical="center"/>
    </xf>
    <xf numFmtId="177" fontId="13" fillId="0" borderId="1" xfId="0" applyNumberFormat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9" fontId="15" fillId="0" borderId="0" xfId="2" applyFont="1" applyAlignment="1">
      <alignment horizontal="right" vertical="center"/>
    </xf>
    <xf numFmtId="176" fontId="6" fillId="0" borderId="0" xfId="1" applyFont="1" applyAlignment="1">
      <alignment horizontal="right" vertical="center"/>
    </xf>
    <xf numFmtId="9" fontId="6" fillId="0" borderId="0" xfId="2" applyFont="1" applyAlignment="1">
      <alignment horizontal="right" vertical="center"/>
    </xf>
    <xf numFmtId="177" fontId="0" fillId="0" borderId="5" xfId="0" applyNumberFormat="1" applyBorder="1">
      <alignment vertical="center"/>
    </xf>
    <xf numFmtId="177" fontId="13" fillId="0" borderId="5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3" fillId="0" borderId="7" xfId="0" applyFont="1" applyBorder="1">
      <alignment vertical="center"/>
    </xf>
    <xf numFmtId="0" fontId="3" fillId="0" borderId="7" xfId="0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13" fillId="0" borderId="0" xfId="0" applyNumberFormat="1" applyFont="1" applyAlignment="1">
      <alignment horizontal="right" vertical="center"/>
    </xf>
    <xf numFmtId="0" fontId="3" fillId="0" borderId="0" xfId="0" applyFont="1">
      <alignment vertical="center"/>
    </xf>
    <xf numFmtId="0" fontId="12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indent="1"/>
    </xf>
    <xf numFmtId="0" fontId="3" fillId="0" borderId="7" xfId="0" applyFont="1" applyBorder="1" applyAlignment="1">
      <alignment horizontal="left" vertical="center" indent="1"/>
    </xf>
    <xf numFmtId="0" fontId="0" fillId="0" borderId="0" xfId="0" applyAlignment="1">
      <alignment horizontal="right" vertical="center" indent="1"/>
    </xf>
    <xf numFmtId="0" fontId="2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8" fillId="0" borderId="0" xfId="0" applyFont="1" applyAlignment="1">
      <alignment horizontal="center" vertical="center" wrapText="1"/>
    </xf>
    <xf numFmtId="0" fontId="16" fillId="2" borderId="8" xfId="3" applyFill="1" applyAlignment="1">
      <alignment horizontal="center" vertical="center"/>
    </xf>
    <xf numFmtId="0" fontId="16" fillId="2" borderId="8" xfId="3" applyFill="1" applyAlignment="1">
      <alignment horizontal="center" vertical="center" wrapText="1"/>
    </xf>
    <xf numFmtId="0" fontId="19" fillId="0" borderId="0" xfId="4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22" fontId="0" fillId="0" borderId="0" xfId="0" applyNumberFormat="1" applyAlignment="1">
      <alignment horizontal="center" vertical="center"/>
    </xf>
    <xf numFmtId="0" fontId="16" fillId="2" borderId="0" xfId="3" applyFill="1" applyBorder="1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7" fontId="6" fillId="0" borderId="2" xfId="0" applyNumberFormat="1" applyFont="1" applyBorder="1" applyAlignment="1">
      <alignment horizontal="center" vertical="center"/>
    </xf>
  </cellXfs>
  <cellStyles count="5">
    <cellStyle name="백분율" xfId="2" builtinId="5"/>
    <cellStyle name="쉼표 [0]" xfId="1" builtinId="6"/>
    <cellStyle name="제목 2" xfId="3" builtinId="17"/>
    <cellStyle name="표준" xfId="0" builtinId="0"/>
    <cellStyle name="하이퍼링크" xfId="4" builtinId="8"/>
  </cellStyles>
  <dxfs count="0"/>
  <tableStyles count="0" defaultTableStyle="TableStyleMedium2" defaultPivotStyle="PivotStyleLight16"/>
  <colors>
    <mruColors>
      <color rgb="FF7F7F7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업종별시세!$C$1</c:f>
              <c:strCache>
                <c:ptCount val="1"/>
                <c:pt idx="0">
                  <c:v>전일대비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업종별시세!$A$2:$A$28</c:f>
              <c:strCache>
                <c:ptCount val="27"/>
                <c:pt idx="0">
                  <c:v>건강관리업체및서비스</c:v>
                </c:pt>
                <c:pt idx="1">
                  <c:v>조선</c:v>
                </c:pt>
                <c:pt idx="2">
                  <c:v>복합유틸리티</c:v>
                </c:pt>
                <c:pt idx="3">
                  <c:v>사무용전자제품</c:v>
                </c:pt>
                <c:pt idx="4">
                  <c:v>석유와가스</c:v>
                </c:pt>
                <c:pt idx="5">
                  <c:v>인터넷과카탈로그소매</c:v>
                </c:pt>
                <c:pt idx="6">
                  <c:v>가스유틸리티</c:v>
                </c:pt>
                <c:pt idx="7">
                  <c:v>해운사</c:v>
                </c:pt>
                <c:pt idx="8">
                  <c:v>상업서비스와공급품</c:v>
                </c:pt>
                <c:pt idx="9">
                  <c:v>항공화물운송과물류</c:v>
                </c:pt>
                <c:pt idx="10">
                  <c:v>가구</c:v>
                </c:pt>
                <c:pt idx="11">
                  <c:v>양방향미디어와서비스</c:v>
                </c:pt>
                <c:pt idx="12">
                  <c:v>컴퓨터와주변기기</c:v>
                </c:pt>
                <c:pt idx="13">
                  <c:v>생명보험</c:v>
                </c:pt>
                <c:pt idx="14">
                  <c:v>도로와철도운송</c:v>
                </c:pt>
                <c:pt idx="15">
                  <c:v>광고</c:v>
                </c:pt>
                <c:pt idx="16">
                  <c:v>다각화된통신서비스</c:v>
                </c:pt>
                <c:pt idx="17">
                  <c:v>백화점과일반상점</c:v>
                </c:pt>
                <c:pt idx="18">
                  <c:v>무역회사와판매업체</c:v>
                </c:pt>
                <c:pt idx="19">
                  <c:v>부동산</c:v>
                </c:pt>
                <c:pt idx="20">
                  <c:v>건설</c:v>
                </c:pt>
                <c:pt idx="21">
                  <c:v>에너지장비및서비스</c:v>
                </c:pt>
                <c:pt idx="22">
                  <c:v>IT서비스</c:v>
                </c:pt>
                <c:pt idx="23">
                  <c:v>기계</c:v>
                </c:pt>
                <c:pt idx="24">
                  <c:v>포장재</c:v>
                </c:pt>
                <c:pt idx="25">
                  <c:v>기타</c:v>
                </c:pt>
                <c:pt idx="26">
                  <c:v>건강관리장비와용품</c:v>
                </c:pt>
              </c:strCache>
            </c:strRef>
          </c:cat>
          <c:val>
            <c:numRef>
              <c:f>업종별시세!$C$2:$C$28</c:f>
              <c:numCache>
                <c:formatCode>0.00%</c:formatCode>
                <c:ptCount val="27"/>
                <c:pt idx="0">
                  <c:v>3.9899999999999998E-2</c:v>
                </c:pt>
                <c:pt idx="1">
                  <c:v>1.6400000000000001E-2</c:v>
                </c:pt>
                <c:pt idx="2">
                  <c:v>1.37E-2</c:v>
                </c:pt>
                <c:pt idx="3">
                  <c:v>9.4000000000000004E-3</c:v>
                </c:pt>
                <c:pt idx="4">
                  <c:v>7.3000000000000001E-3</c:v>
                </c:pt>
                <c:pt idx="5">
                  <c:v>7.0000000000000001E-3</c:v>
                </c:pt>
                <c:pt idx="6">
                  <c:v>6.8999999999999999E-3</c:v>
                </c:pt>
                <c:pt idx="7">
                  <c:v>5.5999999999999999E-3</c:v>
                </c:pt>
                <c:pt idx="8">
                  <c:v>5.1000000000000004E-3</c:v>
                </c:pt>
                <c:pt idx="9">
                  <c:v>3.3999999999999998E-3</c:v>
                </c:pt>
                <c:pt idx="10">
                  <c:v>3.0999999999999999E-3</c:v>
                </c:pt>
                <c:pt idx="11">
                  <c:v>1.8E-3</c:v>
                </c:pt>
                <c:pt idx="12">
                  <c:v>1.6999999999999999E-3</c:v>
                </c:pt>
                <c:pt idx="13">
                  <c:v>-8.0000000000000004E-4</c:v>
                </c:pt>
                <c:pt idx="14">
                  <c:v>-1E-3</c:v>
                </c:pt>
                <c:pt idx="15">
                  <c:v>-1E-3</c:v>
                </c:pt>
                <c:pt idx="16">
                  <c:v>-1.2999999999999999E-3</c:v>
                </c:pt>
                <c:pt idx="17">
                  <c:v>-1.8E-3</c:v>
                </c:pt>
                <c:pt idx="18">
                  <c:v>-2.8E-3</c:v>
                </c:pt>
                <c:pt idx="19">
                  <c:v>-4.4000000000000003E-3</c:v>
                </c:pt>
                <c:pt idx="20">
                  <c:v>-5.1999999999999998E-3</c:v>
                </c:pt>
                <c:pt idx="21">
                  <c:v>-5.1999999999999998E-3</c:v>
                </c:pt>
                <c:pt idx="22">
                  <c:v>-5.5999999999999999E-3</c:v>
                </c:pt>
                <c:pt idx="23">
                  <c:v>-5.7000000000000002E-3</c:v>
                </c:pt>
                <c:pt idx="24">
                  <c:v>-6.3E-3</c:v>
                </c:pt>
                <c:pt idx="25">
                  <c:v>-6.4999999999999997E-3</c:v>
                </c:pt>
                <c:pt idx="26">
                  <c:v>-6.7999999999999996E-3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B-4F76-9EAC-95266BCD9BA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</c:dLbls>
        <c:gapWidth val="355"/>
        <c:overlap val="-70"/>
        <c:axId val="1797666896"/>
        <c:axId val="1797663536"/>
      </c:barChart>
      <c:catAx>
        <c:axId val="179766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3536"/>
        <c:crosses val="autoZero"/>
        <c:auto val="1"/>
        <c:lblAlgn val="ctr"/>
        <c:lblOffset val="100"/>
        <c:noMultiLvlLbl val="0"/>
      </c:catAx>
      <c:valAx>
        <c:axId val="1797663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path path="circle">
        <a:fillToRect t="100000" r="100000"/>
      </a:path>
      <a:tileRect l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25550</xdr:colOff>
      <xdr:row>27</xdr:row>
      <xdr:rowOff>68580</xdr:rowOff>
    </xdr:from>
    <xdr:to>
      <xdr:col>9</xdr:col>
      <xdr:colOff>4483</xdr:colOff>
      <xdr:row>46</xdr:row>
      <xdr:rowOff>213360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51ADE37-E0DF-40A1-BAF2-EDEA6EB78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12700</xdr:colOff>
      <xdr:row>3</xdr:row>
      <xdr:rowOff>12700</xdr:rowOff>
    </xdr:from>
    <xdr:to>
      <xdr:col>2</xdr:col>
      <xdr:colOff>981075</xdr:colOff>
      <xdr:row>7</xdr:row>
      <xdr:rowOff>196850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188D9BD2-BF2C-47A2-8327-AE10966C86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775" y="8890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3</xdr:row>
      <xdr:rowOff>12700</xdr:rowOff>
    </xdr:from>
    <xdr:to>
      <xdr:col>5</xdr:col>
      <xdr:colOff>981075</xdr:colOff>
      <xdr:row>7</xdr:row>
      <xdr:rowOff>196850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8D3E0E8F-8E44-4529-9FAB-25A71E04D3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2600" y="8890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3</xdr:row>
      <xdr:rowOff>12700</xdr:rowOff>
    </xdr:from>
    <xdr:to>
      <xdr:col>8</xdr:col>
      <xdr:colOff>981075</xdr:colOff>
      <xdr:row>7</xdr:row>
      <xdr:rowOff>196850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319ACFE3-CF74-413F-B0C9-FA4F8ADB81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2425" y="8890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9</xdr:row>
      <xdr:rowOff>12700</xdr:rowOff>
    </xdr:from>
    <xdr:to>
      <xdr:col>2</xdr:col>
      <xdr:colOff>981075</xdr:colOff>
      <xdr:row>13</xdr:row>
      <xdr:rowOff>206375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F688262-CCA0-4AFB-881A-F7487C0F3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775" y="21844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9</xdr:row>
      <xdr:rowOff>12700</xdr:rowOff>
    </xdr:from>
    <xdr:to>
      <xdr:col>5</xdr:col>
      <xdr:colOff>981075</xdr:colOff>
      <xdr:row>13</xdr:row>
      <xdr:rowOff>206375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9B638DD3-1701-4ADA-942E-ABACD4C6D3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2600" y="21844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9</xdr:row>
      <xdr:rowOff>12700</xdr:rowOff>
    </xdr:from>
    <xdr:to>
      <xdr:col>8</xdr:col>
      <xdr:colOff>981075</xdr:colOff>
      <xdr:row>13</xdr:row>
      <xdr:rowOff>206375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FC7674CE-902F-4136-91BA-135DA04A67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2425" y="21844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15</xdr:row>
      <xdr:rowOff>12700</xdr:rowOff>
    </xdr:from>
    <xdr:to>
      <xdr:col>2</xdr:col>
      <xdr:colOff>981075</xdr:colOff>
      <xdr:row>19</xdr:row>
      <xdr:rowOff>196850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2F77EB7D-8C62-4690-973D-87EEFA3C0D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775" y="347027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15</xdr:row>
      <xdr:rowOff>12700</xdr:rowOff>
    </xdr:from>
    <xdr:to>
      <xdr:col>5</xdr:col>
      <xdr:colOff>981075</xdr:colOff>
      <xdr:row>19</xdr:row>
      <xdr:rowOff>196850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A38E2C47-B467-4C10-BEC6-3A6B70B8C6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2600" y="347027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15</xdr:row>
      <xdr:rowOff>12700</xdr:rowOff>
    </xdr:from>
    <xdr:to>
      <xdr:col>8</xdr:col>
      <xdr:colOff>981075</xdr:colOff>
      <xdr:row>19</xdr:row>
      <xdr:rowOff>196850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9ED4E4EF-7FFB-4776-87A8-324A60D8C9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2425" y="347027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21</xdr:row>
      <xdr:rowOff>12700</xdr:rowOff>
    </xdr:from>
    <xdr:to>
      <xdr:col>2</xdr:col>
      <xdr:colOff>981075</xdr:colOff>
      <xdr:row>25</xdr:row>
      <xdr:rowOff>196850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84898D45-DA0E-4217-A807-BD93635CFA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775" y="476567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21</xdr:row>
      <xdr:rowOff>12700</xdr:rowOff>
    </xdr:from>
    <xdr:to>
      <xdr:col>5</xdr:col>
      <xdr:colOff>981075</xdr:colOff>
      <xdr:row>25</xdr:row>
      <xdr:rowOff>196850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B08DF8C4-08F0-4ED7-BB03-507FCC9073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2600" y="476567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21</xdr:row>
      <xdr:rowOff>12700</xdr:rowOff>
    </xdr:from>
    <xdr:to>
      <xdr:col>8</xdr:col>
      <xdr:colOff>981075</xdr:colOff>
      <xdr:row>25</xdr:row>
      <xdr:rowOff>196850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219A0309-BFB7-41E0-8FC8-54084E859D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2425" y="4765675"/>
          <a:ext cx="1968500" cy="1041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36</xdr:col>
      <xdr:colOff>277906</xdr:colOff>
      <xdr:row>56</xdr:row>
      <xdr:rowOff>140253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FC7592F-0628-45F8-AE2F-01D81CC368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096"/>
        <a:stretch/>
      </xdr:blipFill>
      <xdr:spPr>
        <a:xfrm>
          <a:off x="0" y="0"/>
          <a:ext cx="24418066" cy="125151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170B-7B14-4940-8056-14B1A3EDCD13}">
  <sheetPr codeName="Sheet3"/>
  <dimension ref="A1:AG51"/>
  <sheetViews>
    <sheetView showGridLines="0" zoomScaleNormal="100" workbookViewId="0">
      <selection activeCell="J8" sqref="J8"/>
    </sheetView>
  </sheetViews>
  <sheetFormatPr defaultRowHeight="16.5"/>
  <cols>
    <col min="1" max="1" width="7.875" customWidth="1"/>
    <col min="2" max="3" width="13.125" customWidth="1"/>
    <col min="4" max="4" width="5.375" customWidth="1"/>
    <col min="5" max="6" width="13.125" customWidth="1"/>
    <col min="7" max="7" width="5.375" customWidth="1"/>
    <col min="8" max="9" width="13.125" customWidth="1"/>
    <col min="10" max="10" width="7.875" customWidth="1"/>
    <col min="11" max="11" width="4.75" customWidth="1"/>
    <col min="13" max="13" width="11.25" customWidth="1"/>
    <col min="14" max="14" width="28.125" customWidth="1"/>
    <col min="15" max="17" width="7.75" customWidth="1"/>
    <col min="18" max="25" width="8.75" hidden="1" customWidth="1"/>
    <col min="26" max="26" width="16.625" bestFit="1" customWidth="1"/>
    <col min="27" max="27" width="7.875" customWidth="1"/>
    <col min="28" max="28" width="14.625" customWidth="1"/>
    <col min="29" max="30" width="4.75" customWidth="1"/>
    <col min="32" max="32" width="12.875" bestFit="1" customWidth="1"/>
  </cols>
  <sheetData>
    <row r="1" spans="2:32">
      <c r="Z1" s="50" t="s">
        <v>43</v>
      </c>
    </row>
    <row r="2" spans="2:32" ht="35.25" customHeight="1" thickBot="1"/>
    <row r="3" spans="2:32" ht="17.25" thickBot="1">
      <c r="B3" s="62" t="s">
        <v>3</v>
      </c>
      <c r="C3" s="62"/>
      <c r="E3" s="62" t="s">
        <v>30</v>
      </c>
      <c r="F3" s="62"/>
      <c r="H3" s="62" t="s">
        <v>31</v>
      </c>
      <c r="I3" s="62"/>
      <c r="K3" s="62" t="s">
        <v>32</v>
      </c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B3" s="66" t="s">
        <v>34</v>
      </c>
      <c r="AC3" s="66"/>
      <c r="AD3" s="66"/>
      <c r="AE3" s="66"/>
      <c r="AF3" s="66"/>
    </row>
    <row r="4" spans="2:32" ht="18" customHeight="1" thickBot="1">
      <c r="D4" s="11"/>
      <c r="K4" s="39" t="s">
        <v>9</v>
      </c>
      <c r="L4" s="39" t="s">
        <v>2</v>
      </c>
      <c r="M4" s="39" t="s">
        <v>33</v>
      </c>
      <c r="N4" s="39" t="s">
        <v>5</v>
      </c>
      <c r="O4" s="22" t="s">
        <v>20</v>
      </c>
      <c r="P4" s="22" t="s">
        <v>21</v>
      </c>
      <c r="Q4" s="22" t="s">
        <v>22</v>
      </c>
      <c r="R4" s="22" t="s">
        <v>23</v>
      </c>
      <c r="S4" s="22" t="s">
        <v>1</v>
      </c>
      <c r="T4" s="22" t="s">
        <v>24</v>
      </c>
      <c r="U4" s="22" t="s">
        <v>25</v>
      </c>
      <c r="V4" s="22" t="s">
        <v>26</v>
      </c>
      <c r="W4" s="22" t="s">
        <v>27</v>
      </c>
      <c r="X4" s="22" t="s">
        <v>28</v>
      </c>
      <c r="Y4" s="22" t="s">
        <v>42</v>
      </c>
      <c r="Z4" s="39" t="s">
        <v>6</v>
      </c>
      <c r="AB4" s="15" t="s">
        <v>5</v>
      </c>
      <c r="AC4" s="68" t="s">
        <v>46</v>
      </c>
      <c r="AD4" s="68"/>
      <c r="AE4" s="68"/>
      <c r="AF4" s="68"/>
    </row>
    <row r="5" spans="2:32">
      <c r="K5" s="23">
        <v>1</v>
      </c>
      <c r="L5" s="64" t="s">
        <v>3</v>
      </c>
      <c r="M5" s="23">
        <v>1</v>
      </c>
      <c r="N5" s="37" t="str">
        <f>KOSPI!B2</f>
        <v>오리엔트바이오</v>
      </c>
      <c r="O5" s="24">
        <f>KOSPI!D2</f>
        <v>1236</v>
      </c>
      <c r="P5" s="27" t="str">
        <f>KOSPI!E2</f>
        <v>↑</v>
      </c>
      <c r="Q5" s="27">
        <f>KOSPI!F2</f>
        <v>0.29970000000000002</v>
      </c>
      <c r="R5" s="24">
        <f>KOSPI!G2</f>
        <v>16152472</v>
      </c>
      <c r="S5" s="24">
        <f>KOSPI!H2</f>
        <v>1236</v>
      </c>
      <c r="T5" s="24">
        <f>KOSPI!I2</f>
        <v>0</v>
      </c>
      <c r="U5" s="24">
        <f>KOSPI!J2</f>
        <v>2955521</v>
      </c>
      <c r="V5" s="24">
        <f>KOSPI!K2</f>
        <v>0</v>
      </c>
      <c r="W5" s="24">
        <f>KOSPI!L2</f>
        <v>44.14</v>
      </c>
      <c r="X5" s="24">
        <f>KOSPI!M2</f>
        <v>16.45</v>
      </c>
      <c r="Y5" s="24">
        <f>KOSPI!N2</f>
        <v>0</v>
      </c>
      <c r="Z5" s="38" t="str">
        <f>KOSPI!C2</f>
        <v>https://finance.naver.com/item/main.naver?code=002630</v>
      </c>
      <c r="AB5" s="46" t="s">
        <v>20</v>
      </c>
      <c r="AC5" s="46"/>
      <c r="AD5" s="46"/>
      <c r="AE5" s="28"/>
      <c r="AF5" s="33">
        <f>VLOOKUP($AC$4,$N$5:$Y$24,2,0)</f>
        <v>1644</v>
      </c>
    </row>
    <row r="6" spans="2:32">
      <c r="K6" s="12">
        <v>2</v>
      </c>
      <c r="L6" s="64"/>
      <c r="M6" s="12">
        <v>2</v>
      </c>
      <c r="N6" s="24" t="str">
        <f>KOSPI!B3</f>
        <v>남선알미우</v>
      </c>
      <c r="O6" s="24">
        <f>KOSPI!D3</f>
        <v>21150</v>
      </c>
      <c r="P6" s="27" t="str">
        <f>KOSPI!E3</f>
        <v>▲</v>
      </c>
      <c r="Q6" s="27">
        <f>KOSPI!F3</f>
        <v>0.28339999999999999</v>
      </c>
      <c r="R6" s="24">
        <f>KOSPI!G3</f>
        <v>54589</v>
      </c>
      <c r="S6" s="24">
        <f>KOSPI!H3</f>
        <v>21400</v>
      </c>
      <c r="T6" s="24">
        <f>KOSPI!I3</f>
        <v>0</v>
      </c>
      <c r="U6" s="24">
        <f>KOSPI!J3</f>
        <v>18693</v>
      </c>
      <c r="V6" s="24">
        <f>KOSPI!K3</f>
        <v>0</v>
      </c>
      <c r="W6" s="24">
        <f>KOSPI!L3</f>
        <v>235</v>
      </c>
      <c r="X6" s="24" t="str">
        <f>KOSPI!M3</f>
        <v>N/A</v>
      </c>
      <c r="Y6" s="24">
        <f>KOSPI!N3</f>
        <v>0</v>
      </c>
      <c r="Z6" s="31" t="str">
        <f>KOSPI!C3</f>
        <v>https://finance.naver.com/item/main.naver?code=008355</v>
      </c>
      <c r="AB6" s="46" t="s">
        <v>21</v>
      </c>
      <c r="AC6" s="46"/>
      <c r="AD6" s="46"/>
      <c r="AE6" s="29"/>
      <c r="AF6" s="32" t="str">
        <f>VLOOKUP($AC$4,$N$5:$Y$24,3,0)</f>
        <v>▲</v>
      </c>
    </row>
    <row r="7" spans="2:32">
      <c r="K7" s="12">
        <v>3</v>
      </c>
      <c r="L7" s="64"/>
      <c r="M7" s="12">
        <v>3</v>
      </c>
      <c r="N7" s="24" t="str">
        <f>KOSPI!B4</f>
        <v>SBS</v>
      </c>
      <c r="O7" s="24">
        <f>KOSPI!D4</f>
        <v>19110</v>
      </c>
      <c r="P7" s="27" t="str">
        <f>KOSPI!E4</f>
        <v>▲</v>
      </c>
      <c r="Q7" s="27">
        <f>KOSPI!F4</f>
        <v>0.2417</v>
      </c>
      <c r="R7" s="24">
        <f>KOSPI!G4</f>
        <v>1624784</v>
      </c>
      <c r="S7" s="24">
        <f>KOSPI!H4</f>
        <v>17980</v>
      </c>
      <c r="T7" s="24">
        <f>KOSPI!I4</f>
        <v>18000</v>
      </c>
      <c r="U7" s="24">
        <f>KOSPI!J4</f>
        <v>4483</v>
      </c>
      <c r="V7" s="24">
        <f>KOSPI!K4</f>
        <v>13204</v>
      </c>
      <c r="W7" s="24">
        <f>KOSPI!L4</f>
        <v>313.27999999999997</v>
      </c>
      <c r="X7" s="24">
        <f>KOSPI!M4</f>
        <v>5.45</v>
      </c>
      <c r="Y7" s="24">
        <f>KOSPI!N4</f>
        <v>0</v>
      </c>
      <c r="Z7" s="31" t="str">
        <f>KOSPI!C4</f>
        <v>https://finance.naver.com/item/main.naver?code=034120</v>
      </c>
      <c r="AB7" s="46" t="s">
        <v>22</v>
      </c>
      <c r="AC7" s="46"/>
      <c r="AD7" s="46"/>
      <c r="AE7" s="29"/>
      <c r="AF7" s="34">
        <f>VLOOKUP($AC$4,$N$5:$Y$24,4,0)</f>
        <v>0.15770000000000001</v>
      </c>
    </row>
    <row r="8" spans="2:32" ht="17.25" thickBot="1">
      <c r="K8" s="12">
        <v>4</v>
      </c>
      <c r="L8" s="64"/>
      <c r="M8" s="12">
        <v>4</v>
      </c>
      <c r="N8" s="24" t="str">
        <f>KOSPI!B5</f>
        <v>코오롱모빌리티그룹우</v>
      </c>
      <c r="O8" s="24">
        <f>KOSPI!D5</f>
        <v>8010</v>
      </c>
      <c r="P8" s="27" t="str">
        <f>KOSPI!E5</f>
        <v>▲</v>
      </c>
      <c r="Q8" s="27">
        <f>KOSPI!F5</f>
        <v>0.17280000000000001</v>
      </c>
      <c r="R8" s="24">
        <f>KOSPI!G5</f>
        <v>574079</v>
      </c>
      <c r="S8" s="24">
        <f>KOSPI!H5</f>
        <v>7900</v>
      </c>
      <c r="T8" s="24">
        <f>KOSPI!I5</f>
        <v>7940</v>
      </c>
      <c r="U8" s="24">
        <f>KOSPI!J5</f>
        <v>19552</v>
      </c>
      <c r="V8" s="24">
        <f>KOSPI!K5</f>
        <v>1810</v>
      </c>
      <c r="W8" s="24" t="str">
        <f>KOSPI!L5</f>
        <v>N/A</v>
      </c>
      <c r="X8" s="24" t="str">
        <f>KOSPI!M5</f>
        <v>N/A</v>
      </c>
      <c r="Y8" s="24">
        <f>KOSPI!N5</f>
        <v>0</v>
      </c>
      <c r="Z8" s="31" t="str">
        <f>KOSPI!C5</f>
        <v>https://finance.naver.com/item/main.naver?code=45014K</v>
      </c>
      <c r="AB8" s="46" t="s">
        <v>23</v>
      </c>
      <c r="AC8" s="46"/>
      <c r="AD8" s="46"/>
      <c r="AE8" s="29"/>
      <c r="AF8" s="35">
        <f>VLOOKUP($AC$4,$N$5:$Y$24,5,0)</f>
        <v>57099775</v>
      </c>
    </row>
    <row r="9" spans="2:32" ht="17.25" thickBot="1">
      <c r="B9" s="62" t="s">
        <v>10</v>
      </c>
      <c r="C9" s="62"/>
      <c r="E9" s="62" t="s">
        <v>11</v>
      </c>
      <c r="F9" s="62"/>
      <c r="H9" s="62" t="s">
        <v>12</v>
      </c>
      <c r="I9" s="62"/>
      <c r="K9" s="12">
        <v>5</v>
      </c>
      <c r="L9" s="64"/>
      <c r="M9" s="12">
        <v>5</v>
      </c>
      <c r="N9" s="24" t="str">
        <f>KOSPI!B6</f>
        <v>남선알미늄</v>
      </c>
      <c r="O9" s="24">
        <f>KOSPI!D6</f>
        <v>1644</v>
      </c>
      <c r="P9" s="27" t="str">
        <f>KOSPI!E6</f>
        <v>▲</v>
      </c>
      <c r="Q9" s="27">
        <f>KOSPI!F6</f>
        <v>0.15770000000000001</v>
      </c>
      <c r="R9" s="24">
        <f>KOSPI!G6</f>
        <v>57099775</v>
      </c>
      <c r="S9" s="24">
        <f>KOSPI!H6</f>
        <v>1733</v>
      </c>
      <c r="T9" s="24">
        <f>KOSPI!I6</f>
        <v>1735</v>
      </c>
      <c r="U9" s="24">
        <f>KOSPI!J6</f>
        <v>25393</v>
      </c>
      <c r="V9" s="24">
        <f>KOSPI!K6</f>
        <v>48380</v>
      </c>
      <c r="W9" s="24">
        <f>KOSPI!L6</f>
        <v>18.27</v>
      </c>
      <c r="X9" s="24">
        <f>KOSPI!M6</f>
        <v>-0.09</v>
      </c>
      <c r="Y9" s="24">
        <f>KOSPI!N6</f>
        <v>0</v>
      </c>
      <c r="Z9" s="31" t="str">
        <f>KOSPI!C6</f>
        <v>https://finance.naver.com/item/main.naver?code=008350</v>
      </c>
      <c r="AB9" s="46" t="s">
        <v>1</v>
      </c>
      <c r="AC9" s="46"/>
      <c r="AD9" s="46"/>
      <c r="AF9" s="35">
        <f>VLOOKUP($AC$4,$N$5:$Y$24,6,0)</f>
        <v>1733</v>
      </c>
    </row>
    <row r="10" spans="2:32">
      <c r="B10" s="10"/>
      <c r="C10" s="13"/>
      <c r="E10" s="14"/>
      <c r="F10" s="18"/>
      <c r="K10" s="12">
        <v>6</v>
      </c>
      <c r="L10" s="64"/>
      <c r="M10" s="12">
        <v>6</v>
      </c>
      <c r="N10" s="24" t="str">
        <f>KOSPI!B7</f>
        <v>형지엘리트</v>
      </c>
      <c r="O10" s="24">
        <f>KOSPI!D7</f>
        <v>2120</v>
      </c>
      <c r="P10" s="27" t="str">
        <f>KOSPI!E7</f>
        <v>▲</v>
      </c>
      <c r="Q10" s="27">
        <f>KOSPI!F7</f>
        <v>0.13980000000000001</v>
      </c>
      <c r="R10" s="24">
        <f>KOSPI!G7</f>
        <v>4550801</v>
      </c>
      <c r="S10" s="24">
        <f>KOSPI!H7</f>
        <v>1996</v>
      </c>
      <c r="T10" s="24">
        <f>KOSPI!I7</f>
        <v>1999</v>
      </c>
      <c r="U10" s="24">
        <f>KOSPI!J7</f>
        <v>10830</v>
      </c>
      <c r="V10" s="24">
        <f>KOSPI!K7</f>
        <v>17159</v>
      </c>
      <c r="W10" s="24">
        <f>KOSPI!L7</f>
        <v>10.29</v>
      </c>
      <c r="X10" s="24">
        <f>KOSPI!M7</f>
        <v>8.75</v>
      </c>
      <c r="Y10" s="24">
        <f>KOSPI!N7</f>
        <v>0</v>
      </c>
      <c r="Z10" s="31" t="str">
        <f>KOSPI!C7</f>
        <v>https://finance.naver.com/item/main.naver?code=093240</v>
      </c>
      <c r="AB10" s="46" t="s">
        <v>24</v>
      </c>
      <c r="AC10" s="46"/>
      <c r="AD10" s="46"/>
      <c r="AF10" s="36">
        <f>VLOOKUP($AC$4,$N$5:$Y$24,7,0)</f>
        <v>1735</v>
      </c>
    </row>
    <row r="11" spans="2:32" ht="17.45" customHeight="1">
      <c r="K11" s="12">
        <v>7</v>
      </c>
      <c r="L11" s="64"/>
      <c r="M11" s="12">
        <v>7</v>
      </c>
      <c r="N11" s="24" t="str">
        <f>KOSPI!B8</f>
        <v>HJ중공업</v>
      </c>
      <c r="O11" s="24">
        <f>KOSPI!D8</f>
        <v>5800</v>
      </c>
      <c r="P11" s="27" t="str">
        <f>KOSPI!E8</f>
        <v>▲</v>
      </c>
      <c r="Q11" s="27">
        <f>KOSPI!F8</f>
        <v>0.11749999999999999</v>
      </c>
      <c r="R11" s="24">
        <f>KOSPI!G8</f>
        <v>7242947</v>
      </c>
      <c r="S11" s="24">
        <f>KOSPI!H8</f>
        <v>5970</v>
      </c>
      <c r="T11" s="24">
        <f>KOSPI!I8</f>
        <v>5980</v>
      </c>
      <c r="U11" s="24">
        <f>KOSPI!J8</f>
        <v>35213</v>
      </c>
      <c r="V11" s="24">
        <f>KOSPI!K8</f>
        <v>7846</v>
      </c>
      <c r="W11" s="24">
        <f>KOSPI!L8</f>
        <v>24.89</v>
      </c>
      <c r="X11" s="24">
        <f>KOSPI!M8</f>
        <v>-31.41</v>
      </c>
      <c r="Y11" s="24">
        <f>KOSPI!N8</f>
        <v>0</v>
      </c>
      <c r="Z11" s="31" t="str">
        <f>KOSPI!C8</f>
        <v>https://finance.naver.com/item/main.naver?code=097230</v>
      </c>
      <c r="AB11" s="46" t="s">
        <v>48</v>
      </c>
      <c r="AC11" s="46"/>
      <c r="AD11" s="46"/>
      <c r="AF11" s="33">
        <f>VLOOKUP($AC$4,$N$5:$Y$24,8,0)</f>
        <v>25393</v>
      </c>
    </row>
    <row r="12" spans="2:32">
      <c r="K12" s="12">
        <v>8</v>
      </c>
      <c r="L12" s="64"/>
      <c r="M12" s="12">
        <v>8</v>
      </c>
      <c r="N12" s="24" t="str">
        <f>KOSPI!B9</f>
        <v>성안머티리얼스</v>
      </c>
      <c r="O12" s="24">
        <f>KOSPI!D9</f>
        <v>710</v>
      </c>
      <c r="P12" s="27" t="str">
        <f>KOSPI!E9</f>
        <v>▲</v>
      </c>
      <c r="Q12" s="27">
        <f>KOSPI!F9</f>
        <v>0.1164</v>
      </c>
      <c r="R12" s="24">
        <f>KOSPI!G9</f>
        <v>5826965</v>
      </c>
      <c r="S12" s="24">
        <f>KOSPI!H9</f>
        <v>707</v>
      </c>
      <c r="T12" s="24">
        <f>KOSPI!I9</f>
        <v>709</v>
      </c>
      <c r="U12" s="24">
        <f>KOSPI!J9</f>
        <v>25409</v>
      </c>
      <c r="V12" s="24">
        <f>KOSPI!K9</f>
        <v>90721</v>
      </c>
      <c r="W12" s="24">
        <f>KOSPI!L9</f>
        <v>-0.96</v>
      </c>
      <c r="X12" s="24">
        <f>KOSPI!M9</f>
        <v>-158.55000000000001</v>
      </c>
      <c r="Y12" s="24">
        <f>KOSPI!N9</f>
        <v>0</v>
      </c>
      <c r="Z12" s="31" t="str">
        <f>KOSPI!C9</f>
        <v>https://finance.naver.com/item/main.naver?code=011300</v>
      </c>
      <c r="AB12" s="46" t="s">
        <v>26</v>
      </c>
      <c r="AC12" s="46"/>
      <c r="AD12" s="46"/>
      <c r="AF12" s="33">
        <f>VLOOKUP($AC$4,$N$5:$Y$24,9,0)</f>
        <v>48380</v>
      </c>
    </row>
    <row r="13" spans="2:32">
      <c r="K13" s="12">
        <v>9</v>
      </c>
      <c r="L13" s="64"/>
      <c r="M13" s="12">
        <v>9</v>
      </c>
      <c r="N13" s="24" t="str">
        <f>KOSPI!B10</f>
        <v>에스엠벡셀</v>
      </c>
      <c r="O13" s="24">
        <f>KOSPI!D10</f>
        <v>1391</v>
      </c>
      <c r="P13" s="27" t="str">
        <f>KOSPI!E10</f>
        <v>▲</v>
      </c>
      <c r="Q13" s="27">
        <f>KOSPI!F10</f>
        <v>0.1084</v>
      </c>
      <c r="R13" s="24">
        <f>KOSPI!G10</f>
        <v>3823046</v>
      </c>
      <c r="S13" s="24">
        <f>KOSPI!H10</f>
        <v>1443</v>
      </c>
      <c r="T13" s="24">
        <f>KOSPI!I10</f>
        <v>1445</v>
      </c>
      <c r="U13" s="24">
        <f>KOSPI!J10</f>
        <v>4456</v>
      </c>
      <c r="V13" s="24">
        <f>KOSPI!K10</f>
        <v>1352</v>
      </c>
      <c r="W13" s="24">
        <f>KOSPI!L10</f>
        <v>-20.76</v>
      </c>
      <c r="X13" s="24">
        <f>KOSPI!M10</f>
        <v>1.03</v>
      </c>
      <c r="Y13" s="24">
        <f>KOSPI!N10</f>
        <v>0</v>
      </c>
      <c r="Z13" s="31" t="str">
        <f>KOSPI!C10</f>
        <v>https://finance.naver.com/item/main.naver?code=010580</v>
      </c>
      <c r="AB13" s="46" t="s">
        <v>27</v>
      </c>
      <c r="AC13" s="46"/>
      <c r="AD13" s="46"/>
      <c r="AF13" s="33">
        <f>VLOOKUP($AC$4,$N$5:$Y$24,10,0)</f>
        <v>18.27</v>
      </c>
    </row>
    <row r="14" spans="2:32" ht="17.25" thickBot="1">
      <c r="K14" s="12">
        <v>10</v>
      </c>
      <c r="L14" s="65"/>
      <c r="M14" s="12">
        <v>10</v>
      </c>
      <c r="N14" s="24" t="str">
        <f>KOSPI!B11</f>
        <v>이스타코</v>
      </c>
      <c r="O14" s="24">
        <f>KOSPI!D11</f>
        <v>1650</v>
      </c>
      <c r="P14" s="27" t="str">
        <f>KOSPI!E11</f>
        <v>▲</v>
      </c>
      <c r="Q14" s="27">
        <f>KOSPI!F11</f>
        <v>0.1</v>
      </c>
      <c r="R14" s="24">
        <f>KOSPI!G11</f>
        <v>4989351</v>
      </c>
      <c r="S14" s="24">
        <f>KOSPI!H11</f>
        <v>1600</v>
      </c>
      <c r="T14" s="24">
        <f>KOSPI!I11</f>
        <v>1601</v>
      </c>
      <c r="U14" s="24">
        <f>KOSPI!J11</f>
        <v>4521</v>
      </c>
      <c r="V14" s="24">
        <f>KOSPI!K11</f>
        <v>16232</v>
      </c>
      <c r="W14" s="24">
        <f>KOSPI!L11</f>
        <v>-14.73</v>
      </c>
      <c r="X14" s="24">
        <f>KOSPI!M11</f>
        <v>-6.66</v>
      </c>
      <c r="Y14" s="24">
        <f>KOSPI!N11</f>
        <v>0</v>
      </c>
      <c r="Z14" s="31" t="str">
        <f>KOSPI!C11</f>
        <v>https://finance.naver.com/item/main.naver?code=015020</v>
      </c>
      <c r="AB14" s="46" t="s">
        <v>28</v>
      </c>
      <c r="AC14" s="46"/>
      <c r="AD14" s="46"/>
      <c r="AF14" s="33">
        <f>VLOOKUP($AC$4,$N$5:$Y$24,11,0)</f>
        <v>-0.09</v>
      </c>
    </row>
    <row r="15" spans="2:32" ht="17.25" thickBot="1">
      <c r="B15" s="62" t="s">
        <v>13</v>
      </c>
      <c r="C15" s="62"/>
      <c r="E15" s="62" t="s">
        <v>14</v>
      </c>
      <c r="F15" s="62"/>
      <c r="H15" s="62" t="s">
        <v>15</v>
      </c>
      <c r="I15" s="62"/>
      <c r="K15" s="12">
        <v>11</v>
      </c>
      <c r="L15" s="63" t="s">
        <v>4</v>
      </c>
      <c r="M15" s="12">
        <v>1</v>
      </c>
      <c r="N15" s="24" t="str">
        <f>KOSDAQ!B7</f>
        <v>디젠스</v>
      </c>
      <c r="O15" s="24">
        <f>KOSDAQ!D7</f>
        <v>1415</v>
      </c>
      <c r="P15" s="27" t="str">
        <f>KOSDAQ!E7</f>
        <v>▲</v>
      </c>
      <c r="Q15" s="27">
        <f>KOSDAQ!F7</f>
        <v>0.1971</v>
      </c>
      <c r="R15" s="24">
        <f>KOSDAQ!G7</f>
        <v>9472791</v>
      </c>
      <c r="S15" s="24">
        <f>KOSDAQ!H7</f>
        <v>1400</v>
      </c>
      <c r="T15" s="24">
        <f>KOSDAQ!I7</f>
        <v>1407</v>
      </c>
      <c r="U15" s="24">
        <f>KOSDAQ!J7</f>
        <v>65623</v>
      </c>
      <c r="V15" s="24">
        <f>KOSDAQ!K7</f>
        <v>23660</v>
      </c>
      <c r="W15" s="24">
        <f>KOSDAQ!L7</f>
        <v>11.79</v>
      </c>
      <c r="X15" s="24">
        <f>KOSDAQ!M7</f>
        <v>17.46</v>
      </c>
      <c r="Y15" s="24">
        <f>KOSDAQ!N7</f>
        <v>0</v>
      </c>
      <c r="Z15" s="31" t="str">
        <f>KOSDAQ!C7</f>
        <v>https://finance.naver.com/item/main.naver?code=113810</v>
      </c>
      <c r="AB15" s="67"/>
      <c r="AC15" s="67"/>
      <c r="AD15" s="67"/>
      <c r="AF15" s="33"/>
    </row>
    <row r="16" spans="2:32" ht="17.25" thickBot="1">
      <c r="K16" s="12">
        <v>12</v>
      </c>
      <c r="L16" s="64"/>
      <c r="M16" s="12">
        <v>2</v>
      </c>
      <c r="N16" s="24" t="str">
        <f>KOSDAQ!B8</f>
        <v>에코바이오</v>
      </c>
      <c r="O16" s="24">
        <f>KOSDAQ!D8</f>
        <v>4250</v>
      </c>
      <c r="P16" s="27" t="str">
        <f>KOSDAQ!E8</f>
        <v>▲</v>
      </c>
      <c r="Q16" s="27">
        <f>KOSDAQ!F8</f>
        <v>0.1822</v>
      </c>
      <c r="R16" s="24">
        <f>KOSDAQ!G8</f>
        <v>8148130</v>
      </c>
      <c r="S16" s="24">
        <f>KOSDAQ!H8</f>
        <v>4195</v>
      </c>
      <c r="T16" s="24">
        <f>KOSDAQ!I8</f>
        <v>4210</v>
      </c>
      <c r="U16" s="24">
        <f>KOSDAQ!J8</f>
        <v>18720</v>
      </c>
      <c r="V16" s="24">
        <f>KOSDAQ!K8</f>
        <v>26824</v>
      </c>
      <c r="W16" s="24">
        <f>KOSDAQ!L8</f>
        <v>13.45</v>
      </c>
      <c r="X16" s="24">
        <f>KOSDAQ!M8</f>
        <v>3.16</v>
      </c>
      <c r="Y16" s="24">
        <f>KOSDAQ!N8</f>
        <v>0</v>
      </c>
      <c r="Z16" s="31" t="str">
        <f>KOSDAQ!C8</f>
        <v>https://finance.naver.com/item/main.naver?code=038870</v>
      </c>
      <c r="AB16" s="66" t="s">
        <v>37</v>
      </c>
      <c r="AC16" s="66"/>
      <c r="AD16" s="16"/>
      <c r="AE16" s="66" t="s">
        <v>38</v>
      </c>
      <c r="AF16" s="66"/>
    </row>
    <row r="17" spans="1:33" ht="17.25" thickBot="1">
      <c r="K17" s="12">
        <v>13</v>
      </c>
      <c r="L17" s="64"/>
      <c r="M17" s="12">
        <v>3</v>
      </c>
      <c r="N17" s="24" t="str">
        <f>KOSDAQ!B9</f>
        <v>에코아이</v>
      </c>
      <c r="O17" s="24">
        <f>KOSDAQ!D9</f>
        <v>19850</v>
      </c>
      <c r="P17" s="27" t="str">
        <f>KOSDAQ!E9</f>
        <v>▲</v>
      </c>
      <c r="Q17" s="27">
        <f>KOSDAQ!F9</f>
        <v>0.15140000000000001</v>
      </c>
      <c r="R17" s="24">
        <f>KOSDAQ!G9</f>
        <v>777024</v>
      </c>
      <c r="S17" s="24">
        <f>KOSDAQ!H9</f>
        <v>19830</v>
      </c>
      <c r="T17" s="24">
        <f>KOSDAQ!I9</f>
        <v>19860</v>
      </c>
      <c r="U17" s="24">
        <f>KOSDAQ!J9</f>
        <v>2406</v>
      </c>
      <c r="V17" s="24">
        <f>KOSDAQ!K9</f>
        <v>1322</v>
      </c>
      <c r="W17" s="24">
        <f>KOSDAQ!L9</f>
        <v>10.17</v>
      </c>
      <c r="X17" s="24">
        <f>KOSDAQ!M9</f>
        <v>17.399999999999999</v>
      </c>
      <c r="Y17" s="24">
        <f>KOSDAQ!N9</f>
        <v>0</v>
      </c>
      <c r="Z17" s="31" t="str">
        <f>KOSDAQ!C9</f>
        <v>https://finance.naver.com/item/main.naver?code=448280</v>
      </c>
      <c r="AB17" s="40" t="s">
        <v>7</v>
      </c>
      <c r="AC17" s="40" t="s">
        <v>6</v>
      </c>
      <c r="AD17" s="15"/>
      <c r="AE17" s="40" t="s">
        <v>2</v>
      </c>
      <c r="AF17" s="40" t="s">
        <v>35</v>
      </c>
    </row>
    <row r="18" spans="1:33">
      <c r="K18" s="12">
        <v>14</v>
      </c>
      <c r="L18" s="64"/>
      <c r="M18" s="12">
        <v>4</v>
      </c>
      <c r="N18" s="24" t="str">
        <f>KOSDAQ!B10</f>
        <v>일승</v>
      </c>
      <c r="O18" s="24">
        <f>KOSDAQ!D10</f>
        <v>4860</v>
      </c>
      <c r="P18" s="27" t="str">
        <f>KOSDAQ!E10</f>
        <v>▲</v>
      </c>
      <c r="Q18" s="27">
        <f>KOSDAQ!F10</f>
        <v>0.1489</v>
      </c>
      <c r="R18" s="24">
        <f>KOSDAQ!G10</f>
        <v>26542752</v>
      </c>
      <c r="S18" s="24">
        <f>KOSDAQ!H10</f>
        <v>4895</v>
      </c>
      <c r="T18" s="24">
        <f>KOSDAQ!I10</f>
        <v>4900</v>
      </c>
      <c r="U18" s="24">
        <f>KOSDAQ!J10</f>
        <v>16857</v>
      </c>
      <c r="V18" s="24">
        <f>KOSDAQ!K10</f>
        <v>43195</v>
      </c>
      <c r="W18" s="24">
        <f>KOSDAQ!L10</f>
        <v>54.61</v>
      </c>
      <c r="X18" s="24">
        <f>KOSDAQ!M10</f>
        <v>10.74</v>
      </c>
      <c r="Y18" s="24">
        <f>KOSDAQ!N10</f>
        <v>0</v>
      </c>
      <c r="Z18" s="31" t="str">
        <f>KOSDAQ!C10</f>
        <v>https://finance.naver.com/item/main.naver?code=333430</v>
      </c>
      <c r="AC18" s="33">
        <f>VLOOKUP($AC$4,$N$5:$Y$24,12,0)</f>
        <v>0</v>
      </c>
      <c r="AE18" s="1" t="s">
        <v>36</v>
      </c>
      <c r="AF18" s="9">
        <f>COUNTA(시황정보!A2:A251)</f>
        <v>20</v>
      </c>
    </row>
    <row r="19" spans="1:33">
      <c r="K19" s="12">
        <v>15</v>
      </c>
      <c r="L19" s="64"/>
      <c r="M19" s="12">
        <v>5</v>
      </c>
      <c r="N19" s="24" t="str">
        <f>KOSDAQ!B11</f>
        <v>켐트로스</v>
      </c>
      <c r="O19" s="24">
        <f>KOSDAQ!D11</f>
        <v>4590</v>
      </c>
      <c r="P19" s="27" t="str">
        <f>KOSDAQ!E11</f>
        <v>▲</v>
      </c>
      <c r="Q19" s="27">
        <f>KOSDAQ!F11</f>
        <v>0.1181</v>
      </c>
      <c r="R19" s="24">
        <f>KOSDAQ!G11</f>
        <v>7808201</v>
      </c>
      <c r="S19" s="24">
        <f>KOSDAQ!H11</f>
        <v>4605</v>
      </c>
      <c r="T19" s="24">
        <f>KOSDAQ!I11</f>
        <v>4610</v>
      </c>
      <c r="U19" s="24">
        <f>KOSDAQ!J11</f>
        <v>5240</v>
      </c>
      <c r="V19" s="24">
        <f>KOSDAQ!K11</f>
        <v>4068</v>
      </c>
      <c r="W19" s="24">
        <f>KOSDAQ!L11</f>
        <v>31.22</v>
      </c>
      <c r="X19" s="24">
        <f>KOSDAQ!M11</f>
        <v>4.6500000000000004</v>
      </c>
      <c r="Y19" s="24">
        <f>KOSDAQ!N11</f>
        <v>0</v>
      </c>
      <c r="Z19" s="31" t="str">
        <f>KOSDAQ!C11</f>
        <v>https://finance.naver.com/item/main.naver?code=220260</v>
      </c>
      <c r="AE19" s="1" t="s">
        <v>39</v>
      </c>
      <c r="AF19" s="9">
        <f>COUNTA(투자정보!A3:A252)</f>
        <v>13</v>
      </c>
    </row>
    <row r="20" spans="1:33" ht="17.25" thickBot="1">
      <c r="K20" s="12">
        <v>16</v>
      </c>
      <c r="L20" s="64"/>
      <c r="M20" s="12">
        <v>6</v>
      </c>
      <c r="N20" s="24" t="str">
        <f>KOSDAQ!B12</f>
        <v>케어젠</v>
      </c>
      <c r="O20" s="24">
        <f>KOSDAQ!D12</f>
        <v>27200</v>
      </c>
      <c r="P20" s="27" t="str">
        <f>KOSDAQ!E12</f>
        <v>▲</v>
      </c>
      <c r="Q20" s="27">
        <f>KOSDAQ!F12</f>
        <v>0.1148</v>
      </c>
      <c r="R20" s="24">
        <f>KOSDAQ!G12</f>
        <v>281071</v>
      </c>
      <c r="S20" s="24">
        <f>KOSDAQ!H12</f>
        <v>26850</v>
      </c>
      <c r="T20" s="24">
        <f>KOSDAQ!I12</f>
        <v>26900</v>
      </c>
      <c r="U20" s="24">
        <f>KOSDAQ!J12</f>
        <v>7230</v>
      </c>
      <c r="V20" s="24">
        <f>KOSDAQ!K12</f>
        <v>28877</v>
      </c>
      <c r="W20" s="24">
        <f>KOSDAQ!L12</f>
        <v>40.840000000000003</v>
      </c>
      <c r="X20" s="24">
        <f>KOSDAQ!M12</f>
        <v>18.02</v>
      </c>
      <c r="Y20" s="24">
        <f>KOSDAQ!N12</f>
        <v>0</v>
      </c>
      <c r="Z20" s="31" t="str">
        <f>KOSDAQ!C12</f>
        <v>https://finance.naver.com/item/main.naver?code=214370</v>
      </c>
      <c r="AE20" s="1" t="s">
        <v>40</v>
      </c>
      <c r="AF20" s="9">
        <f>COUNTA(종목분석!A4:A253)</f>
        <v>28</v>
      </c>
    </row>
    <row r="21" spans="1:33" ht="17.25" thickBot="1">
      <c r="B21" s="62" t="s">
        <v>16</v>
      </c>
      <c r="C21" s="62"/>
      <c r="E21" s="62" t="s">
        <v>17</v>
      </c>
      <c r="F21" s="62"/>
      <c r="H21" s="62" t="s">
        <v>18</v>
      </c>
      <c r="I21" s="62"/>
      <c r="K21" s="12">
        <v>17</v>
      </c>
      <c r="L21" s="64"/>
      <c r="M21" s="12">
        <v>7</v>
      </c>
      <c r="N21" s="24" t="str">
        <f>KOSDAQ!B13</f>
        <v>프리엠스</v>
      </c>
      <c r="O21" s="24">
        <f>KOSDAQ!D13</f>
        <v>15850</v>
      </c>
      <c r="P21" s="27" t="str">
        <f>KOSDAQ!E13</f>
        <v>▲</v>
      </c>
      <c r="Q21" s="27">
        <f>KOSDAQ!F13</f>
        <v>0.1115</v>
      </c>
      <c r="R21" s="24">
        <f>KOSDAQ!G13</f>
        <v>855950</v>
      </c>
      <c r="S21" s="24">
        <f>KOSDAQ!H13</f>
        <v>14740</v>
      </c>
      <c r="T21" s="24">
        <f>KOSDAQ!I13</f>
        <v>14810</v>
      </c>
      <c r="U21" s="24">
        <f>KOSDAQ!J13</f>
        <v>2934</v>
      </c>
      <c r="V21" s="24">
        <f>KOSDAQ!K13</f>
        <v>1440</v>
      </c>
      <c r="W21" s="24">
        <f>KOSDAQ!L13</f>
        <v>-108.56</v>
      </c>
      <c r="X21" s="24">
        <f>KOSDAQ!M13</f>
        <v>1.25</v>
      </c>
      <c r="Y21" s="24">
        <f>KOSDAQ!N13</f>
        <v>0</v>
      </c>
      <c r="Z21" s="31" t="str">
        <f>KOSDAQ!C13</f>
        <v>https://finance.naver.com/item/main.naver?code=053160</v>
      </c>
    </row>
    <row r="22" spans="1:33" ht="17.25" thickBot="1">
      <c r="K22" s="12">
        <v>18</v>
      </c>
      <c r="L22" s="64"/>
      <c r="M22" s="12">
        <v>8</v>
      </c>
      <c r="N22" s="24" t="str">
        <f>KOSDAQ!B14</f>
        <v>형지I&amp;C</v>
      </c>
      <c r="O22" s="24">
        <f>KOSDAQ!D14</f>
        <v>862</v>
      </c>
      <c r="P22" s="27" t="str">
        <f>KOSDAQ!E14</f>
        <v>▲</v>
      </c>
      <c r="Q22" s="27">
        <f>KOSDAQ!F14</f>
        <v>0.108</v>
      </c>
      <c r="R22" s="24">
        <f>KOSDAQ!G14</f>
        <v>2295554</v>
      </c>
      <c r="S22" s="24">
        <f>KOSDAQ!H14</f>
        <v>804</v>
      </c>
      <c r="T22" s="24">
        <f>KOSDAQ!I14</f>
        <v>805</v>
      </c>
      <c r="U22" s="24">
        <f>KOSDAQ!J14</f>
        <v>16774</v>
      </c>
      <c r="V22" s="24">
        <f>KOSDAQ!K14</f>
        <v>8068</v>
      </c>
      <c r="W22" s="24">
        <f>KOSDAQ!L14</f>
        <v>47.89</v>
      </c>
      <c r="X22" s="24">
        <f>KOSDAQ!M14</f>
        <v>6.37</v>
      </c>
      <c r="Y22" s="24">
        <f>KOSDAQ!N14</f>
        <v>0</v>
      </c>
      <c r="Z22" s="31" t="str">
        <f>KOSDAQ!C14</f>
        <v>https://finance.naver.com/item/main.naver?code=011080</v>
      </c>
      <c r="AE22" s="66" t="s">
        <v>41</v>
      </c>
      <c r="AF22" s="66"/>
    </row>
    <row r="23" spans="1:33" ht="17.25" thickBot="1">
      <c r="K23" s="12">
        <v>19</v>
      </c>
      <c r="L23" s="64"/>
      <c r="M23" s="12">
        <v>9</v>
      </c>
      <c r="N23" s="24" t="str">
        <f>KOSDAQ!B15</f>
        <v>이렘</v>
      </c>
      <c r="O23" s="24">
        <f>KOSDAQ!D15</f>
        <v>1155</v>
      </c>
      <c r="P23" s="27" t="str">
        <f>KOSDAQ!E15</f>
        <v>▲</v>
      </c>
      <c r="Q23" s="27">
        <f>KOSDAQ!F15</f>
        <v>0.10100000000000001</v>
      </c>
      <c r="R23" s="24">
        <f>KOSDAQ!G15</f>
        <v>3866657</v>
      </c>
      <c r="S23" s="24">
        <f>KOSDAQ!H15</f>
        <v>1168</v>
      </c>
      <c r="T23" s="24">
        <f>KOSDAQ!I15</f>
        <v>1169</v>
      </c>
      <c r="U23" s="24">
        <f>KOSDAQ!J15</f>
        <v>13605</v>
      </c>
      <c r="V23" s="24">
        <f>KOSDAQ!K15</f>
        <v>14737</v>
      </c>
      <c r="W23" s="24">
        <f>KOSDAQ!L15</f>
        <v>-5.72</v>
      </c>
      <c r="X23" s="24">
        <f>KOSDAQ!M15</f>
        <v>0.28999999999999998</v>
      </c>
      <c r="Y23" s="24">
        <f>KOSDAQ!N15</f>
        <v>0</v>
      </c>
      <c r="Z23" s="31" t="str">
        <f>KOSDAQ!C15</f>
        <v>https://finance.naver.com/item/main.naver?code=009730</v>
      </c>
      <c r="AE23" s="40" t="s">
        <v>7</v>
      </c>
      <c r="AF23" s="40" t="s">
        <v>6</v>
      </c>
    </row>
    <row r="24" spans="1:33">
      <c r="K24" s="12">
        <v>20</v>
      </c>
      <c r="L24" s="65"/>
      <c r="M24" s="12">
        <v>10</v>
      </c>
      <c r="N24" s="24" t="str">
        <f>KOSDAQ!B16</f>
        <v>오스테오닉</v>
      </c>
      <c r="O24" s="24">
        <f>KOSDAQ!D16</f>
        <v>6120</v>
      </c>
      <c r="P24" s="27" t="str">
        <f>KOSDAQ!E16</f>
        <v>▲</v>
      </c>
      <c r="Q24" s="27">
        <f>KOSDAQ!F16</f>
        <v>0.1007</v>
      </c>
      <c r="R24" s="24">
        <f>KOSDAQ!G16</f>
        <v>1368298</v>
      </c>
      <c r="S24" s="24">
        <f>KOSDAQ!H16</f>
        <v>6190</v>
      </c>
      <c r="T24" s="24">
        <f>KOSDAQ!I16</f>
        <v>6200</v>
      </c>
      <c r="U24" s="24">
        <f>KOSDAQ!J16</f>
        <v>10824</v>
      </c>
      <c r="V24" s="24">
        <f>KOSDAQ!K16</f>
        <v>56172</v>
      </c>
      <c r="W24" s="24">
        <f>KOSDAQ!L16</f>
        <v>20.47</v>
      </c>
      <c r="X24" s="24">
        <f>KOSDAQ!M16</f>
        <v>8.2799999999999994</v>
      </c>
      <c r="Y24" s="24">
        <f>KOSDAQ!N16</f>
        <v>0</v>
      </c>
      <c r="Z24" s="31" t="str">
        <f>KOSDAQ!C16</f>
        <v>https://finance.naver.com/item/main.naver?code=226400</v>
      </c>
      <c r="AE24" t="s">
        <v>44</v>
      </c>
      <c r="AF24" t="s">
        <v>45</v>
      </c>
    </row>
    <row r="25" spans="1:33">
      <c r="K25" s="9"/>
      <c r="L25" s="9"/>
      <c r="M25" s="9"/>
      <c r="N25" s="26"/>
      <c r="O25" s="26"/>
      <c r="P25" s="43"/>
      <c r="Q25" s="43"/>
      <c r="R25" s="26"/>
      <c r="S25" s="26"/>
      <c r="T25" s="26"/>
      <c r="U25" s="26"/>
      <c r="V25" s="26"/>
      <c r="W25" s="26"/>
      <c r="X25" s="26"/>
      <c r="Y25" s="26"/>
      <c r="Z25" s="44"/>
    </row>
    <row r="26" spans="1:33" ht="17.25" thickBot="1"/>
    <row r="27" spans="1:33" ht="17.25" thickBot="1">
      <c r="B27" s="22"/>
      <c r="C27" s="22"/>
      <c r="D27" s="22"/>
      <c r="E27" s="22" t="s">
        <v>19</v>
      </c>
      <c r="F27" s="22"/>
      <c r="G27" s="22"/>
      <c r="H27" s="22"/>
      <c r="I27" s="22"/>
      <c r="K27" s="62" t="s">
        <v>47</v>
      </c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B27" s="66" t="s">
        <v>0</v>
      </c>
      <c r="AC27" s="66"/>
      <c r="AD27" s="66"/>
      <c r="AE27" s="66"/>
      <c r="AF27" s="66"/>
    </row>
    <row r="28" spans="1:33" ht="17.25" thickBot="1">
      <c r="K28" s="62" t="s">
        <v>8</v>
      </c>
      <c r="L28" s="62"/>
      <c r="M28" s="62" t="s">
        <v>29</v>
      </c>
      <c r="N28" s="62"/>
      <c r="O28" s="62"/>
      <c r="P28" s="62"/>
      <c r="Q28" s="62"/>
      <c r="R28" s="22"/>
      <c r="S28" s="22"/>
      <c r="T28" s="22"/>
      <c r="U28" s="22"/>
      <c r="V28" s="22"/>
      <c r="W28" s="22"/>
      <c r="X28" s="22"/>
      <c r="Y28" s="22"/>
      <c r="Z28" s="22" t="s">
        <v>6</v>
      </c>
      <c r="AB28" s="40" t="s">
        <v>29</v>
      </c>
      <c r="AC28" s="40"/>
      <c r="AD28" s="40"/>
      <c r="AE28" s="15" t="s">
        <v>8</v>
      </c>
      <c r="AF28" s="16" t="s">
        <v>6</v>
      </c>
    </row>
    <row r="29" spans="1:33">
      <c r="A29" s="9"/>
      <c r="B29" s="9"/>
      <c r="C29" s="9"/>
      <c r="D29" s="9"/>
      <c r="E29" s="9"/>
      <c r="F29" s="9"/>
      <c r="G29" s="9"/>
      <c r="H29" s="9"/>
      <c r="I29" s="9"/>
      <c r="J29" s="9"/>
      <c r="K29" s="61" t="str">
        <f>주요뉴스!E4</f>
        <v xml:space="preserve">머니투데이 </v>
      </c>
      <c r="L29" s="61"/>
      <c r="M29" s="60" t="str">
        <f>주요뉴스!C4</f>
        <v>"4만전자 다시 볼라"…외국인 빠진 삼성전자, 내년은?</v>
      </c>
      <c r="N29" s="60"/>
      <c r="O29" s="60"/>
      <c r="P29" s="60"/>
      <c r="Q29" s="60"/>
      <c r="R29" s="25"/>
      <c r="S29" s="25"/>
      <c r="T29" s="25"/>
      <c r="U29" s="25"/>
      <c r="V29" s="25"/>
      <c r="W29" s="25"/>
      <c r="X29" s="25"/>
      <c r="Y29" s="25"/>
      <c r="Z29" s="56" t="str">
        <f>IF(주요뉴스!G4="","",HYPERLINK(주요뉴스!G4, "▶"))</f>
        <v>▶</v>
      </c>
      <c r="AA29" s="26"/>
      <c r="AB29" s="25">
        <f>종목별이슈!A2</f>
        <v>0</v>
      </c>
      <c r="AC29" s="25"/>
      <c r="AD29" s="25"/>
      <c r="AE29" s="26">
        <f>종목별이슈!D2</f>
        <v>0</v>
      </c>
      <c r="AF29" s="26"/>
    </row>
    <row r="30" spans="1:33">
      <c r="K30" s="61" t="str">
        <f>주요뉴스!E5</f>
        <v xml:space="preserve">문화일보 </v>
      </c>
      <c r="L30" s="61"/>
      <c r="M30" s="60" t="str">
        <f>주요뉴스!C5</f>
        <v>PBR 0.8배 ‘코로나 수준’… 글로벌 투자 비중도 ‘뚝뚝’</v>
      </c>
      <c r="N30" s="60"/>
      <c r="O30" s="60"/>
      <c r="P30" s="60"/>
      <c r="Q30" s="60"/>
      <c r="R30" s="25"/>
      <c r="S30" s="25"/>
      <c r="T30" s="25"/>
      <c r="U30" s="25"/>
      <c r="V30" s="25"/>
      <c r="W30" s="25"/>
      <c r="X30" s="25"/>
      <c r="Y30" s="25"/>
      <c r="Z30" s="56" t="str">
        <f>IF(주요뉴스!G5="","",HYPERLINK(주요뉴스!G5, "▶"))</f>
        <v>▶</v>
      </c>
      <c r="AA30" s="26"/>
      <c r="AB30" s="25">
        <f>종목별이슈!A3</f>
        <v>0</v>
      </c>
      <c r="AC30" s="25"/>
      <c r="AD30" s="25"/>
      <c r="AE30" s="26">
        <f>종목별이슈!D3</f>
        <v>0</v>
      </c>
      <c r="AF30" s="26"/>
      <c r="AG30" s="26"/>
    </row>
    <row r="31" spans="1:33">
      <c r="K31" s="61" t="str">
        <f>주요뉴스!E6</f>
        <v xml:space="preserve">헤럴드경제 </v>
      </c>
      <c r="L31" s="61"/>
      <c r="M31" s="60" t="str">
        <f>주요뉴스!C6</f>
        <v>외인 코스피서 2조 넘게 이탈한 3가지 이유</v>
      </c>
      <c r="N31" s="60"/>
      <c r="O31" s="60"/>
      <c r="P31" s="60"/>
      <c r="Q31" s="60"/>
      <c r="R31" s="25"/>
      <c r="S31" s="25"/>
      <c r="T31" s="25"/>
      <c r="U31" s="25"/>
      <c r="V31" s="25"/>
      <c r="W31" s="25"/>
      <c r="X31" s="25"/>
      <c r="Y31" s="25"/>
      <c r="Z31" s="56" t="str">
        <f>IF(주요뉴스!G6="","",HYPERLINK(주요뉴스!G6, "▶"))</f>
        <v>▶</v>
      </c>
      <c r="AA31" s="26"/>
      <c r="AB31" s="61">
        <f>종목별이슈!A5</f>
        <v>0</v>
      </c>
      <c r="AC31" s="61"/>
      <c r="AD31" s="61"/>
      <c r="AE31" s="26">
        <f>종목별이슈!D5</f>
        <v>0</v>
      </c>
      <c r="AF31" s="26"/>
      <c r="AG31" s="26"/>
    </row>
    <row r="32" spans="1:33">
      <c r="K32" s="61" t="str">
        <f>주요뉴스!E7</f>
        <v xml:space="preserve">헤럴드경제 </v>
      </c>
      <c r="L32" s="61"/>
      <c r="M32" s="60" t="str">
        <f>주요뉴스!C7</f>
        <v>美증시 시총&lt;63조달러&gt;, 글로벌 절반 넘었다</v>
      </c>
      <c r="N32" s="60"/>
      <c r="O32" s="60"/>
      <c r="P32" s="60"/>
      <c r="Q32" s="60"/>
      <c r="R32" s="25"/>
      <c r="S32" s="25"/>
      <c r="T32" s="25"/>
      <c r="U32" s="25"/>
      <c r="V32" s="25"/>
      <c r="W32" s="25"/>
      <c r="X32" s="25"/>
      <c r="Y32" s="25"/>
      <c r="Z32" s="56" t="str">
        <f>IF(주요뉴스!G7="","",HYPERLINK(주요뉴스!G7, "▶"))</f>
        <v>▶</v>
      </c>
      <c r="AA32" s="26"/>
      <c r="AB32" s="61">
        <f>종목별이슈!A6</f>
        <v>0</v>
      </c>
      <c r="AC32" s="61"/>
      <c r="AD32" s="61"/>
      <c r="AE32" s="26">
        <f>종목별이슈!D6</f>
        <v>0</v>
      </c>
      <c r="AF32" s="26"/>
      <c r="AG32" s="26"/>
    </row>
    <row r="33" spans="1:33">
      <c r="K33" s="61" t="str">
        <f>주요뉴스!E8</f>
        <v xml:space="preserve">서울경제 </v>
      </c>
      <c r="L33" s="61"/>
      <c r="M33" s="60" t="str">
        <f>주요뉴스!C8</f>
        <v>저점 찍었나…삼성전자 순매수 1위[주식 초고수는 지금]</v>
      </c>
      <c r="N33" s="60"/>
      <c r="O33" s="60"/>
      <c r="P33" s="60"/>
      <c r="Q33" s="60"/>
      <c r="R33" s="25"/>
      <c r="S33" s="25"/>
      <c r="T33" s="25"/>
      <c r="U33" s="25"/>
      <c r="V33" s="25"/>
      <c r="W33" s="25"/>
      <c r="X33" s="25"/>
      <c r="Y33" s="25"/>
      <c r="Z33" s="56" t="str">
        <f>IF(주요뉴스!G8="","",HYPERLINK(주요뉴스!G8, "▶"))</f>
        <v>▶</v>
      </c>
      <c r="AA33" s="26"/>
      <c r="AB33" s="61">
        <f>종목별이슈!A7</f>
        <v>0</v>
      </c>
      <c r="AC33" s="61"/>
      <c r="AD33" s="61"/>
      <c r="AE33" s="26">
        <f>종목별이슈!D7</f>
        <v>0</v>
      </c>
      <c r="AF33" s="26"/>
      <c r="AG33" s="26"/>
    </row>
    <row r="34" spans="1:33">
      <c r="K34" s="61" t="str">
        <f>주요뉴스!E9</f>
        <v xml:space="preserve">헤럴드경제 </v>
      </c>
      <c r="L34" s="61"/>
      <c r="M34" s="60" t="str">
        <f>주요뉴스!C9</f>
        <v>QQQ 투자? 당신도 ‘비트코인’ 투자자!…대표 나스닥 ETF, ‘마이크로스트레티지’ 편입 효과는? [투자260]</v>
      </c>
      <c r="N34" s="60"/>
      <c r="O34" s="60"/>
      <c r="P34" s="60"/>
      <c r="Q34" s="60"/>
      <c r="R34" s="25"/>
      <c r="S34" s="25"/>
      <c r="T34" s="25"/>
      <c r="U34" s="25"/>
      <c r="V34" s="25"/>
      <c r="W34" s="25"/>
      <c r="X34" s="25"/>
      <c r="Y34" s="25"/>
      <c r="Z34" s="56" t="str">
        <f>IF(주요뉴스!G9="","",HYPERLINK(주요뉴스!G9, "▶"))</f>
        <v>▶</v>
      </c>
      <c r="AA34" s="26"/>
      <c r="AB34" s="61">
        <f>종목별이슈!A8</f>
        <v>0</v>
      </c>
      <c r="AC34" s="61"/>
      <c r="AD34" s="61"/>
      <c r="AE34" s="26">
        <f>종목별이슈!D8</f>
        <v>0</v>
      </c>
      <c r="AF34" s="26"/>
      <c r="AG34" s="26"/>
    </row>
    <row r="35" spans="1:33">
      <c r="K35" s="61" t="str">
        <f>주요뉴스!E10</f>
        <v xml:space="preserve">한국경제TV </v>
      </c>
      <c r="L35" s="61"/>
      <c r="M35" s="60" t="str">
        <f>주요뉴스!C10</f>
        <v>美 트럼프發 셧다운 위기...탄핵정국 韓 직격탄 우려 [오한마]</v>
      </c>
      <c r="N35" s="60"/>
      <c r="O35" s="60"/>
      <c r="P35" s="60"/>
      <c r="Q35" s="60"/>
      <c r="R35" s="25"/>
      <c r="S35" s="25"/>
      <c r="T35" s="25"/>
      <c r="U35" s="25"/>
      <c r="V35" s="25"/>
      <c r="W35" s="25"/>
      <c r="X35" s="25"/>
      <c r="Y35" s="25"/>
      <c r="Z35" s="56" t="str">
        <f>IF(주요뉴스!G10="","",HYPERLINK(주요뉴스!G10, "▶"))</f>
        <v>▶</v>
      </c>
      <c r="AA35" s="26"/>
      <c r="AB35" s="61">
        <f>종목별이슈!A9</f>
        <v>0</v>
      </c>
      <c r="AC35" s="61"/>
      <c r="AD35" s="61"/>
      <c r="AE35" s="26">
        <f>종목별이슈!D9</f>
        <v>0</v>
      </c>
      <c r="AF35" s="26"/>
      <c r="AG35" s="26"/>
    </row>
    <row r="36" spans="1:33">
      <c r="K36" s="61" t="str">
        <f>주요뉴스!E11</f>
        <v xml:space="preserve">뉴시스 </v>
      </c>
      <c r="L36" s="61"/>
      <c r="M36" s="60" t="str">
        <f>주요뉴스!C11</f>
        <v>불닭 열풍' 삼양식품, 하락장 속 나홀로 질주…최고가 경신</v>
      </c>
      <c r="N36" s="60"/>
      <c r="O36" s="60"/>
      <c r="P36" s="60"/>
      <c r="Q36" s="60"/>
      <c r="R36" s="25"/>
      <c r="S36" s="25"/>
      <c r="T36" s="25"/>
      <c r="U36" s="25"/>
      <c r="V36" s="25"/>
      <c r="W36" s="25"/>
      <c r="X36" s="25"/>
      <c r="Y36" s="25"/>
      <c r="Z36" s="56" t="str">
        <f>IF(주요뉴스!G11="","",HYPERLINK(주요뉴스!G11, "▶"))</f>
        <v>▶</v>
      </c>
      <c r="AA36" s="26"/>
      <c r="AB36" s="61">
        <f>종목별이슈!A10</f>
        <v>0</v>
      </c>
      <c r="AC36" s="61"/>
      <c r="AD36" s="61"/>
      <c r="AE36" s="26">
        <f>종목별이슈!D10</f>
        <v>0</v>
      </c>
      <c r="AF36" s="26"/>
      <c r="AG36" s="26"/>
    </row>
    <row r="37" spans="1:33">
      <c r="K37" s="61" t="str">
        <f>주요뉴스!E12</f>
        <v xml:space="preserve">뉴시스 </v>
      </c>
      <c r="L37" s="61"/>
      <c r="M37" s="60" t="str">
        <f>주요뉴스!C12</f>
        <v>벨기에 빌딩 투자도 전액 손실로…늦어지는 금리인하 어쩌나</v>
      </c>
      <c r="N37" s="60"/>
      <c r="O37" s="60"/>
      <c r="P37" s="60"/>
      <c r="Q37" s="60"/>
      <c r="R37" s="25"/>
      <c r="S37" s="25"/>
      <c r="T37" s="25"/>
      <c r="U37" s="25"/>
      <c r="V37" s="25"/>
      <c r="W37" s="25"/>
      <c r="X37" s="25"/>
      <c r="Y37" s="25"/>
      <c r="Z37" s="56" t="str">
        <f>IF(주요뉴스!G12="","",HYPERLINK(주요뉴스!G12, "▶"))</f>
        <v>▶</v>
      </c>
      <c r="AA37" s="26"/>
      <c r="AB37" s="61">
        <f>종목별이슈!A11</f>
        <v>0</v>
      </c>
      <c r="AC37" s="61"/>
      <c r="AD37" s="61"/>
      <c r="AE37" s="26">
        <f>종목별이슈!D11</f>
        <v>0</v>
      </c>
      <c r="AF37" s="26"/>
      <c r="AG37" s="26"/>
    </row>
    <row r="38" spans="1:33">
      <c r="A38" s="20"/>
      <c r="K38" s="61" t="str">
        <f>주요뉴스!E13</f>
        <v xml:space="preserve">서울경제 </v>
      </c>
      <c r="L38" s="61"/>
      <c r="M38" s="60" t="str">
        <f>주요뉴스!C13</f>
        <v>"대권 도전하나?" 질문에 "생각해 본 적 없다"…우원식 대답에 '테마주' 급락</v>
      </c>
      <c r="N38" s="60"/>
      <c r="O38" s="60"/>
      <c r="P38" s="60"/>
      <c r="Q38" s="60"/>
      <c r="R38" s="25"/>
      <c r="S38" s="25"/>
      <c r="T38" s="25"/>
      <c r="U38" s="25"/>
      <c r="V38" s="25"/>
      <c r="W38" s="25"/>
      <c r="X38" s="25"/>
      <c r="Y38" s="25"/>
      <c r="Z38" s="56" t="str">
        <f>IF(주요뉴스!G13="","",HYPERLINK(주요뉴스!G13, "▶"))</f>
        <v>▶</v>
      </c>
      <c r="AA38" s="26"/>
      <c r="AB38" s="61">
        <f>종목별이슈!A12</f>
        <v>0</v>
      </c>
      <c r="AC38" s="61"/>
      <c r="AD38" s="61"/>
      <c r="AE38" s="26">
        <f>종목별이슈!D12</f>
        <v>0</v>
      </c>
      <c r="AF38" s="26"/>
      <c r="AG38" s="26"/>
    </row>
    <row r="39" spans="1:33">
      <c r="A39" s="21"/>
      <c r="K39" s="61" t="str">
        <f>주요뉴스!E14</f>
        <v xml:space="preserve">헤럴드경제 </v>
      </c>
      <c r="L39" s="61"/>
      <c r="M39" s="60" t="str">
        <f>주요뉴스!C14</f>
        <v>“11만달러 가나 했더니”···꺾인 비트코인, 연이틀 약세에 국내 가상자산株도 ‘뚝’ [투자360]</v>
      </c>
      <c r="N39" s="60"/>
      <c r="O39" s="60"/>
      <c r="P39" s="60"/>
      <c r="Q39" s="60"/>
      <c r="R39" s="25"/>
      <c r="S39" s="25"/>
      <c r="T39" s="25"/>
      <c r="U39" s="25"/>
      <c r="V39" s="25"/>
      <c r="W39" s="25"/>
      <c r="X39" s="25"/>
      <c r="Y39" s="25"/>
      <c r="Z39" s="56" t="str">
        <f>IF(주요뉴스!G14="","",HYPERLINK(주요뉴스!G14, "▶"))</f>
        <v>▶</v>
      </c>
      <c r="AA39" s="26"/>
      <c r="AB39" s="61">
        <f>종목별이슈!A13</f>
        <v>0</v>
      </c>
      <c r="AC39" s="61"/>
      <c r="AD39" s="61"/>
      <c r="AE39" s="26">
        <f>종목별이슈!D13</f>
        <v>0</v>
      </c>
      <c r="AF39" s="26"/>
      <c r="AG39" s="26"/>
    </row>
    <row r="40" spans="1:33">
      <c r="A40" s="21"/>
      <c r="K40" s="61" t="str">
        <f>주요뉴스!E15</f>
        <v xml:space="preserve">뉴스1 </v>
      </c>
      <c r="L40" s="61"/>
      <c r="M40" s="60" t="str">
        <f>주요뉴스!C15</f>
        <v>재건 수혜주' 전진건설로봇 5거래일간 63% 급등…사상 최고가[핫종목]</v>
      </c>
      <c r="N40" s="60"/>
      <c r="O40" s="60"/>
      <c r="P40" s="60"/>
      <c r="Q40" s="60"/>
      <c r="R40" s="25"/>
      <c r="S40" s="25"/>
      <c r="T40" s="25"/>
      <c r="U40" s="25"/>
      <c r="V40" s="25"/>
      <c r="W40" s="25"/>
      <c r="X40" s="25"/>
      <c r="Y40" s="25"/>
      <c r="Z40" s="56" t="str">
        <f>IF(주요뉴스!G15="","",HYPERLINK(주요뉴스!G15, "▶"))</f>
        <v>▶</v>
      </c>
      <c r="AA40" s="26"/>
      <c r="AB40" s="61">
        <f>종목별이슈!A14</f>
        <v>0</v>
      </c>
      <c r="AC40" s="61"/>
      <c r="AD40" s="61"/>
      <c r="AE40" s="26">
        <f>종목별이슈!D14</f>
        <v>0</v>
      </c>
      <c r="AF40" s="26"/>
      <c r="AG40" s="26"/>
    </row>
    <row r="41" spans="1:33">
      <c r="A41" s="21"/>
      <c r="K41" s="61" t="str">
        <f>주요뉴스!E16</f>
        <v xml:space="preserve">뉴시스 </v>
      </c>
      <c r="L41" s="61"/>
      <c r="M41" s="60" t="str">
        <f>주요뉴스!C16</f>
        <v>"킹달러 수혜주"…자동차株 악셀 밟나</v>
      </c>
      <c r="N41" s="60"/>
      <c r="O41" s="60"/>
      <c r="P41" s="60"/>
      <c r="Q41" s="60"/>
      <c r="R41" s="25"/>
      <c r="S41" s="25"/>
      <c r="T41" s="25"/>
      <c r="U41" s="25"/>
      <c r="V41" s="25"/>
      <c r="W41" s="25"/>
      <c r="X41" s="25"/>
      <c r="Y41" s="25"/>
      <c r="Z41" s="56" t="str">
        <f>IF(주요뉴스!G16="","",HYPERLINK(주요뉴스!G16, "▶"))</f>
        <v>▶</v>
      </c>
      <c r="AA41" s="26"/>
      <c r="AB41" s="61">
        <f>종목별이슈!A15</f>
        <v>0</v>
      </c>
      <c r="AC41" s="61"/>
      <c r="AD41" s="61"/>
      <c r="AE41" s="26">
        <f>종목별이슈!D15</f>
        <v>0</v>
      </c>
      <c r="AF41" s="26"/>
      <c r="AG41" s="26"/>
    </row>
    <row r="42" spans="1:33">
      <c r="A42" s="21"/>
      <c r="K42" s="61" t="str">
        <f>주요뉴스!E17</f>
        <v xml:space="preserve">한국경제TV </v>
      </c>
      <c r="L42" s="61"/>
      <c r="M42" s="60" t="str">
        <f>주요뉴스!C17</f>
        <v>강세론자' 톰 리 "증시 비관론 지나쳐…저가매수 기회"</v>
      </c>
      <c r="N42" s="60"/>
      <c r="O42" s="60"/>
      <c r="P42" s="60"/>
      <c r="Q42" s="60"/>
      <c r="R42" s="25"/>
      <c r="S42" s="25"/>
      <c r="T42" s="25"/>
      <c r="U42" s="25"/>
      <c r="V42" s="25"/>
      <c r="W42" s="25"/>
      <c r="X42" s="25"/>
      <c r="Y42" s="25"/>
      <c r="Z42" s="56" t="str">
        <f>IF(주요뉴스!G17="","",HYPERLINK(주요뉴스!G17, "▶"))</f>
        <v>▶</v>
      </c>
      <c r="AA42" s="26"/>
      <c r="AB42" s="61">
        <f>종목별이슈!A16</f>
        <v>0</v>
      </c>
      <c r="AC42" s="61"/>
      <c r="AD42" s="61"/>
      <c r="AE42" s="26">
        <f>종목별이슈!D16</f>
        <v>0</v>
      </c>
      <c r="AF42" s="26"/>
      <c r="AG42" s="26"/>
    </row>
    <row r="43" spans="1:33" s="9" customFormat="1">
      <c r="A43"/>
      <c r="B43"/>
      <c r="C43"/>
      <c r="D43"/>
      <c r="E43"/>
      <c r="F43"/>
      <c r="G43"/>
      <c r="H43"/>
      <c r="I43"/>
      <c r="J43"/>
      <c r="K43" s="61" t="str">
        <f>주요뉴스!E18</f>
        <v xml:space="preserve">서울경제 </v>
      </c>
      <c r="L43" s="61"/>
      <c r="M43" s="60" t="str">
        <f>주요뉴스!C18</f>
        <v>‘대기업 입주 속속’ 모습 갖춰가는 마곡, 서울 핵심 업무권역으로 우뚝</v>
      </c>
      <c r="N43" s="60"/>
      <c r="O43" s="60"/>
      <c r="P43" s="60"/>
      <c r="Q43" s="60"/>
      <c r="R43" s="25"/>
      <c r="S43" s="25"/>
      <c r="T43" s="25"/>
      <c r="U43" s="25"/>
      <c r="V43" s="25"/>
      <c r="W43" s="25"/>
      <c r="X43" s="25"/>
      <c r="Y43" s="25"/>
      <c r="Z43" s="56" t="str">
        <f>IF(주요뉴스!G18="","",HYPERLINK(주요뉴스!G18, "▶"))</f>
        <v>▶</v>
      </c>
      <c r="AA43" s="26"/>
      <c r="AB43" s="61">
        <f>종목별이슈!A17</f>
        <v>0</v>
      </c>
      <c r="AC43" s="61"/>
      <c r="AD43" s="61"/>
      <c r="AE43" s="26">
        <f>종목별이슈!D17</f>
        <v>0</v>
      </c>
      <c r="AF43" s="26"/>
      <c r="AG43" s="26"/>
    </row>
    <row r="44" spans="1:33">
      <c r="K44" s="61" t="str">
        <f>주요뉴스!E19</f>
        <v xml:space="preserve">비즈워치 </v>
      </c>
      <c r="L44" s="61"/>
      <c r="M44" s="60" t="str">
        <f>주요뉴스!C19</f>
        <v>삼성증권 "롯데케미칼, 재무 리스크 사라졌지만…목표가는 하향"</v>
      </c>
      <c r="N44" s="60"/>
      <c r="O44" s="60"/>
      <c r="P44" s="60"/>
      <c r="Q44" s="60"/>
      <c r="R44" s="25"/>
      <c r="S44" s="25"/>
      <c r="T44" s="25"/>
      <c r="U44" s="25"/>
      <c r="V44" s="25"/>
      <c r="W44" s="25"/>
      <c r="X44" s="25"/>
      <c r="Y44" s="25"/>
      <c r="Z44" s="56" t="str">
        <f>IF(주요뉴스!G19="","",HYPERLINK(주요뉴스!G19, "▶"))</f>
        <v>▶</v>
      </c>
      <c r="AA44" s="26"/>
      <c r="AB44" s="61">
        <f>종목별이슈!A18</f>
        <v>0</v>
      </c>
      <c r="AC44" s="61"/>
      <c r="AD44" s="61"/>
      <c r="AE44" s="26">
        <f>종목별이슈!D18</f>
        <v>0</v>
      </c>
      <c r="AF44" s="26"/>
      <c r="AG44" s="26"/>
    </row>
    <row r="45" spans="1:33">
      <c r="K45" s="61" t="str">
        <f>주요뉴스!E20</f>
        <v xml:space="preserve">매일경제 </v>
      </c>
      <c r="L45" s="61"/>
      <c r="M45" s="60" t="str">
        <f>주요뉴스!C20</f>
        <v>이러다 진짜 ‘황제주’ 등극하겠네…전세계 주목 받으며 올해 247% 오른 삼양식품</v>
      </c>
      <c r="N45" s="60"/>
      <c r="O45" s="60"/>
      <c r="P45" s="60"/>
      <c r="Q45" s="60"/>
      <c r="R45" s="25"/>
      <c r="S45" s="25"/>
      <c r="T45" s="25"/>
      <c r="U45" s="25"/>
      <c r="V45" s="25"/>
      <c r="W45" s="25"/>
      <c r="X45" s="25"/>
      <c r="Y45" s="25"/>
      <c r="Z45" s="56" t="str">
        <f>IF(주요뉴스!G20="","",HYPERLINK(주요뉴스!G20, "▶"))</f>
        <v>▶</v>
      </c>
      <c r="AA45" s="26"/>
      <c r="AB45" s="61">
        <f>종목별이슈!A19</f>
        <v>0</v>
      </c>
      <c r="AC45" s="61"/>
      <c r="AD45" s="61"/>
      <c r="AE45" s="26">
        <f>종목별이슈!D19</f>
        <v>0</v>
      </c>
      <c r="AF45" s="26"/>
      <c r="AG45" s="26"/>
    </row>
    <row r="46" spans="1:33" ht="18" customHeight="1">
      <c r="K46" s="61" t="str">
        <f>주요뉴스!E21</f>
        <v xml:space="preserve">매일경제 </v>
      </c>
      <c r="L46" s="61"/>
      <c r="M46" s="60" t="str">
        <f>주요뉴스!C21</f>
        <v>“오늘도 영 맥 못 추네”…삼성전자 1%·SK하이닉스 2%대 약세</v>
      </c>
      <c r="N46" s="60"/>
      <c r="O46" s="60"/>
      <c r="P46" s="60"/>
      <c r="Q46" s="60"/>
      <c r="R46" s="25"/>
      <c r="S46" s="25"/>
      <c r="T46" s="25"/>
      <c r="U46" s="25"/>
      <c r="V46" s="25"/>
      <c r="W46" s="25"/>
      <c r="X46" s="25"/>
      <c r="Y46" s="25"/>
      <c r="Z46" s="56" t="str">
        <f>IF(주요뉴스!G21="","",HYPERLINK(주요뉴스!G21, "▶"))</f>
        <v>▶</v>
      </c>
      <c r="AA46" s="26"/>
      <c r="AB46" s="61">
        <f>종목별이슈!A20</f>
        <v>0</v>
      </c>
      <c r="AC46" s="61"/>
      <c r="AD46" s="61"/>
      <c r="AE46" s="26">
        <f>종목별이슈!D20</f>
        <v>0</v>
      </c>
      <c r="AF46" s="26"/>
      <c r="AG46" s="26"/>
    </row>
    <row r="47" spans="1:33">
      <c r="K47" s="61" t="str">
        <f>주요뉴스!E22</f>
        <v xml:space="preserve">헤럴드경제 </v>
      </c>
      <c r="L47" s="61"/>
      <c r="M47" s="60" t="str">
        <f>주요뉴스!C22</f>
        <v>‘6600억 美 보조금’ 약발 안 통하는 SK하닉…FOMC·마이크론 쇼크에 K-반도체株 ‘휘청’ [투자360]</v>
      </c>
      <c r="N47" s="60"/>
      <c r="O47" s="60"/>
      <c r="P47" s="60"/>
      <c r="Q47" s="60"/>
      <c r="R47" s="25"/>
      <c r="S47" s="25"/>
      <c r="T47" s="25"/>
      <c r="U47" s="25"/>
      <c r="V47" s="25"/>
      <c r="W47" s="25"/>
      <c r="X47" s="25"/>
      <c r="Y47" s="25"/>
      <c r="Z47" s="56" t="str">
        <f>IF(주요뉴스!G22="","",HYPERLINK(주요뉴스!G22, "▶"))</f>
        <v>▶</v>
      </c>
      <c r="AA47" s="26"/>
      <c r="AB47" s="61">
        <f>종목별이슈!A21</f>
        <v>0</v>
      </c>
      <c r="AC47" s="61"/>
      <c r="AD47" s="61"/>
      <c r="AE47" s="26">
        <f>종목별이슈!D21</f>
        <v>0</v>
      </c>
      <c r="AF47" s="26"/>
      <c r="AG47" s="26"/>
    </row>
    <row r="48" spans="1:33">
      <c r="K48" s="61"/>
      <c r="L48" s="61"/>
      <c r="M48" s="26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26"/>
      <c r="AG48" s="26"/>
    </row>
    <row r="51" ht="19.149999999999999" customHeight="1"/>
  </sheetData>
  <mergeCells count="82">
    <mergeCell ref="N48:Z48"/>
    <mergeCell ref="M47:Q47"/>
    <mergeCell ref="AB47:AD47"/>
    <mergeCell ref="AB31:AD31"/>
    <mergeCell ref="AB38:AD38"/>
    <mergeCell ref="AB39:AD39"/>
    <mergeCell ref="AB40:AD40"/>
    <mergeCell ref="AB41:AD41"/>
    <mergeCell ref="AB32:AD32"/>
    <mergeCell ref="AB33:AD33"/>
    <mergeCell ref="AB34:AD34"/>
    <mergeCell ref="AB35:AD35"/>
    <mergeCell ref="AB36:AD36"/>
    <mergeCell ref="AB42:AD42"/>
    <mergeCell ref="AB46:AD46"/>
    <mergeCell ref="AB43:AD43"/>
    <mergeCell ref="K38:L38"/>
    <mergeCell ref="K39:L39"/>
    <mergeCell ref="K48:L48"/>
    <mergeCell ref="K43:L43"/>
    <mergeCell ref="K47:L47"/>
    <mergeCell ref="K46:L46"/>
    <mergeCell ref="K44:L44"/>
    <mergeCell ref="K45:L45"/>
    <mergeCell ref="K40:L40"/>
    <mergeCell ref="K41:L41"/>
    <mergeCell ref="K42:L42"/>
    <mergeCell ref="B3:C3"/>
    <mergeCell ref="AC4:AF4"/>
    <mergeCell ref="E3:F3"/>
    <mergeCell ref="H3:I3"/>
    <mergeCell ref="B21:C21"/>
    <mergeCell ref="E21:F21"/>
    <mergeCell ref="H21:I21"/>
    <mergeCell ref="B9:C9"/>
    <mergeCell ref="E9:F9"/>
    <mergeCell ref="H9:I9"/>
    <mergeCell ref="E15:F15"/>
    <mergeCell ref="H15:I15"/>
    <mergeCell ref="B15:C15"/>
    <mergeCell ref="AE16:AF16"/>
    <mergeCell ref="K3:Z3"/>
    <mergeCell ref="AB3:AF3"/>
    <mergeCell ref="K27:Z27"/>
    <mergeCell ref="L15:L24"/>
    <mergeCell ref="L5:L14"/>
    <mergeCell ref="AB16:AC16"/>
    <mergeCell ref="AE22:AF22"/>
    <mergeCell ref="AB27:AF27"/>
    <mergeCell ref="AB15:AD15"/>
    <mergeCell ref="K32:L32"/>
    <mergeCell ref="K33:L33"/>
    <mergeCell ref="K37:L37"/>
    <mergeCell ref="M28:Q28"/>
    <mergeCell ref="M29:Q29"/>
    <mergeCell ref="M30:Q30"/>
    <mergeCell ref="M31:Q31"/>
    <mergeCell ref="AB44:AD44"/>
    <mergeCell ref="AB45:AD45"/>
    <mergeCell ref="AB37:AD37"/>
    <mergeCell ref="K36:L36"/>
    <mergeCell ref="K28:L28"/>
    <mergeCell ref="K29:L29"/>
    <mergeCell ref="K30:L30"/>
    <mergeCell ref="K35:L35"/>
    <mergeCell ref="K34:L34"/>
    <mergeCell ref="K31:L31"/>
    <mergeCell ref="M32:Q32"/>
    <mergeCell ref="M33:Q33"/>
    <mergeCell ref="M34:Q34"/>
    <mergeCell ref="M35:Q35"/>
    <mergeCell ref="M36:Q36"/>
    <mergeCell ref="M37:Q37"/>
    <mergeCell ref="M43:Q43"/>
    <mergeCell ref="M44:Q44"/>
    <mergeCell ref="M45:Q45"/>
    <mergeCell ref="M46:Q46"/>
    <mergeCell ref="M38:Q38"/>
    <mergeCell ref="M39:Q39"/>
    <mergeCell ref="M40:Q40"/>
    <mergeCell ref="M41:Q41"/>
    <mergeCell ref="M42:Q42"/>
  </mergeCells>
  <phoneticPr fontId="1" type="noConversion"/>
  <dataValidations count="1">
    <dataValidation type="list" allowBlank="1" showInputMessage="1" showErrorMessage="1" sqref="AC4:AF4" xr:uid="{C7EF9015-2813-4AA2-90D5-46E233F4CB5C}">
      <formula1>$N$5:$N$24</formula1>
    </dataValidation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770AB-D3FB-4B88-A7AC-0BFDAC606607}">
  <dimension ref="A1"/>
  <sheetViews>
    <sheetView workbookViewId="0"/>
  </sheetViews>
  <sheetFormatPr defaultRowHeight="16.5"/>
  <sheetData>
    <row r="1" spans="1:1">
      <c r="A1" s="4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79F4-DF2B-4028-9A72-0EFCD91B3155}">
  <sheetPr codeName="Sheet1"/>
  <dimension ref="A1:N31"/>
  <sheetViews>
    <sheetView zoomScaleNormal="100" workbookViewId="0">
      <selection activeCell="C12" sqref="C12"/>
    </sheetView>
  </sheetViews>
  <sheetFormatPr defaultRowHeight="16.5"/>
  <cols>
    <col min="1" max="1" width="8.75" style="9"/>
    <col min="2" max="2" width="39" bestFit="1" customWidth="1"/>
    <col min="3" max="3" width="8.75" customWidth="1"/>
    <col min="5" max="5" width="16.25" style="8" customWidth="1"/>
    <col min="6" max="6" width="11.25" customWidth="1"/>
    <col min="7" max="7" width="13.75" customWidth="1"/>
    <col min="10" max="11" width="10.625" bestFit="1" customWidth="1"/>
  </cols>
  <sheetData>
    <row r="1" spans="1:14" ht="46.9" customHeight="1">
      <c r="A1" s="1" t="s">
        <v>264</v>
      </c>
      <c r="B1" s="1" t="s">
        <v>265</v>
      </c>
      <c r="C1" s="1" t="s">
        <v>266</v>
      </c>
      <c r="D1" s="1" t="s">
        <v>267</v>
      </c>
      <c r="E1" s="1" t="s">
        <v>268</v>
      </c>
      <c r="F1" s="1" t="s">
        <v>269</v>
      </c>
      <c r="G1" s="1" t="s">
        <v>270</v>
      </c>
      <c r="H1" s="1" t="s">
        <v>271</v>
      </c>
      <c r="I1" s="1" t="s">
        <v>272</v>
      </c>
      <c r="J1" s="1" t="s">
        <v>273</v>
      </c>
      <c r="K1" s="1" t="s">
        <v>274</v>
      </c>
      <c r="L1" s="1" t="s">
        <v>275</v>
      </c>
      <c r="M1" s="1" t="s">
        <v>276</v>
      </c>
      <c r="N1" s="1"/>
    </row>
    <row r="2" spans="1:14" ht="25.15" customHeight="1">
      <c r="A2">
        <v>1</v>
      </c>
      <c r="B2" t="s">
        <v>277</v>
      </c>
      <c r="C2" s="4" t="s">
        <v>278</v>
      </c>
      <c r="D2" s="2">
        <v>1236</v>
      </c>
      <c r="E2" s="6" t="s">
        <v>279</v>
      </c>
      <c r="F2" s="30">
        <v>0.29970000000000002</v>
      </c>
      <c r="G2" s="2">
        <v>16152472</v>
      </c>
      <c r="H2" s="2">
        <v>1236</v>
      </c>
      <c r="I2" s="3">
        <v>0</v>
      </c>
      <c r="J2" s="2">
        <v>2955521</v>
      </c>
      <c r="K2" s="3">
        <v>0</v>
      </c>
      <c r="L2" s="3">
        <v>44.14</v>
      </c>
      <c r="M2" s="3">
        <v>16.45</v>
      </c>
    </row>
    <row r="3" spans="1:14" ht="25.15" customHeight="1">
      <c r="A3">
        <v>2</v>
      </c>
      <c r="B3" t="s">
        <v>280</v>
      </c>
      <c r="C3" s="4" t="s">
        <v>281</v>
      </c>
      <c r="D3" s="2">
        <v>21150</v>
      </c>
      <c r="E3" s="6" t="s">
        <v>282</v>
      </c>
      <c r="F3" s="30">
        <v>0.28339999999999999</v>
      </c>
      <c r="G3" s="2">
        <v>54589</v>
      </c>
      <c r="H3" s="2">
        <v>21400</v>
      </c>
      <c r="I3" s="3">
        <v>0</v>
      </c>
      <c r="J3" s="2">
        <v>18693</v>
      </c>
      <c r="K3" s="3">
        <v>0</v>
      </c>
      <c r="L3" s="3">
        <v>235</v>
      </c>
      <c r="M3" s="3" t="s">
        <v>283</v>
      </c>
    </row>
    <row r="4" spans="1:14" ht="25.15" customHeight="1">
      <c r="A4">
        <v>3</v>
      </c>
      <c r="B4" t="s">
        <v>284</v>
      </c>
      <c r="C4" s="4" t="s">
        <v>285</v>
      </c>
      <c r="D4" s="2">
        <v>19110</v>
      </c>
      <c r="E4" s="6" t="s">
        <v>282</v>
      </c>
      <c r="F4" s="30">
        <v>0.2417</v>
      </c>
      <c r="G4" s="2">
        <v>1624784</v>
      </c>
      <c r="H4" s="2">
        <v>17980</v>
      </c>
      <c r="I4" s="2">
        <v>18000</v>
      </c>
      <c r="J4" s="2">
        <v>4483</v>
      </c>
      <c r="K4" s="2">
        <v>13204</v>
      </c>
      <c r="L4" s="3">
        <v>313.27999999999997</v>
      </c>
      <c r="M4" s="3">
        <v>5.45</v>
      </c>
    </row>
    <row r="5" spans="1:14" ht="25.15" customHeight="1">
      <c r="A5">
        <v>4</v>
      </c>
      <c r="B5" t="s">
        <v>286</v>
      </c>
      <c r="C5" s="4" t="s">
        <v>287</v>
      </c>
      <c r="D5" s="2">
        <v>8010</v>
      </c>
      <c r="E5" s="6" t="s">
        <v>282</v>
      </c>
      <c r="F5" s="30">
        <v>0.17280000000000001</v>
      </c>
      <c r="G5" s="2">
        <v>574079</v>
      </c>
      <c r="H5" s="2">
        <v>7900</v>
      </c>
      <c r="I5" s="2">
        <v>7940</v>
      </c>
      <c r="J5" s="2">
        <v>19552</v>
      </c>
      <c r="K5" s="2">
        <v>1810</v>
      </c>
      <c r="L5" s="3" t="s">
        <v>283</v>
      </c>
      <c r="M5" s="3" t="s">
        <v>283</v>
      </c>
    </row>
    <row r="6" spans="1:14" ht="25.15" customHeight="1">
      <c r="A6">
        <v>5</v>
      </c>
      <c r="B6" t="s">
        <v>46</v>
      </c>
      <c r="C6" s="4" t="s">
        <v>288</v>
      </c>
      <c r="D6" s="2">
        <v>1644</v>
      </c>
      <c r="E6" s="6" t="s">
        <v>282</v>
      </c>
      <c r="F6" s="30">
        <v>0.15770000000000001</v>
      </c>
      <c r="G6" s="2">
        <v>57099775</v>
      </c>
      <c r="H6" s="2">
        <v>1733</v>
      </c>
      <c r="I6" s="2">
        <v>1735</v>
      </c>
      <c r="J6" s="2">
        <v>25393</v>
      </c>
      <c r="K6" s="2">
        <v>48380</v>
      </c>
      <c r="L6" s="3">
        <v>18.27</v>
      </c>
      <c r="M6" s="3">
        <v>-0.09</v>
      </c>
    </row>
    <row r="7" spans="1:14" ht="25.15" customHeight="1">
      <c r="A7">
        <v>6</v>
      </c>
      <c r="B7" t="s">
        <v>289</v>
      </c>
      <c r="C7" s="4" t="s">
        <v>290</v>
      </c>
      <c r="D7" s="2">
        <v>2120</v>
      </c>
      <c r="E7" s="6" t="s">
        <v>282</v>
      </c>
      <c r="F7" s="30">
        <v>0.13980000000000001</v>
      </c>
      <c r="G7" s="2">
        <v>4550801</v>
      </c>
      <c r="H7" s="2">
        <v>1996</v>
      </c>
      <c r="I7" s="2">
        <v>1999</v>
      </c>
      <c r="J7" s="2">
        <v>10830</v>
      </c>
      <c r="K7" s="2">
        <v>17159</v>
      </c>
      <c r="L7" s="3">
        <v>10.29</v>
      </c>
      <c r="M7" s="3">
        <v>8.75</v>
      </c>
    </row>
    <row r="8" spans="1:14" ht="25.15" customHeight="1">
      <c r="A8">
        <v>8</v>
      </c>
      <c r="B8" t="s">
        <v>291</v>
      </c>
      <c r="C8" s="4" t="s">
        <v>292</v>
      </c>
      <c r="D8" s="2">
        <v>5800</v>
      </c>
      <c r="E8" s="6" t="s">
        <v>282</v>
      </c>
      <c r="F8" s="30">
        <v>0.11749999999999999</v>
      </c>
      <c r="G8" s="2">
        <v>7242947</v>
      </c>
      <c r="H8" s="2">
        <v>5970</v>
      </c>
      <c r="I8" s="2">
        <v>5980</v>
      </c>
      <c r="J8" s="2">
        <v>35213</v>
      </c>
      <c r="K8" s="2">
        <v>7846</v>
      </c>
      <c r="L8" s="3">
        <v>24.89</v>
      </c>
      <c r="M8" s="3">
        <v>-31.41</v>
      </c>
    </row>
    <row r="9" spans="1:14" ht="25.15" customHeight="1">
      <c r="A9">
        <v>9</v>
      </c>
      <c r="B9" t="s">
        <v>293</v>
      </c>
      <c r="C9" s="4" t="s">
        <v>294</v>
      </c>
      <c r="D9" s="2">
        <v>710</v>
      </c>
      <c r="E9" s="6" t="s">
        <v>282</v>
      </c>
      <c r="F9" s="30">
        <v>0.1164</v>
      </c>
      <c r="G9" s="2">
        <v>5826965</v>
      </c>
      <c r="H9" s="2">
        <v>707</v>
      </c>
      <c r="I9" s="2">
        <v>709</v>
      </c>
      <c r="J9" s="2">
        <v>25409</v>
      </c>
      <c r="K9" s="2">
        <v>90721</v>
      </c>
      <c r="L9" s="3">
        <v>-0.96</v>
      </c>
      <c r="M9" s="3">
        <v>-158.55000000000001</v>
      </c>
    </row>
    <row r="10" spans="1:14" ht="25.15" customHeight="1">
      <c r="A10">
        <v>12</v>
      </c>
      <c r="B10" t="s">
        <v>295</v>
      </c>
      <c r="C10" s="4" t="s">
        <v>296</v>
      </c>
      <c r="D10" s="2">
        <v>1391</v>
      </c>
      <c r="E10" s="6" t="s">
        <v>282</v>
      </c>
      <c r="F10" s="30">
        <v>0.1084</v>
      </c>
      <c r="G10" s="2">
        <v>3823046</v>
      </c>
      <c r="H10" s="2">
        <v>1443</v>
      </c>
      <c r="I10" s="2">
        <v>1445</v>
      </c>
      <c r="J10" s="2">
        <v>4456</v>
      </c>
      <c r="K10" s="2">
        <v>1352</v>
      </c>
      <c r="L10" s="3">
        <v>-20.76</v>
      </c>
      <c r="M10" s="3">
        <v>1.03</v>
      </c>
    </row>
    <row r="11" spans="1:14" ht="25.15" customHeight="1">
      <c r="A11">
        <v>16</v>
      </c>
      <c r="B11" t="s">
        <v>297</v>
      </c>
      <c r="C11" s="4" t="s">
        <v>298</v>
      </c>
      <c r="D11" s="2">
        <v>1650</v>
      </c>
      <c r="E11" s="6" t="s">
        <v>282</v>
      </c>
      <c r="F11" s="30">
        <v>0.1</v>
      </c>
      <c r="G11" s="2">
        <v>4989351</v>
      </c>
      <c r="H11" s="2">
        <v>1600</v>
      </c>
      <c r="I11" s="2">
        <v>1601</v>
      </c>
      <c r="J11" s="2">
        <v>4521</v>
      </c>
      <c r="K11" s="2">
        <v>16232</v>
      </c>
      <c r="L11" s="3">
        <v>-14.73</v>
      </c>
      <c r="M11" s="3">
        <v>-6.66</v>
      </c>
    </row>
    <row r="12" spans="1:14" ht="25.15" customHeight="1">
      <c r="A12">
        <v>19</v>
      </c>
      <c r="B12" t="s">
        <v>299</v>
      </c>
      <c r="C12" s="4" t="s">
        <v>300</v>
      </c>
      <c r="D12" s="2">
        <v>3435</v>
      </c>
      <c r="E12" s="6" t="s">
        <v>282</v>
      </c>
      <c r="F12" s="30">
        <v>9.9199999999999997E-2</v>
      </c>
      <c r="G12" s="2">
        <v>5244229</v>
      </c>
      <c r="H12" s="2">
        <v>3330</v>
      </c>
      <c r="I12" s="2">
        <v>3335</v>
      </c>
      <c r="J12" s="2">
        <v>41522</v>
      </c>
      <c r="K12" s="2">
        <v>12715</v>
      </c>
      <c r="L12" s="3">
        <v>76.33</v>
      </c>
      <c r="M12" s="3">
        <v>3.33</v>
      </c>
    </row>
    <row r="13" spans="1:14" ht="25.15" customHeight="1">
      <c r="A13">
        <v>24</v>
      </c>
      <c r="B13" t="s">
        <v>301</v>
      </c>
      <c r="C13" s="4" t="s">
        <v>302</v>
      </c>
      <c r="D13" s="2">
        <v>13790</v>
      </c>
      <c r="E13" s="6" t="s">
        <v>282</v>
      </c>
      <c r="F13" s="30">
        <v>9.2700000000000005E-2</v>
      </c>
      <c r="G13" s="2">
        <v>697266</v>
      </c>
      <c r="H13" s="2">
        <v>13820</v>
      </c>
      <c r="I13" s="2">
        <v>13830</v>
      </c>
      <c r="J13" s="2">
        <v>1448</v>
      </c>
      <c r="K13" s="2">
        <v>3563</v>
      </c>
      <c r="L13" s="3">
        <v>31.48</v>
      </c>
      <c r="M13" s="3">
        <v>9.4600000000000009</v>
      </c>
    </row>
    <row r="14" spans="1:14" ht="25.15" customHeight="1">
      <c r="A14">
        <v>25</v>
      </c>
      <c r="B14" t="s">
        <v>303</v>
      </c>
      <c r="C14" s="4" t="s">
        <v>304</v>
      </c>
      <c r="D14" s="2">
        <v>8380</v>
      </c>
      <c r="E14" s="6" t="s">
        <v>282</v>
      </c>
      <c r="F14" s="30">
        <v>7.5700000000000003E-2</v>
      </c>
      <c r="G14" s="2">
        <v>16811</v>
      </c>
      <c r="H14" s="2">
        <v>8610</v>
      </c>
      <c r="I14" s="2">
        <v>8720</v>
      </c>
      <c r="J14" s="2">
        <v>56</v>
      </c>
      <c r="K14" s="2">
        <v>104</v>
      </c>
      <c r="L14" s="3">
        <v>-118.03</v>
      </c>
      <c r="M14" s="3" t="s">
        <v>283</v>
      </c>
    </row>
    <row r="15" spans="1:14" ht="25.15" customHeight="1">
      <c r="A15">
        <v>27</v>
      </c>
      <c r="B15" t="s">
        <v>305</v>
      </c>
      <c r="C15" s="4" t="s">
        <v>306</v>
      </c>
      <c r="D15" s="2">
        <v>22500</v>
      </c>
      <c r="E15" s="6" t="s">
        <v>282</v>
      </c>
      <c r="F15" s="30">
        <v>7.1400000000000005E-2</v>
      </c>
      <c r="G15" s="2">
        <v>18457</v>
      </c>
      <c r="H15" s="2">
        <v>21750</v>
      </c>
      <c r="I15" s="2">
        <v>21800</v>
      </c>
      <c r="J15" s="2">
        <v>71</v>
      </c>
      <c r="K15" s="2">
        <v>142</v>
      </c>
      <c r="L15" s="3">
        <v>117.19</v>
      </c>
      <c r="M15" s="3" t="s">
        <v>283</v>
      </c>
    </row>
    <row r="16" spans="1:14" ht="25.15" customHeight="1">
      <c r="A16">
        <v>28</v>
      </c>
      <c r="B16" t="s">
        <v>307</v>
      </c>
      <c r="C16" s="4" t="s">
        <v>308</v>
      </c>
      <c r="D16" s="2">
        <v>159700</v>
      </c>
      <c r="E16" s="6" t="s">
        <v>282</v>
      </c>
      <c r="F16" s="30">
        <v>6.6799999999999998E-2</v>
      </c>
      <c r="G16" s="2">
        <v>205013</v>
      </c>
      <c r="H16" s="2">
        <v>158400</v>
      </c>
      <c r="I16" s="2">
        <v>158700</v>
      </c>
      <c r="J16" s="2">
        <v>4155</v>
      </c>
      <c r="K16" s="2">
        <v>1956</v>
      </c>
      <c r="L16" s="5">
        <v>42.27</v>
      </c>
      <c r="M16" s="3">
        <v>71.59</v>
      </c>
    </row>
    <row r="17" spans="1:13" ht="25.15" customHeight="1">
      <c r="A17">
        <v>29</v>
      </c>
      <c r="B17" t="s">
        <v>309</v>
      </c>
      <c r="C17" s="4" t="s">
        <v>310</v>
      </c>
      <c r="D17" s="2">
        <v>6130</v>
      </c>
      <c r="E17" s="6" t="s">
        <v>282</v>
      </c>
      <c r="F17" s="30">
        <v>6.6100000000000006E-2</v>
      </c>
      <c r="G17" s="2">
        <v>1494521</v>
      </c>
      <c r="H17" s="2">
        <v>5930</v>
      </c>
      <c r="I17" s="2">
        <v>5940</v>
      </c>
      <c r="J17" s="2">
        <v>21225</v>
      </c>
      <c r="K17" s="2">
        <v>4376</v>
      </c>
      <c r="L17" s="3">
        <v>5.8</v>
      </c>
      <c r="M17" s="3">
        <v>8.74</v>
      </c>
    </row>
    <row r="18" spans="1:13" ht="25.15" customHeight="1">
      <c r="A18">
        <v>30</v>
      </c>
      <c r="B18" t="s">
        <v>311</v>
      </c>
      <c r="C18" s="4" t="s">
        <v>312</v>
      </c>
      <c r="D18" s="2">
        <v>1393</v>
      </c>
      <c r="E18" s="6" t="s">
        <v>282</v>
      </c>
      <c r="F18" s="30">
        <v>6.3399999999999998E-2</v>
      </c>
      <c r="G18" s="2">
        <v>5851155</v>
      </c>
      <c r="H18" s="2">
        <v>1401</v>
      </c>
      <c r="I18" s="2">
        <v>1410</v>
      </c>
      <c r="J18" s="2">
        <v>25590</v>
      </c>
      <c r="K18" s="2">
        <v>6060</v>
      </c>
      <c r="L18" s="3">
        <v>5.26</v>
      </c>
      <c r="M18" s="3">
        <v>18.63</v>
      </c>
    </row>
    <row r="19" spans="1:13" ht="25.15" customHeight="1">
      <c r="A19">
        <v>31</v>
      </c>
      <c r="B19" t="s">
        <v>313</v>
      </c>
      <c r="C19" s="4" t="s">
        <v>314</v>
      </c>
      <c r="D19" s="2">
        <v>1578</v>
      </c>
      <c r="E19" s="6" t="s">
        <v>282</v>
      </c>
      <c r="F19" s="30">
        <v>6.3299999999999995E-2</v>
      </c>
      <c r="G19" s="2">
        <v>199961</v>
      </c>
      <c r="H19" s="2">
        <v>1578</v>
      </c>
      <c r="I19" s="2">
        <v>1579</v>
      </c>
      <c r="J19" s="2">
        <v>6815</v>
      </c>
      <c r="K19" s="2">
        <v>11618</v>
      </c>
      <c r="L19" s="3">
        <v>40.46</v>
      </c>
      <c r="M19" s="3">
        <v>13.2</v>
      </c>
    </row>
    <row r="20" spans="1:13" ht="25.15" customHeight="1">
      <c r="A20">
        <v>32</v>
      </c>
      <c r="B20" t="s">
        <v>315</v>
      </c>
      <c r="C20" s="4" t="s">
        <v>316</v>
      </c>
      <c r="D20" s="2">
        <v>1508</v>
      </c>
      <c r="E20" s="6" t="s">
        <v>282</v>
      </c>
      <c r="F20" s="30">
        <v>6.1199999999999997E-2</v>
      </c>
      <c r="G20" s="2">
        <v>1360037</v>
      </c>
      <c r="H20" s="2">
        <v>1513</v>
      </c>
      <c r="I20" s="2">
        <v>1515</v>
      </c>
      <c r="J20" s="2">
        <v>7975</v>
      </c>
      <c r="K20" s="2">
        <v>20285</v>
      </c>
      <c r="L20" s="3">
        <v>4.53</v>
      </c>
      <c r="M20" s="3">
        <v>5.96</v>
      </c>
    </row>
    <row r="21" spans="1:13" ht="25.15" customHeight="1">
      <c r="A21">
        <v>33</v>
      </c>
      <c r="B21" t="s">
        <v>317</v>
      </c>
      <c r="C21" s="4" t="s">
        <v>318</v>
      </c>
      <c r="D21" s="2">
        <v>1510</v>
      </c>
      <c r="E21" s="6" t="s">
        <v>282</v>
      </c>
      <c r="F21" s="30">
        <v>5.96E-2</v>
      </c>
      <c r="G21" s="2">
        <v>32908620</v>
      </c>
      <c r="H21" s="2">
        <v>1521</v>
      </c>
      <c r="I21" s="2">
        <v>1522</v>
      </c>
      <c r="J21" s="2">
        <v>45559</v>
      </c>
      <c r="K21" s="2">
        <v>32903</v>
      </c>
      <c r="L21" s="3">
        <v>-83.89</v>
      </c>
      <c r="M21" s="3">
        <v>2.63</v>
      </c>
    </row>
    <row r="22" spans="1:13" ht="25.15" customHeight="1">
      <c r="A22">
        <v>34</v>
      </c>
      <c r="B22" t="s">
        <v>319</v>
      </c>
      <c r="C22" s="4" t="s">
        <v>320</v>
      </c>
      <c r="D22" s="2">
        <v>658</v>
      </c>
      <c r="E22" s="6" t="s">
        <v>282</v>
      </c>
      <c r="F22" s="30">
        <v>5.96E-2</v>
      </c>
      <c r="G22" s="2">
        <v>700588</v>
      </c>
      <c r="H22" s="2">
        <v>657</v>
      </c>
      <c r="I22" s="2">
        <v>659</v>
      </c>
      <c r="J22" s="2">
        <v>16510</v>
      </c>
      <c r="K22" s="2">
        <v>13125</v>
      </c>
      <c r="L22" s="5">
        <v>-7.08</v>
      </c>
      <c r="M22" s="3">
        <v>-9.7200000000000006</v>
      </c>
    </row>
    <row r="23" spans="1:13" ht="25.15" customHeight="1">
      <c r="A23">
        <v>35</v>
      </c>
      <c r="B23" t="s">
        <v>321</v>
      </c>
      <c r="C23" s="4" t="s">
        <v>322</v>
      </c>
      <c r="D23" s="2">
        <v>37400</v>
      </c>
      <c r="E23" s="6" t="s">
        <v>282</v>
      </c>
      <c r="F23" s="30">
        <v>5.9499999999999997E-2</v>
      </c>
      <c r="G23" s="2">
        <v>6844034</v>
      </c>
      <c r="H23" s="2">
        <v>37850</v>
      </c>
      <c r="I23" s="2">
        <v>37900</v>
      </c>
      <c r="J23" s="2">
        <v>24393</v>
      </c>
      <c r="K23" s="2">
        <v>29855</v>
      </c>
      <c r="L23" s="3">
        <v>19.84</v>
      </c>
      <c r="M23" s="3">
        <v>29.35</v>
      </c>
    </row>
    <row r="24" spans="1:13" ht="25.15" customHeight="1">
      <c r="A24">
        <v>36</v>
      </c>
      <c r="B24" t="s">
        <v>323</v>
      </c>
      <c r="C24" s="4" t="s">
        <v>324</v>
      </c>
      <c r="D24" s="2">
        <v>2545</v>
      </c>
      <c r="E24" s="6" t="s">
        <v>282</v>
      </c>
      <c r="F24" s="30">
        <v>5.8200000000000002E-2</v>
      </c>
      <c r="G24" s="2">
        <v>4925412</v>
      </c>
      <c r="H24" s="2">
        <v>2630</v>
      </c>
      <c r="I24" s="2">
        <v>2635</v>
      </c>
      <c r="J24" s="2">
        <v>16524</v>
      </c>
      <c r="K24" s="2">
        <v>25425</v>
      </c>
      <c r="L24" s="3">
        <v>19.88</v>
      </c>
      <c r="M24" s="3">
        <v>2.81</v>
      </c>
    </row>
    <row r="25" spans="1:13" ht="25.15" customHeight="1">
      <c r="A25">
        <v>37</v>
      </c>
      <c r="B25" t="s">
        <v>325</v>
      </c>
      <c r="C25" s="4" t="s">
        <v>326</v>
      </c>
      <c r="D25" s="2">
        <v>3600</v>
      </c>
      <c r="E25" s="6" t="s">
        <v>282</v>
      </c>
      <c r="F25" s="30">
        <v>5.4199999999999998E-2</v>
      </c>
      <c r="G25" s="2">
        <v>5729</v>
      </c>
      <c r="H25" s="2">
        <v>3595</v>
      </c>
      <c r="I25" s="2">
        <v>3600</v>
      </c>
      <c r="J25" s="2">
        <v>219</v>
      </c>
      <c r="K25" s="2">
        <v>1900</v>
      </c>
      <c r="L25" s="3">
        <v>-5.1100000000000003</v>
      </c>
      <c r="M25" s="3">
        <v>2.0499999999999998</v>
      </c>
    </row>
    <row r="26" spans="1:13" ht="25.15" customHeight="1">
      <c r="A26">
        <v>41</v>
      </c>
      <c r="B26" t="s">
        <v>327</v>
      </c>
      <c r="C26" s="4" t="s">
        <v>328</v>
      </c>
      <c r="D26" s="2">
        <v>23750</v>
      </c>
      <c r="E26" s="6" t="s">
        <v>282</v>
      </c>
      <c r="F26" s="30">
        <v>4.6300000000000001E-2</v>
      </c>
      <c r="G26" s="2">
        <v>148860</v>
      </c>
      <c r="H26" s="2">
        <v>23700</v>
      </c>
      <c r="I26" s="2">
        <v>23750</v>
      </c>
      <c r="J26" s="2">
        <v>5995</v>
      </c>
      <c r="K26" s="2">
        <v>13535</v>
      </c>
      <c r="L26" s="3">
        <v>-15.84</v>
      </c>
      <c r="M26" s="3">
        <v>0.85</v>
      </c>
    </row>
    <row r="27" spans="1:13" ht="25.15" customHeight="1">
      <c r="A27">
        <v>45</v>
      </c>
      <c r="B27" t="s">
        <v>329</v>
      </c>
      <c r="C27" s="4" t="s">
        <v>330</v>
      </c>
      <c r="D27" s="2">
        <v>9835</v>
      </c>
      <c r="E27" s="6" t="s">
        <v>282</v>
      </c>
      <c r="F27" s="30">
        <v>4.2900000000000001E-2</v>
      </c>
      <c r="G27" s="2">
        <v>3338</v>
      </c>
      <c r="H27" s="2">
        <v>9815</v>
      </c>
      <c r="I27" s="2">
        <v>9835</v>
      </c>
      <c r="J27" s="2">
        <v>38645</v>
      </c>
      <c r="K27" s="2">
        <v>8312</v>
      </c>
      <c r="L27" s="3" t="s">
        <v>283</v>
      </c>
      <c r="M27" s="3" t="s">
        <v>283</v>
      </c>
    </row>
    <row r="28" spans="1:13" ht="25.15" customHeight="1">
      <c r="A28">
        <v>50</v>
      </c>
      <c r="B28" t="s">
        <v>331</v>
      </c>
      <c r="C28" s="4" t="s">
        <v>332</v>
      </c>
      <c r="D28" s="2">
        <v>33550</v>
      </c>
      <c r="E28" s="6" t="s">
        <v>282</v>
      </c>
      <c r="F28" s="30">
        <v>4.0300000000000002E-2</v>
      </c>
      <c r="G28" s="2">
        <v>4749076</v>
      </c>
      <c r="H28" s="2">
        <v>33500</v>
      </c>
      <c r="I28" s="2">
        <v>33550</v>
      </c>
      <c r="J28" s="2">
        <v>95101</v>
      </c>
      <c r="K28" s="2">
        <v>84891</v>
      </c>
      <c r="L28" s="3">
        <v>41.94</v>
      </c>
      <c r="M28" s="3">
        <v>6.33</v>
      </c>
    </row>
    <row r="29" spans="1:13" ht="25.15" customHeight="1">
      <c r="A29">
        <v>51</v>
      </c>
      <c r="B29" t="s">
        <v>333</v>
      </c>
      <c r="C29" s="4" t="s">
        <v>334</v>
      </c>
      <c r="D29" s="2">
        <v>114700</v>
      </c>
      <c r="E29" s="6" t="s">
        <v>282</v>
      </c>
      <c r="F29" s="30">
        <v>3.9899999999999998E-2</v>
      </c>
      <c r="G29" s="2">
        <v>11680</v>
      </c>
      <c r="H29" s="2">
        <v>114900</v>
      </c>
      <c r="I29" s="2">
        <v>115000</v>
      </c>
      <c r="J29" s="2">
        <v>592</v>
      </c>
      <c r="K29" s="2">
        <v>554</v>
      </c>
      <c r="L29" s="5">
        <v>13.22</v>
      </c>
      <c r="M29" s="3">
        <v>5.82</v>
      </c>
    </row>
    <row r="30" spans="1:13" ht="25.15" customHeight="1">
      <c r="A30">
        <v>61</v>
      </c>
      <c r="B30" t="s">
        <v>335</v>
      </c>
      <c r="C30" s="4" t="s">
        <v>336</v>
      </c>
      <c r="D30" s="2">
        <v>5365</v>
      </c>
      <c r="E30" s="6" t="s">
        <v>282</v>
      </c>
      <c r="F30" s="30">
        <v>3.3700000000000001E-2</v>
      </c>
      <c r="G30" s="2">
        <v>14623</v>
      </c>
      <c r="H30" s="2">
        <v>5365</v>
      </c>
      <c r="I30" s="2">
        <v>5370</v>
      </c>
      <c r="J30" s="2">
        <v>668</v>
      </c>
      <c r="K30" s="2">
        <v>7947</v>
      </c>
      <c r="L30" s="5" t="s">
        <v>283</v>
      </c>
      <c r="M30" s="3" t="s">
        <v>283</v>
      </c>
    </row>
    <row r="31" spans="1:13" ht="25.15" customHeight="1">
      <c r="A31">
        <v>63</v>
      </c>
      <c r="B31" t="s">
        <v>337</v>
      </c>
      <c r="C31" s="4" t="s">
        <v>338</v>
      </c>
      <c r="D31" s="2">
        <v>2640</v>
      </c>
      <c r="E31" s="6" t="s">
        <v>282</v>
      </c>
      <c r="F31" s="30">
        <v>3.3300000000000003E-2</v>
      </c>
      <c r="G31" s="2">
        <v>56515</v>
      </c>
      <c r="H31" s="2">
        <v>2635</v>
      </c>
      <c r="I31" s="2">
        <v>2645</v>
      </c>
      <c r="J31" s="2">
        <v>115161</v>
      </c>
      <c r="K31" s="2">
        <v>148204</v>
      </c>
      <c r="L31" s="3" t="s">
        <v>283</v>
      </c>
      <c r="M31" s="3" t="s">
        <v>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8566E-D91B-4BA2-A69D-A317B0F7EDAE}">
  <sheetPr codeName="Sheet2"/>
  <dimension ref="A1:N31"/>
  <sheetViews>
    <sheetView workbookViewId="0">
      <selection activeCell="A2" sqref="A2:XFD32"/>
    </sheetView>
  </sheetViews>
  <sheetFormatPr defaultRowHeight="16.5"/>
  <cols>
    <col min="1" max="1" width="8.75" style="9"/>
    <col min="2" max="2" width="39" bestFit="1" customWidth="1"/>
    <col min="3" max="3" width="8.75" customWidth="1"/>
    <col min="5" max="5" width="8.75" style="8"/>
    <col min="6" max="6" width="11.25" customWidth="1"/>
    <col min="7" max="7" width="13.75" customWidth="1"/>
    <col min="10" max="11" width="10.625" bestFit="1" customWidth="1"/>
  </cols>
  <sheetData>
    <row r="1" spans="1:14" ht="46.9" customHeight="1">
      <c r="A1" s="1" t="s">
        <v>264</v>
      </c>
      <c r="B1" s="1" t="s">
        <v>265</v>
      </c>
      <c r="C1" s="1" t="s">
        <v>266</v>
      </c>
      <c r="D1" s="1" t="s">
        <v>267</v>
      </c>
      <c r="E1" s="1" t="s">
        <v>268</v>
      </c>
      <c r="F1" s="1" t="s">
        <v>269</v>
      </c>
      <c r="G1" s="1" t="s">
        <v>270</v>
      </c>
      <c r="H1" s="1" t="s">
        <v>271</v>
      </c>
      <c r="I1" s="1" t="s">
        <v>272</v>
      </c>
      <c r="J1" s="1" t="s">
        <v>273</v>
      </c>
      <c r="K1" s="1" t="s">
        <v>274</v>
      </c>
      <c r="L1" s="1" t="s">
        <v>275</v>
      </c>
      <c r="M1" s="1" t="s">
        <v>276</v>
      </c>
      <c r="N1" s="1"/>
    </row>
    <row r="2" spans="1:14" ht="25.15" customHeight="1">
      <c r="A2">
        <v>1</v>
      </c>
      <c r="B2" t="s">
        <v>339</v>
      </c>
      <c r="C2" s="4" t="s">
        <v>340</v>
      </c>
      <c r="D2" s="2">
        <v>1767</v>
      </c>
      <c r="E2" s="6" t="s">
        <v>282</v>
      </c>
      <c r="F2" s="30">
        <v>0.26490000000000002</v>
      </c>
      <c r="G2" s="2">
        <v>16643112</v>
      </c>
      <c r="H2" s="2">
        <v>1816</v>
      </c>
      <c r="I2" s="3">
        <v>0</v>
      </c>
      <c r="J2" s="2">
        <v>1497810</v>
      </c>
      <c r="K2" s="3">
        <v>0</v>
      </c>
      <c r="L2" s="3">
        <v>1.1200000000000001</v>
      </c>
      <c r="M2" s="3">
        <v>-0.94</v>
      </c>
    </row>
    <row r="3" spans="1:14" ht="25.15" customHeight="1">
      <c r="A3">
        <v>2</v>
      </c>
      <c r="B3" t="s">
        <v>341</v>
      </c>
      <c r="C3" s="4" t="s">
        <v>342</v>
      </c>
      <c r="D3" s="2">
        <v>6170</v>
      </c>
      <c r="E3" s="6" t="s">
        <v>282</v>
      </c>
      <c r="F3" s="30">
        <v>0.23899999999999999</v>
      </c>
      <c r="G3" s="2">
        <v>24867214</v>
      </c>
      <c r="H3" s="2">
        <v>5960</v>
      </c>
      <c r="I3" s="2">
        <v>5970</v>
      </c>
      <c r="J3" s="2">
        <v>56927</v>
      </c>
      <c r="K3" s="2">
        <v>54952</v>
      </c>
      <c r="L3" s="3">
        <v>-28.83</v>
      </c>
      <c r="M3" s="3">
        <v>-14.37</v>
      </c>
    </row>
    <row r="4" spans="1:14" ht="25.15" customHeight="1">
      <c r="A4">
        <v>3</v>
      </c>
      <c r="B4" t="s">
        <v>343</v>
      </c>
      <c r="C4" s="4" t="s">
        <v>344</v>
      </c>
      <c r="D4" s="2">
        <v>752</v>
      </c>
      <c r="E4" s="6" t="s">
        <v>282</v>
      </c>
      <c r="F4" s="30">
        <v>0.23480000000000001</v>
      </c>
      <c r="G4" s="2">
        <v>7976295</v>
      </c>
      <c r="H4" s="2">
        <v>777</v>
      </c>
      <c r="I4" s="2">
        <v>779</v>
      </c>
      <c r="J4" s="2">
        <v>44913</v>
      </c>
      <c r="K4" s="2">
        <v>12803</v>
      </c>
      <c r="L4" s="3">
        <v>-0.14000000000000001</v>
      </c>
      <c r="M4" s="3">
        <v>-120.71</v>
      </c>
    </row>
    <row r="5" spans="1:14" ht="25.15" customHeight="1">
      <c r="A5">
        <v>4</v>
      </c>
      <c r="B5" t="s">
        <v>345</v>
      </c>
      <c r="C5" s="4" t="s">
        <v>346</v>
      </c>
      <c r="D5" s="2">
        <v>1007</v>
      </c>
      <c r="E5" s="6" t="s">
        <v>282</v>
      </c>
      <c r="F5" s="30">
        <v>0.22950000000000001</v>
      </c>
      <c r="G5" s="2">
        <v>3640455</v>
      </c>
      <c r="H5" s="2">
        <v>1012</v>
      </c>
      <c r="I5" s="2">
        <v>1014</v>
      </c>
      <c r="J5" s="2">
        <v>44707</v>
      </c>
      <c r="K5" s="2">
        <v>16570</v>
      </c>
      <c r="L5" s="3">
        <v>-2.06</v>
      </c>
      <c r="M5" s="3">
        <v>-4.1500000000000004</v>
      </c>
    </row>
    <row r="6" spans="1:14" ht="25.15" customHeight="1">
      <c r="A6">
        <v>5</v>
      </c>
      <c r="B6" t="s">
        <v>347</v>
      </c>
      <c r="C6" s="4" t="s">
        <v>348</v>
      </c>
      <c r="D6" s="2">
        <v>9780</v>
      </c>
      <c r="E6" s="6" t="s">
        <v>282</v>
      </c>
      <c r="F6" s="30">
        <v>0.2225</v>
      </c>
      <c r="G6" s="2">
        <v>17624808</v>
      </c>
      <c r="H6" s="2">
        <v>9810</v>
      </c>
      <c r="I6" s="2">
        <v>9820</v>
      </c>
      <c r="J6" s="2">
        <v>56192</v>
      </c>
      <c r="K6" s="2">
        <v>22016</v>
      </c>
      <c r="L6" s="3" t="s">
        <v>283</v>
      </c>
      <c r="M6" s="3">
        <v>20.309999999999999</v>
      </c>
    </row>
    <row r="7" spans="1:14" ht="25.15" customHeight="1">
      <c r="A7">
        <v>6</v>
      </c>
      <c r="B7" t="s">
        <v>349</v>
      </c>
      <c r="C7" s="4" t="s">
        <v>350</v>
      </c>
      <c r="D7" s="2">
        <v>1415</v>
      </c>
      <c r="E7" s="6" t="s">
        <v>282</v>
      </c>
      <c r="F7" s="30">
        <v>0.1971</v>
      </c>
      <c r="G7" s="2">
        <v>9472791</v>
      </c>
      <c r="H7" s="2">
        <v>1400</v>
      </c>
      <c r="I7" s="2">
        <v>1407</v>
      </c>
      <c r="J7" s="2">
        <v>65623</v>
      </c>
      <c r="K7" s="2">
        <v>23660</v>
      </c>
      <c r="L7" s="3">
        <v>11.79</v>
      </c>
      <c r="M7" s="3">
        <v>17.46</v>
      </c>
    </row>
    <row r="8" spans="1:14" ht="25.15" customHeight="1">
      <c r="A8">
        <v>7</v>
      </c>
      <c r="B8" t="s">
        <v>351</v>
      </c>
      <c r="C8" s="4" t="s">
        <v>352</v>
      </c>
      <c r="D8" s="2">
        <v>4250</v>
      </c>
      <c r="E8" s="6" t="s">
        <v>282</v>
      </c>
      <c r="F8" s="30">
        <v>0.1822</v>
      </c>
      <c r="G8" s="2">
        <v>8148130</v>
      </c>
      <c r="H8" s="2">
        <v>4195</v>
      </c>
      <c r="I8" s="2">
        <v>4210</v>
      </c>
      <c r="J8" s="2">
        <v>18720</v>
      </c>
      <c r="K8" s="2">
        <v>26824</v>
      </c>
      <c r="L8" s="3">
        <v>13.45</v>
      </c>
      <c r="M8" s="3">
        <v>3.16</v>
      </c>
    </row>
    <row r="9" spans="1:14" ht="25.15" customHeight="1">
      <c r="A9">
        <v>8</v>
      </c>
      <c r="B9" t="s">
        <v>353</v>
      </c>
      <c r="C9" s="4" t="s">
        <v>354</v>
      </c>
      <c r="D9" s="2">
        <v>19850</v>
      </c>
      <c r="E9" s="6" t="s">
        <v>282</v>
      </c>
      <c r="F9" s="30">
        <v>0.15140000000000001</v>
      </c>
      <c r="G9" s="2">
        <v>777024</v>
      </c>
      <c r="H9" s="2">
        <v>19830</v>
      </c>
      <c r="I9" s="2">
        <v>19860</v>
      </c>
      <c r="J9" s="2">
        <v>2406</v>
      </c>
      <c r="K9" s="2">
        <v>1322</v>
      </c>
      <c r="L9" s="3">
        <v>10.17</v>
      </c>
      <c r="M9" s="3">
        <v>17.399999999999999</v>
      </c>
    </row>
    <row r="10" spans="1:14" ht="25.15" customHeight="1">
      <c r="A10">
        <v>9</v>
      </c>
      <c r="B10" t="s">
        <v>355</v>
      </c>
      <c r="C10" s="4" t="s">
        <v>356</v>
      </c>
      <c r="D10" s="2">
        <v>4860</v>
      </c>
      <c r="E10" s="6" t="s">
        <v>282</v>
      </c>
      <c r="F10" s="30">
        <v>0.1489</v>
      </c>
      <c r="G10" s="2">
        <v>26542752</v>
      </c>
      <c r="H10" s="2">
        <v>4895</v>
      </c>
      <c r="I10" s="2">
        <v>4900</v>
      </c>
      <c r="J10" s="2">
        <v>16857</v>
      </c>
      <c r="K10" s="2">
        <v>43195</v>
      </c>
      <c r="L10" s="3">
        <v>54.61</v>
      </c>
      <c r="M10" s="3">
        <v>10.74</v>
      </c>
    </row>
    <row r="11" spans="1:14" ht="25.15" customHeight="1">
      <c r="A11">
        <v>10</v>
      </c>
      <c r="B11" t="s">
        <v>357</v>
      </c>
      <c r="C11" s="4" t="s">
        <v>358</v>
      </c>
      <c r="D11" s="2">
        <v>4590</v>
      </c>
      <c r="E11" s="6" t="s">
        <v>282</v>
      </c>
      <c r="F11" s="30">
        <v>0.1181</v>
      </c>
      <c r="G11" s="2">
        <v>7808201</v>
      </c>
      <c r="H11" s="2">
        <v>4605</v>
      </c>
      <c r="I11" s="2">
        <v>4610</v>
      </c>
      <c r="J11" s="2">
        <v>5240</v>
      </c>
      <c r="K11" s="2">
        <v>4068</v>
      </c>
      <c r="L11" s="3">
        <v>31.22</v>
      </c>
      <c r="M11" s="3">
        <v>4.6500000000000004</v>
      </c>
    </row>
    <row r="12" spans="1:14" ht="25.15" customHeight="1">
      <c r="A12">
        <v>11</v>
      </c>
      <c r="B12" t="s">
        <v>359</v>
      </c>
      <c r="C12" s="4" t="s">
        <v>360</v>
      </c>
      <c r="D12" s="2">
        <v>27200</v>
      </c>
      <c r="E12" s="6" t="s">
        <v>282</v>
      </c>
      <c r="F12" s="30">
        <v>0.1148</v>
      </c>
      <c r="G12" s="2">
        <v>281071</v>
      </c>
      <c r="H12" s="2">
        <v>26850</v>
      </c>
      <c r="I12" s="2">
        <v>26900</v>
      </c>
      <c r="J12" s="2">
        <v>7230</v>
      </c>
      <c r="K12" s="2">
        <v>28877</v>
      </c>
      <c r="L12" s="3">
        <v>40.840000000000003</v>
      </c>
      <c r="M12" s="3">
        <v>18.02</v>
      </c>
    </row>
    <row r="13" spans="1:14" ht="25.15" customHeight="1">
      <c r="A13">
        <v>12</v>
      </c>
      <c r="B13" t="s">
        <v>361</v>
      </c>
      <c r="C13" s="4" t="s">
        <v>362</v>
      </c>
      <c r="D13" s="2">
        <v>15850</v>
      </c>
      <c r="E13" s="6" t="s">
        <v>282</v>
      </c>
      <c r="F13" s="30">
        <v>0.1115</v>
      </c>
      <c r="G13" s="2">
        <v>855950</v>
      </c>
      <c r="H13" s="2">
        <v>14740</v>
      </c>
      <c r="I13" s="2">
        <v>14810</v>
      </c>
      <c r="J13" s="2">
        <v>2934</v>
      </c>
      <c r="K13" s="2">
        <v>1440</v>
      </c>
      <c r="L13" s="3">
        <v>-108.56</v>
      </c>
      <c r="M13" s="3">
        <v>1.25</v>
      </c>
    </row>
    <row r="14" spans="1:14" ht="25.15" customHeight="1">
      <c r="A14">
        <v>13</v>
      </c>
      <c r="B14" t="s">
        <v>363</v>
      </c>
      <c r="C14" s="4" t="s">
        <v>364</v>
      </c>
      <c r="D14" s="2">
        <v>862</v>
      </c>
      <c r="E14" s="6" t="s">
        <v>282</v>
      </c>
      <c r="F14" s="30">
        <v>0.108</v>
      </c>
      <c r="G14" s="2">
        <v>2295554</v>
      </c>
      <c r="H14" s="2">
        <v>804</v>
      </c>
      <c r="I14" s="2">
        <v>805</v>
      </c>
      <c r="J14" s="2">
        <v>16774</v>
      </c>
      <c r="K14" s="2">
        <v>8068</v>
      </c>
      <c r="L14" s="3">
        <v>47.89</v>
      </c>
      <c r="M14" s="3">
        <v>6.37</v>
      </c>
    </row>
    <row r="15" spans="1:14" ht="25.15" customHeight="1">
      <c r="A15">
        <v>14</v>
      </c>
      <c r="B15" t="s">
        <v>365</v>
      </c>
      <c r="C15" s="4" t="s">
        <v>366</v>
      </c>
      <c r="D15" s="2">
        <v>1155</v>
      </c>
      <c r="E15" s="6" t="s">
        <v>282</v>
      </c>
      <c r="F15" s="30">
        <v>0.10100000000000001</v>
      </c>
      <c r="G15" s="2">
        <v>3866657</v>
      </c>
      <c r="H15" s="2">
        <v>1168</v>
      </c>
      <c r="I15" s="2">
        <v>1169</v>
      </c>
      <c r="J15" s="2">
        <v>13605</v>
      </c>
      <c r="K15" s="2">
        <v>14737</v>
      </c>
      <c r="L15" s="3">
        <v>-5.72</v>
      </c>
      <c r="M15" s="3">
        <v>0.28999999999999998</v>
      </c>
    </row>
    <row r="16" spans="1:14" ht="25.15" customHeight="1">
      <c r="A16">
        <v>15</v>
      </c>
      <c r="B16" t="s">
        <v>367</v>
      </c>
      <c r="C16" s="4" t="s">
        <v>368</v>
      </c>
      <c r="D16" s="2">
        <v>6120</v>
      </c>
      <c r="E16" s="6" t="s">
        <v>282</v>
      </c>
      <c r="F16" s="30">
        <v>0.1007</v>
      </c>
      <c r="G16" s="2">
        <v>1368298</v>
      </c>
      <c r="H16" s="2">
        <v>6190</v>
      </c>
      <c r="I16" s="2">
        <v>6200</v>
      </c>
      <c r="J16" s="2">
        <v>10824</v>
      </c>
      <c r="K16" s="2">
        <v>56172</v>
      </c>
      <c r="L16" s="5">
        <v>20.47</v>
      </c>
      <c r="M16" s="3">
        <v>8.2799999999999994</v>
      </c>
    </row>
    <row r="17" spans="1:13" ht="25.15" customHeight="1">
      <c r="A17">
        <v>16</v>
      </c>
      <c r="B17" t="s">
        <v>369</v>
      </c>
      <c r="C17" s="4" t="s">
        <v>370</v>
      </c>
      <c r="D17" s="2">
        <v>1051</v>
      </c>
      <c r="E17" s="6" t="s">
        <v>282</v>
      </c>
      <c r="F17" s="30">
        <v>0.10050000000000001</v>
      </c>
      <c r="G17" s="2">
        <v>693172</v>
      </c>
      <c r="H17" s="2">
        <v>1017</v>
      </c>
      <c r="I17" s="2">
        <v>1025</v>
      </c>
      <c r="J17" s="2">
        <v>8475</v>
      </c>
      <c r="K17" s="2">
        <v>1428</v>
      </c>
      <c r="L17" s="3">
        <v>-2.4900000000000002</v>
      </c>
      <c r="M17" s="3">
        <v>-22.41</v>
      </c>
    </row>
    <row r="18" spans="1:13" ht="25.15" customHeight="1">
      <c r="A18">
        <v>17</v>
      </c>
      <c r="B18" t="s">
        <v>371</v>
      </c>
      <c r="C18" s="4" t="s">
        <v>372</v>
      </c>
      <c r="D18" s="2">
        <v>1416</v>
      </c>
      <c r="E18" s="6" t="s">
        <v>282</v>
      </c>
      <c r="F18" s="30">
        <v>0.1002</v>
      </c>
      <c r="G18" s="2">
        <v>23775175</v>
      </c>
      <c r="H18" s="2">
        <v>1410</v>
      </c>
      <c r="I18" s="2">
        <v>1414</v>
      </c>
      <c r="J18" s="2">
        <v>34046</v>
      </c>
      <c r="K18" s="2">
        <v>19177</v>
      </c>
      <c r="L18" s="3">
        <v>10.41</v>
      </c>
      <c r="M18" s="3">
        <v>2.0699999999999998</v>
      </c>
    </row>
    <row r="19" spans="1:13" ht="25.15" customHeight="1">
      <c r="A19">
        <v>18</v>
      </c>
      <c r="B19" t="s">
        <v>373</v>
      </c>
      <c r="C19" s="4" t="s">
        <v>374</v>
      </c>
      <c r="D19" s="2">
        <v>18960</v>
      </c>
      <c r="E19" s="6" t="s">
        <v>282</v>
      </c>
      <c r="F19" s="30">
        <v>9.6000000000000002E-2</v>
      </c>
      <c r="G19" s="2">
        <v>10709977</v>
      </c>
      <c r="H19" s="2">
        <v>18800</v>
      </c>
      <c r="I19" s="2">
        <v>18820</v>
      </c>
      <c r="J19" s="2">
        <v>5016</v>
      </c>
      <c r="K19" s="2">
        <v>4682</v>
      </c>
      <c r="L19" s="3">
        <v>103.61</v>
      </c>
      <c r="M19" s="3">
        <v>-8.08</v>
      </c>
    </row>
    <row r="20" spans="1:13" ht="25.15" customHeight="1">
      <c r="A20">
        <v>19</v>
      </c>
      <c r="B20" t="s">
        <v>375</v>
      </c>
      <c r="C20" s="4" t="s">
        <v>376</v>
      </c>
      <c r="D20" s="2">
        <v>16620</v>
      </c>
      <c r="E20" s="6" t="s">
        <v>282</v>
      </c>
      <c r="F20" s="30">
        <v>9.1999999999999998E-2</v>
      </c>
      <c r="G20" s="2">
        <v>1787672</v>
      </c>
      <c r="H20" s="2">
        <v>16660</v>
      </c>
      <c r="I20" s="2">
        <v>16680</v>
      </c>
      <c r="J20" s="2">
        <v>3619</v>
      </c>
      <c r="K20" s="2">
        <v>2222</v>
      </c>
      <c r="L20" s="3">
        <v>-16.75</v>
      </c>
      <c r="M20" s="3">
        <v>-154.94</v>
      </c>
    </row>
    <row r="21" spans="1:13" ht="25.15" customHeight="1">
      <c r="A21">
        <v>20</v>
      </c>
      <c r="B21" t="s">
        <v>377</v>
      </c>
      <c r="C21" s="4" t="s">
        <v>378</v>
      </c>
      <c r="D21" s="2">
        <v>654</v>
      </c>
      <c r="E21" s="6" t="s">
        <v>282</v>
      </c>
      <c r="F21" s="30">
        <v>8.4599999999999995E-2</v>
      </c>
      <c r="G21" s="2">
        <v>2284574</v>
      </c>
      <c r="H21" s="2">
        <v>643</v>
      </c>
      <c r="I21" s="2">
        <v>648</v>
      </c>
      <c r="J21" s="2">
        <v>29265</v>
      </c>
      <c r="K21" s="2">
        <v>18688</v>
      </c>
      <c r="L21" s="3">
        <v>81.75</v>
      </c>
      <c r="M21" s="3">
        <v>-11.12</v>
      </c>
    </row>
    <row r="22" spans="1:13" ht="25.15" customHeight="1">
      <c r="A22">
        <v>21</v>
      </c>
      <c r="B22" t="s">
        <v>379</v>
      </c>
      <c r="C22" s="4" t="s">
        <v>380</v>
      </c>
      <c r="D22" s="2">
        <v>9090</v>
      </c>
      <c r="E22" s="6" t="s">
        <v>282</v>
      </c>
      <c r="F22" s="30">
        <v>7.5700000000000003E-2</v>
      </c>
      <c r="G22" s="2">
        <v>362585</v>
      </c>
      <c r="H22" s="2">
        <v>8700</v>
      </c>
      <c r="I22" s="2">
        <v>8710</v>
      </c>
      <c r="J22" s="2">
        <v>4179</v>
      </c>
      <c r="K22" s="2">
        <v>1406</v>
      </c>
      <c r="L22" s="5">
        <v>15.35</v>
      </c>
      <c r="M22" s="3">
        <v>18.579999999999998</v>
      </c>
    </row>
    <row r="23" spans="1:13" ht="25.15" customHeight="1">
      <c r="A23">
        <v>22</v>
      </c>
      <c r="B23" t="s">
        <v>381</v>
      </c>
      <c r="C23" s="4" t="s">
        <v>382</v>
      </c>
      <c r="D23" s="2">
        <v>9720</v>
      </c>
      <c r="E23" s="6" t="s">
        <v>282</v>
      </c>
      <c r="F23" s="30">
        <v>7.2800000000000004E-2</v>
      </c>
      <c r="G23" s="2">
        <v>473264</v>
      </c>
      <c r="H23" s="2">
        <v>9680</v>
      </c>
      <c r="I23" s="2">
        <v>9700</v>
      </c>
      <c r="J23" s="2">
        <v>11429</v>
      </c>
      <c r="K23" s="2">
        <v>8210</v>
      </c>
      <c r="L23" s="3">
        <v>-23.03</v>
      </c>
      <c r="M23" s="3">
        <v>-12.67</v>
      </c>
    </row>
    <row r="24" spans="1:13" ht="25.15" customHeight="1">
      <c r="A24">
        <v>23</v>
      </c>
      <c r="B24" t="s">
        <v>383</v>
      </c>
      <c r="C24" s="4" t="s">
        <v>384</v>
      </c>
      <c r="D24" s="2">
        <v>15950</v>
      </c>
      <c r="E24" s="6" t="s">
        <v>282</v>
      </c>
      <c r="F24" s="30">
        <v>7.0499999999999993E-2</v>
      </c>
      <c r="G24" s="2">
        <v>160276</v>
      </c>
      <c r="H24" s="2">
        <v>15400</v>
      </c>
      <c r="I24" s="2">
        <v>15490</v>
      </c>
      <c r="J24" s="2">
        <v>1157</v>
      </c>
      <c r="K24" s="2">
        <v>545</v>
      </c>
      <c r="L24" s="3">
        <v>17.100000000000001</v>
      </c>
      <c r="M24" s="3">
        <v>6.74</v>
      </c>
    </row>
    <row r="25" spans="1:13" ht="25.15" customHeight="1">
      <c r="A25">
        <v>24</v>
      </c>
      <c r="B25" t="s">
        <v>385</v>
      </c>
      <c r="C25" s="4" t="s">
        <v>386</v>
      </c>
      <c r="D25" s="2">
        <v>1175</v>
      </c>
      <c r="E25" s="6" t="s">
        <v>282</v>
      </c>
      <c r="F25" s="30">
        <v>6.8199999999999997E-2</v>
      </c>
      <c r="G25" s="2">
        <v>2764683</v>
      </c>
      <c r="H25" s="2">
        <v>1163</v>
      </c>
      <c r="I25" s="2">
        <v>1172</v>
      </c>
      <c r="J25" s="2">
        <v>31964</v>
      </c>
      <c r="K25" s="2">
        <v>23367</v>
      </c>
      <c r="L25" s="3">
        <v>-2.2999999999999998</v>
      </c>
      <c r="M25" s="3">
        <v>-72.38</v>
      </c>
    </row>
    <row r="26" spans="1:13" ht="25.15" customHeight="1">
      <c r="A26">
        <v>25</v>
      </c>
      <c r="B26" t="s">
        <v>387</v>
      </c>
      <c r="C26" s="4" t="s">
        <v>388</v>
      </c>
      <c r="D26" s="2">
        <v>3080</v>
      </c>
      <c r="E26" s="6" t="s">
        <v>282</v>
      </c>
      <c r="F26" s="30">
        <v>6.7599999999999993E-2</v>
      </c>
      <c r="G26" s="2">
        <v>14649931</v>
      </c>
      <c r="H26" s="2">
        <v>3175</v>
      </c>
      <c r="I26" s="2">
        <v>3190</v>
      </c>
      <c r="J26" s="2">
        <v>48341</v>
      </c>
      <c r="K26" s="2">
        <v>15557</v>
      </c>
      <c r="L26" s="3">
        <v>-5.83</v>
      </c>
      <c r="M26" s="3">
        <v>-66.67</v>
      </c>
    </row>
    <row r="27" spans="1:13" ht="25.15" customHeight="1">
      <c r="A27">
        <v>26</v>
      </c>
      <c r="B27" t="s">
        <v>389</v>
      </c>
      <c r="C27" s="4" t="s">
        <v>390</v>
      </c>
      <c r="D27" s="2">
        <v>2135</v>
      </c>
      <c r="E27" s="6" t="s">
        <v>282</v>
      </c>
      <c r="F27" s="30">
        <v>6.7500000000000004E-2</v>
      </c>
      <c r="G27" s="2">
        <v>847835</v>
      </c>
      <c r="H27" s="2">
        <v>2050</v>
      </c>
      <c r="I27" s="2">
        <v>2055</v>
      </c>
      <c r="J27" s="2">
        <v>14563</v>
      </c>
      <c r="K27" s="2">
        <v>3140</v>
      </c>
      <c r="L27" s="3">
        <v>37.46</v>
      </c>
      <c r="M27" s="3">
        <v>2.75</v>
      </c>
    </row>
    <row r="28" spans="1:13" ht="25.15" customHeight="1">
      <c r="A28">
        <v>27</v>
      </c>
      <c r="B28" t="s">
        <v>391</v>
      </c>
      <c r="C28" s="4" t="s">
        <v>392</v>
      </c>
      <c r="D28" s="2">
        <v>9510</v>
      </c>
      <c r="E28" s="6" t="s">
        <v>282</v>
      </c>
      <c r="F28" s="30">
        <v>6.3799999999999996E-2</v>
      </c>
      <c r="G28" s="2">
        <v>384403</v>
      </c>
      <c r="H28" s="2">
        <v>9390</v>
      </c>
      <c r="I28" s="2">
        <v>9400</v>
      </c>
      <c r="J28" s="2">
        <v>10744</v>
      </c>
      <c r="K28" s="2">
        <v>2520</v>
      </c>
      <c r="L28" s="3">
        <v>38.979999999999997</v>
      </c>
      <c r="M28" s="3">
        <v>12.33</v>
      </c>
    </row>
    <row r="29" spans="1:13" ht="25.15" customHeight="1">
      <c r="A29">
        <v>28</v>
      </c>
      <c r="B29" t="s">
        <v>393</v>
      </c>
      <c r="C29" s="4" t="s">
        <v>394</v>
      </c>
      <c r="D29" s="2">
        <v>47100</v>
      </c>
      <c r="E29" s="6" t="s">
        <v>282</v>
      </c>
      <c r="F29" s="30">
        <v>6.3200000000000006E-2</v>
      </c>
      <c r="G29" s="2">
        <v>863391</v>
      </c>
      <c r="H29" s="2">
        <v>45500</v>
      </c>
      <c r="I29" s="2">
        <v>45600</v>
      </c>
      <c r="J29" s="2">
        <v>5192</v>
      </c>
      <c r="K29" s="2">
        <v>2308</v>
      </c>
      <c r="L29" s="3">
        <v>59.7</v>
      </c>
      <c r="M29" s="3">
        <v>8.4</v>
      </c>
    </row>
    <row r="30" spans="1:13" ht="25.15" customHeight="1">
      <c r="A30">
        <v>29</v>
      </c>
      <c r="B30" t="s">
        <v>395</v>
      </c>
      <c r="C30" s="4" t="s">
        <v>396</v>
      </c>
      <c r="D30" s="2">
        <v>3295</v>
      </c>
      <c r="E30" s="6" t="s">
        <v>282</v>
      </c>
      <c r="F30" s="30">
        <v>6.2899999999999998E-2</v>
      </c>
      <c r="G30" s="2">
        <v>122789</v>
      </c>
      <c r="H30" s="2">
        <v>3240</v>
      </c>
      <c r="I30" s="2">
        <v>3250</v>
      </c>
      <c r="J30" s="2">
        <v>9063</v>
      </c>
      <c r="K30" s="2">
        <v>23100</v>
      </c>
      <c r="L30" s="5">
        <v>73.22</v>
      </c>
      <c r="M30" s="3">
        <v>4.75</v>
      </c>
    </row>
    <row r="31" spans="1:13" ht="25.15" customHeight="1">
      <c r="A31">
        <v>30</v>
      </c>
      <c r="B31" t="s">
        <v>397</v>
      </c>
      <c r="C31" s="4" t="s">
        <v>398</v>
      </c>
      <c r="D31" s="2">
        <v>1620</v>
      </c>
      <c r="E31" s="6" t="s">
        <v>282</v>
      </c>
      <c r="F31" s="30">
        <v>6.2300000000000001E-2</v>
      </c>
      <c r="G31" s="2">
        <v>858774</v>
      </c>
      <c r="H31" s="2">
        <v>1558</v>
      </c>
      <c r="I31" s="2">
        <v>1571</v>
      </c>
      <c r="J31" s="2">
        <v>12045</v>
      </c>
      <c r="K31" s="2">
        <v>487</v>
      </c>
      <c r="L31" s="3">
        <v>17.420000000000002</v>
      </c>
      <c r="M31" s="3">
        <v>-3.82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FBA3-9E40-4871-83D1-2DEDB64508ED}">
  <sheetPr codeName="Sheet4"/>
  <dimension ref="A1:N80"/>
  <sheetViews>
    <sheetView workbookViewId="0"/>
  </sheetViews>
  <sheetFormatPr defaultRowHeight="16.5"/>
  <cols>
    <col min="1" max="1" width="20.25" bestFit="1" customWidth="1"/>
    <col min="2" max="2" width="14.125" style="3" customWidth="1"/>
    <col min="3" max="3" width="8.625" bestFit="1" customWidth="1"/>
    <col min="4" max="7" width="21.5" bestFit="1" customWidth="1"/>
    <col min="8" max="8" width="10.375" bestFit="1" customWidth="1"/>
  </cols>
  <sheetData>
    <row r="1" spans="1:14" ht="46.9" customHeight="1">
      <c r="A1" s="1" t="s">
        <v>399</v>
      </c>
      <c r="B1" s="1" t="s">
        <v>400</v>
      </c>
      <c r="C1" s="1" t="s">
        <v>401</v>
      </c>
      <c r="D1" s="1" t="s">
        <v>402</v>
      </c>
      <c r="E1" s="7" t="s">
        <v>403</v>
      </c>
      <c r="F1" s="1" t="s">
        <v>404</v>
      </c>
      <c r="G1" s="1" t="s">
        <v>405</v>
      </c>
      <c r="H1" s="1" t="s">
        <v>406</v>
      </c>
      <c r="I1" s="1"/>
      <c r="J1" s="1"/>
      <c r="K1" s="1"/>
      <c r="L1" s="1"/>
      <c r="M1" s="1"/>
      <c r="N1" s="1"/>
    </row>
    <row r="2" spans="1:14">
      <c r="A2" t="s">
        <v>407</v>
      </c>
      <c r="B2" s="3" t="s">
        <v>408</v>
      </c>
      <c r="C2" s="17">
        <v>3.9899999999999998E-2</v>
      </c>
      <c r="D2">
        <v>12</v>
      </c>
      <c r="E2">
        <v>1</v>
      </c>
      <c r="F2">
        <v>1</v>
      </c>
      <c r="G2">
        <v>10</v>
      </c>
      <c r="H2" s="19">
        <v>0.44</v>
      </c>
    </row>
    <row r="3" spans="1:14">
      <c r="A3" t="s">
        <v>409</v>
      </c>
      <c r="B3" s="3" t="s">
        <v>410</v>
      </c>
      <c r="C3" s="17">
        <v>1.6400000000000001E-2</v>
      </c>
      <c r="D3">
        <v>24</v>
      </c>
      <c r="E3">
        <v>10</v>
      </c>
      <c r="F3">
        <v>1</v>
      </c>
      <c r="G3">
        <v>13</v>
      </c>
      <c r="H3" s="19">
        <v>0.18</v>
      </c>
    </row>
    <row r="4" spans="1:14">
      <c r="A4" t="s">
        <v>411</v>
      </c>
      <c r="B4" s="3" t="s">
        <v>412</v>
      </c>
      <c r="C4" s="17">
        <v>1.37E-2</v>
      </c>
      <c r="D4">
        <v>1</v>
      </c>
      <c r="E4">
        <v>1</v>
      </c>
      <c r="F4">
        <v>0</v>
      </c>
      <c r="G4">
        <v>0</v>
      </c>
      <c r="H4" s="19">
        <v>0.15</v>
      </c>
    </row>
    <row r="5" spans="1:14">
      <c r="A5" t="s">
        <v>413</v>
      </c>
      <c r="B5" s="3" t="s">
        <v>414</v>
      </c>
      <c r="C5" s="17">
        <v>9.4000000000000004E-3</v>
      </c>
      <c r="D5">
        <v>1</v>
      </c>
      <c r="E5">
        <v>1</v>
      </c>
      <c r="F5">
        <v>0</v>
      </c>
      <c r="G5">
        <v>0</v>
      </c>
      <c r="H5" s="19">
        <v>0.1</v>
      </c>
    </row>
    <row r="6" spans="1:14">
      <c r="A6" t="s">
        <v>415</v>
      </c>
      <c r="B6" s="3" t="s">
        <v>416</v>
      </c>
      <c r="C6" s="17">
        <v>7.3000000000000001E-3</v>
      </c>
      <c r="D6">
        <v>21</v>
      </c>
      <c r="E6">
        <v>5</v>
      </c>
      <c r="F6">
        <v>3</v>
      </c>
      <c r="G6">
        <v>13</v>
      </c>
      <c r="H6" s="19">
        <v>0.08</v>
      </c>
    </row>
    <row r="7" spans="1:14">
      <c r="A7" t="s">
        <v>417</v>
      </c>
      <c r="B7" s="3" t="s">
        <v>418</v>
      </c>
      <c r="C7" s="17">
        <v>7.0000000000000001E-3</v>
      </c>
      <c r="D7">
        <v>7</v>
      </c>
      <c r="E7">
        <v>2</v>
      </c>
      <c r="F7">
        <v>1</v>
      </c>
      <c r="G7">
        <v>4</v>
      </c>
      <c r="H7" s="19">
        <v>7.0000000000000007E-2</v>
      </c>
    </row>
    <row r="8" spans="1:14">
      <c r="A8" t="s">
        <v>419</v>
      </c>
      <c r="B8" s="3" t="s">
        <v>420</v>
      </c>
      <c r="C8" s="17">
        <v>6.8999999999999999E-3</v>
      </c>
      <c r="D8">
        <v>12</v>
      </c>
      <c r="E8">
        <v>1</v>
      </c>
      <c r="F8">
        <v>3</v>
      </c>
      <c r="G8">
        <v>8</v>
      </c>
      <c r="H8" s="19">
        <v>7.0000000000000007E-2</v>
      </c>
    </row>
    <row r="9" spans="1:14">
      <c r="A9" t="s">
        <v>421</v>
      </c>
      <c r="B9" s="3" t="s">
        <v>422</v>
      </c>
      <c r="C9" s="17">
        <v>5.5999999999999999E-3</v>
      </c>
      <c r="D9">
        <v>11</v>
      </c>
      <c r="E9">
        <v>5</v>
      </c>
      <c r="F9">
        <v>1</v>
      </c>
      <c r="G9">
        <v>5</v>
      </c>
      <c r="H9" s="19">
        <v>0.06</v>
      </c>
    </row>
    <row r="10" spans="1:14">
      <c r="A10" t="s">
        <v>423</v>
      </c>
      <c r="B10" s="3" t="s">
        <v>424</v>
      </c>
      <c r="C10" s="17">
        <v>5.1000000000000004E-3</v>
      </c>
      <c r="D10">
        <v>31</v>
      </c>
      <c r="E10">
        <v>10</v>
      </c>
      <c r="F10">
        <v>3</v>
      </c>
      <c r="G10">
        <v>18</v>
      </c>
      <c r="H10" s="19">
        <v>0.05</v>
      </c>
    </row>
    <row r="11" spans="1:14">
      <c r="A11" t="s">
        <v>425</v>
      </c>
      <c r="B11" s="3" t="s">
        <v>426</v>
      </c>
      <c r="C11" s="17">
        <v>3.3999999999999998E-3</v>
      </c>
      <c r="D11">
        <v>14</v>
      </c>
      <c r="E11">
        <v>1</v>
      </c>
      <c r="F11">
        <v>2</v>
      </c>
      <c r="G11">
        <v>11</v>
      </c>
      <c r="H11" s="19">
        <v>0.03</v>
      </c>
    </row>
    <row r="12" spans="1:14">
      <c r="A12" t="s">
        <v>427</v>
      </c>
      <c r="B12" s="3" t="s">
        <v>428</v>
      </c>
      <c r="C12" s="17">
        <v>3.0999999999999999E-3</v>
      </c>
      <c r="D12">
        <v>12</v>
      </c>
      <c r="E12">
        <v>3</v>
      </c>
      <c r="F12">
        <v>0</v>
      </c>
      <c r="G12">
        <v>9</v>
      </c>
      <c r="H12" s="19">
        <v>0.03</v>
      </c>
    </row>
    <row r="13" spans="1:14">
      <c r="A13" t="s">
        <v>429</v>
      </c>
      <c r="B13" s="3" t="s">
        <v>430</v>
      </c>
      <c r="C13" s="17">
        <v>1.8E-3</v>
      </c>
      <c r="D13">
        <v>17</v>
      </c>
      <c r="E13">
        <v>2</v>
      </c>
      <c r="F13">
        <v>0</v>
      </c>
      <c r="G13">
        <v>15</v>
      </c>
      <c r="H13" s="19">
        <v>0.02</v>
      </c>
    </row>
    <row r="14" spans="1:14">
      <c r="A14" t="s">
        <v>431</v>
      </c>
      <c r="B14" s="3" t="s">
        <v>432</v>
      </c>
      <c r="C14" s="17">
        <v>1.6999999999999999E-3</v>
      </c>
      <c r="D14">
        <v>23</v>
      </c>
      <c r="E14">
        <v>8</v>
      </c>
      <c r="F14">
        <v>1</v>
      </c>
      <c r="G14">
        <v>14</v>
      </c>
      <c r="H14" s="19">
        <v>0.01</v>
      </c>
    </row>
    <row r="15" spans="1:14">
      <c r="A15" t="s">
        <v>433</v>
      </c>
      <c r="B15" s="3" t="s">
        <v>434</v>
      </c>
      <c r="C15" s="17">
        <v>-8.0000000000000004E-4</v>
      </c>
      <c r="D15">
        <v>4</v>
      </c>
      <c r="E15">
        <v>2</v>
      </c>
      <c r="F15">
        <v>0</v>
      </c>
      <c r="G15">
        <v>2</v>
      </c>
      <c r="H15" s="19">
        <v>0</v>
      </c>
    </row>
    <row r="16" spans="1:14">
      <c r="A16" t="s">
        <v>435</v>
      </c>
      <c r="B16" s="3" t="s">
        <v>436</v>
      </c>
      <c r="C16" s="17">
        <v>-1E-3</v>
      </c>
      <c r="D16">
        <v>7</v>
      </c>
      <c r="E16">
        <v>2</v>
      </c>
      <c r="F16">
        <v>0</v>
      </c>
      <c r="G16">
        <v>5</v>
      </c>
      <c r="H16" s="19">
        <v>0.01</v>
      </c>
    </row>
    <row r="17" spans="1:8">
      <c r="A17" t="s">
        <v>437</v>
      </c>
      <c r="B17" s="3" t="s">
        <v>438</v>
      </c>
      <c r="C17" s="17">
        <v>-1E-3</v>
      </c>
      <c r="D17">
        <v>16</v>
      </c>
      <c r="E17">
        <v>4</v>
      </c>
      <c r="F17">
        <v>0</v>
      </c>
      <c r="G17">
        <v>12</v>
      </c>
      <c r="H17" s="19">
        <v>0.01</v>
      </c>
    </row>
    <row r="18" spans="1:8">
      <c r="A18" t="s">
        <v>439</v>
      </c>
      <c r="B18" s="3" t="s">
        <v>440</v>
      </c>
      <c r="C18" s="17">
        <v>-1.2999999999999999E-3</v>
      </c>
      <c r="D18">
        <v>4</v>
      </c>
      <c r="E18">
        <v>1</v>
      </c>
      <c r="F18">
        <v>1</v>
      </c>
      <c r="G18">
        <v>2</v>
      </c>
      <c r="H18" s="19">
        <v>0.01</v>
      </c>
    </row>
    <row r="19" spans="1:8">
      <c r="A19" t="s">
        <v>441</v>
      </c>
      <c r="B19" s="3" t="s">
        <v>442</v>
      </c>
      <c r="C19" s="17">
        <v>-1.8E-3</v>
      </c>
      <c r="D19">
        <v>15</v>
      </c>
      <c r="E19">
        <v>3</v>
      </c>
      <c r="F19">
        <v>2</v>
      </c>
      <c r="G19">
        <v>10</v>
      </c>
      <c r="H19" s="19">
        <v>0.02</v>
      </c>
    </row>
    <row r="20" spans="1:8">
      <c r="A20" t="s">
        <v>443</v>
      </c>
      <c r="B20" s="3" t="s">
        <v>444</v>
      </c>
      <c r="C20" s="17">
        <v>-2.8E-3</v>
      </c>
      <c r="D20">
        <v>5</v>
      </c>
      <c r="E20">
        <v>0</v>
      </c>
      <c r="F20">
        <v>0</v>
      </c>
      <c r="G20">
        <v>5</v>
      </c>
      <c r="H20" s="19">
        <v>0.03</v>
      </c>
    </row>
    <row r="21" spans="1:8">
      <c r="A21" t="s">
        <v>445</v>
      </c>
      <c r="B21" s="3" t="s">
        <v>446</v>
      </c>
      <c r="C21" s="17">
        <v>-4.4000000000000003E-3</v>
      </c>
      <c r="D21">
        <v>28</v>
      </c>
      <c r="E21">
        <v>3</v>
      </c>
      <c r="F21">
        <v>2</v>
      </c>
      <c r="G21">
        <v>23</v>
      </c>
      <c r="H21" s="19">
        <v>0.04</v>
      </c>
    </row>
    <row r="22" spans="1:8">
      <c r="A22" t="s">
        <v>447</v>
      </c>
      <c r="B22" s="3" t="s">
        <v>448</v>
      </c>
      <c r="C22" s="17">
        <v>-5.1999999999999998E-3</v>
      </c>
      <c r="D22">
        <v>80</v>
      </c>
      <c r="E22">
        <v>19</v>
      </c>
      <c r="F22">
        <v>4</v>
      </c>
      <c r="G22">
        <v>57</v>
      </c>
      <c r="H22" s="19">
        <v>0.05</v>
      </c>
    </row>
    <row r="23" spans="1:8">
      <c r="A23" t="s">
        <v>449</v>
      </c>
      <c r="B23" s="3" t="s">
        <v>450</v>
      </c>
      <c r="C23" s="17">
        <v>-5.1999999999999998E-3</v>
      </c>
      <c r="D23">
        <v>28</v>
      </c>
      <c r="E23">
        <v>6</v>
      </c>
      <c r="F23">
        <v>2</v>
      </c>
      <c r="G23">
        <v>20</v>
      </c>
      <c r="H23" s="19">
        <v>0.05</v>
      </c>
    </row>
    <row r="24" spans="1:8">
      <c r="A24" t="s">
        <v>451</v>
      </c>
      <c r="B24" s="3" t="s">
        <v>452</v>
      </c>
      <c r="C24" s="17">
        <v>-5.5999999999999999E-3</v>
      </c>
      <c r="D24">
        <v>101</v>
      </c>
      <c r="E24">
        <v>16</v>
      </c>
      <c r="F24">
        <v>8</v>
      </c>
      <c r="G24">
        <v>77</v>
      </c>
      <c r="H24" s="19">
        <v>0.06</v>
      </c>
    </row>
    <row r="25" spans="1:8">
      <c r="A25" t="s">
        <v>453</v>
      </c>
      <c r="B25" s="3" t="s">
        <v>454</v>
      </c>
      <c r="C25" s="17">
        <v>-5.7000000000000002E-3</v>
      </c>
      <c r="D25">
        <v>101</v>
      </c>
      <c r="E25">
        <v>15</v>
      </c>
      <c r="F25">
        <v>6</v>
      </c>
      <c r="G25">
        <v>80</v>
      </c>
      <c r="H25" s="19">
        <v>0.06</v>
      </c>
    </row>
    <row r="26" spans="1:8">
      <c r="A26" t="s">
        <v>455</v>
      </c>
      <c r="B26" s="3" t="s">
        <v>456</v>
      </c>
      <c r="C26" s="17">
        <v>-6.3E-3</v>
      </c>
      <c r="D26">
        <v>27</v>
      </c>
      <c r="E26">
        <v>5</v>
      </c>
      <c r="F26">
        <v>3</v>
      </c>
      <c r="G26">
        <v>19</v>
      </c>
      <c r="H26" s="19">
        <v>7.0000000000000007E-2</v>
      </c>
    </row>
    <row r="27" spans="1:8">
      <c r="A27" t="s">
        <v>457</v>
      </c>
      <c r="B27" s="3" t="s">
        <v>458</v>
      </c>
      <c r="C27" s="17">
        <v>-6.4999999999999997E-3</v>
      </c>
      <c r="D27">
        <v>1340</v>
      </c>
      <c r="E27">
        <v>304</v>
      </c>
      <c r="F27">
        <v>145</v>
      </c>
      <c r="G27">
        <v>891</v>
      </c>
      <c r="H27" s="19">
        <v>7.0000000000000007E-2</v>
      </c>
    </row>
    <row r="28" spans="1:8">
      <c r="A28" t="s">
        <v>459</v>
      </c>
      <c r="B28" s="3" t="s">
        <v>460</v>
      </c>
      <c r="C28" s="17">
        <v>-6.7999999999999996E-3</v>
      </c>
      <c r="D28">
        <v>94</v>
      </c>
      <c r="E28">
        <v>17</v>
      </c>
      <c r="F28">
        <v>10</v>
      </c>
      <c r="G28">
        <v>67</v>
      </c>
      <c r="H28" s="19">
        <v>7.0000000000000007E-2</v>
      </c>
    </row>
    <row r="29" spans="1:8">
      <c r="A29" t="s">
        <v>461</v>
      </c>
      <c r="B29" s="3" t="s">
        <v>462</v>
      </c>
      <c r="C29" s="17">
        <v>-7.1999999999999998E-3</v>
      </c>
      <c r="D29">
        <v>84</v>
      </c>
      <c r="E29">
        <v>19</v>
      </c>
      <c r="F29">
        <v>7</v>
      </c>
      <c r="G29">
        <v>58</v>
      </c>
      <c r="H29" s="19">
        <v>0.08</v>
      </c>
    </row>
    <row r="30" spans="1:8">
      <c r="A30" t="s">
        <v>463</v>
      </c>
      <c r="B30" s="3" t="s">
        <v>464</v>
      </c>
      <c r="C30" s="17">
        <v>-7.7000000000000002E-3</v>
      </c>
      <c r="D30">
        <v>11</v>
      </c>
      <c r="E30">
        <v>2</v>
      </c>
      <c r="F30">
        <v>4</v>
      </c>
      <c r="G30">
        <v>5</v>
      </c>
      <c r="H30" s="19">
        <v>0.08</v>
      </c>
    </row>
    <row r="31" spans="1:8">
      <c r="A31" t="s">
        <v>465</v>
      </c>
      <c r="B31" s="3" t="s">
        <v>466</v>
      </c>
      <c r="C31" s="17">
        <v>-7.9000000000000008E-3</v>
      </c>
      <c r="D31">
        <v>61</v>
      </c>
      <c r="E31">
        <v>14</v>
      </c>
      <c r="F31">
        <v>6</v>
      </c>
      <c r="G31">
        <v>41</v>
      </c>
      <c r="H31" s="19">
        <v>0.08</v>
      </c>
    </row>
    <row r="32" spans="1:8">
      <c r="A32" t="s">
        <v>467</v>
      </c>
      <c r="B32" s="3" t="s">
        <v>468</v>
      </c>
      <c r="C32" s="17">
        <v>-8.0000000000000002E-3</v>
      </c>
      <c r="D32">
        <v>76</v>
      </c>
      <c r="E32">
        <v>15</v>
      </c>
      <c r="F32">
        <v>6</v>
      </c>
      <c r="G32">
        <v>55</v>
      </c>
      <c r="H32" s="19">
        <v>0.08</v>
      </c>
    </row>
    <row r="33" spans="1:8">
      <c r="A33" t="s">
        <v>469</v>
      </c>
      <c r="B33" s="3" t="s">
        <v>470</v>
      </c>
      <c r="C33" s="17">
        <v>-8.3000000000000001E-3</v>
      </c>
      <c r="D33">
        <v>18</v>
      </c>
      <c r="E33">
        <v>2</v>
      </c>
      <c r="F33">
        <v>3</v>
      </c>
      <c r="G33">
        <v>13</v>
      </c>
      <c r="H33" s="19">
        <v>0.09</v>
      </c>
    </row>
    <row r="34" spans="1:8">
      <c r="A34" t="s">
        <v>471</v>
      </c>
      <c r="B34" s="3" t="s">
        <v>472</v>
      </c>
      <c r="C34" s="17">
        <v>-8.8000000000000005E-3</v>
      </c>
      <c r="D34">
        <v>52</v>
      </c>
      <c r="E34">
        <v>13</v>
      </c>
      <c r="F34">
        <v>2</v>
      </c>
      <c r="G34">
        <v>37</v>
      </c>
      <c r="H34" s="19">
        <v>0.09</v>
      </c>
    </row>
    <row r="35" spans="1:8">
      <c r="A35" t="s">
        <v>473</v>
      </c>
      <c r="B35" s="3" t="s">
        <v>474</v>
      </c>
      <c r="C35" s="17">
        <v>-8.8000000000000005E-3</v>
      </c>
      <c r="D35">
        <v>5</v>
      </c>
      <c r="E35">
        <v>1</v>
      </c>
      <c r="F35">
        <v>0</v>
      </c>
      <c r="G35">
        <v>4</v>
      </c>
      <c r="H35" s="19">
        <v>0.09</v>
      </c>
    </row>
    <row r="36" spans="1:8">
      <c r="A36" t="s">
        <v>475</v>
      </c>
      <c r="B36" s="3" t="s">
        <v>476</v>
      </c>
      <c r="C36" s="17">
        <v>-9.1999999999999998E-3</v>
      </c>
      <c r="D36">
        <v>25</v>
      </c>
      <c r="E36">
        <v>7</v>
      </c>
      <c r="F36">
        <v>3</v>
      </c>
      <c r="G36">
        <v>15</v>
      </c>
      <c r="H36" s="19">
        <v>0.1</v>
      </c>
    </row>
    <row r="37" spans="1:8">
      <c r="A37" t="s">
        <v>477</v>
      </c>
      <c r="B37" s="3" t="s">
        <v>478</v>
      </c>
      <c r="C37" s="17">
        <v>-9.1999999999999998E-3</v>
      </c>
      <c r="D37">
        <v>10</v>
      </c>
      <c r="E37">
        <v>2</v>
      </c>
      <c r="F37">
        <v>0</v>
      </c>
      <c r="G37">
        <v>8</v>
      </c>
      <c r="H37" s="19">
        <v>0.1</v>
      </c>
    </row>
    <row r="38" spans="1:8">
      <c r="A38" t="s">
        <v>479</v>
      </c>
      <c r="B38" s="3" t="s">
        <v>480</v>
      </c>
      <c r="C38" s="17">
        <v>-9.1999999999999998E-3</v>
      </c>
      <c r="D38">
        <v>65</v>
      </c>
      <c r="E38">
        <v>10</v>
      </c>
      <c r="F38">
        <v>7</v>
      </c>
      <c r="G38">
        <v>48</v>
      </c>
      <c r="H38" s="19">
        <v>0.1</v>
      </c>
    </row>
    <row r="39" spans="1:8">
      <c r="A39" t="s">
        <v>481</v>
      </c>
      <c r="B39" s="3" t="s">
        <v>482</v>
      </c>
      <c r="C39" s="17">
        <v>-9.1999999999999998E-3</v>
      </c>
      <c r="D39">
        <v>28</v>
      </c>
      <c r="E39">
        <v>3</v>
      </c>
      <c r="F39">
        <v>5</v>
      </c>
      <c r="G39">
        <v>20</v>
      </c>
      <c r="H39" s="19">
        <v>0.1</v>
      </c>
    </row>
    <row r="40" spans="1:8">
      <c r="A40" t="s">
        <v>483</v>
      </c>
      <c r="B40" s="3" t="s">
        <v>484</v>
      </c>
      <c r="C40" s="17">
        <v>-1.0200000000000001E-2</v>
      </c>
      <c r="D40">
        <v>108</v>
      </c>
      <c r="E40">
        <v>16</v>
      </c>
      <c r="F40">
        <v>9</v>
      </c>
      <c r="G40">
        <v>83</v>
      </c>
      <c r="H40" s="19">
        <v>0.11</v>
      </c>
    </row>
    <row r="41" spans="1:8">
      <c r="A41" t="s">
        <v>485</v>
      </c>
      <c r="B41" s="3" t="s">
        <v>486</v>
      </c>
      <c r="C41" s="17">
        <v>-1.11E-2</v>
      </c>
      <c r="D41">
        <v>15</v>
      </c>
      <c r="E41">
        <v>1</v>
      </c>
      <c r="F41">
        <v>1</v>
      </c>
      <c r="G41">
        <v>13</v>
      </c>
      <c r="H41" s="19">
        <v>0.12</v>
      </c>
    </row>
    <row r="42" spans="1:8">
      <c r="A42" t="s">
        <v>487</v>
      </c>
      <c r="B42" s="3" t="s">
        <v>488</v>
      </c>
      <c r="C42" s="17">
        <v>-1.12E-2</v>
      </c>
      <c r="D42">
        <v>1</v>
      </c>
      <c r="E42">
        <v>0</v>
      </c>
      <c r="F42">
        <v>0</v>
      </c>
      <c r="G42">
        <v>1</v>
      </c>
      <c r="H42" s="19">
        <v>0.12</v>
      </c>
    </row>
    <row r="43" spans="1:8">
      <c r="A43" t="s">
        <v>489</v>
      </c>
      <c r="B43" s="3" t="s">
        <v>490</v>
      </c>
      <c r="C43" s="17">
        <v>-1.14E-2</v>
      </c>
      <c r="D43">
        <v>1</v>
      </c>
      <c r="E43">
        <v>0</v>
      </c>
      <c r="F43">
        <v>0</v>
      </c>
      <c r="G43">
        <v>1</v>
      </c>
      <c r="H43" s="19">
        <v>0.12</v>
      </c>
    </row>
    <row r="44" spans="1:8">
      <c r="A44" t="s">
        <v>491</v>
      </c>
      <c r="B44" s="3" t="s">
        <v>492</v>
      </c>
      <c r="C44" s="17">
        <v>-1.17E-2</v>
      </c>
      <c r="D44">
        <v>20</v>
      </c>
      <c r="E44">
        <v>2</v>
      </c>
      <c r="F44">
        <v>1</v>
      </c>
      <c r="G44">
        <v>17</v>
      </c>
      <c r="H44" s="19">
        <v>0.13</v>
      </c>
    </row>
    <row r="45" spans="1:8">
      <c r="A45" t="s">
        <v>493</v>
      </c>
      <c r="B45" s="3" t="s">
        <v>494</v>
      </c>
      <c r="C45" s="17">
        <v>-1.18E-2</v>
      </c>
      <c r="D45">
        <v>57</v>
      </c>
      <c r="E45">
        <v>7</v>
      </c>
      <c r="F45">
        <v>3</v>
      </c>
      <c r="G45">
        <v>47</v>
      </c>
      <c r="H45" s="19">
        <v>0.13</v>
      </c>
    </row>
    <row r="46" spans="1:8">
      <c r="A46" t="s">
        <v>495</v>
      </c>
      <c r="B46" s="3" t="s">
        <v>496</v>
      </c>
      <c r="C46" s="17">
        <v>-1.18E-2</v>
      </c>
      <c r="D46">
        <v>183</v>
      </c>
      <c r="E46">
        <v>21</v>
      </c>
      <c r="F46">
        <v>15</v>
      </c>
      <c r="G46">
        <v>147</v>
      </c>
      <c r="H46" s="19">
        <v>0.13</v>
      </c>
    </row>
    <row r="47" spans="1:8">
      <c r="A47" t="s">
        <v>497</v>
      </c>
      <c r="B47" s="3" t="s">
        <v>498</v>
      </c>
      <c r="C47" s="17">
        <v>-1.26E-2</v>
      </c>
      <c r="D47">
        <v>8</v>
      </c>
      <c r="E47">
        <v>2</v>
      </c>
      <c r="F47">
        <v>0</v>
      </c>
      <c r="G47">
        <v>6</v>
      </c>
      <c r="H47" s="19">
        <v>0.14000000000000001</v>
      </c>
    </row>
    <row r="48" spans="1:8">
      <c r="A48" t="s">
        <v>499</v>
      </c>
      <c r="B48" s="3" t="s">
        <v>500</v>
      </c>
      <c r="C48" s="17">
        <v>-1.26E-2</v>
      </c>
      <c r="D48">
        <v>76</v>
      </c>
      <c r="E48">
        <v>15</v>
      </c>
      <c r="F48">
        <v>5</v>
      </c>
      <c r="G48">
        <v>56</v>
      </c>
      <c r="H48" s="19">
        <v>0.14000000000000001</v>
      </c>
    </row>
    <row r="49" spans="1:8">
      <c r="A49" t="s">
        <v>501</v>
      </c>
      <c r="B49" s="3" t="s">
        <v>502</v>
      </c>
      <c r="C49" s="17">
        <v>-1.34E-2</v>
      </c>
      <c r="D49">
        <v>23</v>
      </c>
      <c r="E49">
        <v>1</v>
      </c>
      <c r="F49">
        <v>3</v>
      </c>
      <c r="G49">
        <v>19</v>
      </c>
      <c r="H49" s="19">
        <v>0.15</v>
      </c>
    </row>
    <row r="50" spans="1:8">
      <c r="A50" t="s">
        <v>503</v>
      </c>
      <c r="B50" s="3" t="s">
        <v>504</v>
      </c>
      <c r="C50" s="17">
        <v>-1.38E-2</v>
      </c>
      <c r="D50">
        <v>31</v>
      </c>
      <c r="E50">
        <v>7</v>
      </c>
      <c r="F50">
        <v>5</v>
      </c>
      <c r="G50">
        <v>19</v>
      </c>
      <c r="H50" s="19">
        <v>0.15</v>
      </c>
    </row>
    <row r="51" spans="1:8">
      <c r="A51" t="s">
        <v>505</v>
      </c>
      <c r="B51" s="3" t="s">
        <v>506</v>
      </c>
      <c r="C51" s="17">
        <v>-1.38E-2</v>
      </c>
      <c r="D51">
        <v>89</v>
      </c>
      <c r="E51">
        <v>10</v>
      </c>
      <c r="F51">
        <v>7</v>
      </c>
      <c r="G51">
        <v>72</v>
      </c>
      <c r="H51" s="19">
        <v>0.15</v>
      </c>
    </row>
    <row r="52" spans="1:8">
      <c r="A52" t="s">
        <v>507</v>
      </c>
      <c r="B52" s="3" t="s">
        <v>508</v>
      </c>
      <c r="C52" s="17">
        <v>-1.3899999999999999E-2</v>
      </c>
      <c r="D52">
        <v>16</v>
      </c>
      <c r="E52">
        <v>2</v>
      </c>
      <c r="F52">
        <v>1</v>
      </c>
      <c r="G52">
        <v>13</v>
      </c>
      <c r="H52" s="19">
        <v>0.15</v>
      </c>
    </row>
    <row r="53" spans="1:8">
      <c r="A53" t="s">
        <v>509</v>
      </c>
      <c r="B53" s="3" t="s">
        <v>510</v>
      </c>
      <c r="C53" s="17">
        <v>-1.4200000000000001E-2</v>
      </c>
      <c r="D53">
        <v>38</v>
      </c>
      <c r="E53">
        <v>8</v>
      </c>
      <c r="F53">
        <v>1</v>
      </c>
      <c r="G53">
        <v>29</v>
      </c>
      <c r="H53" s="19">
        <v>0.15</v>
      </c>
    </row>
    <row r="54" spans="1:8">
      <c r="A54" t="s">
        <v>511</v>
      </c>
      <c r="B54" s="3" t="s">
        <v>512</v>
      </c>
      <c r="C54" s="17">
        <v>-1.43E-2</v>
      </c>
      <c r="D54">
        <v>19</v>
      </c>
      <c r="E54">
        <v>2</v>
      </c>
      <c r="F54">
        <v>3</v>
      </c>
      <c r="G54">
        <v>14</v>
      </c>
      <c r="H54" s="19">
        <v>0.16</v>
      </c>
    </row>
    <row r="55" spans="1:8">
      <c r="A55" t="s">
        <v>513</v>
      </c>
      <c r="B55" s="3" t="s">
        <v>514</v>
      </c>
      <c r="C55" s="17">
        <v>-1.46E-2</v>
      </c>
      <c r="D55">
        <v>120</v>
      </c>
      <c r="E55">
        <v>28</v>
      </c>
      <c r="F55">
        <v>29</v>
      </c>
      <c r="G55">
        <v>63</v>
      </c>
      <c r="H55" s="19">
        <v>0.16</v>
      </c>
    </row>
    <row r="56" spans="1:8">
      <c r="A56" t="s">
        <v>515</v>
      </c>
      <c r="B56" s="3" t="s">
        <v>516</v>
      </c>
      <c r="C56" s="17">
        <v>-1.47E-2</v>
      </c>
      <c r="D56">
        <v>6</v>
      </c>
      <c r="E56">
        <v>1</v>
      </c>
      <c r="F56">
        <v>2</v>
      </c>
      <c r="G56">
        <v>3</v>
      </c>
      <c r="H56" s="19">
        <v>0.16</v>
      </c>
    </row>
    <row r="57" spans="1:8">
      <c r="A57" t="s">
        <v>517</v>
      </c>
      <c r="B57" s="3" t="s">
        <v>518</v>
      </c>
      <c r="C57" s="17">
        <v>-1.55E-2</v>
      </c>
      <c r="D57">
        <v>152</v>
      </c>
      <c r="E57">
        <v>11</v>
      </c>
      <c r="F57">
        <v>11</v>
      </c>
      <c r="G57">
        <v>130</v>
      </c>
      <c r="H57" s="19">
        <v>0.17</v>
      </c>
    </row>
    <row r="58" spans="1:8">
      <c r="A58" t="s">
        <v>519</v>
      </c>
      <c r="B58" s="3" t="s">
        <v>520</v>
      </c>
      <c r="C58" s="17">
        <v>-1.5599999999999999E-2</v>
      </c>
      <c r="D58">
        <v>41</v>
      </c>
      <c r="E58">
        <v>6</v>
      </c>
      <c r="F58">
        <v>6</v>
      </c>
      <c r="G58">
        <v>29</v>
      </c>
      <c r="H58" s="19">
        <v>0.17</v>
      </c>
    </row>
    <row r="59" spans="1:8">
      <c r="A59" t="s">
        <v>521</v>
      </c>
      <c r="B59" s="3" t="s">
        <v>522</v>
      </c>
      <c r="C59" s="17">
        <v>-1.6E-2</v>
      </c>
      <c r="D59">
        <v>11</v>
      </c>
      <c r="E59">
        <v>0</v>
      </c>
      <c r="F59">
        <v>0</v>
      </c>
      <c r="G59">
        <v>11</v>
      </c>
      <c r="H59" s="19">
        <v>0.17</v>
      </c>
    </row>
    <row r="60" spans="1:8">
      <c r="A60" t="s">
        <v>523</v>
      </c>
      <c r="B60" s="3" t="s">
        <v>524</v>
      </c>
      <c r="C60" s="17">
        <v>-1.61E-2</v>
      </c>
      <c r="D60">
        <v>13</v>
      </c>
      <c r="E60">
        <v>2</v>
      </c>
      <c r="F60">
        <v>1</v>
      </c>
      <c r="G60">
        <v>10</v>
      </c>
      <c r="H60" s="19">
        <v>0.18</v>
      </c>
    </row>
    <row r="61" spans="1:8">
      <c r="A61" t="s">
        <v>525</v>
      </c>
      <c r="B61" s="3" t="s">
        <v>526</v>
      </c>
      <c r="C61" s="17">
        <v>-1.6899999999999998E-2</v>
      </c>
      <c r="D61">
        <v>72</v>
      </c>
      <c r="E61">
        <v>8</v>
      </c>
      <c r="F61">
        <v>5</v>
      </c>
      <c r="G61">
        <v>59</v>
      </c>
      <c r="H61" s="19">
        <v>0.19</v>
      </c>
    </row>
    <row r="62" spans="1:8">
      <c r="A62" t="s">
        <v>527</v>
      </c>
      <c r="B62" s="3" t="s">
        <v>528</v>
      </c>
      <c r="C62" s="17">
        <v>-1.6899999999999998E-2</v>
      </c>
      <c r="D62">
        <v>3</v>
      </c>
      <c r="E62">
        <v>0</v>
      </c>
      <c r="F62">
        <v>0</v>
      </c>
      <c r="G62">
        <v>3</v>
      </c>
      <c r="H62" s="19">
        <v>0.19</v>
      </c>
    </row>
    <row r="63" spans="1:8">
      <c r="A63" t="s">
        <v>529</v>
      </c>
      <c r="B63" s="3" t="s">
        <v>530</v>
      </c>
      <c r="C63" s="17">
        <v>-1.8200000000000001E-2</v>
      </c>
      <c r="D63">
        <v>121</v>
      </c>
      <c r="E63">
        <v>16</v>
      </c>
      <c r="F63">
        <v>4</v>
      </c>
      <c r="G63">
        <v>101</v>
      </c>
      <c r="H63" s="19">
        <v>0.2</v>
      </c>
    </row>
    <row r="64" spans="1:8">
      <c r="A64" t="s">
        <v>531</v>
      </c>
      <c r="B64" s="3" t="s">
        <v>532</v>
      </c>
      <c r="C64" s="17">
        <v>-1.83E-2</v>
      </c>
      <c r="D64">
        <v>36</v>
      </c>
      <c r="E64">
        <v>4</v>
      </c>
      <c r="F64">
        <v>2</v>
      </c>
      <c r="G64">
        <v>30</v>
      </c>
      <c r="H64" s="19">
        <v>0.2</v>
      </c>
    </row>
    <row r="65" spans="1:8">
      <c r="A65" t="s">
        <v>533</v>
      </c>
      <c r="B65" s="3" t="s">
        <v>534</v>
      </c>
      <c r="C65" s="17">
        <v>-1.9300000000000001E-2</v>
      </c>
      <c r="D65">
        <v>64</v>
      </c>
      <c r="E65">
        <v>7</v>
      </c>
      <c r="F65">
        <v>4</v>
      </c>
      <c r="G65">
        <v>53</v>
      </c>
      <c r="H65" s="19">
        <v>0.21</v>
      </c>
    </row>
    <row r="66" spans="1:8">
      <c r="A66" t="s">
        <v>535</v>
      </c>
      <c r="B66" s="3" t="s">
        <v>536</v>
      </c>
      <c r="C66" s="17">
        <v>-1.9300000000000001E-2</v>
      </c>
      <c r="D66">
        <v>13</v>
      </c>
      <c r="E66">
        <v>2</v>
      </c>
      <c r="F66">
        <v>0</v>
      </c>
      <c r="G66">
        <v>11</v>
      </c>
      <c r="H66" s="19">
        <v>0.21</v>
      </c>
    </row>
    <row r="67" spans="1:8">
      <c r="A67" t="s">
        <v>537</v>
      </c>
      <c r="B67" s="3" t="s">
        <v>538</v>
      </c>
      <c r="C67" s="17">
        <v>-1.9699999999999999E-2</v>
      </c>
      <c r="D67">
        <v>9</v>
      </c>
      <c r="E67">
        <v>0</v>
      </c>
      <c r="F67">
        <v>0</v>
      </c>
      <c r="G67">
        <v>9</v>
      </c>
      <c r="H67" s="19">
        <v>0.22</v>
      </c>
    </row>
    <row r="68" spans="1:8">
      <c r="A68" t="s">
        <v>539</v>
      </c>
      <c r="B68" s="3" t="s">
        <v>540</v>
      </c>
      <c r="C68" s="17">
        <v>-2.06E-2</v>
      </c>
      <c r="D68">
        <v>7</v>
      </c>
      <c r="E68">
        <v>1</v>
      </c>
      <c r="F68">
        <v>0</v>
      </c>
      <c r="G68">
        <v>6</v>
      </c>
      <c r="H68" s="19">
        <v>0.23</v>
      </c>
    </row>
    <row r="69" spans="1:8">
      <c r="A69" t="s">
        <v>541</v>
      </c>
      <c r="B69" s="3" t="s">
        <v>542</v>
      </c>
      <c r="C69" s="17">
        <v>-2.18E-2</v>
      </c>
      <c r="D69">
        <v>4</v>
      </c>
      <c r="E69">
        <v>1</v>
      </c>
      <c r="F69">
        <v>1</v>
      </c>
      <c r="G69">
        <v>2</v>
      </c>
      <c r="H69" s="19">
        <v>0.24</v>
      </c>
    </row>
    <row r="70" spans="1:8">
      <c r="A70" t="s">
        <v>543</v>
      </c>
      <c r="B70" s="3" t="s">
        <v>544</v>
      </c>
      <c r="C70" s="17">
        <v>-2.1899999999999999E-2</v>
      </c>
      <c r="D70">
        <v>51</v>
      </c>
      <c r="E70">
        <v>14</v>
      </c>
      <c r="F70">
        <v>2</v>
      </c>
      <c r="G70">
        <v>35</v>
      </c>
      <c r="H70" s="19">
        <v>0.24</v>
      </c>
    </row>
    <row r="71" spans="1:8">
      <c r="A71" t="s">
        <v>545</v>
      </c>
      <c r="B71" s="3" t="s">
        <v>546</v>
      </c>
      <c r="C71" s="17">
        <v>-2.2100000000000002E-2</v>
      </c>
      <c r="D71">
        <v>19</v>
      </c>
      <c r="E71">
        <v>1</v>
      </c>
      <c r="F71">
        <v>2</v>
      </c>
      <c r="G71">
        <v>16</v>
      </c>
      <c r="H71" s="19">
        <v>0.24</v>
      </c>
    </row>
    <row r="72" spans="1:8">
      <c r="A72" t="s">
        <v>547</v>
      </c>
      <c r="B72" s="3" t="s">
        <v>548</v>
      </c>
      <c r="C72" s="17">
        <v>-2.24E-2</v>
      </c>
      <c r="D72">
        <v>160</v>
      </c>
      <c r="E72">
        <v>16</v>
      </c>
      <c r="F72">
        <v>4</v>
      </c>
      <c r="G72">
        <v>140</v>
      </c>
      <c r="H72" s="19">
        <v>0.25</v>
      </c>
    </row>
    <row r="73" spans="1:8">
      <c r="A73" t="s">
        <v>549</v>
      </c>
      <c r="B73" s="3" t="s">
        <v>550</v>
      </c>
      <c r="C73" s="17">
        <v>-2.2599999999999999E-2</v>
      </c>
      <c r="D73">
        <v>5</v>
      </c>
      <c r="E73">
        <v>1</v>
      </c>
      <c r="F73">
        <v>0</v>
      </c>
      <c r="G73">
        <v>4</v>
      </c>
      <c r="H73" s="19">
        <v>0.25</v>
      </c>
    </row>
    <row r="74" spans="1:8">
      <c r="A74" t="s">
        <v>551</v>
      </c>
      <c r="B74" s="3" t="s">
        <v>552</v>
      </c>
      <c r="C74" s="17">
        <v>-2.2599999999999999E-2</v>
      </c>
      <c r="D74">
        <v>57</v>
      </c>
      <c r="E74">
        <v>10</v>
      </c>
      <c r="F74">
        <v>5</v>
      </c>
      <c r="G74">
        <v>42</v>
      </c>
      <c r="H74" s="19">
        <v>0.25</v>
      </c>
    </row>
    <row r="75" spans="1:8">
      <c r="A75" t="s">
        <v>553</v>
      </c>
      <c r="B75" s="3" t="s">
        <v>554</v>
      </c>
      <c r="C75" s="17">
        <v>-2.3900000000000001E-2</v>
      </c>
      <c r="D75">
        <v>10</v>
      </c>
      <c r="E75">
        <v>0</v>
      </c>
      <c r="F75">
        <v>0</v>
      </c>
      <c r="G75">
        <v>10</v>
      </c>
      <c r="H75" s="19">
        <v>0.26</v>
      </c>
    </row>
    <row r="76" spans="1:8">
      <c r="A76" t="s">
        <v>555</v>
      </c>
      <c r="B76" s="3" t="s">
        <v>556</v>
      </c>
      <c r="C76" s="17">
        <v>-2.9000000000000001E-2</v>
      </c>
      <c r="D76">
        <v>11</v>
      </c>
      <c r="E76">
        <v>0</v>
      </c>
      <c r="F76">
        <v>0</v>
      </c>
      <c r="G76">
        <v>11</v>
      </c>
      <c r="H76" s="19">
        <v>0.32</v>
      </c>
    </row>
    <row r="77" spans="1:8">
      <c r="A77" t="s">
        <v>557</v>
      </c>
      <c r="B77" s="3" t="s">
        <v>558</v>
      </c>
      <c r="C77" s="17">
        <v>-3.0700000000000002E-2</v>
      </c>
      <c r="D77">
        <v>1</v>
      </c>
      <c r="E77">
        <v>0</v>
      </c>
      <c r="F77">
        <v>0</v>
      </c>
      <c r="G77">
        <v>1</v>
      </c>
      <c r="H77" s="19">
        <v>0.34</v>
      </c>
    </row>
    <row r="78" spans="1:8">
      <c r="A78" t="s">
        <v>559</v>
      </c>
      <c r="B78" s="3" t="s">
        <v>560</v>
      </c>
      <c r="C78" s="17">
        <v>-3.3500000000000002E-2</v>
      </c>
      <c r="D78">
        <v>1</v>
      </c>
      <c r="E78">
        <v>0</v>
      </c>
      <c r="F78">
        <v>0</v>
      </c>
      <c r="G78">
        <v>1</v>
      </c>
      <c r="H78" s="19">
        <v>0.37</v>
      </c>
    </row>
    <row r="79" spans="1:8">
      <c r="A79" t="s">
        <v>561</v>
      </c>
      <c r="B79" s="3" t="s">
        <v>562</v>
      </c>
      <c r="C79" s="17">
        <v>-4.6600000000000003E-2</v>
      </c>
      <c r="D79">
        <v>43</v>
      </c>
      <c r="E79">
        <v>9</v>
      </c>
      <c r="F79">
        <v>3</v>
      </c>
      <c r="G79">
        <v>31</v>
      </c>
      <c r="H79" s="19">
        <v>0.52</v>
      </c>
    </row>
    <row r="80" spans="1:8">
      <c r="A80" t="s">
        <v>563</v>
      </c>
      <c r="B80" s="3" t="s">
        <v>564</v>
      </c>
      <c r="C80" s="17">
        <v>-8.9099999999999999E-2</v>
      </c>
      <c r="D80">
        <v>12</v>
      </c>
      <c r="E80">
        <v>0</v>
      </c>
      <c r="F80">
        <v>0</v>
      </c>
      <c r="G80">
        <v>12</v>
      </c>
      <c r="H80" s="1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CA0E-1A64-4DD2-A0BA-335CFE4B02F3}">
  <sheetPr codeName="Sheet5"/>
  <dimension ref="B1:G971"/>
  <sheetViews>
    <sheetView workbookViewId="0">
      <selection activeCell="D8" sqref="D8"/>
    </sheetView>
  </sheetViews>
  <sheetFormatPr defaultColWidth="9.125" defaultRowHeight="16.5"/>
  <cols>
    <col min="1" max="1" width="4.75" customWidth="1"/>
    <col min="2" max="2" width="9.125" style="51"/>
    <col min="3" max="3" width="35.625" style="52" customWidth="1"/>
    <col min="4" max="4" width="59.75" style="52" customWidth="1"/>
    <col min="5" max="5" width="19.875" style="9" customWidth="1"/>
    <col min="6" max="6" width="19.75" style="9" customWidth="1"/>
    <col min="7" max="7" width="2" hidden="1" customWidth="1"/>
  </cols>
  <sheetData>
    <row r="1" spans="2:7" ht="31.5">
      <c r="D1" s="53" t="s">
        <v>49</v>
      </c>
    </row>
    <row r="3" spans="2:7" ht="20.25" thickBot="1">
      <c r="B3" s="54" t="s">
        <v>50</v>
      </c>
      <c r="C3" s="55" t="s">
        <v>29</v>
      </c>
      <c r="D3" s="55" t="s">
        <v>51</v>
      </c>
      <c r="E3" s="54" t="s">
        <v>52</v>
      </c>
      <c r="F3" s="54" t="s">
        <v>53</v>
      </c>
      <c r="G3" s="59" t="s">
        <v>54</v>
      </c>
    </row>
    <row r="4" spans="2:7" ht="33.75" thickTop="1">
      <c r="B4" s="56" t="str">
        <f>IF(G4="","",HYPERLINK(G4, "▶"))</f>
        <v>▶</v>
      </c>
      <c r="C4" s="57" t="s">
        <v>55</v>
      </c>
      <c r="D4" s="52" t="s">
        <v>56</v>
      </c>
      <c r="E4" s="9" t="s">
        <v>57</v>
      </c>
      <c r="F4" s="58">
        <v>45646.505358796298</v>
      </c>
      <c r="G4" t="s">
        <v>58</v>
      </c>
    </row>
    <row r="5" spans="2:7" ht="33">
      <c r="B5" s="56" t="str">
        <f t="shared" ref="B5:B68" si="0">IF(G5="","",HYPERLINK(G5, "▶"))</f>
        <v>▶</v>
      </c>
      <c r="C5" s="52" t="s">
        <v>59</v>
      </c>
      <c r="D5" s="52" t="s">
        <v>60</v>
      </c>
      <c r="E5" s="9" t="s">
        <v>61</v>
      </c>
      <c r="F5" s="58">
        <v>45646.502488425926</v>
      </c>
      <c r="G5" t="s">
        <v>62</v>
      </c>
    </row>
    <row r="6" spans="2:7" ht="33">
      <c r="B6" s="56" t="str">
        <f t="shared" si="0"/>
        <v>▶</v>
      </c>
      <c r="C6" s="57" t="s">
        <v>63</v>
      </c>
      <c r="D6" s="52" t="s">
        <v>64</v>
      </c>
      <c r="E6" s="9" t="s">
        <v>65</v>
      </c>
      <c r="F6" s="58">
        <v>45646.484166666669</v>
      </c>
      <c r="G6" t="s">
        <v>66</v>
      </c>
    </row>
    <row r="7" spans="2:7" ht="33">
      <c r="B7" s="56" t="str">
        <f t="shared" si="0"/>
        <v>▶</v>
      </c>
      <c r="C7" s="57" t="s">
        <v>67</v>
      </c>
      <c r="D7" s="52" t="s">
        <v>68</v>
      </c>
      <c r="E7" s="9" t="s">
        <v>65</v>
      </c>
      <c r="F7" s="58">
        <v>45646.483472222222</v>
      </c>
      <c r="G7" t="s">
        <v>69</v>
      </c>
    </row>
    <row r="8" spans="2:7" ht="33">
      <c r="B8" s="56" t="str">
        <f t="shared" si="0"/>
        <v>▶</v>
      </c>
      <c r="C8" s="52" t="s">
        <v>70</v>
      </c>
      <c r="D8" s="52" t="s">
        <v>71</v>
      </c>
      <c r="E8" s="9" t="s">
        <v>72</v>
      </c>
      <c r="F8" s="58">
        <v>45646.479988425926</v>
      </c>
      <c r="G8" t="s">
        <v>73</v>
      </c>
    </row>
    <row r="9" spans="2:7" ht="49.5">
      <c r="B9" s="56" t="str">
        <f t="shared" si="0"/>
        <v>▶</v>
      </c>
      <c r="C9" s="57" t="s">
        <v>74</v>
      </c>
      <c r="D9" s="52" t="s">
        <v>75</v>
      </c>
      <c r="E9" s="9" t="s">
        <v>65</v>
      </c>
      <c r="F9" s="58">
        <v>45646.478634259256</v>
      </c>
      <c r="G9" t="s">
        <v>76</v>
      </c>
    </row>
    <row r="10" spans="2:7" ht="33">
      <c r="B10" s="56" t="str">
        <f t="shared" si="0"/>
        <v>▶</v>
      </c>
      <c r="C10" s="52" t="s">
        <v>77</v>
      </c>
      <c r="D10" s="52" t="s">
        <v>78</v>
      </c>
      <c r="E10" s="9" t="s">
        <v>79</v>
      </c>
      <c r="F10" s="58">
        <v>45646.477337962962</v>
      </c>
      <c r="G10" t="s">
        <v>80</v>
      </c>
    </row>
    <row r="11" spans="2:7" ht="49.5">
      <c r="B11" s="56" t="str">
        <f t="shared" si="0"/>
        <v>▶</v>
      </c>
      <c r="C11" s="57" t="s">
        <v>81</v>
      </c>
      <c r="D11" s="52" t="s">
        <v>82</v>
      </c>
      <c r="E11" s="9" t="s">
        <v>83</v>
      </c>
      <c r="F11" s="58">
        <v>45646.476724537039</v>
      </c>
      <c r="G11" t="s">
        <v>84</v>
      </c>
    </row>
    <row r="12" spans="2:7" ht="33">
      <c r="B12" s="56" t="str">
        <f t="shared" si="0"/>
        <v>▶</v>
      </c>
      <c r="C12" s="52" t="s">
        <v>85</v>
      </c>
      <c r="D12" s="52" t="s">
        <v>86</v>
      </c>
      <c r="E12" s="9" t="s">
        <v>83</v>
      </c>
      <c r="F12" s="58">
        <v>45646.46875</v>
      </c>
      <c r="G12" t="s">
        <v>87</v>
      </c>
    </row>
    <row r="13" spans="2:7" ht="33">
      <c r="B13" s="56" t="str">
        <f t="shared" si="0"/>
        <v>▶</v>
      </c>
      <c r="C13" s="57" t="s">
        <v>88</v>
      </c>
      <c r="D13" s="52" t="s">
        <v>89</v>
      </c>
      <c r="E13" s="9" t="s">
        <v>72</v>
      </c>
      <c r="F13" s="58">
        <v>45646.458506944444</v>
      </c>
      <c r="G13" t="s">
        <v>90</v>
      </c>
    </row>
    <row r="14" spans="2:7" ht="49.5">
      <c r="B14" s="56" t="str">
        <f t="shared" si="0"/>
        <v>▶</v>
      </c>
      <c r="C14" s="52" t="s">
        <v>91</v>
      </c>
      <c r="D14" s="52" t="s">
        <v>92</v>
      </c>
      <c r="E14" s="9" t="s">
        <v>65</v>
      </c>
      <c r="F14" s="58">
        <v>45646.452951388892</v>
      </c>
      <c r="G14" t="s">
        <v>93</v>
      </c>
    </row>
    <row r="15" spans="2:7" ht="33">
      <c r="B15" s="56" t="str">
        <f t="shared" si="0"/>
        <v>▶</v>
      </c>
      <c r="C15" s="57" t="s">
        <v>94</v>
      </c>
      <c r="D15" s="52" t="s">
        <v>95</v>
      </c>
      <c r="E15" s="9" t="s">
        <v>96</v>
      </c>
      <c r="F15" s="58">
        <v>45646.44290509259</v>
      </c>
      <c r="G15" t="s">
        <v>97</v>
      </c>
    </row>
    <row r="16" spans="2:7" ht="33">
      <c r="B16" s="56" t="str">
        <f t="shared" si="0"/>
        <v>▶</v>
      </c>
      <c r="C16" s="52" t="s">
        <v>98</v>
      </c>
      <c r="D16" s="52" t="s">
        <v>99</v>
      </c>
      <c r="E16" s="9" t="s">
        <v>83</v>
      </c>
      <c r="F16" s="58">
        <v>45646.439513888887</v>
      </c>
      <c r="G16" t="s">
        <v>100</v>
      </c>
    </row>
    <row r="17" spans="2:7" ht="33">
      <c r="B17" s="56" t="str">
        <f t="shared" si="0"/>
        <v>▶</v>
      </c>
      <c r="C17" s="57" t="s">
        <v>101</v>
      </c>
      <c r="D17" s="52" t="s">
        <v>102</v>
      </c>
      <c r="E17" s="9" t="s">
        <v>79</v>
      </c>
      <c r="F17" s="58">
        <v>45646.437152777777</v>
      </c>
      <c r="G17" t="s">
        <v>103</v>
      </c>
    </row>
    <row r="18" spans="2:7" ht="33">
      <c r="B18" s="56" t="str">
        <f t="shared" si="0"/>
        <v>▶</v>
      </c>
      <c r="C18" s="52" t="s">
        <v>104</v>
      </c>
      <c r="D18" s="52" t="s">
        <v>105</v>
      </c>
      <c r="E18" s="9" t="s">
        <v>72</v>
      </c>
      <c r="F18" s="58">
        <v>45646.435590277775</v>
      </c>
      <c r="G18" t="s">
        <v>106</v>
      </c>
    </row>
    <row r="19" spans="2:7" ht="49.5">
      <c r="B19" s="56" t="str">
        <f t="shared" si="0"/>
        <v>▶</v>
      </c>
      <c r="C19" s="52" t="s">
        <v>107</v>
      </c>
      <c r="D19" s="52" t="s">
        <v>108</v>
      </c>
      <c r="E19" s="9" t="s">
        <v>109</v>
      </c>
      <c r="F19" s="58">
        <v>45646.433530092596</v>
      </c>
      <c r="G19" t="s">
        <v>110</v>
      </c>
    </row>
    <row r="20" spans="2:7" ht="33">
      <c r="B20" s="56" t="str">
        <f t="shared" si="0"/>
        <v>▶</v>
      </c>
      <c r="C20" s="52" t="s">
        <v>111</v>
      </c>
      <c r="D20" s="52" t="s">
        <v>112</v>
      </c>
      <c r="E20" s="9" t="s">
        <v>113</v>
      </c>
      <c r="F20" s="58">
        <v>45646.433530092596</v>
      </c>
      <c r="G20" t="s">
        <v>114</v>
      </c>
    </row>
    <row r="21" spans="2:7" ht="49.5">
      <c r="B21" s="56" t="str">
        <f t="shared" si="0"/>
        <v>▶</v>
      </c>
      <c r="C21" s="52" t="s">
        <v>115</v>
      </c>
      <c r="D21" s="57" t="s">
        <v>116</v>
      </c>
      <c r="E21" s="9" t="s">
        <v>113</v>
      </c>
      <c r="F21" s="58">
        <v>45646.432754629626</v>
      </c>
      <c r="G21" t="s">
        <v>117</v>
      </c>
    </row>
    <row r="22" spans="2:7" ht="49.5">
      <c r="B22" s="56" t="str">
        <f t="shared" si="0"/>
        <v>▶</v>
      </c>
      <c r="C22" s="57" t="s">
        <v>118</v>
      </c>
      <c r="D22" s="52" t="s">
        <v>119</v>
      </c>
      <c r="E22" s="9" t="s">
        <v>65</v>
      </c>
      <c r="F22" s="58">
        <v>45646.420370370368</v>
      </c>
      <c r="G22" t="s">
        <v>120</v>
      </c>
    </row>
    <row r="23" spans="2:7" ht="33">
      <c r="B23" s="56" t="str">
        <f t="shared" si="0"/>
        <v>▶</v>
      </c>
      <c r="C23" s="52" t="s">
        <v>121</v>
      </c>
      <c r="D23" s="52" t="s">
        <v>122</v>
      </c>
      <c r="E23" s="9" t="s">
        <v>65</v>
      </c>
      <c r="F23" s="58">
        <v>45646.406400462962</v>
      </c>
      <c r="G23" t="s">
        <v>123</v>
      </c>
    </row>
    <row r="24" spans="2:7" ht="33">
      <c r="B24" s="56" t="str">
        <f t="shared" si="0"/>
        <v>▶</v>
      </c>
      <c r="C24" s="52" t="s">
        <v>124</v>
      </c>
      <c r="D24" s="52" t="s">
        <v>125</v>
      </c>
      <c r="E24" s="9" t="s">
        <v>126</v>
      </c>
      <c r="F24" s="58">
        <v>45646.404444444444</v>
      </c>
      <c r="G24" t="s">
        <v>127</v>
      </c>
    </row>
    <row r="25" spans="2:7" ht="33">
      <c r="B25" s="56" t="str">
        <f t="shared" si="0"/>
        <v>▶</v>
      </c>
      <c r="C25" s="57" t="s">
        <v>128</v>
      </c>
      <c r="D25" s="52" t="s">
        <v>129</v>
      </c>
      <c r="E25" s="9" t="s">
        <v>126</v>
      </c>
      <c r="F25" s="58">
        <v>45646.397430555553</v>
      </c>
      <c r="G25" t="s">
        <v>130</v>
      </c>
    </row>
    <row r="26" spans="2:7" ht="33">
      <c r="B26" s="56" t="str">
        <f t="shared" si="0"/>
        <v>▶</v>
      </c>
      <c r="C26" s="52" t="s">
        <v>131</v>
      </c>
      <c r="D26" s="52" t="s">
        <v>132</v>
      </c>
      <c r="E26" s="9" t="s">
        <v>133</v>
      </c>
      <c r="F26" s="58">
        <v>45646.396412037036</v>
      </c>
      <c r="G26" t="s">
        <v>134</v>
      </c>
    </row>
    <row r="27" spans="2:7" ht="33">
      <c r="B27" s="56" t="str">
        <f t="shared" si="0"/>
        <v>▶</v>
      </c>
      <c r="C27" s="52" t="s">
        <v>135</v>
      </c>
      <c r="D27" s="57" t="s">
        <v>136</v>
      </c>
      <c r="E27" s="9" t="s">
        <v>126</v>
      </c>
      <c r="F27" s="58">
        <v>45646.393252314818</v>
      </c>
      <c r="G27" t="s">
        <v>137</v>
      </c>
    </row>
    <row r="28" spans="2:7" ht="33">
      <c r="B28" s="56" t="str">
        <f t="shared" si="0"/>
        <v>▶</v>
      </c>
      <c r="C28" s="52" t="s">
        <v>138</v>
      </c>
      <c r="D28" s="52" t="s">
        <v>139</v>
      </c>
      <c r="E28" s="9" t="s">
        <v>126</v>
      </c>
      <c r="F28" s="58">
        <v>45646.386273148149</v>
      </c>
      <c r="G28" t="s">
        <v>140</v>
      </c>
    </row>
    <row r="29" spans="2:7" ht="49.5">
      <c r="B29" s="56" t="str">
        <f t="shared" si="0"/>
        <v>▶</v>
      </c>
      <c r="C29" s="52" t="s">
        <v>141</v>
      </c>
      <c r="D29" s="52" t="s">
        <v>142</v>
      </c>
      <c r="E29" s="9" t="s">
        <v>143</v>
      </c>
      <c r="F29" s="58">
        <v>45646.384166666663</v>
      </c>
      <c r="G29" t="s">
        <v>144</v>
      </c>
    </row>
    <row r="30" spans="2:7" ht="33">
      <c r="B30" s="56" t="str">
        <f t="shared" si="0"/>
        <v>▶</v>
      </c>
      <c r="C30" s="52" t="s">
        <v>145</v>
      </c>
      <c r="D30" s="52" t="s">
        <v>146</v>
      </c>
      <c r="E30" s="9" t="s">
        <v>57</v>
      </c>
      <c r="F30" s="58">
        <v>45646.365231481483</v>
      </c>
      <c r="G30" t="s">
        <v>147</v>
      </c>
    </row>
    <row r="31" spans="2:7" ht="33">
      <c r="B31" s="56" t="str">
        <f t="shared" si="0"/>
        <v>▶</v>
      </c>
      <c r="C31" s="52" t="s">
        <v>148</v>
      </c>
      <c r="D31" s="52" t="s">
        <v>149</v>
      </c>
      <c r="E31" s="9" t="s">
        <v>96</v>
      </c>
      <c r="F31" s="58">
        <v>45646.363298611112</v>
      </c>
      <c r="G31" t="s">
        <v>150</v>
      </c>
    </row>
    <row r="32" spans="2:7" ht="33">
      <c r="B32" s="56" t="str">
        <f t="shared" si="0"/>
        <v>▶</v>
      </c>
      <c r="C32" s="52" t="s">
        <v>151</v>
      </c>
      <c r="D32" s="52" t="s">
        <v>152</v>
      </c>
      <c r="E32" s="9" t="s">
        <v>83</v>
      </c>
      <c r="F32" s="58">
        <v>45646.362303240741</v>
      </c>
      <c r="G32" t="s">
        <v>153</v>
      </c>
    </row>
    <row r="33" spans="2:7" ht="33">
      <c r="B33" s="56" t="str">
        <f t="shared" si="0"/>
        <v>▶</v>
      </c>
      <c r="C33" s="52" t="s">
        <v>154</v>
      </c>
      <c r="D33" s="52" t="s">
        <v>155</v>
      </c>
      <c r="E33" s="9" t="s">
        <v>65</v>
      </c>
      <c r="F33" s="58">
        <v>45646.359131944446</v>
      </c>
      <c r="G33" t="s">
        <v>156</v>
      </c>
    </row>
    <row r="34" spans="2:7" ht="33">
      <c r="B34" s="56" t="str">
        <f t="shared" si="0"/>
        <v>▶</v>
      </c>
      <c r="C34" s="52" t="s">
        <v>157</v>
      </c>
      <c r="D34" s="52" t="s">
        <v>158</v>
      </c>
      <c r="E34" s="9" t="s">
        <v>159</v>
      </c>
      <c r="F34" s="58">
        <v>45646.352951388886</v>
      </c>
      <c r="G34" t="s">
        <v>160</v>
      </c>
    </row>
    <row r="35" spans="2:7" ht="33">
      <c r="B35" s="56" t="str">
        <f t="shared" si="0"/>
        <v>▶</v>
      </c>
      <c r="C35" s="52" t="s">
        <v>161</v>
      </c>
      <c r="D35" s="52" t="s">
        <v>162</v>
      </c>
      <c r="E35" s="9" t="s">
        <v>163</v>
      </c>
      <c r="F35" s="58">
        <v>45646.350844907407</v>
      </c>
      <c r="G35" t="s">
        <v>164</v>
      </c>
    </row>
    <row r="36" spans="2:7" ht="33">
      <c r="B36" s="56" t="str">
        <f t="shared" si="0"/>
        <v>▶</v>
      </c>
      <c r="C36" s="52" t="s">
        <v>165</v>
      </c>
      <c r="D36" s="52" t="s">
        <v>166</v>
      </c>
      <c r="E36" s="9" t="s">
        <v>167</v>
      </c>
      <c r="F36" s="58">
        <v>45646.346018518518</v>
      </c>
      <c r="G36" t="s">
        <v>168</v>
      </c>
    </row>
    <row r="37" spans="2:7" ht="33">
      <c r="B37" s="56" t="str">
        <f t="shared" si="0"/>
        <v>▶</v>
      </c>
      <c r="C37" s="52" t="s">
        <v>169</v>
      </c>
      <c r="D37" s="52" t="s">
        <v>170</v>
      </c>
      <c r="E37" s="9" t="s">
        <v>65</v>
      </c>
      <c r="F37" s="58">
        <v>45646.345243055555</v>
      </c>
      <c r="G37" t="s">
        <v>171</v>
      </c>
    </row>
    <row r="38" spans="2:7" ht="49.5">
      <c r="B38" s="56" t="str">
        <f t="shared" si="0"/>
        <v>▶</v>
      </c>
      <c r="C38" s="52" t="s">
        <v>172</v>
      </c>
      <c r="D38" s="52" t="s">
        <v>173</v>
      </c>
      <c r="E38" s="9" t="s">
        <v>163</v>
      </c>
      <c r="F38" s="58">
        <v>45646.338483796295</v>
      </c>
      <c r="G38" t="s">
        <v>174</v>
      </c>
    </row>
    <row r="39" spans="2:7" ht="33">
      <c r="B39" s="56" t="str">
        <f t="shared" si="0"/>
        <v>▶</v>
      </c>
      <c r="C39" s="52" t="s">
        <v>175</v>
      </c>
      <c r="D39" s="52" t="s">
        <v>176</v>
      </c>
      <c r="E39" s="9" t="s">
        <v>133</v>
      </c>
      <c r="F39" s="58">
        <v>45646.338460648149</v>
      </c>
      <c r="G39" t="s">
        <v>177</v>
      </c>
    </row>
    <row r="40" spans="2:7" ht="33">
      <c r="B40" s="56" t="str">
        <f t="shared" si="0"/>
        <v>▶</v>
      </c>
      <c r="C40" s="52" t="s">
        <v>178</v>
      </c>
      <c r="D40" s="52" t="s">
        <v>179</v>
      </c>
      <c r="E40" s="9" t="s">
        <v>167</v>
      </c>
      <c r="F40" s="58">
        <v>45646.337650462963</v>
      </c>
      <c r="G40" t="s">
        <v>180</v>
      </c>
    </row>
    <row r="41" spans="2:7" ht="33">
      <c r="B41" s="56" t="str">
        <f t="shared" si="0"/>
        <v>▶</v>
      </c>
      <c r="C41" s="52" t="s">
        <v>181</v>
      </c>
      <c r="D41" s="52" t="s">
        <v>182</v>
      </c>
      <c r="E41" s="9" t="s">
        <v>167</v>
      </c>
      <c r="F41" s="58">
        <v>45646.334826388891</v>
      </c>
      <c r="G41" t="s">
        <v>183</v>
      </c>
    </row>
    <row r="42" spans="2:7" ht="33">
      <c r="B42" s="56" t="str">
        <f t="shared" si="0"/>
        <v>▶</v>
      </c>
      <c r="C42" s="52" t="s">
        <v>184</v>
      </c>
      <c r="D42" s="52" t="s">
        <v>185</v>
      </c>
      <c r="E42" s="9" t="s">
        <v>126</v>
      </c>
      <c r="F42" s="58">
        <v>45646.334155092591</v>
      </c>
      <c r="G42" t="s">
        <v>186</v>
      </c>
    </row>
    <row r="43" spans="2:7" ht="49.5">
      <c r="B43" s="56" t="str">
        <f t="shared" si="0"/>
        <v>▶</v>
      </c>
      <c r="C43" s="52" t="s">
        <v>187</v>
      </c>
      <c r="D43" s="52" t="s">
        <v>188</v>
      </c>
      <c r="E43" s="9" t="s">
        <v>65</v>
      </c>
      <c r="F43" s="58">
        <v>45646.333506944444</v>
      </c>
      <c r="G43" t="s">
        <v>189</v>
      </c>
    </row>
    <row r="44" spans="2:7" ht="33">
      <c r="B44" s="56" t="str">
        <f t="shared" si="0"/>
        <v>▶</v>
      </c>
      <c r="C44" s="57" t="s">
        <v>190</v>
      </c>
      <c r="D44" s="52" t="s">
        <v>191</v>
      </c>
      <c r="E44" s="9" t="s">
        <v>126</v>
      </c>
      <c r="F44" s="58">
        <v>45646.331377314818</v>
      </c>
      <c r="G44" t="s">
        <v>192</v>
      </c>
    </row>
    <row r="45" spans="2:7" ht="49.5">
      <c r="B45" s="56" t="str">
        <f t="shared" si="0"/>
        <v>▶</v>
      </c>
      <c r="C45" s="52" t="s">
        <v>193</v>
      </c>
      <c r="D45" s="52" t="s">
        <v>194</v>
      </c>
      <c r="E45" s="9" t="s">
        <v>65</v>
      </c>
      <c r="F45" s="58">
        <v>45646.329965277779</v>
      </c>
      <c r="G45" t="s">
        <v>195</v>
      </c>
    </row>
    <row r="46" spans="2:7" ht="33">
      <c r="B46" s="56" t="str">
        <f t="shared" si="0"/>
        <v>▶</v>
      </c>
      <c r="C46" s="52" t="s">
        <v>196</v>
      </c>
      <c r="D46" s="52" t="s">
        <v>197</v>
      </c>
      <c r="E46" s="9" t="s">
        <v>79</v>
      </c>
      <c r="F46" s="58">
        <v>45646.311840277776</v>
      </c>
      <c r="G46" t="s">
        <v>198</v>
      </c>
    </row>
    <row r="47" spans="2:7" ht="49.5">
      <c r="B47" s="56" t="str">
        <f t="shared" si="0"/>
        <v>▶</v>
      </c>
      <c r="C47" s="52" t="s">
        <v>199</v>
      </c>
      <c r="D47" s="52" t="s">
        <v>200</v>
      </c>
      <c r="E47" s="9" t="s">
        <v>72</v>
      </c>
      <c r="F47" s="58">
        <v>45646.309861111113</v>
      </c>
      <c r="G47" t="s">
        <v>201</v>
      </c>
    </row>
    <row r="48" spans="2:7" ht="33">
      <c r="B48" s="56" t="str">
        <f t="shared" si="0"/>
        <v>▶</v>
      </c>
      <c r="C48" s="57" t="s">
        <v>202</v>
      </c>
      <c r="D48" s="52" t="s">
        <v>203</v>
      </c>
      <c r="E48" s="9" t="s">
        <v>126</v>
      </c>
      <c r="F48" s="58">
        <v>45646.298067129632</v>
      </c>
      <c r="G48" t="s">
        <v>204</v>
      </c>
    </row>
    <row r="49" spans="2:7" ht="33">
      <c r="B49" s="56" t="str">
        <f t="shared" si="0"/>
        <v>▶</v>
      </c>
      <c r="C49" s="52" t="s">
        <v>205</v>
      </c>
      <c r="D49" s="52" t="s">
        <v>206</v>
      </c>
      <c r="E49" s="9" t="s">
        <v>83</v>
      </c>
      <c r="F49" s="58">
        <v>45646.294675925928</v>
      </c>
      <c r="G49" t="s">
        <v>207</v>
      </c>
    </row>
    <row r="50" spans="2:7" ht="33">
      <c r="B50" s="56" t="str">
        <f t="shared" si="0"/>
        <v>▶</v>
      </c>
      <c r="C50" s="52" t="s">
        <v>208</v>
      </c>
      <c r="D50" s="52" t="s">
        <v>209</v>
      </c>
      <c r="E50" s="9" t="s">
        <v>143</v>
      </c>
      <c r="F50" s="58">
        <v>45646.291817129626</v>
      </c>
      <c r="G50" t="s">
        <v>210</v>
      </c>
    </row>
    <row r="51" spans="2:7" ht="49.5">
      <c r="B51" s="56" t="str">
        <f t="shared" si="0"/>
        <v>▶</v>
      </c>
      <c r="C51" s="52" t="s">
        <v>211</v>
      </c>
      <c r="D51" s="52" t="s">
        <v>212</v>
      </c>
      <c r="E51" s="9" t="s">
        <v>163</v>
      </c>
      <c r="F51" s="58">
        <v>45646.291666666664</v>
      </c>
      <c r="G51" t="s">
        <v>213</v>
      </c>
    </row>
    <row r="52" spans="2:7" ht="33">
      <c r="B52" s="56" t="str">
        <f t="shared" si="0"/>
        <v>▶</v>
      </c>
      <c r="C52" s="52" t="s">
        <v>214</v>
      </c>
      <c r="D52" s="52" t="s">
        <v>215</v>
      </c>
      <c r="E52" s="9" t="s">
        <v>167</v>
      </c>
      <c r="F52" s="58">
        <v>45646.281354166669</v>
      </c>
      <c r="G52" t="s">
        <v>216</v>
      </c>
    </row>
    <row r="53" spans="2:7" ht="49.5">
      <c r="B53" s="56" t="str">
        <f t="shared" si="0"/>
        <v>▶</v>
      </c>
      <c r="C53" s="52" t="s">
        <v>217</v>
      </c>
      <c r="D53" s="52" t="s">
        <v>218</v>
      </c>
      <c r="E53" s="9" t="s">
        <v>163</v>
      </c>
      <c r="F53" s="58">
        <v>45646.28125</v>
      </c>
      <c r="G53" t="s">
        <v>219</v>
      </c>
    </row>
    <row r="54" spans="2:7" ht="49.5">
      <c r="B54" s="56" t="str">
        <f t="shared" si="0"/>
        <v>▶</v>
      </c>
      <c r="C54" s="52" t="s">
        <v>220</v>
      </c>
      <c r="D54" s="52" t="s">
        <v>221</v>
      </c>
      <c r="E54" s="9" t="s">
        <v>133</v>
      </c>
      <c r="F54" s="58">
        <v>45646.279618055552</v>
      </c>
      <c r="G54" t="s">
        <v>222</v>
      </c>
    </row>
    <row r="55" spans="2:7" ht="33">
      <c r="B55" s="56" t="str">
        <f t="shared" si="0"/>
        <v>▶</v>
      </c>
      <c r="C55" s="52" t="s">
        <v>223</v>
      </c>
      <c r="D55" s="52" t="s">
        <v>224</v>
      </c>
      <c r="E55" s="9" t="s">
        <v>163</v>
      </c>
      <c r="F55" s="58">
        <v>45646.274305555555</v>
      </c>
      <c r="G55" t="s">
        <v>225</v>
      </c>
    </row>
    <row r="56" spans="2:7" ht="33">
      <c r="B56" s="56" t="str">
        <f t="shared" si="0"/>
        <v>▶</v>
      </c>
      <c r="C56" s="57" t="s">
        <v>226</v>
      </c>
      <c r="D56" s="52" t="s">
        <v>227</v>
      </c>
      <c r="E56" s="9" t="s">
        <v>126</v>
      </c>
      <c r="F56" s="58">
        <v>45646.271655092591</v>
      </c>
      <c r="G56" t="s">
        <v>228</v>
      </c>
    </row>
    <row r="57" spans="2:7" ht="33">
      <c r="B57" s="56" t="str">
        <f t="shared" si="0"/>
        <v>▶</v>
      </c>
      <c r="C57" s="52" t="s">
        <v>229</v>
      </c>
      <c r="D57" s="52" t="s">
        <v>230</v>
      </c>
      <c r="E57" s="9" t="s">
        <v>163</v>
      </c>
      <c r="F57" s="58">
        <v>45646.267361111109</v>
      </c>
      <c r="G57" t="s">
        <v>231</v>
      </c>
    </row>
    <row r="58" spans="2:7" ht="33">
      <c r="B58" s="56" t="str">
        <f t="shared" si="0"/>
        <v>▶</v>
      </c>
      <c r="C58" s="57" t="s">
        <v>232</v>
      </c>
      <c r="D58" s="52" t="s">
        <v>233</v>
      </c>
      <c r="E58" s="9" t="s">
        <v>96</v>
      </c>
      <c r="F58" s="58">
        <v>45646.263888888891</v>
      </c>
      <c r="G58" t="s">
        <v>234</v>
      </c>
    </row>
    <row r="59" spans="2:7" ht="49.5">
      <c r="B59" s="56" t="str">
        <f t="shared" si="0"/>
        <v>▶</v>
      </c>
      <c r="C59" s="52" t="s">
        <v>235</v>
      </c>
      <c r="D59" s="52" t="s">
        <v>236</v>
      </c>
      <c r="E59" s="9" t="s">
        <v>163</v>
      </c>
      <c r="F59" s="58">
        <v>45646.261203703703</v>
      </c>
      <c r="G59" t="s">
        <v>237</v>
      </c>
    </row>
    <row r="60" spans="2:7" ht="49.5">
      <c r="B60" s="56" t="str">
        <f t="shared" si="0"/>
        <v>▶</v>
      </c>
      <c r="C60" s="52" t="s">
        <v>238</v>
      </c>
      <c r="D60" s="52" t="s">
        <v>239</v>
      </c>
      <c r="E60" s="9" t="s">
        <v>163</v>
      </c>
      <c r="F60" s="58">
        <v>45646.260416666664</v>
      </c>
      <c r="G60" t="s">
        <v>240</v>
      </c>
    </row>
    <row r="61" spans="2:7" ht="33">
      <c r="B61" s="56" t="str">
        <f t="shared" si="0"/>
        <v>▶</v>
      </c>
      <c r="C61" s="52" t="s">
        <v>241</v>
      </c>
      <c r="D61" s="52" t="s">
        <v>242</v>
      </c>
      <c r="E61" s="9" t="s">
        <v>167</v>
      </c>
      <c r="F61" s="58">
        <v>45646.25986111111</v>
      </c>
      <c r="G61" t="s">
        <v>243</v>
      </c>
    </row>
    <row r="62" spans="2:7" ht="33">
      <c r="B62" s="56" t="str">
        <f t="shared" si="0"/>
        <v>▶</v>
      </c>
      <c r="C62" s="52" t="s">
        <v>244</v>
      </c>
      <c r="D62" s="52" t="s">
        <v>245</v>
      </c>
      <c r="E62" s="9" t="s">
        <v>159</v>
      </c>
      <c r="F62" s="58">
        <v>45646.250914351855</v>
      </c>
      <c r="G62" t="s">
        <v>246</v>
      </c>
    </row>
    <row r="63" spans="2:7" ht="33">
      <c r="B63" s="56" t="str">
        <f t="shared" si="0"/>
        <v>▶</v>
      </c>
      <c r="C63" s="52" t="s">
        <v>247</v>
      </c>
      <c r="D63" s="52" t="s">
        <v>248</v>
      </c>
      <c r="E63" s="9" t="s">
        <v>159</v>
      </c>
      <c r="F63" s="58">
        <v>45646.250810185185</v>
      </c>
      <c r="G63" t="s">
        <v>249</v>
      </c>
    </row>
    <row r="64" spans="2:7" ht="33">
      <c r="B64" s="56" t="str">
        <f t="shared" si="0"/>
        <v>▶</v>
      </c>
      <c r="C64" s="52" t="s">
        <v>250</v>
      </c>
      <c r="D64" s="52" t="s">
        <v>251</v>
      </c>
      <c r="E64" s="9" t="s">
        <v>163</v>
      </c>
      <c r="F64" s="58">
        <v>45646.25</v>
      </c>
      <c r="G64" t="s">
        <v>252</v>
      </c>
    </row>
    <row r="65" spans="2:7" ht="33">
      <c r="B65" s="56" t="str">
        <f t="shared" si="0"/>
        <v>▶</v>
      </c>
      <c r="C65" s="52" t="s">
        <v>253</v>
      </c>
      <c r="D65" s="52" t="s">
        <v>254</v>
      </c>
      <c r="E65" s="9" t="s">
        <v>255</v>
      </c>
      <c r="F65" s="58">
        <v>45646.189583333333</v>
      </c>
      <c r="G65" t="s">
        <v>256</v>
      </c>
    </row>
    <row r="66" spans="2:7" ht="49.5">
      <c r="B66" s="56" t="str">
        <f t="shared" si="0"/>
        <v>▶</v>
      </c>
      <c r="C66" s="52" t="s">
        <v>257</v>
      </c>
      <c r="D66" s="52" t="s">
        <v>258</v>
      </c>
      <c r="E66" s="9" t="s">
        <v>133</v>
      </c>
      <c r="F66" s="58">
        <v>45646.041412037041</v>
      </c>
      <c r="G66" t="s">
        <v>259</v>
      </c>
    </row>
    <row r="67" spans="2:7" ht="33">
      <c r="B67" s="56" t="str">
        <f t="shared" si="0"/>
        <v>▶</v>
      </c>
      <c r="C67" s="57" t="s">
        <v>260</v>
      </c>
      <c r="D67" s="52" t="s">
        <v>261</v>
      </c>
      <c r="E67" s="9" t="s">
        <v>262</v>
      </c>
      <c r="F67" s="58">
        <v>45646.001215277778</v>
      </c>
      <c r="G67" t="s">
        <v>263</v>
      </c>
    </row>
    <row r="68" spans="2:7">
      <c r="B68" s="56" t="str">
        <f t="shared" si="0"/>
        <v/>
      </c>
      <c r="C68" s="57"/>
      <c r="F68" s="58"/>
    </row>
    <row r="69" spans="2:7">
      <c r="B69" s="56" t="str">
        <f t="shared" ref="B69:B132" si="1">IF(G69="","",HYPERLINK(G69, "▶"))</f>
        <v/>
      </c>
      <c r="F69" s="58"/>
    </row>
    <row r="70" spans="2:7">
      <c r="B70" s="56" t="str">
        <f t="shared" si="1"/>
        <v/>
      </c>
      <c r="F70" s="58"/>
    </row>
    <row r="71" spans="2:7">
      <c r="B71" s="56" t="str">
        <f t="shared" si="1"/>
        <v/>
      </c>
      <c r="F71" s="58"/>
    </row>
    <row r="72" spans="2:7">
      <c r="B72" s="56" t="str">
        <f t="shared" si="1"/>
        <v/>
      </c>
      <c r="C72" s="57"/>
      <c r="F72" s="58"/>
    </row>
    <row r="73" spans="2:7">
      <c r="B73" s="56" t="str">
        <f t="shared" si="1"/>
        <v/>
      </c>
      <c r="F73" s="58"/>
    </row>
    <row r="74" spans="2:7">
      <c r="B74" s="56" t="str">
        <f t="shared" si="1"/>
        <v/>
      </c>
      <c r="F74" s="58"/>
    </row>
    <row r="75" spans="2:7">
      <c r="B75" s="56" t="str">
        <f t="shared" si="1"/>
        <v/>
      </c>
      <c r="F75" s="58"/>
    </row>
    <row r="76" spans="2:7">
      <c r="B76" s="56" t="str">
        <f t="shared" si="1"/>
        <v/>
      </c>
      <c r="F76" s="58"/>
    </row>
    <row r="77" spans="2:7">
      <c r="B77" s="56" t="str">
        <f t="shared" si="1"/>
        <v/>
      </c>
      <c r="F77" s="58"/>
    </row>
    <row r="78" spans="2:7">
      <c r="B78" s="56" t="str">
        <f t="shared" si="1"/>
        <v/>
      </c>
      <c r="F78" s="58"/>
    </row>
    <row r="79" spans="2:7">
      <c r="B79" s="56" t="str">
        <f t="shared" si="1"/>
        <v/>
      </c>
      <c r="F79" s="58"/>
    </row>
    <row r="80" spans="2:7">
      <c r="B80" s="56" t="str">
        <f t="shared" si="1"/>
        <v/>
      </c>
      <c r="C80" s="57"/>
      <c r="F80" s="58"/>
    </row>
    <row r="81" spans="2:6">
      <c r="B81" s="56" t="str">
        <f t="shared" si="1"/>
        <v/>
      </c>
      <c r="F81" s="58"/>
    </row>
    <row r="82" spans="2:6">
      <c r="B82" s="56" t="str">
        <f t="shared" si="1"/>
        <v/>
      </c>
      <c r="F82" s="58"/>
    </row>
    <row r="83" spans="2:6">
      <c r="B83" s="56" t="str">
        <f t="shared" si="1"/>
        <v/>
      </c>
      <c r="F83" s="58"/>
    </row>
    <row r="84" spans="2:6">
      <c r="B84" s="56" t="str">
        <f t="shared" si="1"/>
        <v/>
      </c>
      <c r="C84" s="57"/>
      <c r="F84" s="58"/>
    </row>
    <row r="85" spans="2:6">
      <c r="B85" s="56" t="str">
        <f t="shared" si="1"/>
        <v/>
      </c>
      <c r="F85" s="58"/>
    </row>
    <row r="86" spans="2:6">
      <c r="B86" s="56" t="str">
        <f t="shared" si="1"/>
        <v/>
      </c>
      <c r="F86" s="58"/>
    </row>
    <row r="87" spans="2:6">
      <c r="B87" s="56" t="str">
        <f t="shared" si="1"/>
        <v/>
      </c>
      <c r="F87" s="58"/>
    </row>
    <row r="88" spans="2:6">
      <c r="B88" s="56" t="str">
        <f t="shared" si="1"/>
        <v/>
      </c>
      <c r="F88" s="58"/>
    </row>
    <row r="89" spans="2:6">
      <c r="B89" s="56" t="str">
        <f t="shared" si="1"/>
        <v/>
      </c>
      <c r="F89" s="58"/>
    </row>
    <row r="90" spans="2:6">
      <c r="B90" s="56" t="str">
        <f t="shared" si="1"/>
        <v/>
      </c>
      <c r="F90" s="58"/>
    </row>
    <row r="91" spans="2:6">
      <c r="B91" s="56" t="str">
        <f t="shared" si="1"/>
        <v/>
      </c>
      <c r="F91" s="58"/>
    </row>
    <row r="92" spans="2:6">
      <c r="B92" s="56" t="str">
        <f t="shared" si="1"/>
        <v/>
      </c>
      <c r="F92" s="58"/>
    </row>
    <row r="93" spans="2:6">
      <c r="B93" s="56" t="str">
        <f t="shared" si="1"/>
        <v/>
      </c>
      <c r="F93" s="58"/>
    </row>
    <row r="94" spans="2:6">
      <c r="B94" s="56" t="str">
        <f t="shared" si="1"/>
        <v/>
      </c>
      <c r="F94" s="58"/>
    </row>
    <row r="95" spans="2:6">
      <c r="B95" s="56" t="str">
        <f t="shared" si="1"/>
        <v/>
      </c>
      <c r="F95" s="58"/>
    </row>
    <row r="96" spans="2:6">
      <c r="B96" s="56" t="str">
        <f t="shared" si="1"/>
        <v/>
      </c>
      <c r="F96" s="58"/>
    </row>
    <row r="97" spans="2:6">
      <c r="B97" s="56" t="str">
        <f t="shared" si="1"/>
        <v/>
      </c>
      <c r="F97" s="58"/>
    </row>
    <row r="98" spans="2:6">
      <c r="B98" s="56" t="str">
        <f t="shared" si="1"/>
        <v/>
      </c>
      <c r="C98" s="57"/>
      <c r="F98" s="58"/>
    </row>
    <row r="99" spans="2:6">
      <c r="B99" s="56" t="str">
        <f t="shared" si="1"/>
        <v/>
      </c>
      <c r="F99" s="58"/>
    </row>
    <row r="100" spans="2:6">
      <c r="B100" s="56" t="str">
        <f t="shared" si="1"/>
        <v/>
      </c>
      <c r="F100" s="58"/>
    </row>
    <row r="101" spans="2:6">
      <c r="B101" s="56" t="str">
        <f t="shared" si="1"/>
        <v/>
      </c>
      <c r="F101" s="58"/>
    </row>
    <row r="102" spans="2:6">
      <c r="B102" s="56" t="str">
        <f t="shared" si="1"/>
        <v/>
      </c>
      <c r="C102" s="57"/>
      <c r="F102" s="58"/>
    </row>
    <row r="103" spans="2:6">
      <c r="B103" s="56" t="str">
        <f t="shared" si="1"/>
        <v/>
      </c>
      <c r="F103" s="58"/>
    </row>
    <row r="104" spans="2:6">
      <c r="B104" s="56" t="str">
        <f t="shared" si="1"/>
        <v/>
      </c>
      <c r="F104" s="58"/>
    </row>
    <row r="105" spans="2:6">
      <c r="B105" s="56" t="str">
        <f t="shared" si="1"/>
        <v/>
      </c>
      <c r="F105" s="58"/>
    </row>
    <row r="106" spans="2:6">
      <c r="B106" s="56" t="str">
        <f t="shared" si="1"/>
        <v/>
      </c>
      <c r="F106" s="58"/>
    </row>
    <row r="107" spans="2:6">
      <c r="B107" s="56" t="str">
        <f t="shared" si="1"/>
        <v/>
      </c>
      <c r="F107" s="58"/>
    </row>
    <row r="108" spans="2:6">
      <c r="B108" s="56" t="str">
        <f t="shared" si="1"/>
        <v/>
      </c>
      <c r="F108" s="58"/>
    </row>
    <row r="109" spans="2:6">
      <c r="B109" s="56" t="str">
        <f t="shared" si="1"/>
        <v/>
      </c>
      <c r="F109" s="58"/>
    </row>
    <row r="110" spans="2:6">
      <c r="B110" s="56" t="str">
        <f t="shared" si="1"/>
        <v/>
      </c>
      <c r="F110" s="58"/>
    </row>
    <row r="111" spans="2:6">
      <c r="B111" s="56" t="str">
        <f t="shared" si="1"/>
        <v/>
      </c>
      <c r="F111" s="58"/>
    </row>
    <row r="112" spans="2:6">
      <c r="B112" s="56" t="str">
        <f t="shared" si="1"/>
        <v/>
      </c>
      <c r="F112" s="58"/>
    </row>
    <row r="113" spans="2:6">
      <c r="B113" s="56" t="str">
        <f t="shared" si="1"/>
        <v/>
      </c>
      <c r="F113" s="58"/>
    </row>
    <row r="114" spans="2:6">
      <c r="B114" s="56" t="str">
        <f t="shared" si="1"/>
        <v/>
      </c>
      <c r="F114" s="58"/>
    </row>
    <row r="115" spans="2:6">
      <c r="B115" s="56" t="str">
        <f t="shared" si="1"/>
        <v/>
      </c>
      <c r="C115" s="57"/>
      <c r="F115" s="58"/>
    </row>
    <row r="116" spans="2:6">
      <c r="B116" s="56" t="str">
        <f t="shared" si="1"/>
        <v/>
      </c>
      <c r="F116" s="58"/>
    </row>
    <row r="117" spans="2:6">
      <c r="B117" s="56" t="str">
        <f t="shared" si="1"/>
        <v/>
      </c>
      <c r="F117" s="58"/>
    </row>
    <row r="118" spans="2:6">
      <c r="B118" s="56" t="str">
        <f t="shared" si="1"/>
        <v/>
      </c>
      <c r="F118" s="58"/>
    </row>
    <row r="119" spans="2:6">
      <c r="B119" s="56" t="str">
        <f t="shared" si="1"/>
        <v/>
      </c>
      <c r="F119" s="58"/>
    </row>
    <row r="120" spans="2:6">
      <c r="B120" s="56" t="str">
        <f t="shared" si="1"/>
        <v/>
      </c>
      <c r="F120" s="58"/>
    </row>
    <row r="121" spans="2:6">
      <c r="B121" s="56" t="str">
        <f t="shared" si="1"/>
        <v/>
      </c>
      <c r="F121" s="58"/>
    </row>
    <row r="122" spans="2:6">
      <c r="B122" s="56" t="str">
        <f t="shared" si="1"/>
        <v/>
      </c>
      <c r="F122" s="58"/>
    </row>
    <row r="123" spans="2:6">
      <c r="B123" s="56" t="str">
        <f t="shared" si="1"/>
        <v/>
      </c>
      <c r="F123" s="58"/>
    </row>
    <row r="124" spans="2:6">
      <c r="B124" s="56" t="str">
        <f t="shared" si="1"/>
        <v/>
      </c>
      <c r="F124" s="58"/>
    </row>
    <row r="125" spans="2:6">
      <c r="B125" s="56" t="str">
        <f t="shared" si="1"/>
        <v/>
      </c>
      <c r="F125" s="58"/>
    </row>
    <row r="126" spans="2:6">
      <c r="B126" s="56" t="str">
        <f t="shared" si="1"/>
        <v/>
      </c>
      <c r="F126" s="58"/>
    </row>
    <row r="127" spans="2:6">
      <c r="B127" s="56" t="str">
        <f t="shared" si="1"/>
        <v/>
      </c>
      <c r="F127" s="58"/>
    </row>
    <row r="128" spans="2:6">
      <c r="B128" s="56" t="str">
        <f t="shared" si="1"/>
        <v/>
      </c>
      <c r="F128" s="58"/>
    </row>
    <row r="129" spans="2:6">
      <c r="B129" s="56" t="str">
        <f t="shared" si="1"/>
        <v/>
      </c>
      <c r="F129" s="58"/>
    </row>
    <row r="130" spans="2:6">
      <c r="B130" s="56" t="str">
        <f t="shared" si="1"/>
        <v/>
      </c>
      <c r="F130" s="58"/>
    </row>
    <row r="131" spans="2:6">
      <c r="B131" s="56" t="str">
        <f t="shared" si="1"/>
        <v/>
      </c>
      <c r="F131" s="58"/>
    </row>
    <row r="132" spans="2:6">
      <c r="B132" s="56" t="str">
        <f t="shared" si="1"/>
        <v/>
      </c>
      <c r="F132" s="58"/>
    </row>
    <row r="133" spans="2:6">
      <c r="B133" s="56" t="str">
        <f t="shared" ref="B133:B196" si="2">IF(G133="","",HYPERLINK(G133, "▶"))</f>
        <v/>
      </c>
      <c r="F133" s="58"/>
    </row>
    <row r="134" spans="2:6">
      <c r="B134" s="56" t="str">
        <f t="shared" si="2"/>
        <v/>
      </c>
      <c r="F134" s="58"/>
    </row>
    <row r="135" spans="2:6">
      <c r="B135" s="56" t="str">
        <f t="shared" si="2"/>
        <v/>
      </c>
      <c r="F135" s="58"/>
    </row>
    <row r="136" spans="2:6">
      <c r="B136" s="56" t="str">
        <f t="shared" si="2"/>
        <v/>
      </c>
      <c r="F136" s="58"/>
    </row>
    <row r="137" spans="2:6">
      <c r="B137" s="56" t="str">
        <f t="shared" si="2"/>
        <v/>
      </c>
      <c r="F137" s="58"/>
    </row>
    <row r="138" spans="2:6">
      <c r="B138" s="56" t="str">
        <f t="shared" si="2"/>
        <v/>
      </c>
      <c r="F138" s="58"/>
    </row>
    <row r="139" spans="2:6">
      <c r="B139" s="56" t="str">
        <f t="shared" si="2"/>
        <v/>
      </c>
      <c r="F139" s="58"/>
    </row>
    <row r="140" spans="2:6">
      <c r="B140" s="56" t="str">
        <f t="shared" si="2"/>
        <v/>
      </c>
      <c r="F140" s="58"/>
    </row>
    <row r="141" spans="2:6">
      <c r="B141" s="56" t="str">
        <f t="shared" si="2"/>
        <v/>
      </c>
      <c r="F141" s="58"/>
    </row>
    <row r="142" spans="2:6">
      <c r="B142" s="56" t="str">
        <f t="shared" si="2"/>
        <v/>
      </c>
      <c r="F142" s="58"/>
    </row>
    <row r="143" spans="2:6">
      <c r="B143" s="56" t="str">
        <f t="shared" si="2"/>
        <v/>
      </c>
      <c r="F143" s="58"/>
    </row>
    <row r="144" spans="2:6">
      <c r="B144" s="56" t="str">
        <f t="shared" si="2"/>
        <v/>
      </c>
      <c r="F144" s="58"/>
    </row>
    <row r="145" spans="2:6">
      <c r="B145" s="56" t="str">
        <f t="shared" si="2"/>
        <v/>
      </c>
      <c r="F145" s="58"/>
    </row>
    <row r="146" spans="2:6">
      <c r="B146" s="56" t="str">
        <f t="shared" si="2"/>
        <v/>
      </c>
      <c r="F146" s="58"/>
    </row>
    <row r="147" spans="2:6">
      <c r="B147" s="56" t="str">
        <f t="shared" si="2"/>
        <v/>
      </c>
      <c r="F147" s="58"/>
    </row>
    <row r="148" spans="2:6">
      <c r="B148" s="56" t="str">
        <f t="shared" si="2"/>
        <v/>
      </c>
      <c r="F148" s="58"/>
    </row>
    <row r="149" spans="2:6">
      <c r="B149" s="56" t="str">
        <f t="shared" si="2"/>
        <v/>
      </c>
      <c r="C149" s="57"/>
      <c r="F149" s="58"/>
    </row>
    <row r="150" spans="2:6">
      <c r="B150" s="56" t="str">
        <f t="shared" si="2"/>
        <v/>
      </c>
      <c r="F150" s="58"/>
    </row>
    <row r="151" spans="2:6">
      <c r="B151" s="56" t="str">
        <f t="shared" si="2"/>
        <v/>
      </c>
      <c r="F151" s="58"/>
    </row>
    <row r="152" spans="2:6">
      <c r="B152" s="56" t="str">
        <f t="shared" si="2"/>
        <v/>
      </c>
      <c r="F152" s="58"/>
    </row>
    <row r="153" spans="2:6">
      <c r="B153" s="56" t="str">
        <f t="shared" si="2"/>
        <v/>
      </c>
      <c r="F153" s="58"/>
    </row>
    <row r="154" spans="2:6">
      <c r="B154" s="56" t="str">
        <f t="shared" si="2"/>
        <v/>
      </c>
      <c r="F154" s="58"/>
    </row>
    <row r="155" spans="2:6">
      <c r="B155" s="56" t="str">
        <f t="shared" si="2"/>
        <v/>
      </c>
      <c r="C155" s="57"/>
      <c r="F155" s="58"/>
    </row>
    <row r="156" spans="2:6">
      <c r="B156" s="56" t="str">
        <f t="shared" si="2"/>
        <v/>
      </c>
      <c r="F156" s="58"/>
    </row>
    <row r="157" spans="2:6">
      <c r="B157" s="56" t="str">
        <f t="shared" si="2"/>
        <v/>
      </c>
      <c r="F157" s="58"/>
    </row>
    <row r="158" spans="2:6">
      <c r="B158" s="56" t="str">
        <f t="shared" si="2"/>
        <v/>
      </c>
      <c r="F158" s="58"/>
    </row>
    <row r="159" spans="2:6">
      <c r="B159" s="56" t="str">
        <f t="shared" si="2"/>
        <v/>
      </c>
      <c r="F159" s="58"/>
    </row>
    <row r="160" spans="2:6">
      <c r="B160" s="56" t="str">
        <f t="shared" si="2"/>
        <v/>
      </c>
      <c r="F160" s="58"/>
    </row>
    <row r="161" spans="2:6">
      <c r="B161" s="56" t="str">
        <f t="shared" si="2"/>
        <v/>
      </c>
      <c r="F161" s="58"/>
    </row>
    <row r="162" spans="2:6">
      <c r="B162" s="56" t="str">
        <f t="shared" si="2"/>
        <v/>
      </c>
      <c r="F162" s="58"/>
    </row>
    <row r="163" spans="2:6">
      <c r="B163" s="56" t="str">
        <f t="shared" si="2"/>
        <v/>
      </c>
      <c r="F163" s="58"/>
    </row>
    <row r="164" spans="2:6">
      <c r="B164" s="56" t="str">
        <f t="shared" si="2"/>
        <v/>
      </c>
      <c r="F164" s="58"/>
    </row>
    <row r="165" spans="2:6">
      <c r="B165" s="56" t="str">
        <f t="shared" si="2"/>
        <v/>
      </c>
      <c r="F165" s="58"/>
    </row>
    <row r="166" spans="2:6">
      <c r="B166" s="56" t="str">
        <f t="shared" si="2"/>
        <v/>
      </c>
      <c r="F166" s="58"/>
    </row>
    <row r="167" spans="2:6">
      <c r="B167" s="56" t="str">
        <f t="shared" si="2"/>
        <v/>
      </c>
      <c r="F167" s="58"/>
    </row>
    <row r="168" spans="2:6">
      <c r="B168" s="56" t="str">
        <f t="shared" si="2"/>
        <v/>
      </c>
      <c r="F168" s="58"/>
    </row>
    <row r="169" spans="2:6">
      <c r="B169" s="56" t="str">
        <f t="shared" si="2"/>
        <v/>
      </c>
      <c r="F169" s="58"/>
    </row>
    <row r="170" spans="2:6">
      <c r="B170" s="56" t="str">
        <f t="shared" si="2"/>
        <v/>
      </c>
      <c r="F170" s="58"/>
    </row>
    <row r="171" spans="2:6">
      <c r="B171" s="56" t="str">
        <f t="shared" si="2"/>
        <v/>
      </c>
      <c r="F171" s="58"/>
    </row>
    <row r="172" spans="2:6">
      <c r="B172" s="56" t="str">
        <f t="shared" si="2"/>
        <v/>
      </c>
      <c r="F172" s="58"/>
    </row>
    <row r="173" spans="2:6">
      <c r="B173" s="56" t="str">
        <f t="shared" si="2"/>
        <v/>
      </c>
      <c r="F173" s="58"/>
    </row>
    <row r="174" spans="2:6">
      <c r="B174" s="56" t="str">
        <f t="shared" si="2"/>
        <v/>
      </c>
      <c r="F174" s="58"/>
    </row>
    <row r="175" spans="2:6">
      <c r="B175" s="56" t="str">
        <f t="shared" si="2"/>
        <v/>
      </c>
      <c r="F175" s="58"/>
    </row>
    <row r="176" spans="2:6">
      <c r="B176" s="56" t="str">
        <f t="shared" si="2"/>
        <v/>
      </c>
      <c r="F176" s="58"/>
    </row>
    <row r="177" spans="2:6">
      <c r="B177" s="56" t="str">
        <f t="shared" si="2"/>
        <v/>
      </c>
      <c r="F177" s="58"/>
    </row>
    <row r="178" spans="2:6">
      <c r="B178" s="56" t="str">
        <f t="shared" si="2"/>
        <v/>
      </c>
      <c r="F178" s="58"/>
    </row>
    <row r="179" spans="2:6">
      <c r="B179" s="56" t="str">
        <f t="shared" si="2"/>
        <v/>
      </c>
      <c r="F179" s="58"/>
    </row>
    <row r="180" spans="2:6">
      <c r="B180" s="56" t="str">
        <f t="shared" si="2"/>
        <v/>
      </c>
      <c r="F180" s="58"/>
    </row>
    <row r="181" spans="2:6">
      <c r="B181" s="56" t="str">
        <f t="shared" si="2"/>
        <v/>
      </c>
      <c r="F181" s="58"/>
    </row>
    <row r="182" spans="2:6">
      <c r="B182" s="56" t="str">
        <f t="shared" si="2"/>
        <v/>
      </c>
      <c r="F182" s="58"/>
    </row>
    <row r="183" spans="2:6">
      <c r="B183" s="56" t="str">
        <f t="shared" si="2"/>
        <v/>
      </c>
      <c r="F183" s="58"/>
    </row>
    <row r="184" spans="2:6">
      <c r="B184" s="56" t="str">
        <f t="shared" si="2"/>
        <v/>
      </c>
      <c r="F184" s="58"/>
    </row>
    <row r="185" spans="2:6">
      <c r="B185" s="56" t="str">
        <f t="shared" si="2"/>
        <v/>
      </c>
      <c r="F185" s="58"/>
    </row>
    <row r="186" spans="2:6">
      <c r="B186" s="56" t="str">
        <f t="shared" si="2"/>
        <v/>
      </c>
      <c r="F186" s="58"/>
    </row>
    <row r="187" spans="2:6">
      <c r="B187" s="56" t="str">
        <f t="shared" si="2"/>
        <v/>
      </c>
      <c r="F187" s="58"/>
    </row>
    <row r="188" spans="2:6">
      <c r="B188" s="56" t="str">
        <f t="shared" si="2"/>
        <v/>
      </c>
      <c r="F188" s="58"/>
    </row>
    <row r="189" spans="2:6">
      <c r="B189" s="56" t="str">
        <f t="shared" si="2"/>
        <v/>
      </c>
      <c r="C189" s="57"/>
      <c r="F189" s="58"/>
    </row>
    <row r="190" spans="2:6">
      <c r="B190" s="56" t="str">
        <f t="shared" si="2"/>
        <v/>
      </c>
      <c r="F190" s="58"/>
    </row>
    <row r="191" spans="2:6">
      <c r="B191" s="56" t="str">
        <f t="shared" si="2"/>
        <v/>
      </c>
      <c r="D191" s="57"/>
      <c r="F191" s="58"/>
    </row>
    <row r="192" spans="2:6">
      <c r="B192" s="56" t="str">
        <f t="shared" si="2"/>
        <v/>
      </c>
      <c r="C192" s="57"/>
      <c r="F192" s="58"/>
    </row>
    <row r="193" spans="2:6">
      <c r="B193" s="56" t="str">
        <f t="shared" si="2"/>
        <v/>
      </c>
      <c r="F193" s="58"/>
    </row>
    <row r="194" spans="2:6">
      <c r="B194" s="56" t="str">
        <f t="shared" si="2"/>
        <v/>
      </c>
      <c r="F194" s="58"/>
    </row>
    <row r="195" spans="2:6">
      <c r="B195" s="56" t="str">
        <f t="shared" si="2"/>
        <v/>
      </c>
      <c r="F195" s="58"/>
    </row>
    <row r="196" spans="2:6">
      <c r="B196" s="56" t="str">
        <f t="shared" si="2"/>
        <v/>
      </c>
      <c r="F196" s="58"/>
    </row>
    <row r="197" spans="2:6">
      <c r="B197" s="56" t="str">
        <f t="shared" ref="B197:B260" si="3">IF(G197="","",HYPERLINK(G197, "▶"))</f>
        <v/>
      </c>
      <c r="C197" s="57"/>
      <c r="F197" s="58"/>
    </row>
    <row r="198" spans="2:6">
      <c r="B198" s="56" t="str">
        <f t="shared" si="3"/>
        <v/>
      </c>
      <c r="F198" s="58"/>
    </row>
    <row r="199" spans="2:6">
      <c r="B199" s="56" t="str">
        <f t="shared" si="3"/>
        <v/>
      </c>
      <c r="F199" s="58"/>
    </row>
    <row r="200" spans="2:6">
      <c r="B200" s="56" t="str">
        <f t="shared" si="3"/>
        <v/>
      </c>
      <c r="F200" s="58"/>
    </row>
    <row r="201" spans="2:6">
      <c r="B201" s="56" t="str">
        <f t="shared" si="3"/>
        <v/>
      </c>
      <c r="F201" s="58"/>
    </row>
    <row r="202" spans="2:6">
      <c r="B202" s="56" t="str">
        <f t="shared" si="3"/>
        <v/>
      </c>
      <c r="F202" s="58"/>
    </row>
    <row r="203" spans="2:6">
      <c r="B203" s="56" t="str">
        <f t="shared" si="3"/>
        <v/>
      </c>
      <c r="F203" s="58"/>
    </row>
    <row r="204" spans="2:6">
      <c r="B204" s="56" t="str">
        <f t="shared" si="3"/>
        <v/>
      </c>
      <c r="F204" s="58"/>
    </row>
    <row r="205" spans="2:6">
      <c r="B205" s="56" t="str">
        <f t="shared" si="3"/>
        <v/>
      </c>
      <c r="F205" s="58"/>
    </row>
    <row r="206" spans="2:6">
      <c r="B206" s="56" t="str">
        <f t="shared" si="3"/>
        <v/>
      </c>
      <c r="F206" s="58"/>
    </row>
    <row r="207" spans="2:6">
      <c r="B207" s="56" t="str">
        <f t="shared" si="3"/>
        <v/>
      </c>
      <c r="F207" s="58"/>
    </row>
    <row r="208" spans="2:6">
      <c r="B208" s="56" t="str">
        <f t="shared" si="3"/>
        <v/>
      </c>
      <c r="C208" s="57"/>
      <c r="F208" s="58"/>
    </row>
    <row r="209" spans="2:6">
      <c r="B209" s="56" t="str">
        <f t="shared" si="3"/>
        <v/>
      </c>
      <c r="F209" s="58"/>
    </row>
    <row r="210" spans="2:6">
      <c r="B210" s="56" t="str">
        <f t="shared" si="3"/>
        <v/>
      </c>
      <c r="F210" s="58"/>
    </row>
    <row r="211" spans="2:6">
      <c r="B211" s="56" t="str">
        <f t="shared" si="3"/>
        <v/>
      </c>
      <c r="F211" s="58"/>
    </row>
    <row r="212" spans="2:6">
      <c r="B212" s="56" t="str">
        <f t="shared" si="3"/>
        <v/>
      </c>
      <c r="F212" s="58"/>
    </row>
    <row r="213" spans="2:6">
      <c r="B213" s="56" t="str">
        <f t="shared" si="3"/>
        <v/>
      </c>
      <c r="F213" s="58"/>
    </row>
    <row r="214" spans="2:6">
      <c r="B214" s="56" t="str">
        <f t="shared" si="3"/>
        <v/>
      </c>
      <c r="F214" s="58"/>
    </row>
    <row r="215" spans="2:6">
      <c r="B215" s="56" t="str">
        <f t="shared" si="3"/>
        <v/>
      </c>
      <c r="F215" s="58"/>
    </row>
    <row r="216" spans="2:6">
      <c r="B216" s="56" t="str">
        <f t="shared" si="3"/>
        <v/>
      </c>
      <c r="C216" s="57"/>
      <c r="F216" s="58"/>
    </row>
    <row r="217" spans="2:6">
      <c r="B217" s="56" t="str">
        <f t="shared" si="3"/>
        <v/>
      </c>
      <c r="F217" s="58"/>
    </row>
    <row r="218" spans="2:6">
      <c r="B218" s="56" t="str">
        <f t="shared" si="3"/>
        <v/>
      </c>
      <c r="F218" s="58"/>
    </row>
    <row r="219" spans="2:6">
      <c r="B219" s="56" t="str">
        <f t="shared" si="3"/>
        <v/>
      </c>
    </row>
    <row r="220" spans="2:6">
      <c r="B220" s="56" t="str">
        <f t="shared" si="3"/>
        <v/>
      </c>
    </row>
    <row r="221" spans="2:6">
      <c r="B221" s="56" t="str">
        <f t="shared" si="3"/>
        <v/>
      </c>
    </row>
    <row r="222" spans="2:6">
      <c r="B222" s="56" t="str">
        <f t="shared" si="3"/>
        <v/>
      </c>
    </row>
    <row r="223" spans="2:6">
      <c r="B223" s="56" t="str">
        <f t="shared" si="3"/>
        <v/>
      </c>
    </row>
    <row r="224" spans="2:6">
      <c r="B224" s="56" t="str">
        <f t="shared" si="3"/>
        <v/>
      </c>
    </row>
    <row r="225" spans="2:2">
      <c r="B225" s="56" t="str">
        <f t="shared" si="3"/>
        <v/>
      </c>
    </row>
    <row r="226" spans="2:2">
      <c r="B226" s="56" t="str">
        <f t="shared" si="3"/>
        <v/>
      </c>
    </row>
    <row r="227" spans="2:2">
      <c r="B227" s="56" t="str">
        <f t="shared" si="3"/>
        <v/>
      </c>
    </row>
    <row r="228" spans="2:2">
      <c r="B228" s="56" t="str">
        <f t="shared" si="3"/>
        <v/>
      </c>
    </row>
    <row r="229" spans="2:2">
      <c r="B229" s="56" t="str">
        <f t="shared" si="3"/>
        <v/>
      </c>
    </row>
    <row r="230" spans="2:2">
      <c r="B230" s="56" t="str">
        <f t="shared" si="3"/>
        <v/>
      </c>
    </row>
    <row r="231" spans="2:2">
      <c r="B231" s="56" t="str">
        <f t="shared" si="3"/>
        <v/>
      </c>
    </row>
    <row r="232" spans="2:2">
      <c r="B232" s="56" t="str">
        <f t="shared" si="3"/>
        <v/>
      </c>
    </row>
    <row r="233" spans="2:2">
      <c r="B233" s="56" t="str">
        <f t="shared" si="3"/>
        <v/>
      </c>
    </row>
    <row r="234" spans="2:2">
      <c r="B234" s="56" t="str">
        <f t="shared" si="3"/>
        <v/>
      </c>
    </row>
    <row r="235" spans="2:2">
      <c r="B235" s="56" t="str">
        <f t="shared" si="3"/>
        <v/>
      </c>
    </row>
    <row r="236" spans="2:2">
      <c r="B236" s="56" t="str">
        <f t="shared" si="3"/>
        <v/>
      </c>
    </row>
    <row r="237" spans="2:2">
      <c r="B237" s="56" t="str">
        <f t="shared" si="3"/>
        <v/>
      </c>
    </row>
    <row r="238" spans="2:2">
      <c r="B238" s="56" t="str">
        <f t="shared" si="3"/>
        <v/>
      </c>
    </row>
    <row r="239" spans="2:2">
      <c r="B239" s="56" t="str">
        <f t="shared" si="3"/>
        <v/>
      </c>
    </row>
    <row r="240" spans="2:2">
      <c r="B240" s="56" t="str">
        <f t="shared" si="3"/>
        <v/>
      </c>
    </row>
    <row r="241" spans="2:2">
      <c r="B241" s="56" t="str">
        <f t="shared" si="3"/>
        <v/>
      </c>
    </row>
    <row r="242" spans="2:2">
      <c r="B242" s="56" t="str">
        <f t="shared" si="3"/>
        <v/>
      </c>
    </row>
    <row r="243" spans="2:2">
      <c r="B243" s="56" t="str">
        <f t="shared" si="3"/>
        <v/>
      </c>
    </row>
    <row r="244" spans="2:2">
      <c r="B244" s="56" t="str">
        <f t="shared" si="3"/>
        <v/>
      </c>
    </row>
    <row r="245" spans="2:2">
      <c r="B245" s="56" t="str">
        <f t="shared" si="3"/>
        <v/>
      </c>
    </row>
    <row r="246" spans="2:2">
      <c r="B246" s="56" t="str">
        <f t="shared" si="3"/>
        <v/>
      </c>
    </row>
    <row r="247" spans="2:2">
      <c r="B247" s="56" t="str">
        <f t="shared" si="3"/>
        <v/>
      </c>
    </row>
    <row r="248" spans="2:2">
      <c r="B248" s="56" t="str">
        <f t="shared" si="3"/>
        <v/>
      </c>
    </row>
    <row r="249" spans="2:2">
      <c r="B249" s="56" t="str">
        <f t="shared" si="3"/>
        <v/>
      </c>
    </row>
    <row r="250" spans="2:2">
      <c r="B250" s="56" t="str">
        <f t="shared" si="3"/>
        <v/>
      </c>
    </row>
    <row r="251" spans="2:2">
      <c r="B251" s="56" t="str">
        <f t="shared" si="3"/>
        <v/>
      </c>
    </row>
    <row r="252" spans="2:2">
      <c r="B252" s="56" t="str">
        <f t="shared" si="3"/>
        <v/>
      </c>
    </row>
    <row r="253" spans="2:2">
      <c r="B253" s="56" t="str">
        <f t="shared" si="3"/>
        <v/>
      </c>
    </row>
    <row r="254" spans="2:2">
      <c r="B254" s="56" t="str">
        <f t="shared" si="3"/>
        <v/>
      </c>
    </row>
    <row r="255" spans="2:2">
      <c r="B255" s="56" t="str">
        <f t="shared" si="3"/>
        <v/>
      </c>
    </row>
    <row r="256" spans="2:2">
      <c r="B256" s="56" t="str">
        <f t="shared" si="3"/>
        <v/>
      </c>
    </row>
    <row r="257" spans="2:2">
      <c r="B257" s="56" t="str">
        <f t="shared" si="3"/>
        <v/>
      </c>
    </row>
    <row r="258" spans="2:2">
      <c r="B258" s="56" t="str">
        <f t="shared" si="3"/>
        <v/>
      </c>
    </row>
    <row r="259" spans="2:2">
      <c r="B259" s="56" t="str">
        <f t="shared" si="3"/>
        <v/>
      </c>
    </row>
    <row r="260" spans="2:2">
      <c r="B260" s="56" t="str">
        <f t="shared" si="3"/>
        <v/>
      </c>
    </row>
    <row r="261" spans="2:2">
      <c r="B261" s="56" t="str">
        <f t="shared" ref="B261:B324" si="4">IF(G261="","",HYPERLINK(G261, "▶"))</f>
        <v/>
      </c>
    </row>
    <row r="262" spans="2:2">
      <c r="B262" s="56" t="str">
        <f t="shared" si="4"/>
        <v/>
      </c>
    </row>
    <row r="263" spans="2:2">
      <c r="B263" s="56" t="str">
        <f t="shared" si="4"/>
        <v/>
      </c>
    </row>
    <row r="264" spans="2:2">
      <c r="B264" s="56" t="str">
        <f t="shared" si="4"/>
        <v/>
      </c>
    </row>
    <row r="265" spans="2:2">
      <c r="B265" s="56" t="str">
        <f t="shared" si="4"/>
        <v/>
      </c>
    </row>
    <row r="266" spans="2:2">
      <c r="B266" s="56" t="str">
        <f t="shared" si="4"/>
        <v/>
      </c>
    </row>
    <row r="267" spans="2:2">
      <c r="B267" s="56" t="str">
        <f t="shared" si="4"/>
        <v/>
      </c>
    </row>
    <row r="268" spans="2:2">
      <c r="B268" s="56" t="str">
        <f t="shared" si="4"/>
        <v/>
      </c>
    </row>
    <row r="269" spans="2:2">
      <c r="B269" s="56" t="str">
        <f t="shared" si="4"/>
        <v/>
      </c>
    </row>
    <row r="270" spans="2:2">
      <c r="B270" s="56" t="str">
        <f t="shared" si="4"/>
        <v/>
      </c>
    </row>
    <row r="271" spans="2:2">
      <c r="B271" s="56" t="str">
        <f t="shared" si="4"/>
        <v/>
      </c>
    </row>
    <row r="272" spans="2:2">
      <c r="B272" s="56" t="str">
        <f t="shared" si="4"/>
        <v/>
      </c>
    </row>
    <row r="273" spans="2:2">
      <c r="B273" s="56" t="str">
        <f t="shared" si="4"/>
        <v/>
      </c>
    </row>
    <row r="274" spans="2:2">
      <c r="B274" s="56" t="str">
        <f t="shared" si="4"/>
        <v/>
      </c>
    </row>
    <row r="275" spans="2:2">
      <c r="B275" s="56" t="str">
        <f t="shared" si="4"/>
        <v/>
      </c>
    </row>
    <row r="276" spans="2:2">
      <c r="B276" s="56" t="str">
        <f t="shared" si="4"/>
        <v/>
      </c>
    </row>
    <row r="277" spans="2:2">
      <c r="B277" s="56" t="str">
        <f t="shared" si="4"/>
        <v/>
      </c>
    </row>
    <row r="278" spans="2:2">
      <c r="B278" s="56" t="str">
        <f t="shared" si="4"/>
        <v/>
      </c>
    </row>
    <row r="279" spans="2:2">
      <c r="B279" s="56" t="str">
        <f t="shared" si="4"/>
        <v/>
      </c>
    </row>
    <row r="280" spans="2:2">
      <c r="B280" s="56" t="str">
        <f t="shared" si="4"/>
        <v/>
      </c>
    </row>
    <row r="281" spans="2:2">
      <c r="B281" s="56" t="str">
        <f t="shared" si="4"/>
        <v/>
      </c>
    </row>
    <row r="282" spans="2:2">
      <c r="B282" s="56" t="str">
        <f t="shared" si="4"/>
        <v/>
      </c>
    </row>
    <row r="283" spans="2:2">
      <c r="B283" s="56" t="str">
        <f t="shared" si="4"/>
        <v/>
      </c>
    </row>
    <row r="284" spans="2:2">
      <c r="B284" s="56" t="str">
        <f t="shared" si="4"/>
        <v/>
      </c>
    </row>
    <row r="285" spans="2:2">
      <c r="B285" s="56" t="str">
        <f t="shared" si="4"/>
        <v/>
      </c>
    </row>
    <row r="286" spans="2:2">
      <c r="B286" s="56" t="str">
        <f t="shared" si="4"/>
        <v/>
      </c>
    </row>
    <row r="287" spans="2:2">
      <c r="B287" s="56" t="str">
        <f t="shared" si="4"/>
        <v/>
      </c>
    </row>
    <row r="288" spans="2:2">
      <c r="B288" s="56" t="str">
        <f t="shared" si="4"/>
        <v/>
      </c>
    </row>
    <row r="289" spans="2:2">
      <c r="B289" s="56" t="str">
        <f t="shared" si="4"/>
        <v/>
      </c>
    </row>
    <row r="290" spans="2:2">
      <c r="B290" s="56" t="str">
        <f t="shared" si="4"/>
        <v/>
      </c>
    </row>
    <row r="291" spans="2:2">
      <c r="B291" s="56" t="str">
        <f t="shared" si="4"/>
        <v/>
      </c>
    </row>
    <row r="292" spans="2:2">
      <c r="B292" s="56" t="str">
        <f t="shared" si="4"/>
        <v/>
      </c>
    </row>
    <row r="293" spans="2:2">
      <c r="B293" s="56" t="str">
        <f t="shared" si="4"/>
        <v/>
      </c>
    </row>
    <row r="294" spans="2:2">
      <c r="B294" s="56" t="str">
        <f t="shared" si="4"/>
        <v/>
      </c>
    </row>
    <row r="295" spans="2:2">
      <c r="B295" s="56" t="str">
        <f t="shared" si="4"/>
        <v/>
      </c>
    </row>
    <row r="296" spans="2:2">
      <c r="B296" s="56" t="str">
        <f t="shared" si="4"/>
        <v/>
      </c>
    </row>
    <row r="297" spans="2:2">
      <c r="B297" s="56" t="str">
        <f t="shared" si="4"/>
        <v/>
      </c>
    </row>
    <row r="298" spans="2:2">
      <c r="B298" s="56" t="str">
        <f t="shared" si="4"/>
        <v/>
      </c>
    </row>
    <row r="299" spans="2:2">
      <c r="B299" s="56" t="str">
        <f t="shared" si="4"/>
        <v/>
      </c>
    </row>
    <row r="300" spans="2:2">
      <c r="B300" s="56" t="str">
        <f t="shared" si="4"/>
        <v/>
      </c>
    </row>
    <row r="301" spans="2:2">
      <c r="B301" s="56" t="str">
        <f t="shared" si="4"/>
        <v/>
      </c>
    </row>
    <row r="302" spans="2:2">
      <c r="B302" s="56" t="str">
        <f t="shared" si="4"/>
        <v/>
      </c>
    </row>
    <row r="303" spans="2:2">
      <c r="B303" s="56" t="str">
        <f t="shared" si="4"/>
        <v/>
      </c>
    </row>
    <row r="304" spans="2:2">
      <c r="B304" s="56" t="str">
        <f t="shared" si="4"/>
        <v/>
      </c>
    </row>
    <row r="305" spans="2:2">
      <c r="B305" s="56" t="str">
        <f t="shared" si="4"/>
        <v/>
      </c>
    </row>
    <row r="306" spans="2:2">
      <c r="B306" s="56" t="str">
        <f t="shared" si="4"/>
        <v/>
      </c>
    </row>
    <row r="307" spans="2:2">
      <c r="B307" s="56" t="str">
        <f t="shared" si="4"/>
        <v/>
      </c>
    </row>
    <row r="308" spans="2:2">
      <c r="B308" s="56" t="str">
        <f t="shared" si="4"/>
        <v/>
      </c>
    </row>
    <row r="309" spans="2:2">
      <c r="B309" s="56" t="str">
        <f t="shared" si="4"/>
        <v/>
      </c>
    </row>
    <row r="310" spans="2:2">
      <c r="B310" s="56" t="str">
        <f t="shared" si="4"/>
        <v/>
      </c>
    </row>
    <row r="311" spans="2:2">
      <c r="B311" s="56" t="str">
        <f t="shared" si="4"/>
        <v/>
      </c>
    </row>
    <row r="312" spans="2:2">
      <c r="B312" s="56" t="str">
        <f t="shared" si="4"/>
        <v/>
      </c>
    </row>
    <row r="313" spans="2:2">
      <c r="B313" s="56" t="str">
        <f t="shared" si="4"/>
        <v/>
      </c>
    </row>
    <row r="314" spans="2:2">
      <c r="B314" s="56" t="str">
        <f t="shared" si="4"/>
        <v/>
      </c>
    </row>
    <row r="315" spans="2:2">
      <c r="B315" s="56" t="str">
        <f t="shared" si="4"/>
        <v/>
      </c>
    </row>
    <row r="316" spans="2:2">
      <c r="B316" s="56" t="str">
        <f t="shared" si="4"/>
        <v/>
      </c>
    </row>
    <row r="317" spans="2:2">
      <c r="B317" s="56" t="str">
        <f t="shared" si="4"/>
        <v/>
      </c>
    </row>
    <row r="318" spans="2:2">
      <c r="B318" s="56" t="str">
        <f t="shared" si="4"/>
        <v/>
      </c>
    </row>
    <row r="319" spans="2:2">
      <c r="B319" s="56" t="str">
        <f t="shared" si="4"/>
        <v/>
      </c>
    </row>
    <row r="320" spans="2:2">
      <c r="B320" s="56" t="str">
        <f t="shared" si="4"/>
        <v/>
      </c>
    </row>
    <row r="321" spans="2:2">
      <c r="B321" s="56" t="str">
        <f t="shared" si="4"/>
        <v/>
      </c>
    </row>
    <row r="322" spans="2:2">
      <c r="B322" s="56" t="str">
        <f t="shared" si="4"/>
        <v/>
      </c>
    </row>
    <row r="323" spans="2:2">
      <c r="B323" s="56" t="str">
        <f t="shared" si="4"/>
        <v/>
      </c>
    </row>
    <row r="324" spans="2:2">
      <c r="B324" s="56" t="str">
        <f t="shared" si="4"/>
        <v/>
      </c>
    </row>
    <row r="325" spans="2:2">
      <c r="B325" s="56" t="str">
        <f t="shared" ref="B325:B388" si="5">IF(G325="","",HYPERLINK(G325, "▶"))</f>
        <v/>
      </c>
    </row>
    <row r="326" spans="2:2">
      <c r="B326" s="56" t="str">
        <f t="shared" si="5"/>
        <v/>
      </c>
    </row>
    <row r="327" spans="2:2">
      <c r="B327" s="56" t="str">
        <f t="shared" si="5"/>
        <v/>
      </c>
    </row>
    <row r="328" spans="2:2">
      <c r="B328" s="56" t="str">
        <f t="shared" si="5"/>
        <v/>
      </c>
    </row>
    <row r="329" spans="2:2">
      <c r="B329" s="56" t="str">
        <f t="shared" si="5"/>
        <v/>
      </c>
    </row>
    <row r="330" spans="2:2">
      <c r="B330" s="56" t="str">
        <f t="shared" si="5"/>
        <v/>
      </c>
    </row>
    <row r="331" spans="2:2">
      <c r="B331" s="56" t="str">
        <f t="shared" si="5"/>
        <v/>
      </c>
    </row>
    <row r="332" spans="2:2">
      <c r="B332" s="56" t="str">
        <f t="shared" si="5"/>
        <v/>
      </c>
    </row>
    <row r="333" spans="2:2">
      <c r="B333" s="56" t="str">
        <f t="shared" si="5"/>
        <v/>
      </c>
    </row>
    <row r="334" spans="2:2">
      <c r="B334" s="56" t="str">
        <f t="shared" si="5"/>
        <v/>
      </c>
    </row>
    <row r="335" spans="2:2">
      <c r="B335" s="56" t="str">
        <f t="shared" si="5"/>
        <v/>
      </c>
    </row>
    <row r="336" spans="2:2">
      <c r="B336" s="56" t="str">
        <f t="shared" si="5"/>
        <v/>
      </c>
    </row>
    <row r="337" spans="2:2">
      <c r="B337" s="56" t="str">
        <f t="shared" si="5"/>
        <v/>
      </c>
    </row>
    <row r="338" spans="2:2">
      <c r="B338" s="56" t="str">
        <f t="shared" si="5"/>
        <v/>
      </c>
    </row>
    <row r="339" spans="2:2">
      <c r="B339" s="56" t="str">
        <f t="shared" si="5"/>
        <v/>
      </c>
    </row>
    <row r="340" spans="2:2">
      <c r="B340" s="56" t="str">
        <f t="shared" si="5"/>
        <v/>
      </c>
    </row>
    <row r="341" spans="2:2">
      <c r="B341" s="56" t="str">
        <f t="shared" si="5"/>
        <v/>
      </c>
    </row>
    <row r="342" spans="2:2">
      <c r="B342" s="56" t="str">
        <f t="shared" si="5"/>
        <v/>
      </c>
    </row>
    <row r="343" spans="2:2">
      <c r="B343" s="56" t="str">
        <f t="shared" si="5"/>
        <v/>
      </c>
    </row>
    <row r="344" spans="2:2">
      <c r="B344" s="56" t="str">
        <f t="shared" si="5"/>
        <v/>
      </c>
    </row>
    <row r="345" spans="2:2">
      <c r="B345" s="56" t="str">
        <f t="shared" si="5"/>
        <v/>
      </c>
    </row>
    <row r="346" spans="2:2">
      <c r="B346" s="56" t="str">
        <f t="shared" si="5"/>
        <v/>
      </c>
    </row>
    <row r="347" spans="2:2">
      <c r="B347" s="56" t="str">
        <f t="shared" si="5"/>
        <v/>
      </c>
    </row>
    <row r="348" spans="2:2">
      <c r="B348" s="56" t="str">
        <f t="shared" si="5"/>
        <v/>
      </c>
    </row>
    <row r="349" spans="2:2">
      <c r="B349" s="56" t="str">
        <f t="shared" si="5"/>
        <v/>
      </c>
    </row>
    <row r="350" spans="2:2">
      <c r="B350" s="56" t="str">
        <f t="shared" si="5"/>
        <v/>
      </c>
    </row>
    <row r="351" spans="2:2">
      <c r="B351" s="56" t="str">
        <f t="shared" si="5"/>
        <v/>
      </c>
    </row>
    <row r="352" spans="2:2">
      <c r="B352" s="56" t="str">
        <f t="shared" si="5"/>
        <v/>
      </c>
    </row>
    <row r="353" spans="2:2">
      <c r="B353" s="56" t="str">
        <f t="shared" si="5"/>
        <v/>
      </c>
    </row>
    <row r="354" spans="2:2">
      <c r="B354" s="56" t="str">
        <f t="shared" si="5"/>
        <v/>
      </c>
    </row>
    <row r="355" spans="2:2">
      <c r="B355" s="56" t="str">
        <f t="shared" si="5"/>
        <v/>
      </c>
    </row>
    <row r="356" spans="2:2">
      <c r="B356" s="56" t="str">
        <f t="shared" si="5"/>
        <v/>
      </c>
    </row>
    <row r="357" spans="2:2">
      <c r="B357" s="56" t="str">
        <f t="shared" si="5"/>
        <v/>
      </c>
    </row>
    <row r="358" spans="2:2">
      <c r="B358" s="56" t="str">
        <f t="shared" si="5"/>
        <v/>
      </c>
    </row>
    <row r="359" spans="2:2">
      <c r="B359" s="56" t="str">
        <f t="shared" si="5"/>
        <v/>
      </c>
    </row>
    <row r="360" spans="2:2">
      <c r="B360" s="56" t="str">
        <f t="shared" si="5"/>
        <v/>
      </c>
    </row>
    <row r="361" spans="2:2">
      <c r="B361" s="56" t="str">
        <f t="shared" si="5"/>
        <v/>
      </c>
    </row>
    <row r="362" spans="2:2">
      <c r="B362" s="56" t="str">
        <f t="shared" si="5"/>
        <v/>
      </c>
    </row>
    <row r="363" spans="2:2">
      <c r="B363" s="56" t="str">
        <f t="shared" si="5"/>
        <v/>
      </c>
    </row>
    <row r="364" spans="2:2">
      <c r="B364" s="56" t="str">
        <f t="shared" si="5"/>
        <v/>
      </c>
    </row>
    <row r="365" spans="2:2">
      <c r="B365" s="56" t="str">
        <f t="shared" si="5"/>
        <v/>
      </c>
    </row>
    <row r="366" spans="2:2">
      <c r="B366" s="56" t="str">
        <f t="shared" si="5"/>
        <v/>
      </c>
    </row>
    <row r="367" spans="2:2">
      <c r="B367" s="56" t="str">
        <f t="shared" si="5"/>
        <v/>
      </c>
    </row>
    <row r="368" spans="2:2">
      <c r="B368" s="56" t="str">
        <f t="shared" si="5"/>
        <v/>
      </c>
    </row>
    <row r="369" spans="2:2">
      <c r="B369" s="56" t="str">
        <f t="shared" si="5"/>
        <v/>
      </c>
    </row>
    <row r="370" spans="2:2">
      <c r="B370" s="56" t="str">
        <f t="shared" si="5"/>
        <v/>
      </c>
    </row>
    <row r="371" spans="2:2">
      <c r="B371" s="56" t="str">
        <f t="shared" si="5"/>
        <v/>
      </c>
    </row>
    <row r="372" spans="2:2">
      <c r="B372" s="56" t="str">
        <f t="shared" si="5"/>
        <v/>
      </c>
    </row>
    <row r="373" spans="2:2">
      <c r="B373" s="56" t="str">
        <f t="shared" si="5"/>
        <v/>
      </c>
    </row>
    <row r="374" spans="2:2">
      <c r="B374" s="56" t="str">
        <f t="shared" si="5"/>
        <v/>
      </c>
    </row>
    <row r="375" spans="2:2">
      <c r="B375" s="56" t="str">
        <f t="shared" si="5"/>
        <v/>
      </c>
    </row>
    <row r="376" spans="2:2">
      <c r="B376" s="56" t="str">
        <f t="shared" si="5"/>
        <v/>
      </c>
    </row>
    <row r="377" spans="2:2">
      <c r="B377" s="56" t="str">
        <f t="shared" si="5"/>
        <v/>
      </c>
    </row>
    <row r="378" spans="2:2">
      <c r="B378" s="56" t="str">
        <f t="shared" si="5"/>
        <v/>
      </c>
    </row>
    <row r="379" spans="2:2">
      <c r="B379" s="56" t="str">
        <f t="shared" si="5"/>
        <v/>
      </c>
    </row>
    <row r="380" spans="2:2">
      <c r="B380" s="56" t="str">
        <f t="shared" si="5"/>
        <v/>
      </c>
    </row>
    <row r="381" spans="2:2">
      <c r="B381" s="56" t="str">
        <f t="shared" si="5"/>
        <v/>
      </c>
    </row>
    <row r="382" spans="2:2">
      <c r="B382" s="56" t="str">
        <f t="shared" si="5"/>
        <v/>
      </c>
    </row>
    <row r="383" spans="2:2">
      <c r="B383" s="56" t="str">
        <f t="shared" si="5"/>
        <v/>
      </c>
    </row>
    <row r="384" spans="2:2">
      <c r="B384" s="56" t="str">
        <f t="shared" si="5"/>
        <v/>
      </c>
    </row>
    <row r="385" spans="2:2">
      <c r="B385" s="56" t="str">
        <f t="shared" si="5"/>
        <v/>
      </c>
    </row>
    <row r="386" spans="2:2">
      <c r="B386" s="56" t="str">
        <f t="shared" si="5"/>
        <v/>
      </c>
    </row>
    <row r="387" spans="2:2">
      <c r="B387" s="56" t="str">
        <f t="shared" si="5"/>
        <v/>
      </c>
    </row>
    <row r="388" spans="2:2">
      <c r="B388" s="56" t="str">
        <f t="shared" si="5"/>
        <v/>
      </c>
    </row>
    <row r="389" spans="2:2">
      <c r="B389" s="56" t="str">
        <f t="shared" ref="B389:B452" si="6">IF(G389="","",HYPERLINK(G389, "▶"))</f>
        <v/>
      </c>
    </row>
    <row r="390" spans="2:2">
      <c r="B390" s="56" t="str">
        <f t="shared" si="6"/>
        <v/>
      </c>
    </row>
    <row r="391" spans="2:2">
      <c r="B391" s="56" t="str">
        <f t="shared" si="6"/>
        <v/>
      </c>
    </row>
    <row r="392" spans="2:2">
      <c r="B392" s="56" t="str">
        <f t="shared" si="6"/>
        <v/>
      </c>
    </row>
    <row r="393" spans="2:2">
      <c r="B393" s="56" t="str">
        <f t="shared" si="6"/>
        <v/>
      </c>
    </row>
    <row r="394" spans="2:2">
      <c r="B394" s="56" t="str">
        <f t="shared" si="6"/>
        <v/>
      </c>
    </row>
    <row r="395" spans="2:2">
      <c r="B395" s="56" t="str">
        <f t="shared" si="6"/>
        <v/>
      </c>
    </row>
    <row r="396" spans="2:2">
      <c r="B396" s="56" t="str">
        <f t="shared" si="6"/>
        <v/>
      </c>
    </row>
    <row r="397" spans="2:2">
      <c r="B397" s="56" t="str">
        <f t="shared" si="6"/>
        <v/>
      </c>
    </row>
    <row r="398" spans="2:2">
      <c r="B398" s="56" t="str">
        <f t="shared" si="6"/>
        <v/>
      </c>
    </row>
    <row r="399" spans="2:2">
      <c r="B399" s="56" t="str">
        <f t="shared" si="6"/>
        <v/>
      </c>
    </row>
    <row r="400" spans="2:2">
      <c r="B400" s="56" t="str">
        <f t="shared" si="6"/>
        <v/>
      </c>
    </row>
    <row r="401" spans="2:2">
      <c r="B401" s="56" t="str">
        <f t="shared" si="6"/>
        <v/>
      </c>
    </row>
    <row r="402" spans="2:2">
      <c r="B402" s="56" t="str">
        <f t="shared" si="6"/>
        <v/>
      </c>
    </row>
    <row r="403" spans="2:2">
      <c r="B403" s="56" t="str">
        <f t="shared" si="6"/>
        <v/>
      </c>
    </row>
    <row r="404" spans="2:2">
      <c r="B404" s="56" t="str">
        <f t="shared" si="6"/>
        <v/>
      </c>
    </row>
    <row r="405" spans="2:2">
      <c r="B405" s="56" t="str">
        <f t="shared" si="6"/>
        <v/>
      </c>
    </row>
    <row r="406" spans="2:2">
      <c r="B406" s="56" t="str">
        <f t="shared" si="6"/>
        <v/>
      </c>
    </row>
    <row r="407" spans="2:2">
      <c r="B407" s="56" t="str">
        <f t="shared" si="6"/>
        <v/>
      </c>
    </row>
    <row r="408" spans="2:2">
      <c r="B408" s="56" t="str">
        <f t="shared" si="6"/>
        <v/>
      </c>
    </row>
    <row r="409" spans="2:2">
      <c r="B409" s="56" t="str">
        <f t="shared" si="6"/>
        <v/>
      </c>
    </row>
    <row r="410" spans="2:2">
      <c r="B410" s="56" t="str">
        <f t="shared" si="6"/>
        <v/>
      </c>
    </row>
    <row r="411" spans="2:2">
      <c r="B411" s="56" t="str">
        <f t="shared" si="6"/>
        <v/>
      </c>
    </row>
    <row r="412" spans="2:2">
      <c r="B412" s="56" t="str">
        <f t="shared" si="6"/>
        <v/>
      </c>
    </row>
    <row r="413" spans="2:2">
      <c r="B413" s="56" t="str">
        <f t="shared" si="6"/>
        <v/>
      </c>
    </row>
    <row r="414" spans="2:2">
      <c r="B414" s="56" t="str">
        <f t="shared" si="6"/>
        <v/>
      </c>
    </row>
    <row r="415" spans="2:2">
      <c r="B415" s="56" t="str">
        <f t="shared" si="6"/>
        <v/>
      </c>
    </row>
    <row r="416" spans="2:2">
      <c r="B416" s="56" t="str">
        <f t="shared" si="6"/>
        <v/>
      </c>
    </row>
    <row r="417" spans="2:2">
      <c r="B417" s="56" t="str">
        <f t="shared" si="6"/>
        <v/>
      </c>
    </row>
    <row r="418" spans="2:2">
      <c r="B418" s="56" t="str">
        <f t="shared" si="6"/>
        <v/>
      </c>
    </row>
    <row r="419" spans="2:2">
      <c r="B419" s="56" t="str">
        <f t="shared" si="6"/>
        <v/>
      </c>
    </row>
    <row r="420" spans="2:2">
      <c r="B420" s="56" t="str">
        <f t="shared" si="6"/>
        <v/>
      </c>
    </row>
    <row r="421" spans="2:2">
      <c r="B421" s="56" t="str">
        <f t="shared" si="6"/>
        <v/>
      </c>
    </row>
    <row r="422" spans="2:2">
      <c r="B422" s="56" t="str">
        <f t="shared" si="6"/>
        <v/>
      </c>
    </row>
    <row r="423" spans="2:2">
      <c r="B423" s="56" t="str">
        <f t="shared" si="6"/>
        <v/>
      </c>
    </row>
    <row r="424" spans="2:2">
      <c r="B424" s="56" t="str">
        <f t="shared" si="6"/>
        <v/>
      </c>
    </row>
    <row r="425" spans="2:2">
      <c r="B425" s="56" t="str">
        <f t="shared" si="6"/>
        <v/>
      </c>
    </row>
    <row r="426" spans="2:2">
      <c r="B426" s="56" t="str">
        <f t="shared" si="6"/>
        <v/>
      </c>
    </row>
    <row r="427" spans="2:2">
      <c r="B427" s="56" t="str">
        <f t="shared" si="6"/>
        <v/>
      </c>
    </row>
    <row r="428" spans="2:2">
      <c r="B428" s="56" t="str">
        <f t="shared" si="6"/>
        <v/>
      </c>
    </row>
    <row r="429" spans="2:2">
      <c r="B429" s="56" t="str">
        <f t="shared" si="6"/>
        <v/>
      </c>
    </row>
    <row r="430" spans="2:2">
      <c r="B430" s="56" t="str">
        <f t="shared" si="6"/>
        <v/>
      </c>
    </row>
    <row r="431" spans="2:2">
      <c r="B431" s="56" t="str">
        <f t="shared" si="6"/>
        <v/>
      </c>
    </row>
    <row r="432" spans="2:2">
      <c r="B432" s="56" t="str">
        <f t="shared" si="6"/>
        <v/>
      </c>
    </row>
    <row r="433" spans="2:2">
      <c r="B433" s="56" t="str">
        <f t="shared" si="6"/>
        <v/>
      </c>
    </row>
    <row r="434" spans="2:2">
      <c r="B434" s="56" t="str">
        <f t="shared" si="6"/>
        <v/>
      </c>
    </row>
    <row r="435" spans="2:2">
      <c r="B435" s="56" t="str">
        <f t="shared" si="6"/>
        <v/>
      </c>
    </row>
    <row r="436" spans="2:2">
      <c r="B436" s="56" t="str">
        <f t="shared" si="6"/>
        <v/>
      </c>
    </row>
    <row r="437" spans="2:2">
      <c r="B437" s="56" t="str">
        <f t="shared" si="6"/>
        <v/>
      </c>
    </row>
    <row r="438" spans="2:2">
      <c r="B438" s="56" t="str">
        <f t="shared" si="6"/>
        <v/>
      </c>
    </row>
    <row r="439" spans="2:2">
      <c r="B439" s="56" t="str">
        <f t="shared" si="6"/>
        <v/>
      </c>
    </row>
    <row r="440" spans="2:2">
      <c r="B440" s="56" t="str">
        <f t="shared" si="6"/>
        <v/>
      </c>
    </row>
    <row r="441" spans="2:2">
      <c r="B441" s="56" t="str">
        <f t="shared" si="6"/>
        <v/>
      </c>
    </row>
    <row r="442" spans="2:2">
      <c r="B442" s="56" t="str">
        <f t="shared" si="6"/>
        <v/>
      </c>
    </row>
    <row r="443" spans="2:2">
      <c r="B443" s="56" t="str">
        <f t="shared" si="6"/>
        <v/>
      </c>
    </row>
    <row r="444" spans="2:2">
      <c r="B444" s="56" t="str">
        <f t="shared" si="6"/>
        <v/>
      </c>
    </row>
    <row r="445" spans="2:2">
      <c r="B445" s="56" t="str">
        <f t="shared" si="6"/>
        <v/>
      </c>
    </row>
    <row r="446" spans="2:2">
      <c r="B446" s="56" t="str">
        <f t="shared" si="6"/>
        <v/>
      </c>
    </row>
    <row r="447" spans="2:2">
      <c r="B447" s="56" t="str">
        <f t="shared" si="6"/>
        <v/>
      </c>
    </row>
    <row r="448" spans="2:2">
      <c r="B448" s="56" t="str">
        <f t="shared" si="6"/>
        <v/>
      </c>
    </row>
    <row r="449" spans="2:2">
      <c r="B449" s="56" t="str">
        <f t="shared" si="6"/>
        <v/>
      </c>
    </row>
    <row r="450" spans="2:2">
      <c r="B450" s="56" t="str">
        <f t="shared" si="6"/>
        <v/>
      </c>
    </row>
    <row r="451" spans="2:2">
      <c r="B451" s="56" t="str">
        <f t="shared" si="6"/>
        <v/>
      </c>
    </row>
    <row r="452" spans="2:2">
      <c r="B452" s="56" t="str">
        <f t="shared" si="6"/>
        <v/>
      </c>
    </row>
    <row r="453" spans="2:2">
      <c r="B453" s="56" t="str">
        <f t="shared" ref="B453:B516" si="7">IF(G453="","",HYPERLINK(G453, "▶"))</f>
        <v/>
      </c>
    </row>
    <row r="454" spans="2:2">
      <c r="B454" s="56" t="str">
        <f t="shared" si="7"/>
        <v/>
      </c>
    </row>
    <row r="455" spans="2:2">
      <c r="B455" s="56" t="str">
        <f t="shared" si="7"/>
        <v/>
      </c>
    </row>
    <row r="456" spans="2:2">
      <c r="B456" s="56" t="str">
        <f t="shared" si="7"/>
        <v/>
      </c>
    </row>
    <row r="457" spans="2:2">
      <c r="B457" s="56" t="str">
        <f t="shared" si="7"/>
        <v/>
      </c>
    </row>
    <row r="458" spans="2:2">
      <c r="B458" s="56" t="str">
        <f t="shared" si="7"/>
        <v/>
      </c>
    </row>
    <row r="459" spans="2:2">
      <c r="B459" s="56" t="str">
        <f t="shared" si="7"/>
        <v/>
      </c>
    </row>
    <row r="460" spans="2:2">
      <c r="B460" s="56" t="str">
        <f t="shared" si="7"/>
        <v/>
      </c>
    </row>
    <row r="461" spans="2:2">
      <c r="B461" s="56" t="str">
        <f t="shared" si="7"/>
        <v/>
      </c>
    </row>
    <row r="462" spans="2:2">
      <c r="B462" s="56" t="str">
        <f t="shared" si="7"/>
        <v/>
      </c>
    </row>
    <row r="463" spans="2:2">
      <c r="B463" s="56" t="str">
        <f t="shared" si="7"/>
        <v/>
      </c>
    </row>
    <row r="464" spans="2:2">
      <c r="B464" s="56" t="str">
        <f t="shared" si="7"/>
        <v/>
      </c>
    </row>
    <row r="465" spans="2:2">
      <c r="B465" s="56" t="str">
        <f t="shared" si="7"/>
        <v/>
      </c>
    </row>
    <row r="466" spans="2:2">
      <c r="B466" s="56" t="str">
        <f t="shared" si="7"/>
        <v/>
      </c>
    </row>
    <row r="467" spans="2:2">
      <c r="B467" s="56" t="str">
        <f t="shared" si="7"/>
        <v/>
      </c>
    </row>
    <row r="468" spans="2:2">
      <c r="B468" s="56" t="str">
        <f t="shared" si="7"/>
        <v/>
      </c>
    </row>
    <row r="469" spans="2:2">
      <c r="B469" s="56" t="str">
        <f t="shared" si="7"/>
        <v/>
      </c>
    </row>
    <row r="470" spans="2:2">
      <c r="B470" s="56" t="str">
        <f t="shared" si="7"/>
        <v/>
      </c>
    </row>
    <row r="471" spans="2:2">
      <c r="B471" s="56" t="str">
        <f t="shared" si="7"/>
        <v/>
      </c>
    </row>
    <row r="472" spans="2:2">
      <c r="B472" s="56" t="str">
        <f t="shared" si="7"/>
        <v/>
      </c>
    </row>
    <row r="473" spans="2:2">
      <c r="B473" s="56" t="str">
        <f t="shared" si="7"/>
        <v/>
      </c>
    </row>
    <row r="474" spans="2:2">
      <c r="B474" s="56" t="str">
        <f t="shared" si="7"/>
        <v/>
      </c>
    </row>
    <row r="475" spans="2:2">
      <c r="B475" s="56" t="str">
        <f t="shared" si="7"/>
        <v/>
      </c>
    </row>
    <row r="476" spans="2:2">
      <c r="B476" s="56" t="str">
        <f t="shared" si="7"/>
        <v/>
      </c>
    </row>
    <row r="477" spans="2:2">
      <c r="B477" s="56" t="str">
        <f t="shared" si="7"/>
        <v/>
      </c>
    </row>
    <row r="478" spans="2:2">
      <c r="B478" s="56" t="str">
        <f t="shared" si="7"/>
        <v/>
      </c>
    </row>
    <row r="479" spans="2:2">
      <c r="B479" s="56" t="str">
        <f t="shared" si="7"/>
        <v/>
      </c>
    </row>
    <row r="480" spans="2:2">
      <c r="B480" s="56" t="str">
        <f t="shared" si="7"/>
        <v/>
      </c>
    </row>
    <row r="481" spans="2:2">
      <c r="B481" s="56" t="str">
        <f t="shared" si="7"/>
        <v/>
      </c>
    </row>
    <row r="482" spans="2:2">
      <c r="B482" s="56" t="str">
        <f t="shared" si="7"/>
        <v/>
      </c>
    </row>
    <row r="483" spans="2:2">
      <c r="B483" s="56" t="str">
        <f t="shared" si="7"/>
        <v/>
      </c>
    </row>
    <row r="484" spans="2:2">
      <c r="B484" s="56" t="str">
        <f t="shared" si="7"/>
        <v/>
      </c>
    </row>
    <row r="485" spans="2:2">
      <c r="B485" s="56" t="str">
        <f t="shared" si="7"/>
        <v/>
      </c>
    </row>
    <row r="486" spans="2:2">
      <c r="B486" s="56" t="str">
        <f t="shared" si="7"/>
        <v/>
      </c>
    </row>
    <row r="487" spans="2:2">
      <c r="B487" s="56" t="str">
        <f t="shared" si="7"/>
        <v/>
      </c>
    </row>
    <row r="488" spans="2:2">
      <c r="B488" s="56" t="str">
        <f t="shared" si="7"/>
        <v/>
      </c>
    </row>
    <row r="489" spans="2:2">
      <c r="B489" s="56" t="str">
        <f t="shared" si="7"/>
        <v/>
      </c>
    </row>
    <row r="490" spans="2:2">
      <c r="B490" s="56" t="str">
        <f t="shared" si="7"/>
        <v/>
      </c>
    </row>
    <row r="491" spans="2:2">
      <c r="B491" s="56" t="str">
        <f t="shared" si="7"/>
        <v/>
      </c>
    </row>
    <row r="492" spans="2:2">
      <c r="B492" s="56" t="str">
        <f t="shared" si="7"/>
        <v/>
      </c>
    </row>
    <row r="493" spans="2:2">
      <c r="B493" s="56" t="str">
        <f t="shared" si="7"/>
        <v/>
      </c>
    </row>
    <row r="494" spans="2:2">
      <c r="B494" s="56" t="str">
        <f t="shared" si="7"/>
        <v/>
      </c>
    </row>
    <row r="495" spans="2:2">
      <c r="B495" s="56" t="str">
        <f t="shared" si="7"/>
        <v/>
      </c>
    </row>
    <row r="496" spans="2:2">
      <c r="B496" s="56" t="str">
        <f t="shared" si="7"/>
        <v/>
      </c>
    </row>
    <row r="497" spans="2:2">
      <c r="B497" s="56" t="str">
        <f t="shared" si="7"/>
        <v/>
      </c>
    </row>
    <row r="498" spans="2:2">
      <c r="B498" s="56" t="str">
        <f t="shared" si="7"/>
        <v/>
      </c>
    </row>
    <row r="499" spans="2:2">
      <c r="B499" s="56" t="str">
        <f t="shared" si="7"/>
        <v/>
      </c>
    </row>
    <row r="500" spans="2:2">
      <c r="B500" s="56" t="str">
        <f t="shared" si="7"/>
        <v/>
      </c>
    </row>
    <row r="501" spans="2:2">
      <c r="B501" s="56" t="str">
        <f t="shared" si="7"/>
        <v/>
      </c>
    </row>
    <row r="502" spans="2:2">
      <c r="B502" s="56" t="str">
        <f t="shared" si="7"/>
        <v/>
      </c>
    </row>
    <row r="503" spans="2:2">
      <c r="B503" s="56" t="str">
        <f t="shared" si="7"/>
        <v/>
      </c>
    </row>
    <row r="504" spans="2:2">
      <c r="B504" s="56" t="str">
        <f t="shared" si="7"/>
        <v/>
      </c>
    </row>
    <row r="505" spans="2:2">
      <c r="B505" s="56" t="str">
        <f t="shared" si="7"/>
        <v/>
      </c>
    </row>
    <row r="506" spans="2:2">
      <c r="B506" s="56" t="str">
        <f t="shared" si="7"/>
        <v/>
      </c>
    </row>
    <row r="507" spans="2:2">
      <c r="B507" s="56" t="str">
        <f t="shared" si="7"/>
        <v/>
      </c>
    </row>
    <row r="508" spans="2:2">
      <c r="B508" s="56" t="str">
        <f t="shared" si="7"/>
        <v/>
      </c>
    </row>
    <row r="509" spans="2:2">
      <c r="B509" s="56" t="str">
        <f t="shared" si="7"/>
        <v/>
      </c>
    </row>
    <row r="510" spans="2:2">
      <c r="B510" s="56" t="str">
        <f t="shared" si="7"/>
        <v/>
      </c>
    </row>
    <row r="511" spans="2:2">
      <c r="B511" s="56" t="str">
        <f t="shared" si="7"/>
        <v/>
      </c>
    </row>
    <row r="512" spans="2:2">
      <c r="B512" s="56" t="str">
        <f t="shared" si="7"/>
        <v/>
      </c>
    </row>
    <row r="513" spans="2:2">
      <c r="B513" s="56" t="str">
        <f t="shared" si="7"/>
        <v/>
      </c>
    </row>
    <row r="514" spans="2:2">
      <c r="B514" s="56" t="str">
        <f t="shared" si="7"/>
        <v/>
      </c>
    </row>
    <row r="515" spans="2:2">
      <c r="B515" s="56" t="str">
        <f t="shared" si="7"/>
        <v/>
      </c>
    </row>
    <row r="516" spans="2:2">
      <c r="B516" s="56" t="str">
        <f t="shared" si="7"/>
        <v/>
      </c>
    </row>
    <row r="517" spans="2:2">
      <c r="B517" s="56" t="str">
        <f t="shared" ref="B517:B580" si="8">IF(G517="","",HYPERLINK(G517, "▶"))</f>
        <v/>
      </c>
    </row>
    <row r="518" spans="2:2">
      <c r="B518" s="56" t="str">
        <f t="shared" si="8"/>
        <v/>
      </c>
    </row>
    <row r="519" spans="2:2">
      <c r="B519" s="56" t="str">
        <f t="shared" si="8"/>
        <v/>
      </c>
    </row>
    <row r="520" spans="2:2">
      <c r="B520" s="56" t="str">
        <f t="shared" si="8"/>
        <v/>
      </c>
    </row>
    <row r="521" spans="2:2">
      <c r="B521" s="56" t="str">
        <f t="shared" si="8"/>
        <v/>
      </c>
    </row>
    <row r="522" spans="2:2">
      <c r="B522" s="56" t="str">
        <f t="shared" si="8"/>
        <v/>
      </c>
    </row>
    <row r="523" spans="2:2">
      <c r="B523" s="56" t="str">
        <f t="shared" si="8"/>
        <v/>
      </c>
    </row>
    <row r="524" spans="2:2">
      <c r="B524" s="56" t="str">
        <f t="shared" si="8"/>
        <v/>
      </c>
    </row>
    <row r="525" spans="2:2">
      <c r="B525" s="56" t="str">
        <f t="shared" si="8"/>
        <v/>
      </c>
    </row>
    <row r="526" spans="2:2">
      <c r="B526" s="56" t="str">
        <f t="shared" si="8"/>
        <v/>
      </c>
    </row>
    <row r="527" spans="2:2">
      <c r="B527" s="56" t="str">
        <f t="shared" si="8"/>
        <v/>
      </c>
    </row>
    <row r="528" spans="2:2">
      <c r="B528" s="56" t="str">
        <f t="shared" si="8"/>
        <v/>
      </c>
    </row>
    <row r="529" spans="2:2">
      <c r="B529" s="56" t="str">
        <f t="shared" si="8"/>
        <v/>
      </c>
    </row>
    <row r="530" spans="2:2">
      <c r="B530" s="56" t="str">
        <f t="shared" si="8"/>
        <v/>
      </c>
    </row>
    <row r="531" spans="2:2">
      <c r="B531" s="56" t="str">
        <f t="shared" si="8"/>
        <v/>
      </c>
    </row>
    <row r="532" spans="2:2">
      <c r="B532" s="56" t="str">
        <f t="shared" si="8"/>
        <v/>
      </c>
    </row>
    <row r="533" spans="2:2">
      <c r="B533" s="56" t="str">
        <f t="shared" si="8"/>
        <v/>
      </c>
    </row>
    <row r="534" spans="2:2">
      <c r="B534" s="56" t="str">
        <f t="shared" si="8"/>
        <v/>
      </c>
    </row>
    <row r="535" spans="2:2">
      <c r="B535" s="56" t="str">
        <f t="shared" si="8"/>
        <v/>
      </c>
    </row>
    <row r="536" spans="2:2">
      <c r="B536" s="56" t="str">
        <f t="shared" si="8"/>
        <v/>
      </c>
    </row>
    <row r="537" spans="2:2">
      <c r="B537" s="56" t="str">
        <f t="shared" si="8"/>
        <v/>
      </c>
    </row>
    <row r="538" spans="2:2">
      <c r="B538" s="56" t="str">
        <f t="shared" si="8"/>
        <v/>
      </c>
    </row>
    <row r="539" spans="2:2">
      <c r="B539" s="56" t="str">
        <f t="shared" si="8"/>
        <v/>
      </c>
    </row>
    <row r="540" spans="2:2">
      <c r="B540" s="56" t="str">
        <f t="shared" si="8"/>
        <v/>
      </c>
    </row>
    <row r="541" spans="2:2">
      <c r="B541" s="56" t="str">
        <f t="shared" si="8"/>
        <v/>
      </c>
    </row>
    <row r="542" spans="2:2">
      <c r="B542" s="56" t="str">
        <f t="shared" si="8"/>
        <v/>
      </c>
    </row>
    <row r="543" spans="2:2">
      <c r="B543" s="56" t="str">
        <f t="shared" si="8"/>
        <v/>
      </c>
    </row>
    <row r="544" spans="2:2">
      <c r="B544" s="56" t="str">
        <f t="shared" si="8"/>
        <v/>
      </c>
    </row>
    <row r="545" spans="2:2">
      <c r="B545" s="56" t="str">
        <f t="shared" si="8"/>
        <v/>
      </c>
    </row>
    <row r="546" spans="2:2">
      <c r="B546" s="56" t="str">
        <f t="shared" si="8"/>
        <v/>
      </c>
    </row>
    <row r="547" spans="2:2">
      <c r="B547" s="56" t="str">
        <f t="shared" si="8"/>
        <v/>
      </c>
    </row>
    <row r="548" spans="2:2">
      <c r="B548" s="56" t="str">
        <f t="shared" si="8"/>
        <v/>
      </c>
    </row>
    <row r="549" spans="2:2">
      <c r="B549" s="56" t="str">
        <f t="shared" si="8"/>
        <v/>
      </c>
    </row>
    <row r="550" spans="2:2">
      <c r="B550" s="56" t="str">
        <f t="shared" si="8"/>
        <v/>
      </c>
    </row>
    <row r="551" spans="2:2">
      <c r="B551" s="56" t="str">
        <f t="shared" si="8"/>
        <v/>
      </c>
    </row>
    <row r="552" spans="2:2">
      <c r="B552" s="56" t="str">
        <f t="shared" si="8"/>
        <v/>
      </c>
    </row>
    <row r="553" spans="2:2">
      <c r="B553" s="56" t="str">
        <f t="shared" si="8"/>
        <v/>
      </c>
    </row>
    <row r="554" spans="2:2">
      <c r="B554" s="56" t="str">
        <f t="shared" si="8"/>
        <v/>
      </c>
    </row>
    <row r="555" spans="2:2">
      <c r="B555" s="56" t="str">
        <f t="shared" si="8"/>
        <v/>
      </c>
    </row>
    <row r="556" spans="2:2">
      <c r="B556" s="56" t="str">
        <f t="shared" si="8"/>
        <v/>
      </c>
    </row>
    <row r="557" spans="2:2">
      <c r="B557" s="56" t="str">
        <f t="shared" si="8"/>
        <v/>
      </c>
    </row>
    <row r="558" spans="2:2">
      <c r="B558" s="56" t="str">
        <f t="shared" si="8"/>
        <v/>
      </c>
    </row>
    <row r="559" spans="2:2">
      <c r="B559" s="56" t="str">
        <f t="shared" si="8"/>
        <v/>
      </c>
    </row>
    <row r="560" spans="2:2">
      <c r="B560" s="56" t="str">
        <f t="shared" si="8"/>
        <v/>
      </c>
    </row>
    <row r="561" spans="2:2">
      <c r="B561" s="56" t="str">
        <f t="shared" si="8"/>
        <v/>
      </c>
    </row>
    <row r="562" spans="2:2">
      <c r="B562" s="56" t="str">
        <f t="shared" si="8"/>
        <v/>
      </c>
    </row>
    <row r="563" spans="2:2">
      <c r="B563" s="56" t="str">
        <f t="shared" si="8"/>
        <v/>
      </c>
    </row>
    <row r="564" spans="2:2">
      <c r="B564" s="56" t="str">
        <f t="shared" si="8"/>
        <v/>
      </c>
    </row>
    <row r="565" spans="2:2">
      <c r="B565" s="56" t="str">
        <f t="shared" si="8"/>
        <v/>
      </c>
    </row>
    <row r="566" spans="2:2">
      <c r="B566" s="56" t="str">
        <f t="shared" si="8"/>
        <v/>
      </c>
    </row>
    <row r="567" spans="2:2">
      <c r="B567" s="56" t="str">
        <f t="shared" si="8"/>
        <v/>
      </c>
    </row>
    <row r="568" spans="2:2">
      <c r="B568" s="56" t="str">
        <f t="shared" si="8"/>
        <v/>
      </c>
    </row>
    <row r="569" spans="2:2">
      <c r="B569" s="56" t="str">
        <f t="shared" si="8"/>
        <v/>
      </c>
    </row>
    <row r="570" spans="2:2">
      <c r="B570" s="56" t="str">
        <f t="shared" si="8"/>
        <v/>
      </c>
    </row>
    <row r="571" spans="2:2">
      <c r="B571" s="56" t="str">
        <f t="shared" si="8"/>
        <v/>
      </c>
    </row>
    <row r="572" spans="2:2">
      <c r="B572" s="56" t="str">
        <f t="shared" si="8"/>
        <v/>
      </c>
    </row>
    <row r="573" spans="2:2">
      <c r="B573" s="56" t="str">
        <f t="shared" si="8"/>
        <v/>
      </c>
    </row>
    <row r="574" spans="2:2">
      <c r="B574" s="56" t="str">
        <f t="shared" si="8"/>
        <v/>
      </c>
    </row>
    <row r="575" spans="2:2">
      <c r="B575" s="56" t="str">
        <f t="shared" si="8"/>
        <v/>
      </c>
    </row>
    <row r="576" spans="2:2">
      <c r="B576" s="56" t="str">
        <f t="shared" si="8"/>
        <v/>
      </c>
    </row>
    <row r="577" spans="2:2">
      <c r="B577" s="56" t="str">
        <f t="shared" si="8"/>
        <v/>
      </c>
    </row>
    <row r="578" spans="2:2">
      <c r="B578" s="56" t="str">
        <f t="shared" si="8"/>
        <v/>
      </c>
    </row>
    <row r="579" spans="2:2">
      <c r="B579" s="56" t="str">
        <f t="shared" si="8"/>
        <v/>
      </c>
    </row>
    <row r="580" spans="2:2">
      <c r="B580" s="56" t="str">
        <f t="shared" si="8"/>
        <v/>
      </c>
    </row>
    <row r="581" spans="2:2">
      <c r="B581" s="56" t="str">
        <f t="shared" ref="B581:B644" si="9">IF(G581="","",HYPERLINK(G581, "▶"))</f>
        <v/>
      </c>
    </row>
    <row r="582" spans="2:2">
      <c r="B582" s="56" t="str">
        <f t="shared" si="9"/>
        <v/>
      </c>
    </row>
    <row r="583" spans="2:2">
      <c r="B583" s="56" t="str">
        <f t="shared" si="9"/>
        <v/>
      </c>
    </row>
    <row r="584" spans="2:2">
      <c r="B584" s="56" t="str">
        <f t="shared" si="9"/>
        <v/>
      </c>
    </row>
    <row r="585" spans="2:2">
      <c r="B585" s="56" t="str">
        <f t="shared" si="9"/>
        <v/>
      </c>
    </row>
    <row r="586" spans="2:2">
      <c r="B586" s="56" t="str">
        <f t="shared" si="9"/>
        <v/>
      </c>
    </row>
    <row r="587" spans="2:2">
      <c r="B587" s="56" t="str">
        <f t="shared" si="9"/>
        <v/>
      </c>
    </row>
    <row r="588" spans="2:2">
      <c r="B588" s="56" t="str">
        <f t="shared" si="9"/>
        <v/>
      </c>
    </row>
    <row r="589" spans="2:2">
      <c r="B589" s="56" t="str">
        <f t="shared" si="9"/>
        <v/>
      </c>
    </row>
    <row r="590" spans="2:2">
      <c r="B590" s="56" t="str">
        <f t="shared" si="9"/>
        <v/>
      </c>
    </row>
    <row r="591" spans="2:2">
      <c r="B591" s="56" t="str">
        <f t="shared" si="9"/>
        <v/>
      </c>
    </row>
    <row r="592" spans="2:2">
      <c r="B592" s="56" t="str">
        <f t="shared" si="9"/>
        <v/>
      </c>
    </row>
    <row r="593" spans="2:2">
      <c r="B593" s="56" t="str">
        <f t="shared" si="9"/>
        <v/>
      </c>
    </row>
    <row r="594" spans="2:2">
      <c r="B594" s="56" t="str">
        <f t="shared" si="9"/>
        <v/>
      </c>
    </row>
    <row r="595" spans="2:2">
      <c r="B595" s="56" t="str">
        <f t="shared" si="9"/>
        <v/>
      </c>
    </row>
    <row r="596" spans="2:2">
      <c r="B596" s="56" t="str">
        <f t="shared" si="9"/>
        <v/>
      </c>
    </row>
    <row r="597" spans="2:2">
      <c r="B597" s="56" t="str">
        <f t="shared" si="9"/>
        <v/>
      </c>
    </row>
    <row r="598" spans="2:2">
      <c r="B598" s="56" t="str">
        <f t="shared" si="9"/>
        <v/>
      </c>
    </row>
    <row r="599" spans="2:2">
      <c r="B599" s="56" t="str">
        <f t="shared" si="9"/>
        <v/>
      </c>
    </row>
    <row r="600" spans="2:2">
      <c r="B600" s="56" t="str">
        <f t="shared" si="9"/>
        <v/>
      </c>
    </row>
    <row r="601" spans="2:2">
      <c r="B601" s="56" t="str">
        <f t="shared" si="9"/>
        <v/>
      </c>
    </row>
    <row r="602" spans="2:2">
      <c r="B602" s="56" t="str">
        <f t="shared" si="9"/>
        <v/>
      </c>
    </row>
    <row r="603" spans="2:2">
      <c r="B603" s="56" t="str">
        <f t="shared" si="9"/>
        <v/>
      </c>
    </row>
    <row r="604" spans="2:2">
      <c r="B604" s="56" t="str">
        <f t="shared" si="9"/>
        <v/>
      </c>
    </row>
    <row r="605" spans="2:2">
      <c r="B605" s="56" t="str">
        <f t="shared" si="9"/>
        <v/>
      </c>
    </row>
    <row r="606" spans="2:2">
      <c r="B606" s="56" t="str">
        <f t="shared" si="9"/>
        <v/>
      </c>
    </row>
    <row r="607" spans="2:2">
      <c r="B607" s="56" t="str">
        <f t="shared" si="9"/>
        <v/>
      </c>
    </row>
    <row r="608" spans="2:2">
      <c r="B608" s="56" t="str">
        <f t="shared" si="9"/>
        <v/>
      </c>
    </row>
    <row r="609" spans="2:2">
      <c r="B609" s="56" t="str">
        <f t="shared" si="9"/>
        <v/>
      </c>
    </row>
    <row r="610" spans="2:2">
      <c r="B610" s="56" t="str">
        <f t="shared" si="9"/>
        <v/>
      </c>
    </row>
    <row r="611" spans="2:2">
      <c r="B611" s="56" t="str">
        <f t="shared" si="9"/>
        <v/>
      </c>
    </row>
    <row r="612" spans="2:2">
      <c r="B612" s="56" t="str">
        <f t="shared" si="9"/>
        <v/>
      </c>
    </row>
    <row r="613" spans="2:2">
      <c r="B613" s="56" t="str">
        <f t="shared" si="9"/>
        <v/>
      </c>
    </row>
    <row r="614" spans="2:2">
      <c r="B614" s="56" t="str">
        <f t="shared" si="9"/>
        <v/>
      </c>
    </row>
    <row r="615" spans="2:2">
      <c r="B615" s="56" t="str">
        <f t="shared" si="9"/>
        <v/>
      </c>
    </row>
    <row r="616" spans="2:2">
      <c r="B616" s="56" t="str">
        <f t="shared" si="9"/>
        <v/>
      </c>
    </row>
    <row r="617" spans="2:2">
      <c r="B617" s="56" t="str">
        <f t="shared" si="9"/>
        <v/>
      </c>
    </row>
    <row r="618" spans="2:2">
      <c r="B618" s="56" t="str">
        <f t="shared" si="9"/>
        <v/>
      </c>
    </row>
    <row r="619" spans="2:2">
      <c r="B619" s="56" t="str">
        <f t="shared" si="9"/>
        <v/>
      </c>
    </row>
    <row r="620" spans="2:2">
      <c r="B620" s="56" t="str">
        <f t="shared" si="9"/>
        <v/>
      </c>
    </row>
    <row r="621" spans="2:2">
      <c r="B621" s="56" t="str">
        <f t="shared" si="9"/>
        <v/>
      </c>
    </row>
    <row r="622" spans="2:2">
      <c r="B622" s="56" t="str">
        <f t="shared" si="9"/>
        <v/>
      </c>
    </row>
    <row r="623" spans="2:2">
      <c r="B623" s="56" t="str">
        <f t="shared" si="9"/>
        <v/>
      </c>
    </row>
    <row r="624" spans="2:2">
      <c r="B624" s="56" t="str">
        <f t="shared" si="9"/>
        <v/>
      </c>
    </row>
    <row r="625" spans="2:2">
      <c r="B625" s="56" t="str">
        <f t="shared" si="9"/>
        <v/>
      </c>
    </row>
    <row r="626" spans="2:2">
      <c r="B626" s="56" t="str">
        <f t="shared" si="9"/>
        <v/>
      </c>
    </row>
    <row r="627" spans="2:2">
      <c r="B627" s="56" t="str">
        <f t="shared" si="9"/>
        <v/>
      </c>
    </row>
    <row r="628" spans="2:2">
      <c r="B628" s="56" t="str">
        <f t="shared" si="9"/>
        <v/>
      </c>
    </row>
    <row r="629" spans="2:2">
      <c r="B629" s="56" t="str">
        <f t="shared" si="9"/>
        <v/>
      </c>
    </row>
    <row r="630" spans="2:2">
      <c r="B630" s="56" t="str">
        <f t="shared" si="9"/>
        <v/>
      </c>
    </row>
    <row r="631" spans="2:2">
      <c r="B631" s="56" t="str">
        <f t="shared" si="9"/>
        <v/>
      </c>
    </row>
    <row r="632" spans="2:2">
      <c r="B632" s="56" t="str">
        <f t="shared" si="9"/>
        <v/>
      </c>
    </row>
    <row r="633" spans="2:2">
      <c r="B633" s="56" t="str">
        <f t="shared" si="9"/>
        <v/>
      </c>
    </row>
    <row r="634" spans="2:2">
      <c r="B634" s="56" t="str">
        <f t="shared" si="9"/>
        <v/>
      </c>
    </row>
    <row r="635" spans="2:2">
      <c r="B635" s="56" t="str">
        <f t="shared" si="9"/>
        <v/>
      </c>
    </row>
    <row r="636" spans="2:2">
      <c r="B636" s="56" t="str">
        <f t="shared" si="9"/>
        <v/>
      </c>
    </row>
    <row r="637" spans="2:2">
      <c r="B637" s="56" t="str">
        <f t="shared" si="9"/>
        <v/>
      </c>
    </row>
    <row r="638" spans="2:2">
      <c r="B638" s="56" t="str">
        <f t="shared" si="9"/>
        <v/>
      </c>
    </row>
    <row r="639" spans="2:2">
      <c r="B639" s="56" t="str">
        <f t="shared" si="9"/>
        <v/>
      </c>
    </row>
    <row r="640" spans="2:2">
      <c r="B640" s="56" t="str">
        <f t="shared" si="9"/>
        <v/>
      </c>
    </row>
    <row r="641" spans="2:2">
      <c r="B641" s="56" t="str">
        <f t="shared" si="9"/>
        <v/>
      </c>
    </row>
    <row r="642" spans="2:2">
      <c r="B642" s="56" t="str">
        <f t="shared" si="9"/>
        <v/>
      </c>
    </row>
    <row r="643" spans="2:2">
      <c r="B643" s="56" t="str">
        <f t="shared" si="9"/>
        <v/>
      </c>
    </row>
    <row r="644" spans="2:2">
      <c r="B644" s="56" t="str">
        <f t="shared" si="9"/>
        <v/>
      </c>
    </row>
    <row r="645" spans="2:2">
      <c r="B645" s="56" t="str">
        <f t="shared" ref="B645:B708" si="10">IF(G645="","",HYPERLINK(G645, "▶"))</f>
        <v/>
      </c>
    </row>
    <row r="646" spans="2:2">
      <c r="B646" s="56" t="str">
        <f t="shared" si="10"/>
        <v/>
      </c>
    </row>
    <row r="647" spans="2:2">
      <c r="B647" s="56" t="str">
        <f t="shared" si="10"/>
        <v/>
      </c>
    </row>
    <row r="648" spans="2:2">
      <c r="B648" s="56" t="str">
        <f t="shared" si="10"/>
        <v/>
      </c>
    </row>
    <row r="649" spans="2:2">
      <c r="B649" s="56" t="str">
        <f t="shared" si="10"/>
        <v/>
      </c>
    </row>
    <row r="650" spans="2:2">
      <c r="B650" s="56" t="str">
        <f t="shared" si="10"/>
        <v/>
      </c>
    </row>
    <row r="651" spans="2:2">
      <c r="B651" s="56" t="str">
        <f t="shared" si="10"/>
        <v/>
      </c>
    </row>
    <row r="652" spans="2:2">
      <c r="B652" s="56" t="str">
        <f t="shared" si="10"/>
        <v/>
      </c>
    </row>
    <row r="653" spans="2:2">
      <c r="B653" s="56" t="str">
        <f t="shared" si="10"/>
        <v/>
      </c>
    </row>
    <row r="654" spans="2:2">
      <c r="B654" s="56" t="str">
        <f t="shared" si="10"/>
        <v/>
      </c>
    </row>
    <row r="655" spans="2:2">
      <c r="B655" s="56" t="str">
        <f t="shared" si="10"/>
        <v/>
      </c>
    </row>
    <row r="656" spans="2:2">
      <c r="B656" s="56" t="str">
        <f t="shared" si="10"/>
        <v/>
      </c>
    </row>
    <row r="657" spans="2:2">
      <c r="B657" s="56" t="str">
        <f t="shared" si="10"/>
        <v/>
      </c>
    </row>
    <row r="658" spans="2:2">
      <c r="B658" s="56" t="str">
        <f t="shared" si="10"/>
        <v/>
      </c>
    </row>
    <row r="659" spans="2:2">
      <c r="B659" s="56" t="str">
        <f t="shared" si="10"/>
        <v/>
      </c>
    </row>
    <row r="660" spans="2:2">
      <c r="B660" s="56" t="str">
        <f t="shared" si="10"/>
        <v/>
      </c>
    </row>
    <row r="661" spans="2:2">
      <c r="B661" s="56" t="str">
        <f t="shared" si="10"/>
        <v/>
      </c>
    </row>
    <row r="662" spans="2:2">
      <c r="B662" s="56" t="str">
        <f t="shared" si="10"/>
        <v/>
      </c>
    </row>
    <row r="663" spans="2:2">
      <c r="B663" s="56" t="str">
        <f t="shared" si="10"/>
        <v/>
      </c>
    </row>
    <row r="664" spans="2:2">
      <c r="B664" s="56" t="str">
        <f t="shared" si="10"/>
        <v/>
      </c>
    </row>
    <row r="665" spans="2:2">
      <c r="B665" s="56" t="str">
        <f t="shared" si="10"/>
        <v/>
      </c>
    </row>
    <row r="666" spans="2:2">
      <c r="B666" s="56" t="str">
        <f t="shared" si="10"/>
        <v/>
      </c>
    </row>
    <row r="667" spans="2:2">
      <c r="B667" s="56" t="str">
        <f t="shared" si="10"/>
        <v/>
      </c>
    </row>
    <row r="668" spans="2:2">
      <c r="B668" s="56" t="str">
        <f t="shared" si="10"/>
        <v/>
      </c>
    </row>
    <row r="669" spans="2:2">
      <c r="B669" s="56" t="str">
        <f t="shared" si="10"/>
        <v/>
      </c>
    </row>
    <row r="670" spans="2:2">
      <c r="B670" s="56" t="str">
        <f t="shared" si="10"/>
        <v/>
      </c>
    </row>
    <row r="671" spans="2:2">
      <c r="B671" s="56" t="str">
        <f t="shared" si="10"/>
        <v/>
      </c>
    </row>
    <row r="672" spans="2:2">
      <c r="B672" s="56" t="str">
        <f t="shared" si="10"/>
        <v/>
      </c>
    </row>
    <row r="673" spans="2:2">
      <c r="B673" s="56" t="str">
        <f t="shared" si="10"/>
        <v/>
      </c>
    </row>
    <row r="674" spans="2:2">
      <c r="B674" s="56" t="str">
        <f t="shared" si="10"/>
        <v/>
      </c>
    </row>
    <row r="675" spans="2:2">
      <c r="B675" s="56" t="str">
        <f t="shared" si="10"/>
        <v/>
      </c>
    </row>
    <row r="676" spans="2:2">
      <c r="B676" s="56" t="str">
        <f t="shared" si="10"/>
        <v/>
      </c>
    </row>
    <row r="677" spans="2:2">
      <c r="B677" s="56" t="str">
        <f t="shared" si="10"/>
        <v/>
      </c>
    </row>
    <row r="678" spans="2:2">
      <c r="B678" s="56" t="str">
        <f t="shared" si="10"/>
        <v/>
      </c>
    </row>
    <row r="679" spans="2:2">
      <c r="B679" s="56" t="str">
        <f t="shared" si="10"/>
        <v/>
      </c>
    </row>
    <row r="680" spans="2:2">
      <c r="B680" s="56" t="str">
        <f t="shared" si="10"/>
        <v/>
      </c>
    </row>
    <row r="681" spans="2:2">
      <c r="B681" s="56" t="str">
        <f t="shared" si="10"/>
        <v/>
      </c>
    </row>
    <row r="682" spans="2:2">
      <c r="B682" s="56" t="str">
        <f t="shared" si="10"/>
        <v/>
      </c>
    </row>
    <row r="683" spans="2:2">
      <c r="B683" s="56" t="str">
        <f t="shared" si="10"/>
        <v/>
      </c>
    </row>
    <row r="684" spans="2:2">
      <c r="B684" s="56" t="str">
        <f t="shared" si="10"/>
        <v/>
      </c>
    </row>
    <row r="685" spans="2:2">
      <c r="B685" s="56" t="str">
        <f t="shared" si="10"/>
        <v/>
      </c>
    </row>
    <row r="686" spans="2:2">
      <c r="B686" s="56" t="str">
        <f t="shared" si="10"/>
        <v/>
      </c>
    </row>
    <row r="687" spans="2:2">
      <c r="B687" s="56" t="str">
        <f t="shared" si="10"/>
        <v/>
      </c>
    </row>
    <row r="688" spans="2:2">
      <c r="B688" s="56" t="str">
        <f t="shared" si="10"/>
        <v/>
      </c>
    </row>
    <row r="689" spans="2:2">
      <c r="B689" s="56" t="str">
        <f t="shared" si="10"/>
        <v/>
      </c>
    </row>
    <row r="690" spans="2:2">
      <c r="B690" s="56" t="str">
        <f t="shared" si="10"/>
        <v/>
      </c>
    </row>
    <row r="691" spans="2:2">
      <c r="B691" s="56" t="str">
        <f t="shared" si="10"/>
        <v/>
      </c>
    </row>
    <row r="692" spans="2:2">
      <c r="B692" s="56" t="str">
        <f t="shared" si="10"/>
        <v/>
      </c>
    </row>
    <row r="693" spans="2:2">
      <c r="B693" s="56" t="str">
        <f t="shared" si="10"/>
        <v/>
      </c>
    </row>
    <row r="694" spans="2:2">
      <c r="B694" s="56" t="str">
        <f t="shared" si="10"/>
        <v/>
      </c>
    </row>
    <row r="695" spans="2:2">
      <c r="B695" s="56" t="str">
        <f t="shared" si="10"/>
        <v/>
      </c>
    </row>
    <row r="696" spans="2:2">
      <c r="B696" s="56" t="str">
        <f t="shared" si="10"/>
        <v/>
      </c>
    </row>
    <row r="697" spans="2:2">
      <c r="B697" s="56" t="str">
        <f t="shared" si="10"/>
        <v/>
      </c>
    </row>
    <row r="698" spans="2:2">
      <c r="B698" s="56" t="str">
        <f t="shared" si="10"/>
        <v/>
      </c>
    </row>
    <row r="699" spans="2:2">
      <c r="B699" s="56" t="str">
        <f t="shared" si="10"/>
        <v/>
      </c>
    </row>
    <row r="700" spans="2:2">
      <c r="B700" s="56" t="str">
        <f t="shared" si="10"/>
        <v/>
      </c>
    </row>
    <row r="701" spans="2:2">
      <c r="B701" s="56" t="str">
        <f t="shared" si="10"/>
        <v/>
      </c>
    </row>
    <row r="702" spans="2:2">
      <c r="B702" s="56" t="str">
        <f t="shared" si="10"/>
        <v/>
      </c>
    </row>
    <row r="703" spans="2:2">
      <c r="B703" s="56" t="str">
        <f t="shared" si="10"/>
        <v/>
      </c>
    </row>
    <row r="704" spans="2:2">
      <c r="B704" s="56" t="str">
        <f t="shared" si="10"/>
        <v/>
      </c>
    </row>
    <row r="705" spans="2:2">
      <c r="B705" s="56" t="str">
        <f t="shared" si="10"/>
        <v/>
      </c>
    </row>
    <row r="706" spans="2:2">
      <c r="B706" s="56" t="str">
        <f t="shared" si="10"/>
        <v/>
      </c>
    </row>
    <row r="707" spans="2:2">
      <c r="B707" s="56" t="str">
        <f t="shared" si="10"/>
        <v/>
      </c>
    </row>
    <row r="708" spans="2:2">
      <c r="B708" s="56" t="str">
        <f t="shared" si="10"/>
        <v/>
      </c>
    </row>
    <row r="709" spans="2:2">
      <c r="B709" s="56" t="str">
        <f t="shared" ref="B709:B772" si="11">IF(G709="","",HYPERLINK(G709, "▶"))</f>
        <v/>
      </c>
    </row>
    <row r="710" spans="2:2">
      <c r="B710" s="56" t="str">
        <f t="shared" si="11"/>
        <v/>
      </c>
    </row>
    <row r="711" spans="2:2">
      <c r="B711" s="56" t="str">
        <f t="shared" si="11"/>
        <v/>
      </c>
    </row>
    <row r="712" spans="2:2">
      <c r="B712" s="56" t="str">
        <f t="shared" si="11"/>
        <v/>
      </c>
    </row>
    <row r="713" spans="2:2">
      <c r="B713" s="56" t="str">
        <f t="shared" si="11"/>
        <v/>
      </c>
    </row>
    <row r="714" spans="2:2">
      <c r="B714" s="56" t="str">
        <f t="shared" si="11"/>
        <v/>
      </c>
    </row>
    <row r="715" spans="2:2">
      <c r="B715" s="56" t="str">
        <f t="shared" si="11"/>
        <v/>
      </c>
    </row>
    <row r="716" spans="2:2">
      <c r="B716" s="56" t="str">
        <f t="shared" si="11"/>
        <v/>
      </c>
    </row>
    <row r="717" spans="2:2">
      <c r="B717" s="56" t="str">
        <f t="shared" si="11"/>
        <v/>
      </c>
    </row>
    <row r="718" spans="2:2">
      <c r="B718" s="56" t="str">
        <f t="shared" si="11"/>
        <v/>
      </c>
    </row>
    <row r="719" spans="2:2">
      <c r="B719" s="56" t="str">
        <f t="shared" si="11"/>
        <v/>
      </c>
    </row>
    <row r="720" spans="2:2">
      <c r="B720" s="56" t="str">
        <f t="shared" si="11"/>
        <v/>
      </c>
    </row>
    <row r="721" spans="2:2">
      <c r="B721" s="56" t="str">
        <f t="shared" si="11"/>
        <v/>
      </c>
    </row>
    <row r="722" spans="2:2">
      <c r="B722" s="56" t="str">
        <f t="shared" si="11"/>
        <v/>
      </c>
    </row>
    <row r="723" spans="2:2">
      <c r="B723" s="56" t="str">
        <f t="shared" si="11"/>
        <v/>
      </c>
    </row>
    <row r="724" spans="2:2">
      <c r="B724" s="56" t="str">
        <f t="shared" si="11"/>
        <v/>
      </c>
    </row>
    <row r="725" spans="2:2">
      <c r="B725" s="56" t="str">
        <f t="shared" si="11"/>
        <v/>
      </c>
    </row>
    <row r="726" spans="2:2">
      <c r="B726" s="56" t="str">
        <f t="shared" si="11"/>
        <v/>
      </c>
    </row>
    <row r="727" spans="2:2">
      <c r="B727" s="56" t="str">
        <f t="shared" si="11"/>
        <v/>
      </c>
    </row>
    <row r="728" spans="2:2">
      <c r="B728" s="56" t="str">
        <f t="shared" si="11"/>
        <v/>
      </c>
    </row>
    <row r="729" spans="2:2">
      <c r="B729" s="56" t="str">
        <f t="shared" si="11"/>
        <v/>
      </c>
    </row>
    <row r="730" spans="2:2">
      <c r="B730" s="56" t="str">
        <f t="shared" si="11"/>
        <v/>
      </c>
    </row>
    <row r="731" spans="2:2">
      <c r="B731" s="56" t="str">
        <f t="shared" si="11"/>
        <v/>
      </c>
    </row>
    <row r="732" spans="2:2">
      <c r="B732" s="56" t="str">
        <f t="shared" si="11"/>
        <v/>
      </c>
    </row>
    <row r="733" spans="2:2">
      <c r="B733" s="56" t="str">
        <f t="shared" si="11"/>
        <v/>
      </c>
    </row>
    <row r="734" spans="2:2">
      <c r="B734" s="56" t="str">
        <f t="shared" si="11"/>
        <v/>
      </c>
    </row>
    <row r="735" spans="2:2">
      <c r="B735" s="56" t="str">
        <f t="shared" si="11"/>
        <v/>
      </c>
    </row>
    <row r="736" spans="2:2">
      <c r="B736" s="56" t="str">
        <f t="shared" si="11"/>
        <v/>
      </c>
    </row>
    <row r="737" spans="2:2">
      <c r="B737" s="56" t="str">
        <f t="shared" si="11"/>
        <v/>
      </c>
    </row>
    <row r="738" spans="2:2">
      <c r="B738" s="56" t="str">
        <f t="shared" si="11"/>
        <v/>
      </c>
    </row>
    <row r="739" spans="2:2">
      <c r="B739" s="56" t="str">
        <f t="shared" si="11"/>
        <v/>
      </c>
    </row>
    <row r="740" spans="2:2">
      <c r="B740" s="56" t="str">
        <f t="shared" si="11"/>
        <v/>
      </c>
    </row>
    <row r="741" spans="2:2">
      <c r="B741" s="56" t="str">
        <f t="shared" si="11"/>
        <v/>
      </c>
    </row>
    <row r="742" spans="2:2">
      <c r="B742" s="56" t="str">
        <f t="shared" si="11"/>
        <v/>
      </c>
    </row>
    <row r="743" spans="2:2">
      <c r="B743" s="56" t="str">
        <f t="shared" si="11"/>
        <v/>
      </c>
    </row>
    <row r="744" spans="2:2">
      <c r="B744" s="56" t="str">
        <f t="shared" si="11"/>
        <v/>
      </c>
    </row>
    <row r="745" spans="2:2">
      <c r="B745" s="56" t="str">
        <f t="shared" si="11"/>
        <v/>
      </c>
    </row>
    <row r="746" spans="2:2">
      <c r="B746" s="56" t="str">
        <f t="shared" si="11"/>
        <v/>
      </c>
    </row>
    <row r="747" spans="2:2">
      <c r="B747" s="56" t="str">
        <f t="shared" si="11"/>
        <v/>
      </c>
    </row>
    <row r="748" spans="2:2">
      <c r="B748" s="56" t="str">
        <f t="shared" si="11"/>
        <v/>
      </c>
    </row>
    <row r="749" spans="2:2">
      <c r="B749" s="56" t="str">
        <f t="shared" si="11"/>
        <v/>
      </c>
    </row>
    <row r="750" spans="2:2">
      <c r="B750" s="56" t="str">
        <f t="shared" si="11"/>
        <v/>
      </c>
    </row>
    <row r="751" spans="2:2">
      <c r="B751" s="56" t="str">
        <f t="shared" si="11"/>
        <v/>
      </c>
    </row>
    <row r="752" spans="2:2">
      <c r="B752" s="56" t="str">
        <f t="shared" si="11"/>
        <v/>
      </c>
    </row>
    <row r="753" spans="2:2">
      <c r="B753" s="56" t="str">
        <f t="shared" si="11"/>
        <v/>
      </c>
    </row>
    <row r="754" spans="2:2">
      <c r="B754" s="56" t="str">
        <f t="shared" si="11"/>
        <v/>
      </c>
    </row>
    <row r="755" spans="2:2">
      <c r="B755" s="56" t="str">
        <f t="shared" si="11"/>
        <v/>
      </c>
    </row>
    <row r="756" spans="2:2">
      <c r="B756" s="56" t="str">
        <f t="shared" si="11"/>
        <v/>
      </c>
    </row>
    <row r="757" spans="2:2">
      <c r="B757" s="56" t="str">
        <f t="shared" si="11"/>
        <v/>
      </c>
    </row>
    <row r="758" spans="2:2">
      <c r="B758" s="56" t="str">
        <f t="shared" si="11"/>
        <v/>
      </c>
    </row>
    <row r="759" spans="2:2">
      <c r="B759" s="56" t="str">
        <f t="shared" si="11"/>
        <v/>
      </c>
    </row>
    <row r="760" spans="2:2">
      <c r="B760" s="56" t="str">
        <f t="shared" si="11"/>
        <v/>
      </c>
    </row>
    <row r="761" spans="2:2">
      <c r="B761" s="56" t="str">
        <f t="shared" si="11"/>
        <v/>
      </c>
    </row>
    <row r="762" spans="2:2">
      <c r="B762" s="56" t="str">
        <f t="shared" si="11"/>
        <v/>
      </c>
    </row>
    <row r="763" spans="2:2">
      <c r="B763" s="56" t="str">
        <f t="shared" si="11"/>
        <v/>
      </c>
    </row>
    <row r="764" spans="2:2">
      <c r="B764" s="56" t="str">
        <f t="shared" si="11"/>
        <v/>
      </c>
    </row>
    <row r="765" spans="2:2">
      <c r="B765" s="56" t="str">
        <f t="shared" si="11"/>
        <v/>
      </c>
    </row>
    <row r="766" spans="2:2">
      <c r="B766" s="56" t="str">
        <f t="shared" si="11"/>
        <v/>
      </c>
    </row>
    <row r="767" spans="2:2">
      <c r="B767" s="56" t="str">
        <f t="shared" si="11"/>
        <v/>
      </c>
    </row>
    <row r="768" spans="2:2">
      <c r="B768" s="56" t="str">
        <f t="shared" si="11"/>
        <v/>
      </c>
    </row>
    <row r="769" spans="2:2">
      <c r="B769" s="56" t="str">
        <f t="shared" si="11"/>
        <v/>
      </c>
    </row>
    <row r="770" spans="2:2">
      <c r="B770" s="56" t="str">
        <f t="shared" si="11"/>
        <v/>
      </c>
    </row>
    <row r="771" spans="2:2">
      <c r="B771" s="56" t="str">
        <f t="shared" si="11"/>
        <v/>
      </c>
    </row>
    <row r="772" spans="2:2">
      <c r="B772" s="56" t="str">
        <f t="shared" si="11"/>
        <v/>
      </c>
    </row>
    <row r="773" spans="2:2">
      <c r="B773" s="56" t="str">
        <f t="shared" ref="B773:B836" si="12">IF(G773="","",HYPERLINK(G773, "▶"))</f>
        <v/>
      </c>
    </row>
    <row r="774" spans="2:2">
      <c r="B774" s="56" t="str">
        <f t="shared" si="12"/>
        <v/>
      </c>
    </row>
    <row r="775" spans="2:2">
      <c r="B775" s="56" t="str">
        <f t="shared" si="12"/>
        <v/>
      </c>
    </row>
    <row r="776" spans="2:2">
      <c r="B776" s="56" t="str">
        <f t="shared" si="12"/>
        <v/>
      </c>
    </row>
    <row r="777" spans="2:2">
      <c r="B777" s="56" t="str">
        <f t="shared" si="12"/>
        <v/>
      </c>
    </row>
    <row r="778" spans="2:2">
      <c r="B778" s="56" t="str">
        <f t="shared" si="12"/>
        <v/>
      </c>
    </row>
    <row r="779" spans="2:2">
      <c r="B779" s="56" t="str">
        <f t="shared" si="12"/>
        <v/>
      </c>
    </row>
    <row r="780" spans="2:2">
      <c r="B780" s="56" t="str">
        <f t="shared" si="12"/>
        <v/>
      </c>
    </row>
    <row r="781" spans="2:2">
      <c r="B781" s="56" t="str">
        <f t="shared" si="12"/>
        <v/>
      </c>
    </row>
    <row r="782" spans="2:2">
      <c r="B782" s="56" t="str">
        <f t="shared" si="12"/>
        <v/>
      </c>
    </row>
    <row r="783" spans="2:2">
      <c r="B783" s="56" t="str">
        <f t="shared" si="12"/>
        <v/>
      </c>
    </row>
    <row r="784" spans="2:2">
      <c r="B784" s="56" t="str">
        <f t="shared" si="12"/>
        <v/>
      </c>
    </row>
    <row r="785" spans="2:2">
      <c r="B785" s="56" t="str">
        <f t="shared" si="12"/>
        <v/>
      </c>
    </row>
    <row r="786" spans="2:2">
      <c r="B786" s="56" t="str">
        <f t="shared" si="12"/>
        <v/>
      </c>
    </row>
    <row r="787" spans="2:2">
      <c r="B787" s="56" t="str">
        <f t="shared" si="12"/>
        <v/>
      </c>
    </row>
    <row r="788" spans="2:2">
      <c r="B788" s="56" t="str">
        <f t="shared" si="12"/>
        <v/>
      </c>
    </row>
    <row r="789" spans="2:2">
      <c r="B789" s="56" t="str">
        <f t="shared" si="12"/>
        <v/>
      </c>
    </row>
    <row r="790" spans="2:2">
      <c r="B790" s="56" t="str">
        <f t="shared" si="12"/>
        <v/>
      </c>
    </row>
    <row r="791" spans="2:2">
      <c r="B791" s="56" t="str">
        <f t="shared" si="12"/>
        <v/>
      </c>
    </row>
    <row r="792" spans="2:2">
      <c r="B792" s="56" t="str">
        <f t="shared" si="12"/>
        <v/>
      </c>
    </row>
    <row r="793" spans="2:2">
      <c r="B793" s="56" t="str">
        <f t="shared" si="12"/>
        <v/>
      </c>
    </row>
    <row r="794" spans="2:2">
      <c r="B794" s="56" t="str">
        <f t="shared" si="12"/>
        <v/>
      </c>
    </row>
    <row r="795" spans="2:2">
      <c r="B795" s="56" t="str">
        <f t="shared" si="12"/>
        <v/>
      </c>
    </row>
    <row r="796" spans="2:2">
      <c r="B796" s="56" t="str">
        <f t="shared" si="12"/>
        <v/>
      </c>
    </row>
    <row r="797" spans="2:2">
      <c r="B797" s="56" t="str">
        <f t="shared" si="12"/>
        <v/>
      </c>
    </row>
    <row r="798" spans="2:2">
      <c r="B798" s="56" t="str">
        <f t="shared" si="12"/>
        <v/>
      </c>
    </row>
    <row r="799" spans="2:2">
      <c r="B799" s="56" t="str">
        <f t="shared" si="12"/>
        <v/>
      </c>
    </row>
    <row r="800" spans="2:2">
      <c r="B800" s="56" t="str">
        <f t="shared" si="12"/>
        <v/>
      </c>
    </row>
    <row r="801" spans="2:2">
      <c r="B801" s="56" t="str">
        <f t="shared" si="12"/>
        <v/>
      </c>
    </row>
    <row r="802" spans="2:2">
      <c r="B802" s="56" t="str">
        <f t="shared" si="12"/>
        <v/>
      </c>
    </row>
    <row r="803" spans="2:2">
      <c r="B803" s="56" t="str">
        <f t="shared" si="12"/>
        <v/>
      </c>
    </row>
    <row r="804" spans="2:2">
      <c r="B804" s="56" t="str">
        <f t="shared" si="12"/>
        <v/>
      </c>
    </row>
    <row r="805" spans="2:2">
      <c r="B805" s="56" t="str">
        <f t="shared" si="12"/>
        <v/>
      </c>
    </row>
    <row r="806" spans="2:2">
      <c r="B806" s="56" t="str">
        <f t="shared" si="12"/>
        <v/>
      </c>
    </row>
    <row r="807" spans="2:2">
      <c r="B807" s="56" t="str">
        <f t="shared" si="12"/>
        <v/>
      </c>
    </row>
    <row r="808" spans="2:2">
      <c r="B808" s="56" t="str">
        <f t="shared" si="12"/>
        <v/>
      </c>
    </row>
    <row r="809" spans="2:2">
      <c r="B809" s="56" t="str">
        <f t="shared" si="12"/>
        <v/>
      </c>
    </row>
    <row r="810" spans="2:2">
      <c r="B810" s="56" t="str">
        <f t="shared" si="12"/>
        <v/>
      </c>
    </row>
    <row r="811" spans="2:2">
      <c r="B811" s="56" t="str">
        <f t="shared" si="12"/>
        <v/>
      </c>
    </row>
    <row r="812" spans="2:2">
      <c r="B812" s="56" t="str">
        <f t="shared" si="12"/>
        <v/>
      </c>
    </row>
    <row r="813" spans="2:2">
      <c r="B813" s="56" t="str">
        <f t="shared" si="12"/>
        <v/>
      </c>
    </row>
    <row r="814" spans="2:2">
      <c r="B814" s="56" t="str">
        <f t="shared" si="12"/>
        <v/>
      </c>
    </row>
    <row r="815" spans="2:2">
      <c r="B815" s="56" t="str">
        <f t="shared" si="12"/>
        <v/>
      </c>
    </row>
    <row r="816" spans="2:2">
      <c r="B816" s="56" t="str">
        <f t="shared" si="12"/>
        <v/>
      </c>
    </row>
    <row r="817" spans="2:2">
      <c r="B817" s="56" t="str">
        <f t="shared" si="12"/>
        <v/>
      </c>
    </row>
    <row r="818" spans="2:2">
      <c r="B818" s="56" t="str">
        <f t="shared" si="12"/>
        <v/>
      </c>
    </row>
    <row r="819" spans="2:2">
      <c r="B819" s="56" t="str">
        <f t="shared" si="12"/>
        <v/>
      </c>
    </row>
    <row r="820" spans="2:2">
      <c r="B820" s="56" t="str">
        <f t="shared" si="12"/>
        <v/>
      </c>
    </row>
    <row r="821" spans="2:2">
      <c r="B821" s="56" t="str">
        <f t="shared" si="12"/>
        <v/>
      </c>
    </row>
    <row r="822" spans="2:2">
      <c r="B822" s="56" t="str">
        <f t="shared" si="12"/>
        <v/>
      </c>
    </row>
    <row r="823" spans="2:2">
      <c r="B823" s="56" t="str">
        <f t="shared" si="12"/>
        <v/>
      </c>
    </row>
    <row r="824" spans="2:2">
      <c r="B824" s="56" t="str">
        <f t="shared" si="12"/>
        <v/>
      </c>
    </row>
    <row r="825" spans="2:2">
      <c r="B825" s="56" t="str">
        <f t="shared" si="12"/>
        <v/>
      </c>
    </row>
    <row r="826" spans="2:2">
      <c r="B826" s="56" t="str">
        <f t="shared" si="12"/>
        <v/>
      </c>
    </row>
    <row r="827" spans="2:2">
      <c r="B827" s="56" t="str">
        <f t="shared" si="12"/>
        <v/>
      </c>
    </row>
    <row r="828" spans="2:2">
      <c r="B828" s="56" t="str">
        <f t="shared" si="12"/>
        <v/>
      </c>
    </row>
    <row r="829" spans="2:2">
      <c r="B829" s="56" t="str">
        <f t="shared" si="12"/>
        <v/>
      </c>
    </row>
    <row r="830" spans="2:2">
      <c r="B830" s="56" t="str">
        <f t="shared" si="12"/>
        <v/>
      </c>
    </row>
    <row r="831" spans="2:2">
      <c r="B831" s="56" t="str">
        <f t="shared" si="12"/>
        <v/>
      </c>
    </row>
    <row r="832" spans="2:2">
      <c r="B832" s="56" t="str">
        <f t="shared" si="12"/>
        <v/>
      </c>
    </row>
    <row r="833" spans="2:2">
      <c r="B833" s="56" t="str">
        <f t="shared" si="12"/>
        <v/>
      </c>
    </row>
    <row r="834" spans="2:2">
      <c r="B834" s="56" t="str">
        <f t="shared" si="12"/>
        <v/>
      </c>
    </row>
    <row r="835" spans="2:2">
      <c r="B835" s="56" t="str">
        <f t="shared" si="12"/>
        <v/>
      </c>
    </row>
    <row r="836" spans="2:2">
      <c r="B836" s="56" t="str">
        <f t="shared" si="12"/>
        <v/>
      </c>
    </row>
    <row r="837" spans="2:2">
      <c r="B837" s="56" t="str">
        <f t="shared" ref="B837:B900" si="13">IF(G837="","",HYPERLINK(G837, "▶"))</f>
        <v/>
      </c>
    </row>
    <row r="838" spans="2:2">
      <c r="B838" s="56" t="str">
        <f t="shared" si="13"/>
        <v/>
      </c>
    </row>
    <row r="839" spans="2:2">
      <c r="B839" s="56" t="str">
        <f t="shared" si="13"/>
        <v/>
      </c>
    </row>
    <row r="840" spans="2:2">
      <c r="B840" s="56" t="str">
        <f t="shared" si="13"/>
        <v/>
      </c>
    </row>
    <row r="841" spans="2:2">
      <c r="B841" s="56" t="str">
        <f t="shared" si="13"/>
        <v/>
      </c>
    </row>
    <row r="842" spans="2:2">
      <c r="B842" s="56" t="str">
        <f t="shared" si="13"/>
        <v/>
      </c>
    </row>
    <row r="843" spans="2:2">
      <c r="B843" s="56" t="str">
        <f t="shared" si="13"/>
        <v/>
      </c>
    </row>
    <row r="844" spans="2:2">
      <c r="B844" s="56" t="str">
        <f t="shared" si="13"/>
        <v/>
      </c>
    </row>
    <row r="845" spans="2:2">
      <c r="B845" s="56" t="str">
        <f t="shared" si="13"/>
        <v/>
      </c>
    </row>
    <row r="846" spans="2:2">
      <c r="B846" s="56" t="str">
        <f t="shared" si="13"/>
        <v/>
      </c>
    </row>
    <row r="847" spans="2:2">
      <c r="B847" s="56" t="str">
        <f t="shared" si="13"/>
        <v/>
      </c>
    </row>
    <row r="848" spans="2:2">
      <c r="B848" s="56" t="str">
        <f t="shared" si="13"/>
        <v/>
      </c>
    </row>
    <row r="849" spans="2:2">
      <c r="B849" s="56" t="str">
        <f t="shared" si="13"/>
        <v/>
      </c>
    </row>
    <row r="850" spans="2:2">
      <c r="B850" s="56" t="str">
        <f t="shared" si="13"/>
        <v/>
      </c>
    </row>
    <row r="851" spans="2:2">
      <c r="B851" s="56" t="str">
        <f t="shared" si="13"/>
        <v/>
      </c>
    </row>
    <row r="852" spans="2:2">
      <c r="B852" s="56" t="str">
        <f t="shared" si="13"/>
        <v/>
      </c>
    </row>
    <row r="853" spans="2:2">
      <c r="B853" s="56" t="str">
        <f t="shared" si="13"/>
        <v/>
      </c>
    </row>
    <row r="854" spans="2:2">
      <c r="B854" s="56" t="str">
        <f t="shared" si="13"/>
        <v/>
      </c>
    </row>
    <row r="855" spans="2:2">
      <c r="B855" s="56" t="str">
        <f t="shared" si="13"/>
        <v/>
      </c>
    </row>
    <row r="856" spans="2:2">
      <c r="B856" s="56" t="str">
        <f t="shared" si="13"/>
        <v/>
      </c>
    </row>
    <row r="857" spans="2:2">
      <c r="B857" s="56" t="str">
        <f t="shared" si="13"/>
        <v/>
      </c>
    </row>
    <row r="858" spans="2:2">
      <c r="B858" s="56" t="str">
        <f t="shared" si="13"/>
        <v/>
      </c>
    </row>
    <row r="859" spans="2:2">
      <c r="B859" s="56" t="str">
        <f t="shared" si="13"/>
        <v/>
      </c>
    </row>
    <row r="860" spans="2:2">
      <c r="B860" s="56" t="str">
        <f t="shared" si="13"/>
        <v/>
      </c>
    </row>
    <row r="861" spans="2:2">
      <c r="B861" s="56" t="str">
        <f t="shared" si="13"/>
        <v/>
      </c>
    </row>
    <row r="862" spans="2:2">
      <c r="B862" s="56" t="str">
        <f t="shared" si="13"/>
        <v/>
      </c>
    </row>
    <row r="863" spans="2:2">
      <c r="B863" s="56" t="str">
        <f t="shared" si="13"/>
        <v/>
      </c>
    </row>
    <row r="864" spans="2:2">
      <c r="B864" s="56" t="str">
        <f t="shared" si="13"/>
        <v/>
      </c>
    </row>
    <row r="865" spans="2:2">
      <c r="B865" s="56" t="str">
        <f t="shared" si="13"/>
        <v/>
      </c>
    </row>
    <row r="866" spans="2:2">
      <c r="B866" s="56" t="str">
        <f t="shared" si="13"/>
        <v/>
      </c>
    </row>
    <row r="867" spans="2:2">
      <c r="B867" s="56" t="str">
        <f t="shared" si="13"/>
        <v/>
      </c>
    </row>
    <row r="868" spans="2:2">
      <c r="B868" s="56" t="str">
        <f t="shared" si="13"/>
        <v/>
      </c>
    </row>
    <row r="869" spans="2:2">
      <c r="B869" s="56" t="str">
        <f t="shared" si="13"/>
        <v/>
      </c>
    </row>
    <row r="870" spans="2:2">
      <c r="B870" s="56" t="str">
        <f t="shared" si="13"/>
        <v/>
      </c>
    </row>
    <row r="871" spans="2:2">
      <c r="B871" s="56" t="str">
        <f t="shared" si="13"/>
        <v/>
      </c>
    </row>
    <row r="872" spans="2:2">
      <c r="B872" s="56" t="str">
        <f t="shared" si="13"/>
        <v/>
      </c>
    </row>
    <row r="873" spans="2:2">
      <c r="B873" s="56" t="str">
        <f t="shared" si="13"/>
        <v/>
      </c>
    </row>
    <row r="874" spans="2:2">
      <c r="B874" s="56" t="str">
        <f t="shared" si="13"/>
        <v/>
      </c>
    </row>
    <row r="875" spans="2:2">
      <c r="B875" s="56" t="str">
        <f t="shared" si="13"/>
        <v/>
      </c>
    </row>
    <row r="876" spans="2:2">
      <c r="B876" s="56" t="str">
        <f t="shared" si="13"/>
        <v/>
      </c>
    </row>
    <row r="877" spans="2:2">
      <c r="B877" s="56" t="str">
        <f t="shared" si="13"/>
        <v/>
      </c>
    </row>
    <row r="878" spans="2:2">
      <c r="B878" s="56" t="str">
        <f t="shared" si="13"/>
        <v/>
      </c>
    </row>
    <row r="879" spans="2:2">
      <c r="B879" s="56" t="str">
        <f t="shared" si="13"/>
        <v/>
      </c>
    </row>
    <row r="880" spans="2:2">
      <c r="B880" s="56" t="str">
        <f t="shared" si="13"/>
        <v/>
      </c>
    </row>
    <row r="881" spans="2:2">
      <c r="B881" s="56" t="str">
        <f t="shared" si="13"/>
        <v/>
      </c>
    </row>
    <row r="882" spans="2:2">
      <c r="B882" s="56" t="str">
        <f t="shared" si="13"/>
        <v/>
      </c>
    </row>
    <row r="883" spans="2:2">
      <c r="B883" s="56" t="str">
        <f t="shared" si="13"/>
        <v/>
      </c>
    </row>
    <row r="884" spans="2:2">
      <c r="B884" s="56" t="str">
        <f t="shared" si="13"/>
        <v/>
      </c>
    </row>
    <row r="885" spans="2:2">
      <c r="B885" s="56" t="str">
        <f t="shared" si="13"/>
        <v/>
      </c>
    </row>
    <row r="886" spans="2:2">
      <c r="B886" s="56" t="str">
        <f t="shared" si="13"/>
        <v/>
      </c>
    </row>
    <row r="887" spans="2:2">
      <c r="B887" s="56" t="str">
        <f t="shared" si="13"/>
        <v/>
      </c>
    </row>
    <row r="888" spans="2:2">
      <c r="B888" s="56" t="str">
        <f t="shared" si="13"/>
        <v/>
      </c>
    </row>
    <row r="889" spans="2:2">
      <c r="B889" s="56" t="str">
        <f t="shared" si="13"/>
        <v/>
      </c>
    </row>
    <row r="890" spans="2:2">
      <c r="B890" s="56" t="str">
        <f t="shared" si="13"/>
        <v/>
      </c>
    </row>
    <row r="891" spans="2:2">
      <c r="B891" s="56" t="str">
        <f t="shared" si="13"/>
        <v/>
      </c>
    </row>
    <row r="892" spans="2:2">
      <c r="B892" s="56" t="str">
        <f t="shared" si="13"/>
        <v/>
      </c>
    </row>
    <row r="893" spans="2:2">
      <c r="B893" s="56" t="str">
        <f t="shared" si="13"/>
        <v/>
      </c>
    </row>
    <row r="894" spans="2:2">
      <c r="B894" s="56" t="str">
        <f t="shared" si="13"/>
        <v/>
      </c>
    </row>
    <row r="895" spans="2:2">
      <c r="B895" s="56" t="str">
        <f t="shared" si="13"/>
        <v/>
      </c>
    </row>
    <row r="896" spans="2:2">
      <c r="B896" s="56" t="str">
        <f t="shared" si="13"/>
        <v/>
      </c>
    </row>
    <row r="897" spans="2:2">
      <c r="B897" s="56" t="str">
        <f t="shared" si="13"/>
        <v/>
      </c>
    </row>
    <row r="898" spans="2:2">
      <c r="B898" s="56" t="str">
        <f t="shared" si="13"/>
        <v/>
      </c>
    </row>
    <row r="899" spans="2:2">
      <c r="B899" s="56" t="str">
        <f t="shared" si="13"/>
        <v/>
      </c>
    </row>
    <row r="900" spans="2:2">
      <c r="B900" s="56" t="str">
        <f t="shared" si="13"/>
        <v/>
      </c>
    </row>
    <row r="901" spans="2:2">
      <c r="B901" s="56" t="str">
        <f t="shared" ref="B901:B964" si="14">IF(G901="","",HYPERLINK(G901, "▶"))</f>
        <v/>
      </c>
    </row>
    <row r="902" spans="2:2">
      <c r="B902" s="56" t="str">
        <f t="shared" si="14"/>
        <v/>
      </c>
    </row>
    <row r="903" spans="2:2">
      <c r="B903" s="56" t="str">
        <f t="shared" si="14"/>
        <v/>
      </c>
    </row>
    <row r="904" spans="2:2">
      <c r="B904" s="56" t="str">
        <f t="shared" si="14"/>
        <v/>
      </c>
    </row>
    <row r="905" spans="2:2">
      <c r="B905" s="56" t="str">
        <f t="shared" si="14"/>
        <v/>
      </c>
    </row>
    <row r="906" spans="2:2">
      <c r="B906" s="56" t="str">
        <f t="shared" si="14"/>
        <v/>
      </c>
    </row>
    <row r="907" spans="2:2">
      <c r="B907" s="56" t="str">
        <f t="shared" si="14"/>
        <v/>
      </c>
    </row>
    <row r="908" spans="2:2">
      <c r="B908" s="56" t="str">
        <f t="shared" si="14"/>
        <v/>
      </c>
    </row>
    <row r="909" spans="2:2">
      <c r="B909" s="56" t="str">
        <f t="shared" si="14"/>
        <v/>
      </c>
    </row>
    <row r="910" spans="2:2">
      <c r="B910" s="56" t="str">
        <f t="shared" si="14"/>
        <v/>
      </c>
    </row>
    <row r="911" spans="2:2">
      <c r="B911" s="56" t="str">
        <f t="shared" si="14"/>
        <v/>
      </c>
    </row>
    <row r="912" spans="2:2">
      <c r="B912" s="56" t="str">
        <f t="shared" si="14"/>
        <v/>
      </c>
    </row>
    <row r="913" spans="2:2">
      <c r="B913" s="56" t="str">
        <f t="shared" si="14"/>
        <v/>
      </c>
    </row>
    <row r="914" spans="2:2">
      <c r="B914" s="56" t="str">
        <f t="shared" si="14"/>
        <v/>
      </c>
    </row>
    <row r="915" spans="2:2">
      <c r="B915" s="56" t="str">
        <f t="shared" si="14"/>
        <v/>
      </c>
    </row>
    <row r="916" spans="2:2">
      <c r="B916" s="56" t="str">
        <f t="shared" si="14"/>
        <v/>
      </c>
    </row>
    <row r="917" spans="2:2">
      <c r="B917" s="56" t="str">
        <f t="shared" si="14"/>
        <v/>
      </c>
    </row>
    <row r="918" spans="2:2">
      <c r="B918" s="56" t="str">
        <f t="shared" si="14"/>
        <v/>
      </c>
    </row>
    <row r="919" spans="2:2">
      <c r="B919" s="56" t="str">
        <f t="shared" si="14"/>
        <v/>
      </c>
    </row>
    <row r="920" spans="2:2">
      <c r="B920" s="56" t="str">
        <f t="shared" si="14"/>
        <v/>
      </c>
    </row>
    <row r="921" spans="2:2">
      <c r="B921" s="56" t="str">
        <f t="shared" si="14"/>
        <v/>
      </c>
    </row>
    <row r="922" spans="2:2">
      <c r="B922" s="56" t="str">
        <f t="shared" si="14"/>
        <v/>
      </c>
    </row>
    <row r="923" spans="2:2">
      <c r="B923" s="56" t="str">
        <f t="shared" si="14"/>
        <v/>
      </c>
    </row>
    <row r="924" spans="2:2">
      <c r="B924" s="56" t="str">
        <f t="shared" si="14"/>
        <v/>
      </c>
    </row>
    <row r="925" spans="2:2">
      <c r="B925" s="56" t="str">
        <f t="shared" si="14"/>
        <v/>
      </c>
    </row>
    <row r="926" spans="2:2">
      <c r="B926" s="56" t="str">
        <f t="shared" si="14"/>
        <v/>
      </c>
    </row>
    <row r="927" spans="2:2">
      <c r="B927" s="56" t="str">
        <f t="shared" si="14"/>
        <v/>
      </c>
    </row>
    <row r="928" spans="2:2">
      <c r="B928" s="56" t="str">
        <f t="shared" si="14"/>
        <v/>
      </c>
    </row>
    <row r="929" spans="2:2">
      <c r="B929" s="56" t="str">
        <f t="shared" si="14"/>
        <v/>
      </c>
    </row>
    <row r="930" spans="2:2">
      <c r="B930" s="56" t="str">
        <f t="shared" si="14"/>
        <v/>
      </c>
    </row>
    <row r="931" spans="2:2">
      <c r="B931" s="56" t="str">
        <f t="shared" si="14"/>
        <v/>
      </c>
    </row>
    <row r="932" spans="2:2">
      <c r="B932" s="56" t="str">
        <f t="shared" si="14"/>
        <v/>
      </c>
    </row>
    <row r="933" spans="2:2">
      <c r="B933" s="56" t="str">
        <f t="shared" si="14"/>
        <v/>
      </c>
    </row>
    <row r="934" spans="2:2">
      <c r="B934" s="56" t="str">
        <f t="shared" si="14"/>
        <v/>
      </c>
    </row>
    <row r="935" spans="2:2">
      <c r="B935" s="56" t="str">
        <f t="shared" si="14"/>
        <v/>
      </c>
    </row>
    <row r="936" spans="2:2">
      <c r="B936" s="56" t="str">
        <f t="shared" si="14"/>
        <v/>
      </c>
    </row>
    <row r="937" spans="2:2">
      <c r="B937" s="56" t="str">
        <f t="shared" si="14"/>
        <v/>
      </c>
    </row>
    <row r="938" spans="2:2">
      <c r="B938" s="56" t="str">
        <f t="shared" si="14"/>
        <v/>
      </c>
    </row>
    <row r="939" spans="2:2">
      <c r="B939" s="56" t="str">
        <f t="shared" si="14"/>
        <v/>
      </c>
    </row>
    <row r="940" spans="2:2">
      <c r="B940" s="56" t="str">
        <f t="shared" si="14"/>
        <v/>
      </c>
    </row>
    <row r="941" spans="2:2">
      <c r="B941" s="56" t="str">
        <f t="shared" si="14"/>
        <v/>
      </c>
    </row>
    <row r="942" spans="2:2">
      <c r="B942" s="56" t="str">
        <f t="shared" si="14"/>
        <v/>
      </c>
    </row>
    <row r="943" spans="2:2">
      <c r="B943" s="56" t="str">
        <f t="shared" si="14"/>
        <v/>
      </c>
    </row>
    <row r="944" spans="2:2">
      <c r="B944" s="56" t="str">
        <f t="shared" si="14"/>
        <v/>
      </c>
    </row>
    <row r="945" spans="2:2">
      <c r="B945" s="56" t="str">
        <f t="shared" si="14"/>
        <v/>
      </c>
    </row>
    <row r="946" spans="2:2">
      <c r="B946" s="56" t="str">
        <f t="shared" si="14"/>
        <v/>
      </c>
    </row>
    <row r="947" spans="2:2">
      <c r="B947" s="56" t="str">
        <f t="shared" si="14"/>
        <v/>
      </c>
    </row>
    <row r="948" spans="2:2">
      <c r="B948" s="56" t="str">
        <f t="shared" si="14"/>
        <v/>
      </c>
    </row>
    <row r="949" spans="2:2">
      <c r="B949" s="56" t="str">
        <f t="shared" si="14"/>
        <v/>
      </c>
    </row>
    <row r="950" spans="2:2">
      <c r="B950" s="56" t="str">
        <f t="shared" si="14"/>
        <v/>
      </c>
    </row>
    <row r="951" spans="2:2">
      <c r="B951" s="56" t="str">
        <f t="shared" si="14"/>
        <v/>
      </c>
    </row>
    <row r="952" spans="2:2">
      <c r="B952" s="56" t="str">
        <f t="shared" si="14"/>
        <v/>
      </c>
    </row>
    <row r="953" spans="2:2">
      <c r="B953" s="56" t="str">
        <f t="shared" si="14"/>
        <v/>
      </c>
    </row>
    <row r="954" spans="2:2">
      <c r="B954" s="56" t="str">
        <f t="shared" si="14"/>
        <v/>
      </c>
    </row>
    <row r="955" spans="2:2">
      <c r="B955" s="56" t="str">
        <f t="shared" si="14"/>
        <v/>
      </c>
    </row>
    <row r="956" spans="2:2">
      <c r="B956" s="56" t="str">
        <f t="shared" si="14"/>
        <v/>
      </c>
    </row>
    <row r="957" spans="2:2">
      <c r="B957" s="56" t="str">
        <f t="shared" si="14"/>
        <v/>
      </c>
    </row>
    <row r="958" spans="2:2">
      <c r="B958" s="56" t="str">
        <f t="shared" si="14"/>
        <v/>
      </c>
    </row>
    <row r="959" spans="2:2">
      <c r="B959" s="56" t="str">
        <f t="shared" si="14"/>
        <v/>
      </c>
    </row>
    <row r="960" spans="2:2">
      <c r="B960" s="56" t="str">
        <f t="shared" si="14"/>
        <v/>
      </c>
    </row>
    <row r="961" spans="2:2">
      <c r="B961" s="56" t="str">
        <f t="shared" si="14"/>
        <v/>
      </c>
    </row>
    <row r="962" spans="2:2">
      <c r="B962" s="56" t="str">
        <f t="shared" si="14"/>
        <v/>
      </c>
    </row>
    <row r="963" spans="2:2">
      <c r="B963" s="56" t="str">
        <f t="shared" si="14"/>
        <v/>
      </c>
    </row>
    <row r="964" spans="2:2">
      <c r="B964" s="56" t="str">
        <f t="shared" si="14"/>
        <v/>
      </c>
    </row>
    <row r="965" spans="2:2">
      <c r="B965" s="56" t="str">
        <f t="shared" ref="B965:B971" si="15">IF(G965="","",HYPERLINK(G965, "▶"))</f>
        <v/>
      </c>
    </row>
    <row r="966" spans="2:2">
      <c r="B966" s="56" t="str">
        <f t="shared" si="15"/>
        <v/>
      </c>
    </row>
    <row r="967" spans="2:2">
      <c r="B967" s="56" t="str">
        <f t="shared" si="15"/>
        <v/>
      </c>
    </row>
    <row r="968" spans="2:2">
      <c r="B968" s="56" t="str">
        <f t="shared" si="15"/>
        <v/>
      </c>
    </row>
    <row r="969" spans="2:2">
      <c r="B969" s="56" t="str">
        <f t="shared" si="15"/>
        <v/>
      </c>
    </row>
    <row r="970" spans="2:2">
      <c r="B970" s="56" t="str">
        <f t="shared" si="15"/>
        <v/>
      </c>
    </row>
    <row r="971" spans="2:2">
      <c r="B971" s="56" t="str">
        <f t="shared" si="15"/>
        <v/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3AF0-C543-4FDA-916F-470C27FFA098}">
  <dimension ref="A1"/>
  <sheetViews>
    <sheetView workbookViewId="0">
      <selection activeCell="B14" sqref="B14"/>
    </sheetView>
  </sheetViews>
  <sheetFormatPr defaultRowHeight="16.5"/>
  <cols>
    <col min="1" max="1" width="15.375" customWidth="1"/>
    <col min="2" max="2" width="18.625" customWidth="1"/>
  </cols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0594-EEB6-4936-893C-B1E2303C5E81}">
  <dimension ref="A1:D21"/>
  <sheetViews>
    <sheetView workbookViewId="0">
      <selection activeCell="F5" sqref="F5"/>
    </sheetView>
  </sheetViews>
  <sheetFormatPr defaultRowHeight="16.5"/>
  <cols>
    <col min="1" max="1" width="55" customWidth="1"/>
    <col min="2" max="2" width="9.25" customWidth="1"/>
    <col min="3" max="3" width="17.625" style="9" customWidth="1"/>
    <col min="4" max="4" width="13.375" style="9" customWidth="1"/>
  </cols>
  <sheetData>
    <row r="1" spans="1:4" ht="51.6" customHeight="1" thickBot="1">
      <c r="A1" s="42" t="s">
        <v>565</v>
      </c>
      <c r="B1" s="42" t="s">
        <v>566</v>
      </c>
      <c r="C1" s="42" t="s">
        <v>567</v>
      </c>
      <c r="D1" s="42" t="s">
        <v>568</v>
      </c>
    </row>
    <row r="2" spans="1:4">
      <c r="A2" t="s">
        <v>569</v>
      </c>
      <c r="B2" s="3" t="s">
        <v>570</v>
      </c>
      <c r="C2" s="9" t="s">
        <v>571</v>
      </c>
      <c r="D2" s="9" t="s">
        <v>572</v>
      </c>
    </row>
    <row r="3" spans="1:4">
      <c r="A3" t="s">
        <v>573</v>
      </c>
      <c r="B3" s="3" t="s">
        <v>574</v>
      </c>
      <c r="C3" s="9" t="s">
        <v>575</v>
      </c>
      <c r="D3" s="9" t="s">
        <v>572</v>
      </c>
    </row>
    <row r="4" spans="1:4">
      <c r="A4" t="s">
        <v>576</v>
      </c>
      <c r="B4" s="3" t="s">
        <v>577</v>
      </c>
      <c r="C4" s="9" t="s">
        <v>571</v>
      </c>
      <c r="D4" s="9" t="s">
        <v>572</v>
      </c>
    </row>
    <row r="5" spans="1:4">
      <c r="A5" t="s">
        <v>578</v>
      </c>
      <c r="B5" s="3" t="s">
        <v>579</v>
      </c>
      <c r="C5" s="9" t="s">
        <v>571</v>
      </c>
      <c r="D5" s="9" t="s">
        <v>572</v>
      </c>
    </row>
    <row r="6" spans="1:4">
      <c r="A6" t="s">
        <v>580</v>
      </c>
      <c r="B6" s="3" t="s">
        <v>581</v>
      </c>
      <c r="C6" s="9" t="s">
        <v>571</v>
      </c>
      <c r="D6" s="9" t="s">
        <v>572</v>
      </c>
    </row>
    <row r="7" spans="1:4">
      <c r="A7" t="s">
        <v>582</v>
      </c>
      <c r="B7" s="3" t="s">
        <v>583</v>
      </c>
      <c r="C7" s="9" t="s">
        <v>571</v>
      </c>
      <c r="D7" s="9" t="s">
        <v>572</v>
      </c>
    </row>
    <row r="8" spans="1:4">
      <c r="A8" t="s">
        <v>584</v>
      </c>
      <c r="B8" s="3" t="s">
        <v>585</v>
      </c>
      <c r="C8" s="9" t="s">
        <v>586</v>
      </c>
      <c r="D8" s="9" t="s">
        <v>572</v>
      </c>
    </row>
    <row r="9" spans="1:4">
      <c r="A9" t="s">
        <v>587</v>
      </c>
      <c r="B9" s="3" t="s">
        <v>588</v>
      </c>
      <c r="C9" s="9" t="s">
        <v>571</v>
      </c>
      <c r="D9" s="9" t="s">
        <v>572</v>
      </c>
    </row>
    <row r="10" spans="1:4">
      <c r="A10" t="s">
        <v>589</v>
      </c>
      <c r="B10" s="3" t="s">
        <v>590</v>
      </c>
      <c r="C10" s="9" t="s">
        <v>571</v>
      </c>
      <c r="D10" s="9" t="s">
        <v>572</v>
      </c>
    </row>
    <row r="11" spans="1:4">
      <c r="A11" t="s">
        <v>591</v>
      </c>
      <c r="B11" s="3" t="s">
        <v>592</v>
      </c>
      <c r="C11" s="9" t="s">
        <v>593</v>
      </c>
      <c r="D11" s="9" t="s">
        <v>572</v>
      </c>
    </row>
    <row r="12" spans="1:4">
      <c r="A12" t="s">
        <v>594</v>
      </c>
      <c r="B12" s="3" t="s">
        <v>595</v>
      </c>
      <c r="C12" s="9" t="s">
        <v>596</v>
      </c>
      <c r="D12" s="9" t="s">
        <v>572</v>
      </c>
    </row>
    <row r="13" spans="1:4">
      <c r="A13" t="s">
        <v>597</v>
      </c>
      <c r="B13" s="3" t="s">
        <v>598</v>
      </c>
      <c r="C13" s="9" t="s">
        <v>571</v>
      </c>
      <c r="D13" s="9" t="s">
        <v>572</v>
      </c>
    </row>
    <row r="14" spans="1:4">
      <c r="A14" t="s">
        <v>599</v>
      </c>
      <c r="B14" s="3" t="s">
        <v>600</v>
      </c>
      <c r="C14" s="9" t="s">
        <v>601</v>
      </c>
      <c r="D14" s="9" t="s">
        <v>572</v>
      </c>
    </row>
    <row r="15" spans="1:4">
      <c r="A15" t="s">
        <v>602</v>
      </c>
      <c r="B15" s="3" t="s">
        <v>603</v>
      </c>
      <c r="C15" s="9" t="s">
        <v>593</v>
      </c>
      <c r="D15" s="9" t="s">
        <v>572</v>
      </c>
    </row>
    <row r="16" spans="1:4">
      <c r="A16" t="s">
        <v>604</v>
      </c>
      <c r="B16" s="3" t="s">
        <v>605</v>
      </c>
      <c r="C16" s="9" t="s">
        <v>606</v>
      </c>
      <c r="D16" s="9" t="s">
        <v>572</v>
      </c>
    </row>
    <row r="17" spans="1:4">
      <c r="A17" t="s">
        <v>607</v>
      </c>
      <c r="B17" s="3" t="s">
        <v>608</v>
      </c>
      <c r="C17" s="9" t="s">
        <v>606</v>
      </c>
      <c r="D17" s="9" t="s">
        <v>572</v>
      </c>
    </row>
    <row r="18" spans="1:4">
      <c r="A18" t="s">
        <v>609</v>
      </c>
      <c r="B18" s="3" t="s">
        <v>610</v>
      </c>
      <c r="C18" s="9" t="s">
        <v>571</v>
      </c>
      <c r="D18" s="9" t="s">
        <v>572</v>
      </c>
    </row>
    <row r="19" spans="1:4">
      <c r="A19" t="s">
        <v>611</v>
      </c>
      <c r="B19" s="3" t="s">
        <v>612</v>
      </c>
      <c r="C19" s="9" t="s">
        <v>571</v>
      </c>
      <c r="D19" s="9" t="s">
        <v>572</v>
      </c>
    </row>
    <row r="20" spans="1:4">
      <c r="A20" t="s">
        <v>613</v>
      </c>
      <c r="B20" s="3" t="s">
        <v>614</v>
      </c>
      <c r="C20" s="9" t="s">
        <v>601</v>
      </c>
      <c r="D20" s="9" t="s">
        <v>572</v>
      </c>
    </row>
    <row r="21" spans="1:4">
      <c r="A21" t="s">
        <v>615</v>
      </c>
      <c r="B21" t="s">
        <v>616</v>
      </c>
      <c r="C21" s="9" t="s">
        <v>617</v>
      </c>
      <c r="D21" s="9" t="s">
        <v>572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7A83-2339-4BA7-81A5-EFAECB146658}">
  <dimension ref="A1:D15"/>
  <sheetViews>
    <sheetView workbookViewId="0">
      <selection activeCell="A21" sqref="A21"/>
    </sheetView>
  </sheetViews>
  <sheetFormatPr defaultRowHeight="16.5"/>
  <cols>
    <col min="1" max="1" width="53" customWidth="1"/>
    <col min="2" max="2" width="9.25" customWidth="1"/>
    <col min="3" max="3" width="16.875" style="9" customWidth="1"/>
    <col min="4" max="4" width="10.25" style="9" customWidth="1"/>
  </cols>
  <sheetData>
    <row r="1" spans="1:4" ht="40.15" customHeight="1" thickBot="1">
      <c r="A1" s="42" t="s">
        <v>565</v>
      </c>
      <c r="B1" s="42" t="s">
        <v>566</v>
      </c>
      <c r="C1" s="42" t="s">
        <v>567</v>
      </c>
      <c r="D1" s="42" t="s">
        <v>568</v>
      </c>
    </row>
    <row r="2" spans="1:4">
      <c r="A2" t="s">
        <v>618</v>
      </c>
      <c r="B2" s="3" t="s">
        <v>619</v>
      </c>
      <c r="C2" s="9" t="s">
        <v>571</v>
      </c>
      <c r="D2" s="9" t="s">
        <v>572</v>
      </c>
    </row>
    <row r="3" spans="1:4">
      <c r="A3" t="s">
        <v>620</v>
      </c>
      <c r="B3" s="3" t="s">
        <v>621</v>
      </c>
      <c r="C3" s="9" t="s">
        <v>622</v>
      </c>
      <c r="D3" s="9" t="s">
        <v>572</v>
      </c>
    </row>
    <row r="4" spans="1:4">
      <c r="A4" t="s">
        <v>623</v>
      </c>
      <c r="B4" s="3" t="s">
        <v>624</v>
      </c>
      <c r="C4" s="9" t="s">
        <v>625</v>
      </c>
      <c r="D4" s="9" t="s">
        <v>572</v>
      </c>
    </row>
    <row r="5" spans="1:4">
      <c r="A5" t="s">
        <v>626</v>
      </c>
      <c r="B5" s="3" t="s">
        <v>627</v>
      </c>
      <c r="C5" s="9" t="s">
        <v>625</v>
      </c>
      <c r="D5" s="9" t="s">
        <v>572</v>
      </c>
    </row>
    <row r="6" spans="1:4">
      <c r="A6" t="s">
        <v>628</v>
      </c>
      <c r="B6" s="3" t="s">
        <v>629</v>
      </c>
      <c r="C6" s="9" t="s">
        <v>625</v>
      </c>
      <c r="D6" s="9" t="s">
        <v>572</v>
      </c>
    </row>
    <row r="7" spans="1:4">
      <c r="A7" t="s">
        <v>630</v>
      </c>
      <c r="B7" s="3" t="s">
        <v>631</v>
      </c>
      <c r="C7" s="9" t="s">
        <v>617</v>
      </c>
      <c r="D7" s="9" t="s">
        <v>572</v>
      </c>
    </row>
    <row r="8" spans="1:4">
      <c r="A8" t="s">
        <v>632</v>
      </c>
      <c r="B8" s="3" t="s">
        <v>633</v>
      </c>
      <c r="C8" s="9" t="s">
        <v>634</v>
      </c>
      <c r="D8" s="9" t="s">
        <v>572</v>
      </c>
    </row>
    <row r="9" spans="1:4">
      <c r="A9" t="s">
        <v>635</v>
      </c>
      <c r="B9" t="s">
        <v>636</v>
      </c>
      <c r="C9" s="9" t="s">
        <v>634</v>
      </c>
      <c r="D9" s="9" t="s">
        <v>572</v>
      </c>
    </row>
    <row r="10" spans="1:4">
      <c r="A10" t="s">
        <v>637</v>
      </c>
      <c r="B10" t="s">
        <v>638</v>
      </c>
      <c r="C10" s="9" t="s">
        <v>634</v>
      </c>
      <c r="D10" s="9" t="s">
        <v>572</v>
      </c>
    </row>
    <row r="11" spans="1:4">
      <c r="A11" t="s">
        <v>639</v>
      </c>
      <c r="B11" t="s">
        <v>640</v>
      </c>
      <c r="C11" s="9" t="s">
        <v>571</v>
      </c>
      <c r="D11" s="9" t="s">
        <v>572</v>
      </c>
    </row>
    <row r="12" spans="1:4">
      <c r="A12" t="s">
        <v>641</v>
      </c>
      <c r="B12" t="s">
        <v>642</v>
      </c>
      <c r="C12" s="9" t="s">
        <v>575</v>
      </c>
      <c r="D12" s="9" t="s">
        <v>572</v>
      </c>
    </row>
    <row r="13" spans="1:4">
      <c r="A13" t="s">
        <v>643</v>
      </c>
      <c r="B13" t="s">
        <v>644</v>
      </c>
      <c r="C13" s="9" t="s">
        <v>571</v>
      </c>
      <c r="D13" s="9" t="s">
        <v>572</v>
      </c>
    </row>
    <row r="14" spans="1:4">
      <c r="A14" t="s">
        <v>645</v>
      </c>
      <c r="B14" t="s">
        <v>646</v>
      </c>
      <c r="C14" s="9" t="s">
        <v>575</v>
      </c>
      <c r="D14" s="9" t="s">
        <v>572</v>
      </c>
    </row>
    <row r="15" spans="1:4">
      <c r="A15" t="s">
        <v>647</v>
      </c>
      <c r="B15" t="s">
        <v>648</v>
      </c>
      <c r="C15" s="9" t="s">
        <v>634</v>
      </c>
      <c r="D15" s="9" t="s">
        <v>572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D483E-2744-416E-9F49-AC65A19CC372}">
  <dimension ref="A1:F31"/>
  <sheetViews>
    <sheetView tabSelected="1" workbookViewId="0">
      <selection activeCell="C22" sqref="C22"/>
    </sheetView>
  </sheetViews>
  <sheetFormatPr defaultRowHeight="16.5"/>
  <cols>
    <col min="1" max="1" width="43.875" customWidth="1"/>
    <col min="2" max="2" width="10.375" style="47" customWidth="1"/>
    <col min="3" max="3" width="23.875" style="9" customWidth="1"/>
    <col min="4" max="4" width="12.375" style="9" bestFit="1" customWidth="1"/>
    <col min="5" max="5" width="8.75" style="49"/>
    <col min="6" max="6" width="8.75" style="9"/>
  </cols>
  <sheetData>
    <row r="1" spans="1:6" ht="17.25" thickBot="1">
      <c r="A1" s="41" t="s">
        <v>565</v>
      </c>
      <c r="B1" s="48" t="s">
        <v>566</v>
      </c>
      <c r="C1" s="42" t="s">
        <v>567</v>
      </c>
      <c r="D1" s="42" t="s">
        <v>568</v>
      </c>
      <c r="E1" s="42"/>
      <c r="F1" s="42"/>
    </row>
    <row r="2" spans="1:6">
      <c r="A2" t="s">
        <v>649</v>
      </c>
      <c r="B2" s="47" t="s">
        <v>650</v>
      </c>
      <c r="C2" s="9" t="s">
        <v>651</v>
      </c>
      <c r="D2" s="9" t="s">
        <v>572</v>
      </c>
    </row>
    <row r="3" spans="1:6">
      <c r="A3" t="s">
        <v>652</v>
      </c>
      <c r="B3" s="47" t="s">
        <v>653</v>
      </c>
      <c r="C3" s="9" t="s">
        <v>625</v>
      </c>
      <c r="D3" s="9" t="s">
        <v>572</v>
      </c>
    </row>
    <row r="4" spans="1:6">
      <c r="A4" t="s">
        <v>654</v>
      </c>
      <c r="B4" s="47" t="s">
        <v>655</v>
      </c>
      <c r="C4" s="9" t="s">
        <v>617</v>
      </c>
      <c r="D4" s="9" t="s">
        <v>572</v>
      </c>
    </row>
    <row r="5" spans="1:6">
      <c r="A5" t="s">
        <v>656</v>
      </c>
      <c r="B5" s="47" t="s">
        <v>657</v>
      </c>
      <c r="C5" s="9" t="s">
        <v>617</v>
      </c>
      <c r="D5" s="9" t="s">
        <v>572</v>
      </c>
    </row>
    <row r="6" spans="1:6">
      <c r="A6" t="s">
        <v>658</v>
      </c>
      <c r="B6" s="47" t="s">
        <v>659</v>
      </c>
      <c r="C6" s="9" t="s">
        <v>634</v>
      </c>
      <c r="D6" s="9" t="s">
        <v>572</v>
      </c>
    </row>
    <row r="7" spans="1:6">
      <c r="A7" t="s">
        <v>660</v>
      </c>
      <c r="B7" s="47" t="s">
        <v>661</v>
      </c>
      <c r="C7" s="9" t="s">
        <v>662</v>
      </c>
      <c r="D7" s="9" t="s">
        <v>572</v>
      </c>
    </row>
    <row r="8" spans="1:6">
      <c r="A8" t="s">
        <v>663</v>
      </c>
      <c r="B8" s="47" t="s">
        <v>664</v>
      </c>
      <c r="C8" s="9" t="s">
        <v>665</v>
      </c>
      <c r="D8" s="9" t="s">
        <v>572</v>
      </c>
    </row>
    <row r="9" spans="1:6">
      <c r="A9" t="s">
        <v>666</v>
      </c>
      <c r="B9" s="47" t="s">
        <v>667</v>
      </c>
      <c r="C9" s="9" t="s">
        <v>665</v>
      </c>
      <c r="D9" s="9" t="s">
        <v>572</v>
      </c>
    </row>
    <row r="10" spans="1:6">
      <c r="A10" t="s">
        <v>668</v>
      </c>
      <c r="B10" s="47" t="s">
        <v>669</v>
      </c>
      <c r="C10" s="9" t="s">
        <v>665</v>
      </c>
      <c r="D10" s="9" t="s">
        <v>572</v>
      </c>
    </row>
    <row r="11" spans="1:6">
      <c r="A11" t="s">
        <v>670</v>
      </c>
      <c r="B11" s="47" t="s">
        <v>671</v>
      </c>
      <c r="C11" s="9" t="s">
        <v>665</v>
      </c>
      <c r="D11" s="9" t="s">
        <v>572</v>
      </c>
    </row>
    <row r="12" spans="1:6">
      <c r="A12" t="s">
        <v>672</v>
      </c>
      <c r="B12" s="47" t="s">
        <v>673</v>
      </c>
      <c r="C12" s="9" t="s">
        <v>665</v>
      </c>
      <c r="D12" s="9" t="s">
        <v>572</v>
      </c>
    </row>
    <row r="13" spans="1:6">
      <c r="A13" t="s">
        <v>674</v>
      </c>
      <c r="B13" s="47" t="s">
        <v>675</v>
      </c>
      <c r="C13" s="9" t="s">
        <v>676</v>
      </c>
      <c r="D13" s="9" t="s">
        <v>572</v>
      </c>
    </row>
    <row r="14" spans="1:6">
      <c r="A14" t="s">
        <v>677</v>
      </c>
      <c r="B14" s="47" t="s">
        <v>678</v>
      </c>
      <c r="C14" s="9" t="s">
        <v>676</v>
      </c>
      <c r="D14" s="9" t="s">
        <v>572</v>
      </c>
    </row>
    <row r="15" spans="1:6">
      <c r="A15" t="s">
        <v>679</v>
      </c>
      <c r="B15" s="47" t="s">
        <v>680</v>
      </c>
      <c r="C15" s="9" t="s">
        <v>676</v>
      </c>
      <c r="D15" s="9" t="s">
        <v>572</v>
      </c>
    </row>
    <row r="16" spans="1:6">
      <c r="A16" t="s">
        <v>681</v>
      </c>
      <c r="B16" s="47" t="s">
        <v>682</v>
      </c>
      <c r="C16" s="9" t="s">
        <v>676</v>
      </c>
      <c r="D16" s="9" t="s">
        <v>572</v>
      </c>
    </row>
    <row r="17" spans="1:4">
      <c r="A17" t="s">
        <v>683</v>
      </c>
      <c r="B17" s="47" t="s">
        <v>684</v>
      </c>
      <c r="C17" s="9" t="s">
        <v>676</v>
      </c>
      <c r="D17" s="9" t="s">
        <v>572</v>
      </c>
    </row>
    <row r="18" spans="1:4">
      <c r="A18" t="s">
        <v>685</v>
      </c>
      <c r="B18" s="47" t="s">
        <v>686</v>
      </c>
      <c r="C18" s="9" t="s">
        <v>676</v>
      </c>
      <c r="D18" s="9" t="s">
        <v>572</v>
      </c>
    </row>
    <row r="19" spans="1:4">
      <c r="A19" t="s">
        <v>687</v>
      </c>
      <c r="B19" s="47" t="s">
        <v>688</v>
      </c>
      <c r="C19" s="9" t="s">
        <v>676</v>
      </c>
      <c r="D19" s="9" t="s">
        <v>572</v>
      </c>
    </row>
    <row r="20" spans="1:4">
      <c r="A20" t="s">
        <v>689</v>
      </c>
      <c r="B20" s="47" t="s">
        <v>690</v>
      </c>
      <c r="C20" s="9" t="s">
        <v>676</v>
      </c>
      <c r="D20" s="9" t="s">
        <v>572</v>
      </c>
    </row>
    <row r="21" spans="1:4">
      <c r="A21" t="s">
        <v>691</v>
      </c>
      <c r="B21" s="47" t="s">
        <v>692</v>
      </c>
      <c r="C21" s="9" t="s">
        <v>676</v>
      </c>
      <c r="D21" s="9" t="s">
        <v>572</v>
      </c>
    </row>
    <row r="22" spans="1:4">
      <c r="A22" t="s">
        <v>693</v>
      </c>
      <c r="B22" s="47" t="s">
        <v>694</v>
      </c>
      <c r="C22" s="9" t="s">
        <v>676</v>
      </c>
      <c r="D22" s="9" t="s">
        <v>572</v>
      </c>
    </row>
    <row r="23" spans="1:4">
      <c r="A23" t="s">
        <v>695</v>
      </c>
      <c r="B23" s="47" t="s">
        <v>696</v>
      </c>
      <c r="C23" s="9" t="s">
        <v>676</v>
      </c>
      <c r="D23" s="9" t="s">
        <v>572</v>
      </c>
    </row>
    <row r="24" spans="1:4">
      <c r="A24" t="s">
        <v>697</v>
      </c>
      <c r="B24" s="47" t="s">
        <v>698</v>
      </c>
      <c r="C24" s="9" t="s">
        <v>676</v>
      </c>
      <c r="D24" s="9" t="s">
        <v>572</v>
      </c>
    </row>
    <row r="25" spans="1:4">
      <c r="A25" t="s">
        <v>699</v>
      </c>
      <c r="B25" s="47" t="s">
        <v>700</v>
      </c>
      <c r="C25" s="9" t="s">
        <v>665</v>
      </c>
      <c r="D25" s="9" t="s">
        <v>572</v>
      </c>
    </row>
    <row r="26" spans="1:4">
      <c r="A26" t="s">
        <v>701</v>
      </c>
      <c r="B26" s="47" t="s">
        <v>702</v>
      </c>
      <c r="C26" s="9" t="s">
        <v>665</v>
      </c>
      <c r="D26" s="9" t="s">
        <v>572</v>
      </c>
    </row>
    <row r="27" spans="1:4">
      <c r="A27" t="s">
        <v>703</v>
      </c>
      <c r="B27" s="47" t="s">
        <v>704</v>
      </c>
      <c r="C27" s="9" t="s">
        <v>676</v>
      </c>
      <c r="D27" s="9" t="s">
        <v>572</v>
      </c>
    </row>
    <row r="28" spans="1:4">
      <c r="A28" t="s">
        <v>705</v>
      </c>
      <c r="B28" s="47" t="s">
        <v>706</v>
      </c>
      <c r="C28" s="9" t="s">
        <v>676</v>
      </c>
      <c r="D28" s="9" t="s">
        <v>572</v>
      </c>
    </row>
    <row r="29" spans="1:4">
      <c r="A29" t="s">
        <v>707</v>
      </c>
      <c r="B29" s="47" t="s">
        <v>708</v>
      </c>
      <c r="C29" s="9" t="s">
        <v>676</v>
      </c>
      <c r="D29" s="9" t="s">
        <v>572</v>
      </c>
    </row>
    <row r="30" spans="1:4">
      <c r="A30" t="s">
        <v>709</v>
      </c>
      <c r="B30" s="47" t="s">
        <v>710</v>
      </c>
      <c r="C30" s="9" t="s">
        <v>665</v>
      </c>
      <c r="D30" s="9" t="s">
        <v>572</v>
      </c>
    </row>
    <row r="31" spans="1:4">
      <c r="A31" t="s">
        <v>711</v>
      </c>
      <c r="B31" s="47" t="s">
        <v>712</v>
      </c>
      <c r="C31" s="9" t="s">
        <v>676</v>
      </c>
      <c r="D31" s="9" t="s">
        <v>572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Dashboard</vt:lpstr>
      <vt:lpstr>KOSPI</vt:lpstr>
      <vt:lpstr>KOSDAQ</vt:lpstr>
      <vt:lpstr>업종별시세</vt:lpstr>
      <vt:lpstr>주요뉴스</vt:lpstr>
      <vt:lpstr>종목별이슈</vt:lpstr>
      <vt:lpstr>시황정보</vt:lpstr>
      <vt:lpstr>투자정보</vt:lpstr>
      <vt:lpstr>종목분석</vt:lpstr>
      <vt:lpstr>배경화면저장페이지 나중에 입력해서 수정-디자인중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민선 김</dc:creator>
  <cp:lastModifiedBy>dexter yang</cp:lastModifiedBy>
  <dcterms:created xsi:type="dcterms:W3CDTF">2024-12-12T08:35:38Z</dcterms:created>
  <dcterms:modified xsi:type="dcterms:W3CDTF">2024-12-20T03:42:37Z</dcterms:modified>
</cp:coreProperties>
</file>