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Dexter\Source\ALPACO8\RPA_Example\21_오늘의_증권시황\Data\Output\"/>
    </mc:Choice>
  </mc:AlternateContent>
  <xr:revisionPtr revIDLastSave="0" documentId="13_ncr:1_{EAEE7CD6-FD93-4A4E-A9EF-41058928FA71}" xr6:coauthVersionLast="47" xr6:coauthVersionMax="47" xr10:uidLastSave="{00000000-0000-0000-0000-000000000000}"/>
  <bookViews>
    <workbookView xWindow="13950" yWindow="2355" windowWidth="13500" windowHeight="12030" xr2:uid="{128CB9EE-8F8F-4283-BC02-829EA9DF085D}"/>
  </bookViews>
  <sheets>
    <sheet name="Dashboard" sheetId="1" r:id="rId1"/>
    <sheet name="KOSPI" sheetId="3" r:id="rId2"/>
    <sheet name="KOSDAQ" sheetId="2" r:id="rId3"/>
    <sheet name="업종별시세" sheetId="5" r:id="rId4"/>
    <sheet name="주요뉴스" sheetId="7" r:id="rId5"/>
    <sheet name="종목별이슈" sheetId="10" r:id="rId6"/>
    <sheet name="시황정보" sheetId="11" r:id="rId7"/>
    <sheet name="투자정보" sheetId="12" r:id="rId8"/>
    <sheet name="종목분석" sheetId="13" r:id="rId9"/>
    <sheet name="산업분석" sheetId="20" r:id="rId10"/>
    <sheet name="경제분석" sheetId="21" r:id="rId11"/>
    <sheet name="배경화면저장페이지 나중에 입력해서 수정-디자인중" sheetId="19" r:id="rId1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30" i="1" l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Z29" i="1"/>
  <c r="M29" i="1"/>
  <c r="K29" i="1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658" i="7"/>
  <c r="B659" i="7"/>
  <c r="B660" i="7"/>
  <c r="B661" i="7"/>
  <c r="B662" i="7"/>
  <c r="B663" i="7"/>
  <c r="B664" i="7"/>
  <c r="B665" i="7"/>
  <c r="B666" i="7"/>
  <c r="B667" i="7"/>
  <c r="B668" i="7"/>
  <c r="B669" i="7"/>
  <c r="B670" i="7"/>
  <c r="B671" i="7"/>
  <c r="B672" i="7"/>
  <c r="B673" i="7"/>
  <c r="B674" i="7"/>
  <c r="B675" i="7"/>
  <c r="B676" i="7"/>
  <c r="B677" i="7"/>
  <c r="B678" i="7"/>
  <c r="B679" i="7"/>
  <c r="B680" i="7"/>
  <c r="B681" i="7"/>
  <c r="B682" i="7"/>
  <c r="B683" i="7"/>
  <c r="B684" i="7"/>
  <c r="B685" i="7"/>
  <c r="B686" i="7"/>
  <c r="B687" i="7"/>
  <c r="B688" i="7"/>
  <c r="B689" i="7"/>
  <c r="B690" i="7"/>
  <c r="B691" i="7"/>
  <c r="B692" i="7"/>
  <c r="B693" i="7"/>
  <c r="B694" i="7"/>
  <c r="B695" i="7"/>
  <c r="B696" i="7"/>
  <c r="B697" i="7"/>
  <c r="B698" i="7"/>
  <c r="B699" i="7"/>
  <c r="B700" i="7"/>
  <c r="B701" i="7"/>
  <c r="B702" i="7"/>
  <c r="B703" i="7"/>
  <c r="B704" i="7"/>
  <c r="B705" i="7"/>
  <c r="B706" i="7"/>
  <c r="B707" i="7"/>
  <c r="B708" i="7"/>
  <c r="B709" i="7"/>
  <c r="B710" i="7"/>
  <c r="B711" i="7"/>
  <c r="B712" i="7"/>
  <c r="B713" i="7"/>
  <c r="B714" i="7"/>
  <c r="B715" i="7"/>
  <c r="B716" i="7"/>
  <c r="B717" i="7"/>
  <c r="B718" i="7"/>
  <c r="B719" i="7"/>
  <c r="B720" i="7"/>
  <c r="B721" i="7"/>
  <c r="B722" i="7"/>
  <c r="B723" i="7"/>
  <c r="B724" i="7"/>
  <c r="B725" i="7"/>
  <c r="B726" i="7"/>
  <c r="B727" i="7"/>
  <c r="B728" i="7"/>
  <c r="B729" i="7"/>
  <c r="B730" i="7"/>
  <c r="B731" i="7"/>
  <c r="B732" i="7"/>
  <c r="B733" i="7"/>
  <c r="B734" i="7"/>
  <c r="B735" i="7"/>
  <c r="B736" i="7"/>
  <c r="B737" i="7"/>
  <c r="B738" i="7"/>
  <c r="B739" i="7"/>
  <c r="B740" i="7"/>
  <c r="B741" i="7"/>
  <c r="B742" i="7"/>
  <c r="B743" i="7"/>
  <c r="B744" i="7"/>
  <c r="B745" i="7"/>
  <c r="B746" i="7"/>
  <c r="B747" i="7"/>
  <c r="B748" i="7"/>
  <c r="B749" i="7"/>
  <c r="B750" i="7"/>
  <c r="B751" i="7"/>
  <c r="B752" i="7"/>
  <c r="B753" i="7"/>
  <c r="B754" i="7"/>
  <c r="B755" i="7"/>
  <c r="B756" i="7"/>
  <c r="B757" i="7"/>
  <c r="B758" i="7"/>
  <c r="B759" i="7"/>
  <c r="B760" i="7"/>
  <c r="B761" i="7"/>
  <c r="B762" i="7"/>
  <c r="B763" i="7"/>
  <c r="B764" i="7"/>
  <c r="B765" i="7"/>
  <c r="B766" i="7"/>
  <c r="B767" i="7"/>
  <c r="B768" i="7"/>
  <c r="B769" i="7"/>
  <c r="B770" i="7"/>
  <c r="B771" i="7"/>
  <c r="B772" i="7"/>
  <c r="B773" i="7"/>
  <c r="B774" i="7"/>
  <c r="B775" i="7"/>
  <c r="B776" i="7"/>
  <c r="B777" i="7"/>
  <c r="B778" i="7"/>
  <c r="B779" i="7"/>
  <c r="B780" i="7"/>
  <c r="B781" i="7"/>
  <c r="B782" i="7"/>
  <c r="B783" i="7"/>
  <c r="B784" i="7"/>
  <c r="B785" i="7"/>
  <c r="B786" i="7"/>
  <c r="B787" i="7"/>
  <c r="B788" i="7"/>
  <c r="B789" i="7"/>
  <c r="B790" i="7"/>
  <c r="B791" i="7"/>
  <c r="B792" i="7"/>
  <c r="B793" i="7"/>
  <c r="B794" i="7"/>
  <c r="B795" i="7"/>
  <c r="B796" i="7"/>
  <c r="B797" i="7"/>
  <c r="B798" i="7"/>
  <c r="B799" i="7"/>
  <c r="B800" i="7"/>
  <c r="B801" i="7"/>
  <c r="B802" i="7"/>
  <c r="B803" i="7"/>
  <c r="B804" i="7"/>
  <c r="B805" i="7"/>
  <c r="B806" i="7"/>
  <c r="B807" i="7"/>
  <c r="B808" i="7"/>
  <c r="B809" i="7"/>
  <c r="B810" i="7"/>
  <c r="B811" i="7"/>
  <c r="B812" i="7"/>
  <c r="B813" i="7"/>
  <c r="B814" i="7"/>
  <c r="B815" i="7"/>
  <c r="B816" i="7"/>
  <c r="B817" i="7"/>
  <c r="B818" i="7"/>
  <c r="B819" i="7"/>
  <c r="B820" i="7"/>
  <c r="B821" i="7"/>
  <c r="B822" i="7"/>
  <c r="B823" i="7"/>
  <c r="B824" i="7"/>
  <c r="B825" i="7"/>
  <c r="B826" i="7"/>
  <c r="B827" i="7"/>
  <c r="B828" i="7"/>
  <c r="B829" i="7"/>
  <c r="B830" i="7"/>
  <c r="B831" i="7"/>
  <c r="B832" i="7"/>
  <c r="B833" i="7"/>
  <c r="B834" i="7"/>
  <c r="B835" i="7"/>
  <c r="B836" i="7"/>
  <c r="B837" i="7"/>
  <c r="B838" i="7"/>
  <c r="B839" i="7"/>
  <c r="B840" i="7"/>
  <c r="B841" i="7"/>
  <c r="B842" i="7"/>
  <c r="B843" i="7"/>
  <c r="B844" i="7"/>
  <c r="B845" i="7"/>
  <c r="B846" i="7"/>
  <c r="B847" i="7"/>
  <c r="B848" i="7"/>
  <c r="B849" i="7"/>
  <c r="B850" i="7"/>
  <c r="B851" i="7"/>
  <c r="B852" i="7"/>
  <c r="B853" i="7"/>
  <c r="B854" i="7"/>
  <c r="B855" i="7"/>
  <c r="B856" i="7"/>
  <c r="B857" i="7"/>
  <c r="B858" i="7"/>
  <c r="B859" i="7"/>
  <c r="B860" i="7"/>
  <c r="B861" i="7"/>
  <c r="B862" i="7"/>
  <c r="B863" i="7"/>
  <c r="B864" i="7"/>
  <c r="B865" i="7"/>
  <c r="B866" i="7"/>
  <c r="B867" i="7"/>
  <c r="B868" i="7"/>
  <c r="B869" i="7"/>
  <c r="B870" i="7"/>
  <c r="B871" i="7"/>
  <c r="B872" i="7"/>
  <c r="B873" i="7"/>
  <c r="B874" i="7"/>
  <c r="B875" i="7"/>
  <c r="B876" i="7"/>
  <c r="B877" i="7"/>
  <c r="B878" i="7"/>
  <c r="B879" i="7"/>
  <c r="B880" i="7"/>
  <c r="B881" i="7"/>
  <c r="B882" i="7"/>
  <c r="B883" i="7"/>
  <c r="B884" i="7"/>
  <c r="B885" i="7"/>
  <c r="B886" i="7"/>
  <c r="B887" i="7"/>
  <c r="B888" i="7"/>
  <c r="B889" i="7"/>
  <c r="B890" i="7"/>
  <c r="B891" i="7"/>
  <c r="B892" i="7"/>
  <c r="B893" i="7"/>
  <c r="B894" i="7"/>
  <c r="B895" i="7"/>
  <c r="B896" i="7"/>
  <c r="B897" i="7"/>
  <c r="B898" i="7"/>
  <c r="B899" i="7"/>
  <c r="B900" i="7"/>
  <c r="B901" i="7"/>
  <c r="B902" i="7"/>
  <c r="B903" i="7"/>
  <c r="B904" i="7"/>
  <c r="B905" i="7"/>
  <c r="B906" i="7"/>
  <c r="B907" i="7"/>
  <c r="B908" i="7"/>
  <c r="B909" i="7"/>
  <c r="B910" i="7"/>
  <c r="B911" i="7"/>
  <c r="B912" i="7"/>
  <c r="B913" i="7"/>
  <c r="B914" i="7"/>
  <c r="B915" i="7"/>
  <c r="B916" i="7"/>
  <c r="B917" i="7"/>
  <c r="B918" i="7"/>
  <c r="B919" i="7"/>
  <c r="B920" i="7"/>
  <c r="B921" i="7"/>
  <c r="B922" i="7"/>
  <c r="B923" i="7"/>
  <c r="B924" i="7"/>
  <c r="B925" i="7"/>
  <c r="B926" i="7"/>
  <c r="B927" i="7"/>
  <c r="B928" i="7"/>
  <c r="B929" i="7"/>
  <c r="B930" i="7"/>
  <c r="B931" i="7"/>
  <c r="B932" i="7"/>
  <c r="B933" i="7"/>
  <c r="B934" i="7"/>
  <c r="B935" i="7"/>
  <c r="B936" i="7"/>
  <c r="B937" i="7"/>
  <c r="B938" i="7"/>
  <c r="B939" i="7"/>
  <c r="B940" i="7"/>
  <c r="B941" i="7"/>
  <c r="B942" i="7"/>
  <c r="B943" i="7"/>
  <c r="B944" i="7"/>
  <c r="B945" i="7"/>
  <c r="B946" i="7"/>
  <c r="B947" i="7"/>
  <c r="B948" i="7"/>
  <c r="B949" i="7"/>
  <c r="B950" i="7"/>
  <c r="B951" i="7"/>
  <c r="B952" i="7"/>
  <c r="B953" i="7"/>
  <c r="B954" i="7"/>
  <c r="B955" i="7"/>
  <c r="B956" i="7"/>
  <c r="B957" i="7"/>
  <c r="B958" i="7"/>
  <c r="B959" i="7"/>
  <c r="B960" i="7"/>
  <c r="B961" i="7"/>
  <c r="B962" i="7"/>
  <c r="B963" i="7"/>
  <c r="B964" i="7"/>
  <c r="B965" i="7"/>
  <c r="B966" i="7"/>
  <c r="B967" i="7"/>
  <c r="B968" i="7"/>
  <c r="B969" i="7"/>
  <c r="B970" i="7"/>
  <c r="B971" i="7"/>
  <c r="B4" i="7"/>
  <c r="AF20" i="1"/>
  <c r="AF19" i="1"/>
  <c r="AF18" i="1"/>
  <c r="X5" i="1"/>
  <c r="Y5" i="1"/>
  <c r="X6" i="1"/>
  <c r="Y6" i="1"/>
  <c r="X7" i="1"/>
  <c r="Y7" i="1"/>
  <c r="X8" i="1"/>
  <c r="Y8" i="1"/>
  <c r="X9" i="1"/>
  <c r="Y9" i="1"/>
  <c r="X10" i="1"/>
  <c r="Y10" i="1"/>
  <c r="X11" i="1"/>
  <c r="Y11" i="1"/>
  <c r="X12" i="1"/>
  <c r="Y12" i="1"/>
  <c r="X13" i="1"/>
  <c r="Y13" i="1"/>
  <c r="X14" i="1"/>
  <c r="Y14" i="1"/>
  <c r="X15" i="1"/>
  <c r="Y15" i="1"/>
  <c r="X16" i="1"/>
  <c r="Y16" i="1"/>
  <c r="X17" i="1"/>
  <c r="Y17" i="1"/>
  <c r="X18" i="1"/>
  <c r="Y18" i="1"/>
  <c r="X19" i="1"/>
  <c r="Y19" i="1"/>
  <c r="X20" i="1"/>
  <c r="Y20" i="1"/>
  <c r="X21" i="1"/>
  <c r="Y21" i="1"/>
  <c r="X22" i="1"/>
  <c r="Y22" i="1"/>
  <c r="X23" i="1"/>
  <c r="Y23" i="1"/>
  <c r="X24" i="1"/>
  <c r="Y24" i="1"/>
  <c r="O5" i="1"/>
  <c r="P5" i="1"/>
  <c r="Q5" i="1"/>
  <c r="R5" i="1"/>
  <c r="S5" i="1"/>
  <c r="T5" i="1"/>
  <c r="U5" i="1"/>
  <c r="V5" i="1"/>
  <c r="W5" i="1"/>
  <c r="O6" i="1"/>
  <c r="O7" i="1"/>
  <c r="O8" i="1"/>
  <c r="O9" i="1"/>
  <c r="O10" i="1"/>
  <c r="O11" i="1"/>
  <c r="O12" i="1"/>
  <c r="O13" i="1"/>
  <c r="O14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R6" i="1"/>
  <c r="S6" i="1"/>
  <c r="T6" i="1"/>
  <c r="U6" i="1"/>
  <c r="V6" i="1"/>
  <c r="W6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B46" i="1"/>
  <c r="AB47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29" i="1"/>
  <c r="Z5" i="1"/>
  <c r="Z6" i="1"/>
  <c r="Z7" i="1"/>
  <c r="R7" i="1"/>
  <c r="S7" i="1"/>
  <c r="T7" i="1"/>
  <c r="U7" i="1"/>
  <c r="V7" i="1"/>
  <c r="W7" i="1"/>
  <c r="Z8" i="1"/>
  <c r="R8" i="1"/>
  <c r="S8" i="1"/>
  <c r="T8" i="1"/>
  <c r="U8" i="1"/>
  <c r="V8" i="1"/>
  <c r="W8" i="1"/>
  <c r="Z9" i="1"/>
  <c r="R9" i="1"/>
  <c r="S9" i="1"/>
  <c r="T9" i="1"/>
  <c r="U9" i="1"/>
  <c r="V9" i="1"/>
  <c r="W9" i="1"/>
  <c r="Z10" i="1"/>
  <c r="R10" i="1"/>
  <c r="S10" i="1"/>
  <c r="T10" i="1"/>
  <c r="U10" i="1"/>
  <c r="V10" i="1"/>
  <c r="W10" i="1"/>
  <c r="Z11" i="1"/>
  <c r="R11" i="1"/>
  <c r="S11" i="1"/>
  <c r="T11" i="1"/>
  <c r="U11" i="1"/>
  <c r="V11" i="1"/>
  <c r="W11" i="1"/>
  <c r="Z12" i="1"/>
  <c r="R12" i="1"/>
  <c r="S12" i="1"/>
  <c r="T12" i="1"/>
  <c r="U12" i="1"/>
  <c r="V12" i="1"/>
  <c r="W12" i="1"/>
  <c r="Z13" i="1"/>
  <c r="R13" i="1"/>
  <c r="S13" i="1"/>
  <c r="T13" i="1"/>
  <c r="U13" i="1"/>
  <c r="V13" i="1"/>
  <c r="W13" i="1"/>
  <c r="Z14" i="1"/>
  <c r="P14" i="1"/>
  <c r="Q14" i="1"/>
  <c r="R14" i="1"/>
  <c r="S14" i="1"/>
  <c r="T14" i="1"/>
  <c r="U14" i="1"/>
  <c r="V14" i="1"/>
  <c r="W14" i="1"/>
  <c r="Z15" i="1"/>
  <c r="O15" i="1"/>
  <c r="P15" i="1"/>
  <c r="Q15" i="1"/>
  <c r="R15" i="1"/>
  <c r="S15" i="1"/>
  <c r="T15" i="1"/>
  <c r="U15" i="1"/>
  <c r="V15" i="1"/>
  <c r="W15" i="1"/>
  <c r="Z16" i="1"/>
  <c r="O16" i="1"/>
  <c r="P16" i="1"/>
  <c r="Q16" i="1"/>
  <c r="R16" i="1"/>
  <c r="S16" i="1"/>
  <c r="T16" i="1"/>
  <c r="U16" i="1"/>
  <c r="V16" i="1"/>
  <c r="W16" i="1"/>
  <c r="Z17" i="1"/>
  <c r="O17" i="1"/>
  <c r="P17" i="1"/>
  <c r="Q17" i="1"/>
  <c r="R17" i="1"/>
  <c r="S17" i="1"/>
  <c r="T17" i="1"/>
  <c r="U17" i="1"/>
  <c r="V17" i="1"/>
  <c r="W17" i="1"/>
  <c r="Z18" i="1"/>
  <c r="O18" i="1"/>
  <c r="P18" i="1"/>
  <c r="Q18" i="1"/>
  <c r="R18" i="1"/>
  <c r="S18" i="1"/>
  <c r="T18" i="1"/>
  <c r="U18" i="1"/>
  <c r="V18" i="1"/>
  <c r="W18" i="1"/>
  <c r="Z19" i="1"/>
  <c r="O19" i="1"/>
  <c r="P19" i="1"/>
  <c r="Q19" i="1"/>
  <c r="R19" i="1"/>
  <c r="S19" i="1"/>
  <c r="T19" i="1"/>
  <c r="U19" i="1"/>
  <c r="V19" i="1"/>
  <c r="W19" i="1"/>
  <c r="Z20" i="1"/>
  <c r="O20" i="1"/>
  <c r="P20" i="1"/>
  <c r="Q20" i="1"/>
  <c r="R20" i="1"/>
  <c r="S20" i="1"/>
  <c r="T20" i="1"/>
  <c r="U20" i="1"/>
  <c r="V20" i="1"/>
  <c r="W20" i="1"/>
  <c r="Z21" i="1"/>
  <c r="O21" i="1"/>
  <c r="P21" i="1"/>
  <c r="Q21" i="1"/>
  <c r="R21" i="1"/>
  <c r="S21" i="1"/>
  <c r="T21" i="1"/>
  <c r="U21" i="1"/>
  <c r="V21" i="1"/>
  <c r="W21" i="1"/>
  <c r="Z22" i="1"/>
  <c r="O22" i="1"/>
  <c r="P22" i="1"/>
  <c r="Q22" i="1"/>
  <c r="R22" i="1"/>
  <c r="S22" i="1"/>
  <c r="T22" i="1"/>
  <c r="U22" i="1"/>
  <c r="V22" i="1"/>
  <c r="W22" i="1"/>
  <c r="Z23" i="1"/>
  <c r="O23" i="1"/>
  <c r="P23" i="1"/>
  <c r="Q23" i="1"/>
  <c r="R23" i="1"/>
  <c r="S23" i="1"/>
  <c r="T23" i="1"/>
  <c r="U23" i="1"/>
  <c r="V23" i="1"/>
  <c r="W23" i="1"/>
  <c r="Z24" i="1"/>
  <c r="O24" i="1"/>
  <c r="P24" i="1"/>
  <c r="Q24" i="1"/>
  <c r="R24" i="1"/>
  <c r="S24" i="1"/>
  <c r="T24" i="1"/>
  <c r="U24" i="1"/>
  <c r="V24" i="1"/>
  <c r="W24" i="1"/>
  <c r="N20" i="1"/>
  <c r="N21" i="1"/>
  <c r="N22" i="1"/>
  <c r="N23" i="1"/>
  <c r="N24" i="1"/>
  <c r="N9" i="1"/>
  <c r="N10" i="1"/>
  <c r="N11" i="1"/>
  <c r="N12" i="1"/>
  <c r="N13" i="1"/>
  <c r="N14" i="1"/>
  <c r="N19" i="1"/>
  <c r="N18" i="1"/>
  <c r="N17" i="1"/>
  <c r="N16" i="1"/>
  <c r="N15" i="1"/>
  <c r="N8" i="1"/>
  <c r="N7" i="1"/>
  <c r="N6" i="1"/>
  <c r="N5" i="1"/>
  <c r="AF14" i="1" l="1"/>
  <c r="AC18" i="1"/>
  <c r="AF5" i="1"/>
  <c r="AF9" i="1"/>
  <c r="AF10" i="1"/>
  <c r="AF12" i="1"/>
  <c r="AF11" i="1"/>
  <c r="AF7" i="1"/>
  <c r="AF8" i="1"/>
  <c r="AF6" i="1"/>
  <c r="AF13" i="1"/>
</calcChain>
</file>

<file path=xl/sharedStrings.xml><?xml version="1.0" encoding="utf-8"?>
<sst xmlns="http://schemas.openxmlformats.org/spreadsheetml/2006/main" count="495" uniqueCount="367">
  <si>
    <t>오늘자 뉴스</t>
    <phoneticPr fontId="1" type="noConversion"/>
  </si>
  <si>
    <t>시가총액</t>
  </si>
  <si>
    <t>구분</t>
    <phoneticPr fontId="1" type="noConversion"/>
  </si>
  <si>
    <t>KOSPI</t>
    <phoneticPr fontId="1" type="noConversion"/>
  </si>
  <si>
    <t>KOSDAQ</t>
    <phoneticPr fontId="1" type="noConversion"/>
  </si>
  <si>
    <t>종목명</t>
    <phoneticPr fontId="1" type="noConversion"/>
  </si>
  <si>
    <t>URL</t>
    <phoneticPr fontId="1" type="noConversion"/>
  </si>
  <si>
    <t>파일명</t>
    <phoneticPr fontId="1" type="noConversion"/>
  </si>
  <si>
    <t>출처</t>
    <phoneticPr fontId="1" type="noConversion"/>
  </si>
  <si>
    <t>번호</t>
    <phoneticPr fontId="1" type="noConversion"/>
  </si>
  <si>
    <t>다우산업</t>
    <phoneticPr fontId="1" type="noConversion"/>
  </si>
  <si>
    <t>나스닥</t>
    <phoneticPr fontId="1" type="noConversion"/>
  </si>
  <si>
    <t>S&amp;P 500</t>
    <phoneticPr fontId="1" type="noConversion"/>
  </si>
  <si>
    <t>USD환율</t>
    <phoneticPr fontId="1" type="noConversion"/>
  </si>
  <si>
    <t>JPY환율</t>
    <phoneticPr fontId="1" type="noConversion"/>
  </si>
  <si>
    <t>EUR환율</t>
    <phoneticPr fontId="1" type="noConversion"/>
  </si>
  <si>
    <t>WIT</t>
    <phoneticPr fontId="1" type="noConversion"/>
  </si>
  <si>
    <t>유가</t>
    <phoneticPr fontId="1" type="noConversion"/>
  </si>
  <si>
    <t>금</t>
    <phoneticPr fontId="1" type="noConversion"/>
  </si>
  <si>
    <t>업종별시세</t>
    <phoneticPr fontId="1" type="noConversion"/>
  </si>
  <si>
    <t>현재가</t>
  </si>
  <si>
    <t>전일비</t>
  </si>
  <si>
    <t>등락률</t>
  </si>
  <si>
    <t>거래량</t>
  </si>
  <si>
    <t>영업이익</t>
  </si>
  <si>
    <t>외국인비율</t>
  </si>
  <si>
    <t>PER</t>
  </si>
  <si>
    <t>ROE</t>
  </si>
  <si>
    <t>PBR</t>
  </si>
  <si>
    <t>제목</t>
    <phoneticPr fontId="1" type="noConversion"/>
  </si>
  <si>
    <t xml:space="preserve">KOSDAQ </t>
    <phoneticPr fontId="1" type="noConversion"/>
  </si>
  <si>
    <t>KOSPI 200</t>
    <phoneticPr fontId="1" type="noConversion"/>
  </si>
  <si>
    <t>상승종목</t>
    <phoneticPr fontId="1" type="noConversion"/>
  </si>
  <si>
    <t>등락률순위</t>
    <phoneticPr fontId="1" type="noConversion"/>
  </si>
  <si>
    <t>종목별 투자정보</t>
    <phoneticPr fontId="1" type="noConversion"/>
  </si>
  <si>
    <t>개수</t>
    <phoneticPr fontId="1" type="noConversion"/>
  </si>
  <si>
    <t>시황정보</t>
    <phoneticPr fontId="1" type="noConversion"/>
  </si>
  <si>
    <t>종목별 공시지표</t>
    <phoneticPr fontId="1" type="noConversion"/>
  </si>
  <si>
    <t>오늘의 리포트</t>
    <phoneticPr fontId="1" type="noConversion"/>
  </si>
  <si>
    <t>투자정보</t>
    <phoneticPr fontId="1" type="noConversion"/>
  </si>
  <si>
    <t>종목분석</t>
    <phoneticPr fontId="1" type="noConversion"/>
  </si>
  <si>
    <t>경제전망리포트</t>
    <phoneticPr fontId="1" type="noConversion"/>
  </si>
  <si>
    <t>공시</t>
    <phoneticPr fontId="1" type="noConversion"/>
  </si>
  <si>
    <t xml:space="preserve">&lt;-종목별공시URL은 코스피 코스닥 10개만 끌고와서 Z5:Z24에 넣기 </t>
    <phoneticPr fontId="1" type="noConversion"/>
  </si>
  <si>
    <t>AG23</t>
    <phoneticPr fontId="1" type="noConversion"/>
  </si>
  <si>
    <t>AH23</t>
    <phoneticPr fontId="1" type="noConversion"/>
  </si>
  <si>
    <t>N</t>
  </si>
  <si>
    <t>종목명</t>
  </si>
  <si>
    <t>종목명 Url</t>
  </si>
  <si>
    <t>매수호가</t>
  </si>
  <si>
    <t>매도호가</t>
  </si>
  <si>
    <t>매수총잔량</t>
  </si>
  <si>
    <t>매도총잔량</t>
  </si>
  <si>
    <t>남선알미늄</t>
  </si>
  <si>
    <t>업종명</t>
  </si>
  <si>
    <t>업종명 Url</t>
  </si>
  <si>
    <t>전일대비</t>
  </si>
  <si>
    <t>전일대비 등락현황 전체</t>
  </si>
  <si>
    <t>전일대비 등락현황 상승</t>
  </si>
  <si>
    <t>전일대비 등락현황 보합</t>
  </si>
  <si>
    <t>전일대비 등락현황 하락</t>
  </si>
  <si>
    <t>등락그래프</t>
  </si>
  <si>
    <t>제목</t>
  </si>
  <si>
    <t>증권사</t>
  </si>
  <si>
    <t>작성일</t>
  </si>
  <si>
    <t>주요 뉴스</t>
    <phoneticPr fontId="1" type="noConversion"/>
  </si>
  <si>
    <t>외국인비율</t>
    <phoneticPr fontId="1" type="noConversion"/>
  </si>
  <si>
    <t>주 요  뉴 스</t>
    <phoneticPr fontId="1" type="noConversion"/>
  </si>
  <si>
    <t>링크</t>
    <phoneticPr fontId="1" type="noConversion"/>
  </si>
  <si>
    <t>내용</t>
    <phoneticPr fontId="1" type="noConversion"/>
  </si>
  <si>
    <t>언론사</t>
    <phoneticPr fontId="1" type="noConversion"/>
  </si>
  <si>
    <t>날짜</t>
    <phoneticPr fontId="1" type="noConversion"/>
  </si>
  <si>
    <t>종목명</t>
    <phoneticPr fontId="1" type="noConversion"/>
  </si>
  <si>
    <t>제목URL</t>
    <phoneticPr fontId="1" type="noConversion"/>
  </si>
  <si>
    <t>분류</t>
    <phoneticPr fontId="1" type="noConversion"/>
  </si>
  <si>
    <t>URL</t>
  </si>
  <si>
    <t>FOMC 여파' 코스피, 이틀째 급락…외인 1조 매물폭탄</t>
  </si>
  <si>
    <t>20일 코스피 지수가 미 연방공개시장위원회(FOMC)의 금리인하 속도 지연 전망에 이틀째 급락했다. 외국인 투자자는 코스피 현·선물 시..</t>
  </si>
  <si>
    <t xml:space="preserve">한국경제 </t>
  </si>
  <si>
    <t>https://finance.naver.com/news/news_read.naver?article_id=0005072704&amp;office_id=015&amp;mode=mainnews&amp;type=&amp;date=2024-12-20&amp;page=1</t>
  </si>
  <si>
    <t>다시 시작된 외인 엑소더스…2400선 진땀 사수[코스피 마감]</t>
  </si>
  <si>
    <t>코스피 지수가 1%대 하락하며 2400선을 겨우 지켜냈다. 20일 엠피닥터에 따르면 이날 코스피 지수는 전일 대비 1.30%(31.78..</t>
  </si>
  <si>
    <t xml:space="preserve">이데일리 </t>
  </si>
  <si>
    <t>https://finance.naver.com/news/news_read.naver?article_id=0005910635&amp;office_id=018&amp;mode=mainnews&amp;type=&amp;date=2024-12-20&amp;page=1</t>
  </si>
  <si>
    <t>[속보] "외국인, 8천억 던졌다"…韓 증시 '노답'</t>
  </si>
  <si>
    <t>코스피가 1%대 하락 마감했다. 미 연준의 통화정책을 둘러싼 불확실성이 확대되면서 이틀 사이에 100포인트 가깝게 지수가 녹아내렸다. ..</t>
  </si>
  <si>
    <t xml:space="preserve">한국경제TV </t>
  </si>
  <si>
    <t>https://finance.naver.com/news/news_read.naver?article_id=0001192538&amp;office_id=215&amp;mode=mainnews&amp;type=&amp;date=2024-12-20&amp;page=1</t>
  </si>
  <si>
    <t>“재무우려 덜었지만 4분기 부진”…롯데케미칼 목표가 하향</t>
  </si>
  <si>
    <t>롯데케미칼이 사채권자 집회를 통해 회사채 관련 우려를 덜었음에도 불구하고 삼성증권은 롯데케미칼 목표가를 6% 내렸다. 20일 삼성증권은..</t>
  </si>
  <si>
    <t xml:space="preserve">매일경제 </t>
  </si>
  <si>
    <t>https://finance.naver.com/news/news_read.naver?article_id=0005417136&amp;office_id=009&amp;mode=mainnews&amp;type=&amp;date=2024-12-20&amp;page=1</t>
  </si>
  <si>
    <t>1450원대 고환율 지속 우려에…정부 외환수급대책 총동원 ‘주목’[외환분석]</t>
  </si>
  <si>
    <t>원·달러 환율이 달러 강세 압력이 커지면서 장중 1450원대 초반에서 등락을 보이자 정부가 외환 수급 개선 방안을 발표하고 시장리스크 ..</t>
  </si>
  <si>
    <t>https://finance.naver.com/news/news_read.naver?article_id=0005910574&amp;office_id=018&amp;mode=mainnews&amp;type=&amp;date=2024-12-20&amp;page=1</t>
  </si>
  <si>
    <t>"산타 랠리는 커녕"…2400선 무너진 코스피 어디로</t>
  </si>
  <si>
    <t>장중 코스피 2400선이 붕괴되면서 악재에 대한 민감도가 높아졌다는 평가가 나온다. 당초 증권가에서는 지수 하방이 제한될 것이라는 전망..</t>
  </si>
  <si>
    <t xml:space="preserve">뉴시스 </t>
  </si>
  <si>
    <t>https://finance.naver.com/news/news_read.naver?article_id=0012973971&amp;office_id=003&amp;mode=mainnews&amp;type=&amp;date=2024-12-20&amp;page=1</t>
  </si>
  <si>
    <t>트럼프노믹스'는 어떤 세상을 만들까[마켓칼럼]</t>
  </si>
  <si>
    <t>이 기사는 국내 최대 해외 투자정보 플랫폼 한경 글로벌마켓에 게재된 기사입니다. ※한경 마켓PRO 텔레그램을 구독하시면 프리미엄 투자 ..</t>
  </si>
  <si>
    <t>https://finance.naver.com/news/news_read.naver?article_id=0005072653&amp;office_id=015&amp;mode=mainnews&amp;type=&amp;date=2024-12-20&amp;page=1</t>
  </si>
  <si>
    <t>SK하이닉스, 4% 약세에 다시 '16만닉스'…삼성전자도 2% 급락[핫종목]</t>
  </si>
  <si>
    <t>국내 대표 반도체주가 급락하고 있다. 20일 오후 1시 47분 기준 SK하이닉스(000660)는 전일 대비 7100원(4.06%) 하락..</t>
  </si>
  <si>
    <t xml:space="preserve">뉴스1 </t>
  </si>
  <si>
    <t>https://finance.naver.com/news/news_read.naver?article_id=0007979439&amp;office_id=421&amp;mode=mainnews&amp;type=&amp;date=2024-12-20&amp;page=1</t>
  </si>
  <si>
    <t>"외인, 무섭게 던지네" 코스피 장중 2400선 붕괴…코스닥 2%↓</t>
  </si>
  <si>
    <t>외국인의 순매도세에 밀려 코스피와 코스닥이 나란히 하락 중이다. 코스피는 2400선이 깨졌다. 20일 오후 1시 39분 기준 코스피 지..</t>
  </si>
  <si>
    <t xml:space="preserve">머니투데이 </t>
  </si>
  <si>
    <t>https://finance.naver.com/news/news_read.naver?article_id=0005131509&amp;office_id=008&amp;mode=mainnews&amp;type=&amp;date=2024-12-20&amp;page=1</t>
  </si>
  <si>
    <t>‘外人·기관 매도 폭격’ 맞은 코스피, 결국 2400 붕괴 [투자360]</t>
  </si>
  <si>
    <t>외인 코스피 현·선물 9000억원대 순매도 기관도 ‘팔자’ [헤럴드경제=신동윤 기자] 코스피 지수 2400 선이 결국 무너졌다. 외국인..</t>
  </si>
  <si>
    <t xml:space="preserve">헤럴드경제 </t>
  </si>
  <si>
    <t>https://finance.naver.com/news/news_read.naver?article_id=0002405580&amp;office_id=016&amp;mode=mainnews&amp;type=&amp;date=2024-12-20&amp;page=1</t>
  </si>
  <si>
    <t>고려아연, 임시주총 표대결 MBK 우세 속 남은 변수는</t>
  </si>
  <si>
    <t>고려아연경영권 분쟁의 분수령이 될 임시주주총회 의결권 기준일이 지난 가운데 사실상 표대결 승부의 추는 기울었다는 분석이 나온다. MBK..</t>
  </si>
  <si>
    <t xml:space="preserve">비즈워치 </t>
  </si>
  <si>
    <t>https://finance.naver.com/news/news_read.naver?article_id=0000031754&amp;office_id=648&amp;mode=mainnews&amp;type=&amp;date=2024-12-20&amp;page=1</t>
  </si>
  <si>
    <t>코스피 지수, 美 FOMC 충격에 장 중 2400선 붕괴… 8거래일만</t>
  </si>
  <si>
    <t>코스피, 탄핵 정국 이후 다시 2300선으로 매파적 美 FOMC에 외국인 자금 이탈 커져 코스피 지수가 장 중 2300선으로 내려왔다...</t>
  </si>
  <si>
    <t xml:space="preserve">조선비즈 </t>
  </si>
  <si>
    <t>https://finance.naver.com/news/news_read.naver?article_id=0001041689&amp;office_id=366&amp;mode=mainnews&amp;type=&amp;date=2024-12-20&amp;page=1</t>
  </si>
  <si>
    <t>계엄과 함께 추락한 '밸류업 ETF', 탄핵으로 '활짝'</t>
  </si>
  <si>
    <t>윤석열 대통령의 '계엄 선포'와 함께 추락한 '밸류업 상장지수펀드(ETF)' 수익률이 윤 대통령에 대한 탄핵안 가결로 회복세를 보이고 ..</t>
  </si>
  <si>
    <t>https://finance.naver.com/news/news_read.naver?article_id=0000031753&amp;office_id=648&amp;mode=mainnews&amp;type=&amp;date=2024-12-20&amp;page=1</t>
  </si>
  <si>
    <t>"4만전자 다시 볼라"…외국인 빠진 삼성전자, 내년은?</t>
  </si>
  <si>
    <t>국내 증시 대장주 삼성전자가 내림세를 이어가고 있다. AI(인공지능) 경쟁력 등 주가 반등을 이끌 모멘텀(주가 상승 동력)이 부재한 상..</t>
  </si>
  <si>
    <t>https://finance.naver.com/news/news_read.naver?article_id=0005131485&amp;office_id=008&amp;mode=mainnews&amp;type=&amp;date=2024-12-20&amp;page=1</t>
  </si>
  <si>
    <t>PBR 0.8배 ‘코로나 수준’… 글로벌 투자 비중도 ‘뚝뚝’</t>
  </si>
  <si>
    <t>■ 불붙는 ‘코스피 바닥론’ 탄핵정국·트럼프 2기 영향에 PBR 하락… 청산가치 밑돌아 美는 4.6배·유럽은 1.9배 대조 전문가 “A..</t>
  </si>
  <si>
    <t xml:space="preserve">문화일보 </t>
  </si>
  <si>
    <t>https://finance.naver.com/news/news_read.naver?article_id=0002679429&amp;office_id=021&amp;mode=mainnews&amp;type=&amp;date=2024-12-20&amp;page=1</t>
  </si>
  <si>
    <t>올해 주식 사고 연말 배당받으려면…"26일까지 매수해야"</t>
  </si>
  <si>
    <t>한국예탁결제원이 12월 결산 상장법인의 정기주주총회에서 의결권을 행사하거나 배당을 받고자 하는 투자자는 오는 26일까지 해당 상장법인의..</t>
  </si>
  <si>
    <t>https://finance.naver.com/news/news_read.naver?article_id=0005131472&amp;office_id=008&amp;mode=mainnews&amp;type=&amp;date=2024-12-20&amp;page=1</t>
  </si>
  <si>
    <t>외인 코스피서 2조 넘게 이탈한 3가지 이유</t>
  </si>
  <si>
    <t>외인투자자, 韓증시 이탈 요인 분석 三電부진·강달러·세계경기 민감 꼽아 비상계엄 사태, 탄핵정국 등 국내 정세가 요동을 치자 다수의 외..</t>
  </si>
  <si>
    <t>https://finance.naver.com/news/news_read.naver?article_id=0002405540&amp;office_id=016&amp;mode=mainnews&amp;type=&amp;date=2024-12-20&amp;page=1</t>
  </si>
  <si>
    <t>美증시 시총&lt;63조달러&gt;, 글로벌 절반 넘었다</t>
  </si>
  <si>
    <t>11월 기준 전세계 시총 50.3% 차지 1년 간 글로벌 시총 성장세보다 NYSE 1.64배·나스닥 2.28배 ↑ 연간수익률, 日·獨·..</t>
  </si>
  <si>
    <t>https://finance.naver.com/news/news_read.naver?article_id=0002405537&amp;office_id=016&amp;mode=mainnews&amp;type=&amp;date=2024-12-20&amp;page=1</t>
  </si>
  <si>
    <t>저점 찍었나…삼성전자 순매수 1위[주식 초고수는 지금]</t>
  </si>
  <si>
    <t>미래에셋증권에서 거래하는 고수익 투자자들이 20일 오전 가장 많이 순매수한 종목은 삼성전자(005930), 루닛(328130), 비보존..</t>
  </si>
  <si>
    <t xml:space="preserve">서울경제 </t>
  </si>
  <si>
    <t>https://finance.naver.com/news/news_read.naver?article_id=0004430435&amp;office_id=011&amp;mode=mainnews&amp;type=&amp;date=2024-12-20&amp;page=1</t>
  </si>
  <si>
    <t>QQQ 투자? 당신도 ‘비트코인’ 투자자!…대표 나스닥 ETF, ‘마이크로스트레티지’ 편입 효과는? [투자360]</t>
  </si>
  <si>
    <t>이달 23일부터 비트코인을 대량 보유한 마이크로스트레티지가 나스닥 100 지수에 편입된다. 이에 따라 나스닥 100을 추종하는 대표 E..</t>
  </si>
  <si>
    <t>https://finance.naver.com/news/news_read.naver?article_id=0002405513&amp;office_id=016&amp;mode=mainnews&amp;type=&amp;date=2024-12-20&amp;page=1</t>
  </si>
  <si>
    <t>美 트럼프發 셧다운 위기...탄핵정국 韓 직격탄 우려 [오한마]</t>
  </si>
  <si>
    <t>시청자 여러분 안녕하십니까. 오전장 한방에 마무리하는 뉴스. 오한마 시간입니다. 미국 하원에서 새 예산안이 부결되면서 연방정부 셧다운 ..</t>
  </si>
  <si>
    <t>https://finance.naver.com/news/news_read.naver?article_id=0001192484&amp;office_id=215&amp;mode=mainnews&amp;type=&amp;date=2024-12-20&amp;page=2</t>
  </si>
  <si>
    <t>불닭 열풍' 삼양식품, 하락장 속 나홀로 질주…최고가 경신</t>
  </si>
  <si>
    <t>삼양식품이 글로벌 불닭볶음면 열풍에 힘입어 하락장 속에서도 사상 최고가를 기록했다. 수출 증가와 생산능력 확대에 따른 성장 기대감이 주..</t>
  </si>
  <si>
    <t>https://finance.naver.com/news/news_read.naver?article_id=0012973601&amp;office_id=003&amp;mode=mainnews&amp;type=&amp;date=2024-12-20&amp;page=2</t>
  </si>
  <si>
    <t>벨기에 빌딩 투자도 전액 손실로…늦어지는 금리인하 어쩌나</t>
  </si>
  <si>
    <t>벨기에 정부기관이 사용하는 빌딩에 투자한 부동산 펀드가 전액 손실 위기에 처했다. 지난 6월 펀드 만기는 5년 연장했지만, 자산 매입 ..</t>
  </si>
  <si>
    <t>https://finance.naver.com/news/news_read.naver?article_id=0012973572&amp;office_id=003&amp;mode=mainnews&amp;type=&amp;date=2024-12-20&amp;page=2</t>
  </si>
  <si>
    <t>불안한 정국에 '대한한공' 주가에 쏠린 눈...왜?</t>
  </si>
  <si>
    <t>비상계엄 및 대통령 탄핵, 미국 연방공개시장위원회(FOMC)의 매파적 발언 등으로 환율이 치솟고 있지만 예상보다 여객 수요는 견조한 것..</t>
  </si>
  <si>
    <t xml:space="preserve">파이낸셜뉴스 </t>
  </si>
  <si>
    <t>https://finance.naver.com/news/news_read.naver?article_id=0005285331&amp;office_id=014&amp;mode=mainnews&amp;type=&amp;date=2024-12-20&amp;page=2</t>
  </si>
  <si>
    <t>"대권 도전하나?" 질문에 "생각해 본 적 없다"…우원식 대답에 '테마주' 급락</t>
  </si>
  <si>
    <t>연일 급등하던 '우원식 테마주'들이 하락세를 보이고 있다. 우원식 국회의장이 차기 대선 도전 가능성과 관련해 "아직 생각해 본 적 없다..</t>
  </si>
  <si>
    <t>https://finance.naver.com/news/news_read.naver?article_id=0004430414&amp;office_id=011&amp;mode=mainnews&amp;type=&amp;date=2024-12-20&amp;page=2</t>
  </si>
  <si>
    <t>고려아연, '주총 명부폐쇄일' 주가 100만원 깨져[핫종목]</t>
  </si>
  <si>
    <t>최윤범 회장과 영풍(000670)·MBK파트너스의 경영권 분쟁으로 주가가 큰 폭으로 올랐던 고려아연(010130)의 주가가 장중 100..</t>
  </si>
  <si>
    <t>https://finance.naver.com/news/news_read.naver?article_id=0007979065&amp;office_id=421&amp;mode=mainnews&amp;type=&amp;date=2024-12-20&amp;page=2</t>
  </si>
  <si>
    <t>“11만달러 가나 했더니”···꺾인 비트코인, 연이틀 약세에 국내 가상자산株도 ‘뚝’ [투자360]</t>
  </si>
  <si>
    <t>가상화폐 비트코인. [로이터] 비트코인 약세가 지속되면서 20일 한화투자증권 등 가상자산 관련 종목이 일제히 내리고 있다. 이날 오전 ..</t>
  </si>
  <si>
    <t>https://finance.naver.com/news/news_read.naver?article_id=0002405434&amp;office_id=016&amp;mode=mainnews&amp;type=&amp;date=2024-12-20&amp;page=2</t>
  </si>
  <si>
    <t>재건 수혜주' 전진건설로봇 5거래일간 63% 급등…사상 최고가[핫종목]</t>
  </si>
  <si>
    <t>전진건설로봇(079900)이 5거래일 연속 급등하면서 연일 사상 최고가를 기록하고 있다. 20일 오전 10시 20분 전진건설로봇은 전일..</t>
  </si>
  <si>
    <t>https://finance.naver.com/news/news_read.naver?article_id=0007979020&amp;office_id=421&amp;mode=mainnews&amp;type=&amp;date=2024-12-20&amp;page=2</t>
  </si>
  <si>
    <t>"킹달러 수혜주"…자동차株 악셀 밟나</t>
  </si>
  <si>
    <t>원·달러 환율이 글로벌 금융위기 이후 15년 만에 1450원을 돌파한 가운데 국내 대표 고환율 수혜 업종인 자동차주에 관심이 모이고 있..</t>
  </si>
  <si>
    <t>https://finance.naver.com/news/news_read.naver?article_id=0012973421&amp;office_id=003&amp;mode=mainnews&amp;type=&amp;date=2024-12-20&amp;page=2</t>
  </si>
  <si>
    <t>강세론자' 톰 리 "증시 비관론 지나쳐…저가매수 기회"</t>
  </si>
  <si>
    <t>월가 대표 강세론자로 알려진 톰 리 펀드스트랫 공동창업자가 주식 투자자들을 위한 조언을 남겼다. 19일(현지시간) CNBC에 따르면 톰..</t>
  </si>
  <si>
    <t>https://finance.naver.com/news/news_read.naver?article_id=0001192474&amp;office_id=215&amp;mode=mainnews&amp;type=&amp;date=2024-12-20&amp;page=2</t>
  </si>
  <si>
    <t>‘대기업 입주 속속’ 모습 갖춰가는 마곡, 서울 핵심 업무권역으로 우뚝</t>
  </si>
  <si>
    <t>서울 강서구 마곡지구가 서울 업무권역의 판도를 뒤흔들 ‘태풍의 눈’으로 부상하고 있다. 마곡지구를 중심으로 국내 유수의 굵직한 기업이 ..</t>
  </si>
  <si>
    <t>https://finance.naver.com/news/news_read.naver?article_id=0004430390&amp;office_id=011&amp;mode=mainnews&amp;type=&amp;date=2024-12-20&amp;page=2</t>
  </si>
  <si>
    <t>삼성증권 "롯데케미칼, 재무 리스크 사라졌지만…목표가는 하향"</t>
  </si>
  <si>
    <t>롯데케미칼이 회사채 재무특약 조정으로 기한이익상실(EOD) 위기에서 벗어난 가운데 증권가에선 단기적으로 투자자심리를 끌어내리는 재무 리..</t>
  </si>
  <si>
    <t>https://finance.naver.com/news/news_read.naver?article_id=0000031746&amp;office_id=648&amp;mode=mainnews&amp;type=&amp;date=2024-12-20&amp;page=2</t>
  </si>
  <si>
    <t>이러다 진짜 ‘황제주’ 등극하겠네…전세계 주목 받으며 올해 247% 오른 삼양식품</t>
  </si>
  <si>
    <t>삼양식품, 올해 들어 주가 247%↑ 키움증권 목표가 95만원으로 상향 “올해 크리스마스에는 기념으로 불닭볶음면 먹어야겠네요” “100..</t>
  </si>
  <si>
    <t>https://finance.naver.com/news/news_read.naver?article_id=0005416972&amp;office_id=009&amp;mode=mainnews&amp;type=&amp;date=2024-12-20&amp;page=2</t>
  </si>
  <si>
    <t>“오늘도 영 맥 못 추네”…삼성전자 1%·SK하이닉스 2%대 약세</t>
  </si>
  <si>
    <t>미국 메모리 반도체기업 마이크론테크놀러지의 실적 전망치가 시장의 기대치를 밑돌면서 국내 반도체주를 향한 투자심리도 좀처럼 되살아나지 못..</t>
  </si>
  <si>
    <t>https://finance.naver.com/news/news_read.naver?article_id=0005416971&amp;office_id=009&amp;mode=mainnews&amp;type=&amp;date=2024-12-20&amp;page=2</t>
  </si>
  <si>
    <t>‘6600억 美 보조금’ 약발 안 통하는 SK하닉…FOMC·마이크론 쇼크에 K-반도체株 ‘휘청’ [투자360]</t>
  </si>
  <si>
    <t>미국 정부로부터 6600억원 보조금 수령을 확정했음에도 불구하고 SK하이닉스 주가가 20일 장 초반 급락세를 면치 못하고 있다. 미국 ..</t>
  </si>
  <si>
    <t>https://finance.naver.com/news/news_read.naver?article_id=0002405379&amp;office_id=016&amp;mode=mainnews&amp;type=&amp;date=2024-12-20&amp;page=2</t>
  </si>
  <si>
    <t>코스피 2400 저지선마저 뚫리나…파월의 여진에 ‘흔들’ [투자360]</t>
  </si>
  <si>
    <t>20일 오전 서울 중구 하나은행 본점 딜링룸 현황판에 코스피, 원/달러 환율이 표시돼 있다. 이날 코스피는 2,420대에서 약보합으로 ..</t>
  </si>
  <si>
    <t>https://finance.naver.com/news/news_read.naver?article_id=0002405351&amp;office_id=016&amp;mode=mainnews&amp;type=&amp;date=2024-12-20&amp;page=2</t>
  </si>
  <si>
    <t>오징어게임2'에 찬사 쏟아지는데…이정재 '깜짝 근황'</t>
  </si>
  <si>
    <t>배우 이정재가 최대주주로 있는 아티스트유나이티드와 소속사 아티스트컴퍼니가 합병을 앞둔 가운데 넷플릭스 오리지널 시리즈 '오징어게임' 시..</t>
  </si>
  <si>
    <t>https://finance.naver.com/news/news_read.naver?article_id=0005072559&amp;office_id=015&amp;mode=mainnews&amp;type=&amp;date=2024-12-20&amp;page=2</t>
  </si>
  <si>
    <t>"대선 도전하나?" 질문받더니…우원식 반응에 '테마주' 술렁</t>
  </si>
  <si>
    <t>연일 급등하던 '우원식 테마주'의 흐름이 엇갈리고 있다. 우원식 국회의장이 차기 대선 도전 가능성과 관련해 "아직 생각해 본 적이 없다..</t>
  </si>
  <si>
    <t>https://finance.naver.com/news/news_read.naver?article_id=0005072555&amp;office_id=015&amp;mode=mainnews&amp;type=&amp;date=2024-12-20&amp;page=2</t>
  </si>
  <si>
    <t>8.6조 국채' 투매한 외국인…환율·금리 패닉장 열린다</t>
  </si>
  <si>
    <t>이 기사는 12월 19일 16:46 마켓인사이트에 게재된 기사입니다. 외국인 투자자가 계엄 사태 이후 국채선물을 8조6000원어치가량 ..</t>
  </si>
  <si>
    <t>https://finance.naver.com/news/news_read.naver?article_id=0005072547&amp;office_id=015&amp;mode=mainnews&amp;type=&amp;date=2024-12-20&amp;page=2</t>
  </si>
  <si>
    <t>코스닥, 1% 넘게 밀리며 675선 붕괴…장중 낙폭 확대</t>
  </si>
  <si>
    <t>보합권에서 출발한 코스닥 지수가 외국인 기관의 매도세에 1% 넘게 하락 중이다. 20일 엠피닥터에 따르면 오전 9시 26분 현재 코스닥..</t>
  </si>
  <si>
    <t>https://finance.naver.com/news/news_read.naver?article_id=0005910344&amp;office_id=018&amp;mode=mainnews&amp;type=&amp;date=2024-12-20&amp;page=2</t>
  </si>
  <si>
    <t>코스피 장 초반 2,400대까지 밀려…외인·기관 '팔자'(종합)</t>
  </si>
  <si>
    <t>보합권 출발해 낙폭 확대…"위험자산 선호 심리 위축" 시총 상위 주 대부분 약세…코스닥도 1.3% 급락 중 코스피가 20일 미 연방준비..</t>
  </si>
  <si>
    <t xml:space="preserve">연합뉴스 </t>
  </si>
  <si>
    <t>https://finance.naver.com/news/news_read.naver?article_id=0015117311&amp;office_id=001&amp;mode=mainnews&amp;type=&amp;date=2024-12-20&amp;page=3</t>
  </si>
  <si>
    <t>파월 쇼크' 여파 지속…코스피 1%대 하락, 환율 1450원 출발</t>
  </si>
  <si>
    <t>미국 연방공개시장위원회(FOMC) 여파로 증시가 하락세를 이어간다. 외국인과 기관이 매물을 내놓으며 지수 하락을 주도하고 있다. 20일..</t>
  </si>
  <si>
    <t>https://finance.naver.com/news/news_read.naver?article_id=0005131378&amp;office_id=008&amp;mode=mainnews&amp;type=&amp;date=2024-12-20&amp;page=3</t>
  </si>
  <si>
    <t>보조금 확정에도…SK하이닉스, FOMC·마이크론 쇼크에 약세</t>
  </si>
  <si>
    <t>SK하이닉스 주가가 조 바이든 미국 행정부가 반도체법(Chips Act)에 따라 6600억원대의 직접 보조금을 지급하기 위한 계약을 최..</t>
  </si>
  <si>
    <t>https://finance.naver.com/news/news_read.naver?article_id=0005072540&amp;office_id=015&amp;mode=mainnews&amp;type=&amp;date=2024-12-20&amp;page=3</t>
  </si>
  <si>
    <t>"당분간 배당 어렵다" 증권가 전망에…현대해상, 52주 최저가 '추락'</t>
  </si>
  <si>
    <t>현대해상의 주가가 급락하고 있다. 당분간 배당이 어려울 것이란 증권가 전망에 투자심리가 위축된 것으로 풀이된다. 20일 오전 9시13분..</t>
  </si>
  <si>
    <t>https://finance.naver.com/news/news_read.naver?article_id=0005072531&amp;office_id=015&amp;mode=mainnews&amp;type=&amp;date=2024-12-20&amp;page=3</t>
  </si>
  <si>
    <t>신한투자증권 “美, 금리발 조정장 온다…연말연초 둔화세 전망”</t>
  </si>
  <si>
    <t>연말연초 미국 증시의 거침없는 오버슈팅을 기대했으나 단기적 측면에서 주가 행보가 둔탁해질 것이라는 전망이 나왔다. 김성환 신한투자증권 ..</t>
  </si>
  <si>
    <t xml:space="preserve">데일리안 </t>
  </si>
  <si>
    <t>https://finance.naver.com/news/news_read.naver?article_id=0002906292&amp;office_id=119&amp;mode=mainnews&amp;type=&amp;date=2024-12-20&amp;page=3</t>
  </si>
  <si>
    <t>"재무적 우려 소멸됐지만 4분기 부진" 롯데케미칼 목표가 하향-삼성</t>
  </si>
  <si>
    <t>오는 4·4분기 영업이익이 컨센서스를 하회할 것으로 전망하며 삼성증권이 롯데케미칼 목표가를 85만원으로 내렸다. 투자의견은 매수를 유지..</t>
  </si>
  <si>
    <t>https://finance.naver.com/news/news_read.naver?article_id=0005285228&amp;office_id=014&amp;mode=mainnews&amp;type=&amp;date=2024-12-20&amp;page=3</t>
  </si>
  <si>
    <t>하나證 “롯데케미칼, 트럼프 2기 들어서면 상대적 경쟁력 드러날 것”</t>
  </si>
  <si>
    <t>하나증권은 트럼프 행정부 2기가 들어서면 롯데케미칼의 경쟁력이 상대적으로 부각될 것이라고 전망했다. 그러면서 목표 주가 10만원, 투자..</t>
  </si>
  <si>
    <t>https://finance.naver.com/news/news_read.naver?article_id=0001041590&amp;office_id=366&amp;mode=mainnews&amp;type=&amp;date=2024-12-20&amp;page=3</t>
  </si>
  <si>
    <t>LG에너지솔루션, 4분기 실적부진 불가피…고객사 재고조정 영향-삼성</t>
  </si>
  <si>
    <t>삼성증권은 LG에너지솔루션이 올해 4분기 시장 기대치에 못 미친 실적을 낼 것으로 20일 전망했다. 주요 고객사 재고조정에 따른 수익성..</t>
  </si>
  <si>
    <t>https://finance.naver.com/news/news_read.naver?article_id=0005131351&amp;office_id=008&amp;mode=mainnews&amp;type=&amp;date=2024-12-20&amp;page=3</t>
  </si>
  <si>
    <t>광림, 한전에 126억 규모 저압보수차·활선차 대량 납품</t>
  </si>
  <si>
    <t>광림(014200)은 한국전력공사(이하 한전)에 절연고소작업차를 대량으로 공급한다고 20일 밝혔다. 이날 광림에 따르면 지난 18일 충..</t>
  </si>
  <si>
    <t>https://finance.naver.com/news/news_read.naver?article_id=0005910259&amp;office_id=018&amp;mode=mainnews&amp;type=&amp;date=2024-12-20&amp;page=3</t>
  </si>
  <si>
    <t>삼성證 "롯데케미칼, 단기 재무 우려 소멸에도…목표가 6%↓"</t>
  </si>
  <si>
    <t>삼성증권은 20일 2조 원 규모 회사채 조기 상환 특약 조정에도 롯데케미칼(011170)의 목표가를 6% 하향했다. 업황 부진을 고려했..</t>
  </si>
  <si>
    <t>https://finance.naver.com/news/news_read.naver?article_id=0007978659&amp;office_id=421&amp;mode=mainnews&amp;type=&amp;date=2024-12-20&amp;page=3</t>
  </si>
  <si>
    <t>유안타證 "삼성E&amp;A, 내년 초 실적 발표가 주가 변곡점…목표가↓"</t>
  </si>
  <si>
    <t>유안타증권은 20일 삼성E&amp;A에 대해 "저평가가 종료되기 위해서는 비화공 수주 감소, 내년 감익에 따른 자기자본이익률(ROE) 축소에 ..</t>
  </si>
  <si>
    <t>https://finance.naver.com/news/news_read.naver?article_id=0012973058&amp;office_id=003&amp;mode=mainnews&amp;type=&amp;date=2024-12-20&amp;page=3</t>
  </si>
  <si>
    <t>‘매파’ FOMC 충격 아직도 얼얼…코스피, ‘저평가’란 이유로 오를까? [투자360]</t>
  </si>
  <si>
    <t>뉴욕증시는 보합세…필라델피아반도체지수 사흘째 하락 ‘저평가’ 국내 증시, 반등 시도 가능성 오늘 중국 금리 결정·미국 PCE 물가지수 ..</t>
  </si>
  <si>
    <t>https://finance.naver.com/news/news_read.naver?article_id=0002405277&amp;office_id=016&amp;mode=mainnews&amp;type=&amp;date=2024-12-20&amp;page=3</t>
  </si>
  <si>
    <t>한투證 “외국인, 韓이 아닌 삼성전자·SK하이닉스 판 것”</t>
  </si>
  <si>
    <t>외국인 투자자가 국내 주식시장에서 ‘팔자’를 이어가고 있다. 염동찬 한국투자증권 연구원은 “외국인은 한국 자산을 순매도하는 것이 아니라..</t>
  </si>
  <si>
    <t>https://finance.naver.com/news/news_read.naver?article_id=0001041582&amp;office_id=366&amp;mode=mainnews&amp;type=&amp;date=2024-12-20&amp;page=3</t>
  </si>
  <si>
    <t>美증시 혼조 마감, 국내 증시 "방어·배당주 대응 유효"[굿모닝 증시]</t>
  </si>
  <si>
    <t>미국 증시가 혼조세로 마감한 가운데 국내 증시는 매크로(거시경제) 불확실성 우려에 방어주와 배당주로 대응해야 한다는 분석이 나온다. 1..</t>
  </si>
  <si>
    <t xml:space="preserve">아시아경제 </t>
  </si>
  <si>
    <t>https://finance.naver.com/news/news_read.naver?article_id=0005520824&amp;office_id=277&amp;mode=mainnews&amp;type=&amp;date=2024-12-20&amp;page=3</t>
  </si>
  <si>
    <t>답답한 환율천장…“낙폭과대 개별 중소형주 유리”[오늘증시전망]</t>
  </si>
  <si>
    <t>간밤 뉴욕 증시가 전일 있었던 12월 연방공개시장위원회(FOMC)의 결과가 매파적이었던 영향이 이어지며 혼조 마감한 가운데 한국 증시 ..</t>
  </si>
  <si>
    <t>https://finance.naver.com/news/news_read.naver?article_id=0005910232&amp;office_id=018&amp;mode=mainnews&amp;type=&amp;date=2024-12-20&amp;page=3</t>
  </si>
  <si>
    <t>‘NYSE+나스닥’ 美 증시, 글로벌 시총 절반 넘었다 [투자360]</t>
  </si>
  <si>
    <t>11월 기준 NYSE·나스닥 시총 합산액만 63조弗…전체 약 50.3% 최근 1년 간 글로벌 시총 성장세比 NYSE 1.64배·나스닥 ..</t>
  </si>
  <si>
    <t>https://finance.naver.com/news/news_read.naver?article_id=0002405260&amp;office_id=016&amp;mode=mainnews&amp;type=&amp;date=2024-12-20&amp;page=3</t>
  </si>
  <si>
    <t>[단독]檢 “메리츠證 전 임직원, 논현동 사업부지 담보가치 파악...CB 후순위 투자자 모집 안해”</t>
  </si>
  <si>
    <t>검찰이 메리츠증권 IB사업 본부 전 임직원 6명과 다올투자증권 IB부서 전 직원 1명을 지난 10월 30일 기소하며 공소장에 “전환사채..</t>
  </si>
  <si>
    <t>https://finance.naver.com/news/news_read.naver?article_id=0005520800&amp;office_id=277&amp;mode=mainnews&amp;type=&amp;date=2024-12-20&amp;page=3</t>
  </si>
  <si>
    <t>FOMC 여진 지속되는데…코스피 반등 가능할까[마켓뷰]</t>
  </si>
  <si>
    <t>뉴욕증시는 보합세…필라델피아반도체지수 사흘째 하락 '저평가' 국내 증시, 반등 시도 가능성 오늘 중국 금리 결정·미국 PCE 물가지수 ..</t>
  </si>
  <si>
    <t>https://finance.naver.com/news/news_read.naver?article_id=0015117132&amp;office_id=001&amp;mode=mainnews&amp;type=&amp;date=2024-12-20&amp;page=3</t>
  </si>
  <si>
    <t>“코스피 추가 하락 제한적…FOMC 경계감 선반영 과도”</t>
  </si>
  <si>
    <t>미국 연방준비제도(Fed·연준)가 12월 연방공개시장위원회(FOMC)에서 매파적 통화정책을 발표하며 코스피가 약세를 보였지만, 과도한 ..</t>
  </si>
  <si>
    <t>https://finance.naver.com/news/news_read.naver?article_id=0005910226&amp;office_id=018&amp;mode=mainnews&amp;type=&amp;date=2024-12-20&amp;page=3</t>
  </si>
  <si>
    <t>‘매파 파월’ 영향권 지속…美경제 2분기 연속 3% 성장[뉴스새벽배송]</t>
  </si>
  <si>
    <t>간밤 뉴욕 증시는 전일 있었던 12월 연방공개시장위원회(FOMC)의 결과가 매파적이었던 영향이 이어지며 혼조 마감했다. 뉴욕 유가는 수..</t>
  </si>
  <si>
    <t>https://finance.naver.com/news/news_read.naver?article_id=0005910223&amp;office_id=018&amp;mode=mainnews&amp;type=&amp;date=2024-12-20&amp;page=3</t>
  </si>
  <si>
    <t>"우리 고양이, 겨울만 되면 왜 이러죠?"…수의사에 물었더니</t>
  </si>
  <si>
    <t>겨울철 반려묘가 계절성 우울증(SAD) 증상을 보인다며 걱정하는 보호자들이 있다. 평소보다 식사량이 줄고 잠을 많이 자는 등 생활패턴이..</t>
  </si>
  <si>
    <t>https://finance.naver.com/news/news_read.naver?article_id=0005072505&amp;office_id=015&amp;mode=mainnews&amp;type=&amp;date=2024-12-20&amp;page=4</t>
  </si>
  <si>
    <t>탄핵 정국에 불안정한 금융시장…IPO로 엑시트 포문 여는 PE ‘긴장’[주간 ‘딜’리버리]</t>
  </si>
  <si>
    <t>LG CNS·케이뱅크 등 대어 대기 코스피지수 2400선 안에서 등락 반복 구주매출 소화될수록 장기적 밸류업 ‘긍정적’ [헤럴드경제=심..</t>
  </si>
  <si>
    <t>https://finance.naver.com/news/news_read.naver?article_id=0002405241&amp;office_id=016&amp;mode=mainnews&amp;type=&amp;date=2024-12-20&amp;page=4</t>
  </si>
  <si>
    <t>"환율 1500원도 사정권"…트럼프에 정치불안까지 '이중고'</t>
  </si>
  <si>
    <t>원·달러 환율 심리적 방어선이던 1430원과 1450원선이 보름 만에 잇따라 뚫리면서 이제는 상단을 1500원선까지 열어놔야 한다는 전..</t>
  </si>
  <si>
    <t>https://finance.naver.com/news/news_read.naver?article_id=0005072503&amp;office_id=015&amp;mode=mainnews&amp;type=&amp;date=2024-12-20&amp;page=4</t>
  </si>
  <si>
    <t>김동현 “집 팔아 코인 탔다 길거리 나앉을 뻔”…‘10.8만→9.5만弗’ 비트코인, 이틀 새 ‘뚝’ [투자360]</t>
  </si>
  <si>
    <t>가상자산 대장주 비트코인이 ‘매파(긴축 선호)’적 발언을 쏟아낸 제롬 파월 미국 연방준비제도(Fed·연준) 의장과 기존 대비 절반 수준..</t>
  </si>
  <si>
    <t>https://finance.naver.com/news/news_read.naver?article_id=0002405238&amp;office_id=016&amp;mode=mainnews&amp;type=&amp;date=2024-12-20&amp;page=4</t>
  </si>
  <si>
    <t>교보생명 풋옵션 분쟁 결론…"신창재 회장, 30일내 가격 산정하라" [시그널]</t>
  </si>
  <si>
    <t>어피너티에쿼티파트너스 컨소시엄과 신창재 교보생명 회장 간 2조 원대 풋옵션(특정 가격에 주식을 팔 권리) 분쟁과 관련해 신 회장이 30..</t>
  </si>
  <si>
    <t>https://finance.naver.com/news/news_read.naver?article_id=0004430304&amp;office_id=011&amp;mode=mainnews&amp;type=&amp;date=2024-12-20&amp;page=4</t>
  </si>
  <si>
    <t>2025년 구리 시장 전망 [원자재 &amp; ETF 뉴스]</t>
  </si>
  <si>
    <t>원자재 시황도 살펴보겠습니다. 현재 시간 5시 48분 지나가고 있고요, 5시 수치를 기준으로 하고 있습니다. 국제유가부터 확인해 보겠습..</t>
  </si>
  <si>
    <t>https://finance.naver.com/news/news_read.naver?article_id=0001192438&amp;office_id=215&amp;mode=mainnews&amp;type=&amp;date=2024-12-20&amp;page=4</t>
  </si>
  <si>
    <t>벨기에 정부기관 입주 빌딩에 투자했다가…900억 ‘전액 손실’</t>
  </si>
  <si>
    <t>한국투자리얼에셋운용 펀드가 벨기에 상업용부동산에 투자했다가 전액 손실 위기에 놓였다. 정부기관이 입주해 있는 빌딩이지만 부동산 시장 침..</t>
  </si>
  <si>
    <t>https://finance.naver.com/news/news_read.naver?article_id=0004430303&amp;office_id=011&amp;mode=mainnews&amp;type=&amp;date=2024-12-20&amp;page=4</t>
  </si>
  <si>
    <t>미 Fed발 충격파 여전…주요 지수 반등 실패 [뉴욕증시 브리핑]</t>
  </si>
  <si>
    <t>19일(현지시간) 뉴욕증시가 보합권에서 혼조세를 나타냈다. 전날 미 중앙은행(Fed)의 '매파적 금리인하' 충격에서 여전히 벗어나지 못..</t>
  </si>
  <si>
    <t>https://finance.naver.com/news/news_read.naver?article_id=0005072496&amp;office_id=015&amp;mode=mainnews&amp;type=&amp;date=2024-12-20&amp;page=4</t>
  </si>
  <si>
    <t>비트코인, 연준발 악재에 거듭 약세…9만6000달러선 터치</t>
  </si>
  <si>
    <t>미국 연방준비제도(Fed·연준)가 유발한 악재 탓에 비트코인(BTC) 가격이 한때 9만6000달러(약 1억3901만원) 수준까지 내렸다..</t>
  </si>
  <si>
    <t>https://finance.naver.com/news/news_read.naver?article_id=0012972985&amp;office_id=003&amp;mode=mainnews&amp;type=&amp;date=2024-12-20&amp;page=4</t>
  </si>
  <si>
    <t>코넥스, 올해 IPO 단 6곳…시장 외면에 존재감 ‘제로’</t>
  </si>
  <si>
    <t>국내 주식 시장에서 코넥스(KONEX)가 점점 존재감을 잃어가자 기업은 물론 투자자와 증권사들까지 외면하고 있다. 기업공개(IPO) 시..</t>
  </si>
  <si>
    <t>https://finance.naver.com/news/news_read.naver?article_id=0002906250&amp;office_id=119&amp;mode=mainnews&amp;type=&amp;date=2024-12-20&amp;page=4</t>
  </si>
  <si>
    <t>미 연준 금리 인하 속도 조절…추가 악재 직면한 연말 증시</t>
  </si>
  <si>
    <t>미국 연방준비제도(연준·Fed)의 금리 인하 속도 조절 가능성이 대두되면서 가뜩이나 지지부진한 국내 증시에 추가 악재가 발생했다. 이달..</t>
  </si>
  <si>
    <t>https://finance.naver.com/news/news_read.naver?article_id=0002906249&amp;office_id=119&amp;mode=mainnews&amp;type=&amp;date=2024-12-20&amp;page=4</t>
  </si>
  <si>
    <t>키움 이어 삼성증권...호실적에 연말 배당 기대감 ‘업’</t>
  </si>
  <si>
    <t>키움증권이 올해 연말 배당금액을 대폭 늘리면서 ‘배당 우등생’인 삼성증권의 배당 집행 규모에도 관심이 모인다. 전통적으로 배당 성향이 ..</t>
  </si>
  <si>
    <t>https://finance.naver.com/news/news_read.naver?article_id=0002906248&amp;office_id=119&amp;mode=mainnews&amp;type=&amp;date=2024-12-20&amp;page=4</t>
  </si>
  <si>
    <t>"느려진 美 금리인하 시계"…코스피 대응 전략은</t>
  </si>
  <si>
    <t>미국 연방준비제도(연준)의 기준금리 인하 속도가 시장의 예상보다 늦춰질 것이란 관측에 국내 증시가 출렁이고 있다. 증시 전문가들은 당분..</t>
  </si>
  <si>
    <t>https://finance.naver.com/news/news_read.naver?article_id=0012972979&amp;office_id=003&amp;mode=mainnews&amp;type=&amp;date=2024-12-20&amp;page=4</t>
  </si>
  <si>
    <t>한계상황 몰린 韓상장사…바이오·부품사 등 500개 육박</t>
  </si>
  <si>
    <t>국내 상장사 중 영업이익으로 이자조차 내기 힘든 한계기업이 500개에 육박했다. 정상기업의 발목까지 붙잡는 한계기업을 증시에서 퇴출시키..</t>
  </si>
  <si>
    <t>https://finance.naver.com/news/news_read.naver?article_id=0005520778&amp;office_id=277&amp;mode=mainnews&amp;type=&amp;date=2024-12-20&amp;page=4</t>
  </si>
  <si>
    <t>매파적 인하' 경계감에 S&amp;P·나스닥 하락…美 국채 금리 ↑[뉴욕증시]</t>
  </si>
  <si>
    <t>미국 뉴욕증시의 3대 지수가 19일(현지시간) 보합권에서 혼조세로 마감했다. 전날 미 연방준비제도(Fed)의 '매파(통화긴축 선호)적 ..</t>
  </si>
  <si>
    <t>https://finance.naver.com/news/news_read.naver?article_id=0005520772&amp;office_id=277&amp;mode=mainnews&amp;type=&amp;date=2024-12-20&amp;page=4</t>
  </si>
  <si>
    <t>파월 충격파 여전한 美증시…산타랠리 물건너가나[월스트리트in]</t>
  </si>
  <si>
    <t>19일(현지시간) 미국 뉴욕증시에서 다우지수만 소폭이나마 반등에 성공했다. 전날 연방준비제도의 ‘매파적 인하’ 결정이 나오면서 급락했지..</t>
  </si>
  <si>
    <t>https://finance.naver.com/news/news_read.naver?article_id=0005910196&amp;office_id=018&amp;mode=mainnews&amp;type=&amp;date=2024-12-20&amp;page=4</t>
  </si>
  <si>
    <t>"삼성이 이제 와서 공시를 할까요?"‥힘빠진 밸류업, 반전있을까</t>
  </si>
  <si>
    <t>삼성전자가 이제 와서 밸류업 공시를 하려고 할까요?" 윤석열 대통령에 대한 탄핵심판절차가 본격화한 가운데 금융투자업계에선 현 정부의 자..</t>
  </si>
  <si>
    <t>https://finance.naver.com/news/news_read.naver?article_id=0005520770&amp;office_id=277&amp;mode=mainnews&amp;type=&amp;date=2024-12-20&amp;page=4</t>
  </si>
  <si>
    <t>뉴욕증시, 매파 연준 충격에 반등 실패…보합권 마감</t>
  </si>
  <si>
    <t>진정호 연합인포맥스 특파원 = 뉴욕증시의 3대 주가지수는 보합권에서 혼조로 마감했다. 전날 매파적 연방공개시장위원회(FOMC)의 결과로..</t>
  </si>
  <si>
    <t>https://finance.naver.com/news/news_read.naver?article_id=0015117083&amp;office_id=001&amp;mode=mainnews&amp;type=&amp;date=2024-12-20&amp;page=4</t>
  </si>
  <si>
    <t>새내기株 잔혹사에서 벗어난 산일전기</t>
  </si>
  <si>
    <t>새내기주들의 부진이 지속하는 가운데 산일전기가 높은 주가 상승률을 기록하고 있어 눈길을 끈다. 인공지능(AI)에 필요한 데이터센터 건립..</t>
  </si>
  <si>
    <t>https://finance.naver.com/news/news_read.naver?article_id=0005520768&amp;office_id=277&amp;mode=mainnews&amp;type=&amp;date=2024-12-20&amp;page=4</t>
  </si>
  <si>
    <t>개미 무덤' 된 코스닥 어쩌나…전문가가 본 내년 전망은? [2025 재테크]</t>
  </si>
  <si>
    <t>내년도 코스닥 시장을 둘러싼 투자 환경이 녹록지 않습니다. 하지만 미국이 한국산 제품에 낮은 관세를 물린다면 단기 반등을 기대할 순 있..</t>
  </si>
  <si>
    <t>https://finance.naver.com/news/news_read.naver?article_id=0005072486&amp;office_id=015&amp;mode=mainnews&amp;type=&amp;date=2024-12-20&amp;page=4</t>
  </si>
  <si>
    <t>카카오페이, 계엄전 주가 회귀…'기관 물렸다'</t>
  </si>
  <si>
    <t>12·3 비상계엄 사태 직후 급등했던 카카오페이 주가가 다시 제자리로 돌아왔다. 윤석열 대통령에 대한 탄핵소추안 가결 이후 분위기가 반..</t>
  </si>
  <si>
    <t>https://finance.naver.com/news/news_read.naver?article_id=0005520766&amp;office_id=277&amp;mode=mainnews&amp;type=&amp;date=2024-12-20&amp;page=5</t>
  </si>
  <si>
    <t>공시 피한 임원들의 '꼼수매도'…신뢰잃은 루닛, 기관 대거 이탈</t>
  </si>
  <si>
    <t>의료용 인공지능(AI) 관련 코스닥 상장사 루닛(328130)이 임원들의 사전공시를 피하기 위한 '꼼수 매도' 소식에 연일 하락세다. ..</t>
  </si>
  <si>
    <t>https://finance.naver.com/news/news_read.naver?article_id=0007978542&amp;office_id=421&amp;mode=mainnews&amp;type=&amp;date=2024-12-20&amp;page=5</t>
  </si>
  <si>
    <t>"테슬라, 내년 텍사스서 로보택시 출시…당국과 협의"</t>
  </si>
  <si>
    <t>미국 전기차업체 테슬라가 내년에 텍사스주 오스틴에서 완전자율주행 로보(무인)택시를 출시하기 위해 시 당국과 초기 협의를 진행 중이라고 ..</t>
  </si>
  <si>
    <t>https://finance.naver.com/news/news_read.naver?article_id=0005520765&amp;office_id=277&amp;mode=mainnews&amp;type=&amp;date=2024-12-20&amp;page=5</t>
  </si>
  <si>
    <t>유엔젤, 자사주로 ‘경영권 방어’ 노리나</t>
  </si>
  <si>
    <t>코스피 상장사 유엔젤이 코스닥 상장사 이루온과 자사주를 맞교환했다. 최근 유엔젤의 경영권 분쟁설이 나오고 있는 가운데 시장에서는 사측이..</t>
  </si>
  <si>
    <t>https://finance.naver.com/news/news_read.naver?article_id=0005520764&amp;office_id=277&amp;mode=mainnews&amp;type=&amp;date=2024-12-20&amp;page=5</t>
  </si>
  <si>
    <t>[속보]파월 충격서 벗어나지 못한 美증시…다우만 소폭 반등</t>
  </si>
  <si>
    <t>19일(현지시간) 뉴욕증시 중에서 다우지수만 소폭이나마 반등에 성공했다. 전날 연방준비제도의 ‘매파적 인하’ 결정이 나오면서 급락했지만..</t>
  </si>
  <si>
    <t>https://finance.naver.com/news/news_read.naver?article_id=0005910191&amp;office_id=018&amp;mode=mainnews&amp;type=&amp;date=2024-12-20&amp;page=5</t>
  </si>
  <si>
    <t>10조씩 ‘컷’하는 애널리스트들... 그만큼 내년 삼성전자 어렵다</t>
  </si>
  <si>
    <t>내년 삼성전자 영업익 전망치 조단위 낮춰 중국 경쟁사 저가 물량 공세 못 당해내 PC·스마트폰에 들어가는 반도체 수요도 주춤 여의도 증..</t>
  </si>
  <si>
    <t>https://finance.naver.com/news/news_read.naver?article_id=0001041567&amp;office_id=366&amp;mode=mainnews&amp;type=&amp;date=2024-12-20&amp;page=5</t>
  </si>
  <si>
    <t>숨어 있는 탄핵 수혜주?… 의류株, 12월 코스피 상승률 1위</t>
  </si>
  <si>
    <t>국내 증시가 추운 12월을 나고 있지만, 섬유·의류 업종은 뜨겁게 달아오르고 있다. 실적의 핵심인 겨울옷 판매 기대감이 투자심리를 자극..</t>
  </si>
  <si>
    <t>https://finance.naver.com/news/news_read.naver?article_id=0001041565&amp;office_id=366&amp;mode=mainnews&amp;type=&amp;date=2024-12-20&amp;page=5</t>
  </si>
  <si>
    <t>다시 날아오르는 '불닭' 삼양식품, 눈높이 90만원대로 껑충</t>
  </si>
  <si>
    <t>삼양식품이 다시 날아오르고 있다. 이달에만 44% 넘게 오르며 주가는 75만원까지 올라섰다. 시장의 눈높이도 덩달아 상향 조정되는 추세..</t>
  </si>
  <si>
    <t>https://finance.naver.com/news/news_read.naver?article_id=0005520758&amp;office_id=277&amp;mode=mainnews&amp;type=&amp;date=2024-12-20&amp;page=5</t>
  </si>
  <si>
    <t>"4300억원 던졌다" 외국인, '셀코리아' 언제까지… 강달러 지속 우려</t>
  </si>
  <si>
    <t>코스피에서 외국인 투자자의 '셀코리아'가 이어지고 있다. 외국인의 매도세에 코스피는 2400선이 붕괴하는 등 휘청이는 모양새다. 20일..</t>
  </si>
  <si>
    <t xml:space="preserve">머니S </t>
  </si>
  <si>
    <t>https://finance.naver.com/news/news_read.naver?article_id=0001046611&amp;office_id=417&amp;mode=mainnews&amp;type=&amp;date=2024-12-20&amp;page=5</t>
  </si>
  <si>
    <t>뉴욕증시, FOMC 결과 소화·다우 11거래일만에 반등…상승 출발</t>
  </si>
  <si>
    <t>김 현 연합인포맥스 통신원 = 뉴욕증시는 미국 연방공개시장위원회(FOMC) 올해 마지막 회의 결과가 촉발한 폭락장에서 벗어나 동반 상승..</t>
  </si>
  <si>
    <t>https://finance.naver.com/news/news_read.naver?article_id=0015117009&amp;office_id=001&amp;mode=mainnews&amp;type=&amp;date=2024-12-20&amp;page=5</t>
  </si>
  <si>
    <t>상장 첫날 '따블' 지금은 '반토막'…1년새 무슨일이[IPO 불패 옛말①]</t>
  </si>
  <si>
    <t>스튜디오삼익·케이엔알시스템, 공모가 대비 절반 넘게 줄어 상장 주관사 DB금융투자·금융당국 책임론도 올해 국내 기업공개(IPO) 시장엔..</t>
  </si>
  <si>
    <t xml:space="preserve">더팩트 </t>
  </si>
  <si>
    <t>https://finance.naver.com/news/news_read.naver?article_id=0000349710&amp;office_id=629&amp;mode=mainnews&amp;type=&amp;date=2024-12-20&amp;page=5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</si>
</sst>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(* #,##0_);_(* \(#,##0\);_(* &quot;-&quot;_);_(@_)"/>
    <numFmt numFmtId="177" formatCode="#,##0;\-#,##0;"/>
  </numFmts>
  <fonts count="24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9"/>
      <color theme="3" tint="0.499984740745262"/>
      <name val="맑은 고딕"/>
      <family val="2"/>
      <charset val="129"/>
      <scheme val="minor"/>
    </font>
    <font>
      <b/>
      <sz val="11"/>
      <color theme="1"/>
      <name val="나눔고딕 ExtraBold"/>
      <family val="3"/>
      <charset val="129"/>
    </font>
    <font>
      <sz val="11"/>
      <color theme="1"/>
      <name val="나눔고딕 ExtraBold"/>
      <family val="3"/>
      <charset val="129"/>
    </font>
    <font>
      <b/>
      <sz val="11"/>
      <color rgb="FF005DDE"/>
      <name val="Arial"/>
      <family val="2"/>
    </font>
    <font>
      <b/>
      <sz val="6"/>
      <color rgb="FF005DDE"/>
      <name val="Arial"/>
      <family val="2"/>
    </font>
    <font>
      <b/>
      <sz val="11"/>
      <color rgb="FFE00400"/>
      <name val="Arial"/>
      <family val="2"/>
    </font>
    <font>
      <b/>
      <sz val="6"/>
      <color rgb="FFE00400"/>
      <name val="Arial"/>
      <family val="2"/>
    </font>
    <font>
      <sz val="7"/>
      <color rgb="FF005DDE"/>
      <name val="돋움"/>
      <family val="3"/>
      <charset val="129"/>
    </font>
    <font>
      <b/>
      <sz val="11"/>
      <color theme="1"/>
      <name val="Malgun Gothic"/>
      <family val="3"/>
      <charset val="129"/>
    </font>
    <font>
      <sz val="6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나눔고딕 ExtraBold"/>
      <family val="3"/>
      <charset val="129"/>
    </font>
    <font>
      <b/>
      <sz val="13"/>
      <color theme="3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0"/>
      <name val="맑은 고딕"/>
      <family val="2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3"/>
      <name val="맑은 고딕"/>
      <family val="2"/>
      <charset val="129"/>
      <scheme val="minor"/>
    </font>
    <font>
      <b/>
      <sz val="14"/>
      <color theme="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5">
    <xf numFmtId="0" fontId="0" fillId="0" borderId="0">
      <alignment vertical="center"/>
    </xf>
    <xf numFmtId="176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3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4" fillId="0" borderId="0" xfId="0" applyFont="1" applyAlignment="1">
      <alignment horizontal="right" vertical="center"/>
    </xf>
    <xf numFmtId="4" fontId="0" fillId="0" borderId="0" xfId="0" applyNumberFormat="1" applyAlignment="1">
      <alignment horizontal="right" vertical="center"/>
    </xf>
    <xf numFmtId="0" fontId="2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4" fontId="7" fillId="0" borderId="0" xfId="0" applyNumberFormat="1" applyFont="1" applyAlignment="1">
      <alignment horizontal="left" vertical="center" wrapText="1"/>
    </xf>
    <xf numFmtId="0" fontId="0" fillId="0" borderId="0" xfId="0" quotePrefix="1">
      <alignment vertical="center"/>
    </xf>
    <xf numFmtId="0" fontId="0" fillId="0" borderId="1" xfId="0" applyBorder="1" applyAlignment="1">
      <alignment horizontal="center" vertical="center"/>
    </xf>
    <xf numFmtId="4" fontId="8" fillId="0" borderId="0" xfId="0" applyNumberFormat="1" applyFont="1" applyAlignment="1">
      <alignment horizontal="left" vertical="center" wrapText="1"/>
    </xf>
    <xf numFmtId="4" fontId="9" fillId="0" borderId="0" xfId="0" applyNumberFormat="1" applyFont="1" applyAlignment="1">
      <alignment horizontal="left" vertical="center" wrapText="1"/>
    </xf>
    <xf numFmtId="0" fontId="6" fillId="0" borderId="2" xfId="0" applyFont="1" applyBorder="1">
      <alignment vertical="center"/>
    </xf>
    <xf numFmtId="0" fontId="5" fillId="0" borderId="2" xfId="0" applyFont="1" applyBorder="1">
      <alignment vertical="center"/>
    </xf>
    <xf numFmtId="10" fontId="0" fillId="0" borderId="0" xfId="0" applyNumberFormat="1">
      <alignment vertical="center"/>
    </xf>
    <xf numFmtId="0" fontId="10" fillId="0" borderId="0" xfId="0" applyFont="1" applyAlignment="1">
      <alignment horizontal="left" vertical="center" wrapText="1"/>
    </xf>
    <xf numFmtId="9" fontId="0" fillId="0" borderId="0" xfId="0" applyNumberFormat="1">
      <alignment vertical="center"/>
    </xf>
    <xf numFmtId="0" fontId="11" fillId="0" borderId="0" xfId="0" applyFont="1" applyAlignment="1">
      <alignment horizontal="left" vertical="center" wrapText="1" indent="2"/>
    </xf>
    <xf numFmtId="0" fontId="0" fillId="0" borderId="0" xfId="0" applyAlignment="1">
      <alignment horizontal="left" vertical="center" wrapText="1" indent="2"/>
    </xf>
    <xf numFmtId="0" fontId="3" fillId="0" borderId="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7" fontId="0" fillId="0" borderId="1" xfId="0" applyNumberFormat="1" applyBorder="1">
      <alignment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>
      <alignment vertical="center"/>
    </xf>
    <xf numFmtId="177" fontId="2" fillId="0" borderId="1" xfId="0" applyNumberFormat="1" applyFont="1" applyBorder="1" applyAlignment="1">
      <alignment horizontal="center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0" fontId="0" fillId="0" borderId="0" xfId="0" applyNumberFormat="1" applyAlignment="1">
      <alignment horizontal="right" vertical="center"/>
    </xf>
    <xf numFmtId="177" fontId="13" fillId="0" borderId="1" xfId="0" applyNumberFormat="1" applyFont="1" applyBorder="1" applyAlignment="1">
      <alignment horizontal="right" vertical="center"/>
    </xf>
    <xf numFmtId="0" fontId="1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9" fontId="15" fillId="0" borderId="0" xfId="2" applyFont="1" applyAlignment="1">
      <alignment horizontal="right" vertical="center"/>
    </xf>
    <xf numFmtId="176" fontId="6" fillId="0" borderId="0" xfId="1" applyFont="1" applyAlignment="1">
      <alignment horizontal="right" vertical="center"/>
    </xf>
    <xf numFmtId="9" fontId="6" fillId="0" borderId="0" xfId="2" applyFont="1" applyAlignment="1">
      <alignment horizontal="right" vertical="center"/>
    </xf>
    <xf numFmtId="177" fontId="0" fillId="0" borderId="5" xfId="0" applyNumberFormat="1" applyBorder="1">
      <alignment vertical="center"/>
    </xf>
    <xf numFmtId="177" fontId="13" fillId="0" borderId="5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3" fillId="0" borderId="0" xfId="0" applyNumberFormat="1" applyFont="1" applyAlignment="1">
      <alignment horizontal="right" vertical="center"/>
    </xf>
    <xf numFmtId="0" fontId="3" fillId="0" borderId="0" xfId="0" applyFont="1">
      <alignment vertical="center"/>
    </xf>
    <xf numFmtId="0" fontId="12" fillId="0" borderId="0" xfId="0" applyFont="1" applyAlignment="1">
      <alignment horizontal="right" vertical="center" wrapText="1"/>
    </xf>
    <xf numFmtId="0" fontId="0" fillId="0" borderId="0" xfId="0" applyAlignment="1">
      <alignment horizontal="left" vertical="center" indent="1"/>
    </xf>
    <xf numFmtId="0" fontId="2" fillId="0" borderId="0" xfId="0" applyFo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4" applyAlignment="1">
      <alignment horizontal="center" vertical="center"/>
    </xf>
    <xf numFmtId="0" fontId="0" fillId="0" borderId="0" xfId="0" quotePrefix="1" applyAlignment="1">
      <alignment horizontal="left" vertical="center" wrapText="1"/>
    </xf>
    <xf numFmtId="22" fontId="0" fillId="0" borderId="0" xfId="0" applyNumberFormat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1" fillId="0" borderId="0" xfId="0" applyFont="1">
      <alignment vertical="center"/>
    </xf>
    <xf numFmtId="0" fontId="22" fillId="2" borderId="8" xfId="3" applyFont="1" applyFill="1" applyAlignment="1">
      <alignment horizontal="center" vertical="center"/>
    </xf>
    <xf numFmtId="0" fontId="23" fillId="2" borderId="8" xfId="3" applyFont="1" applyFill="1" applyAlignment="1">
      <alignment horizontal="center" vertical="center" wrapText="1"/>
    </xf>
    <xf numFmtId="0" fontId="23" fillId="2" borderId="0" xfId="3" applyFont="1" applyFill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17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5">
    <cellStyle name="백분율" xfId="2" builtinId="5"/>
    <cellStyle name="쉼표 [0]" xfId="1" builtinId="6"/>
    <cellStyle name="제목 2" xfId="3" builtinId="17"/>
    <cellStyle name="표준" xfId="0" builtinId="0"/>
    <cellStyle name="하이퍼링크" xfId="4" builtinId="8"/>
  </cellStyles>
  <dxfs count="0"/>
  <tableStyles count="0" defaultTableStyle="TableStyleMedium2" defaultPivotStyle="PivotStyleLight16"/>
  <colors>
    <mruColors>
      <color rgb="FF7F7F7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업종별시세!$C$1</c:f>
              <c:strCache>
                <c:ptCount val="1"/>
                <c:pt idx="0">
                  <c:v>전일대비</c:v>
                </c:pt>
              </c:strCache>
            </c:strRef>
          </c:tx>
          <c:spPr>
            <a:gradFill flip="none" rotWithShape="1">
              <a:gsLst>
                <a:gs pos="0">
                  <a:schemeClr val="accent4"/>
                </a:gs>
                <a:gs pos="75000">
                  <a:schemeClr val="accent4">
                    <a:lumMod val="60000"/>
                    <a:lumOff val="40000"/>
                  </a:schemeClr>
                </a:gs>
                <a:gs pos="51000">
                  <a:schemeClr val="accent4">
                    <a:alpha val="75000"/>
                  </a:schemeClr>
                </a:gs>
                <a:gs pos="100000">
                  <a:schemeClr val="accent4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delete val="1"/>
          </c:dLbls>
          <c:cat>
            <c:numRef>
              <c:f>업종별시세!$A$2:$A$28</c:f>
              <c:numCache>
                <c:formatCode>General</c:formatCode>
                <c:ptCount val="27"/>
              </c:numCache>
            </c:numRef>
          </c:cat>
          <c:val>
            <c:numRef>
              <c:f>업종별시세!$C$2:$C$28</c:f>
              <c:numCache>
                <c:formatCode>0.00%</c:formatCode>
                <c:ptCount val="27"/>
              </c:numCache>
            </c:numRef>
          </c:val>
          <c:extLst>
            <c:ext xmlns:c16="http://schemas.microsoft.com/office/drawing/2014/chart" uri="{C3380CC4-5D6E-409C-BE32-E72D297353CC}">
              <c16:uniqueId val="{00000000-BADB-4F76-9EAC-95266BCD9BA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</c:dLbls>
        <c:gapWidth val="355"/>
        <c:overlap val="-70"/>
        <c:axId val="1797666896"/>
        <c:axId val="1797663536"/>
      </c:barChart>
      <c:catAx>
        <c:axId val="179766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3536"/>
        <c:crosses val="autoZero"/>
        <c:auto val="1"/>
        <c:lblAlgn val="ctr"/>
        <c:lblOffset val="100"/>
        <c:noMultiLvlLbl val="0"/>
      </c:catAx>
      <c:valAx>
        <c:axId val="17976635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766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accent1">
            <a:tint val="66000"/>
            <a:satMod val="160000"/>
          </a:schemeClr>
        </a:gs>
        <a:gs pos="50000">
          <a:schemeClr val="accent1">
            <a:tint val="44500"/>
            <a:satMod val="160000"/>
          </a:schemeClr>
        </a:gs>
        <a:gs pos="100000">
          <a:schemeClr val="accent1">
            <a:tint val="23500"/>
            <a:satMod val="160000"/>
          </a:schemeClr>
        </a:gs>
      </a:gsLst>
      <a:path path="circle">
        <a:fillToRect t="100000" r="100000"/>
      </a:path>
      <a:tileRect l="-100000" b="-100000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25550</xdr:colOff>
      <xdr:row>27</xdr:row>
      <xdr:rowOff>68580</xdr:rowOff>
    </xdr:from>
    <xdr:to>
      <xdr:col>9</xdr:col>
      <xdr:colOff>4483</xdr:colOff>
      <xdr:row>46</xdr:row>
      <xdr:rowOff>213360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51ADE37-E0DF-40A1-BAF2-EDEA6EB78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12700</xdr:colOff>
      <xdr:row>3</xdr:row>
      <xdr:rowOff>12700</xdr:rowOff>
    </xdr:from>
    <xdr:to>
      <xdr:col>2</xdr:col>
      <xdr:colOff>981075</xdr:colOff>
      <xdr:row>7</xdr:row>
      <xdr:rowOff>196850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7242E40D-F1DA-491E-9789-D5E58B1A51F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3</xdr:row>
      <xdr:rowOff>12700</xdr:rowOff>
    </xdr:from>
    <xdr:to>
      <xdr:col>5</xdr:col>
      <xdr:colOff>981075</xdr:colOff>
      <xdr:row>7</xdr:row>
      <xdr:rowOff>196850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E473251-65E0-4333-86FB-C08A2FC03AFF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3</xdr:row>
      <xdr:rowOff>12700</xdr:rowOff>
    </xdr:from>
    <xdr:to>
      <xdr:col>8</xdr:col>
      <xdr:colOff>981075</xdr:colOff>
      <xdr:row>7</xdr:row>
      <xdr:rowOff>196850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BF4326E0-DC3B-4183-9F34-B1CC3EFF4F2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8890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9</xdr:row>
      <xdr:rowOff>12700</xdr:rowOff>
    </xdr:from>
    <xdr:to>
      <xdr:col>2</xdr:col>
      <xdr:colOff>981075</xdr:colOff>
      <xdr:row>13</xdr:row>
      <xdr:rowOff>206375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1EBA8A82-2ABB-4026-8F5B-F4498DC40C4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9</xdr:row>
      <xdr:rowOff>12700</xdr:rowOff>
    </xdr:from>
    <xdr:to>
      <xdr:col>5</xdr:col>
      <xdr:colOff>981075</xdr:colOff>
      <xdr:row>13</xdr:row>
      <xdr:rowOff>206375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F8F83A9E-D524-40E5-A211-73FFE648FFC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9</xdr:row>
      <xdr:rowOff>12700</xdr:rowOff>
    </xdr:from>
    <xdr:to>
      <xdr:col>8</xdr:col>
      <xdr:colOff>981075</xdr:colOff>
      <xdr:row>13</xdr:row>
      <xdr:rowOff>206375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775E4038-309D-405F-A54E-664122CFB5D7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2184400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15</xdr:row>
      <xdr:rowOff>12700</xdr:rowOff>
    </xdr:from>
    <xdr:to>
      <xdr:col>2</xdr:col>
      <xdr:colOff>981075</xdr:colOff>
      <xdr:row>19</xdr:row>
      <xdr:rowOff>196850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6B99AF0F-CF76-4410-BF84-E579E10361A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15</xdr:row>
      <xdr:rowOff>12700</xdr:rowOff>
    </xdr:from>
    <xdr:to>
      <xdr:col>5</xdr:col>
      <xdr:colOff>981075</xdr:colOff>
      <xdr:row>19</xdr:row>
      <xdr:rowOff>196850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AF4FBD6C-08D7-4C24-8814-B292DEA563C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15</xdr:row>
      <xdr:rowOff>12700</xdr:rowOff>
    </xdr:from>
    <xdr:to>
      <xdr:col>8</xdr:col>
      <xdr:colOff>981075</xdr:colOff>
      <xdr:row>19</xdr:row>
      <xdr:rowOff>196850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913DBAAB-840A-400C-B5DD-312287E00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34702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1</xdr:col>
      <xdr:colOff>12700</xdr:colOff>
      <xdr:row>21</xdr:row>
      <xdr:rowOff>12700</xdr:rowOff>
    </xdr:from>
    <xdr:to>
      <xdr:col>2</xdr:col>
      <xdr:colOff>981075</xdr:colOff>
      <xdr:row>25</xdr:row>
      <xdr:rowOff>196850</xdr:rowOff>
    </xdr:to>
    <xdr:pic>
      <xdr:nvPicPr>
        <xdr:cNvPr id="16" name="그림 15">
          <a:extLst>
            <a:ext uri="{FF2B5EF4-FFF2-40B4-BE49-F238E27FC236}">
              <a16:creationId xmlns:a16="http://schemas.microsoft.com/office/drawing/2014/main" id="{AC0B26A8-5A01-474E-9DD1-4DE5AC57275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775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4</xdr:col>
      <xdr:colOff>12700</xdr:colOff>
      <xdr:row>21</xdr:row>
      <xdr:rowOff>12700</xdr:rowOff>
    </xdr:from>
    <xdr:to>
      <xdr:col>5</xdr:col>
      <xdr:colOff>981075</xdr:colOff>
      <xdr:row>25</xdr:row>
      <xdr:rowOff>196850</xdr:rowOff>
    </xdr:to>
    <xdr:pic>
      <xdr:nvPicPr>
        <xdr:cNvPr id="18" name="그림 17">
          <a:extLst>
            <a:ext uri="{FF2B5EF4-FFF2-40B4-BE49-F238E27FC236}">
              <a16:creationId xmlns:a16="http://schemas.microsoft.com/office/drawing/2014/main" id="{B7BEFE3D-08A1-42FF-AE7E-960D1E44161B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22600" y="4765675"/>
          <a:ext cx="1968500" cy="1041400"/>
        </a:xfrm>
        <a:prstGeom prst="rect">
          <a:avLst/>
        </a:prstGeom>
      </xdr:spPr>
    </xdr:pic>
    <xdr:clientData/>
  </xdr:twoCellAnchor>
  <xdr:twoCellAnchor editAs="oneCell">
    <xdr:from>
      <xdr:col>7</xdr:col>
      <xdr:colOff>12700</xdr:colOff>
      <xdr:row>21</xdr:row>
      <xdr:rowOff>12700</xdr:rowOff>
    </xdr:from>
    <xdr:to>
      <xdr:col>8</xdr:col>
      <xdr:colOff>981075</xdr:colOff>
      <xdr:row>25</xdr:row>
      <xdr:rowOff>196850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id="{984CAC81-96EF-4108-B54F-67FEE0AEC97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32425" y="4765675"/>
          <a:ext cx="1968500" cy="1041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277906</xdr:colOff>
      <xdr:row>56</xdr:row>
      <xdr:rowOff>140253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EFC7592F-0628-45F8-AE2F-01D81CC368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  <a:extLst>
            <a:ext uri="{28A0092B-C50C-407E-A947-70E740481C1C}">
              <a14:useLocalDpi xmlns:a14="http://schemas.microsoft.com/office/drawing/2010/main" val="0"/>
            </a:ext>
          </a:extLst>
        </a:blip>
        <a:srcRect t="10096"/>
        <a:stretch/>
      </xdr:blipFill>
      <xdr:spPr>
        <a:xfrm>
          <a:off x="0" y="0"/>
          <a:ext cx="24418066" cy="125151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170B-7B14-4940-8056-14B1A3EDCD13}">
  <sheetPr codeName="Sheet3"/>
  <dimension ref="A1:AG51"/>
  <sheetViews>
    <sheetView showGridLines="0" tabSelected="1" zoomScaleNormal="100" workbookViewId="0">
      <selection activeCell="J8" sqref="J8"/>
    </sheetView>
  </sheetViews>
  <sheetFormatPr defaultRowHeight="16.5"/>
  <cols>
    <col min="1" max="1" width="7.875" customWidth="1"/>
    <col min="2" max="3" width="13.125" customWidth="1"/>
    <col min="4" max="4" width="5.375" customWidth="1"/>
    <col min="5" max="6" width="13.125" customWidth="1"/>
    <col min="7" max="7" width="5.375" customWidth="1"/>
    <col min="8" max="9" width="13.125" customWidth="1"/>
    <col min="10" max="10" width="7.875" customWidth="1"/>
    <col min="11" max="11" width="4.75" customWidth="1"/>
    <col min="13" max="13" width="11.25" customWidth="1"/>
    <col min="14" max="14" width="28.125" customWidth="1"/>
    <col min="15" max="17" width="7.75" customWidth="1"/>
    <col min="18" max="25" width="8.75" hidden="1" customWidth="1"/>
    <col min="26" max="26" width="16.625" bestFit="1" customWidth="1"/>
    <col min="27" max="27" width="7.875" customWidth="1"/>
    <col min="28" max="28" width="14.625" customWidth="1"/>
    <col min="29" max="30" width="4.75" customWidth="1"/>
    <col min="32" max="32" width="12.875" bestFit="1" customWidth="1"/>
  </cols>
  <sheetData>
    <row r="1" spans="2:32">
      <c r="Z1" s="46" t="s">
        <v>43</v>
      </c>
    </row>
    <row r="2" spans="2:32" ht="35.25" customHeight="1" thickBot="1"/>
    <row r="3" spans="2:32" ht="17.25" thickBot="1">
      <c r="B3" s="61" t="s">
        <v>3</v>
      </c>
      <c r="C3" s="61"/>
      <c r="E3" s="61" t="s">
        <v>30</v>
      </c>
      <c r="F3" s="61"/>
      <c r="H3" s="61" t="s">
        <v>31</v>
      </c>
      <c r="I3" s="61"/>
      <c r="K3" s="61" t="s">
        <v>32</v>
      </c>
      <c r="L3" s="61"/>
      <c r="M3" s="61"/>
      <c r="N3" s="61"/>
      <c r="O3" s="61"/>
      <c r="P3" s="61"/>
      <c r="Q3" s="61"/>
      <c r="R3" s="61"/>
      <c r="S3" s="61"/>
      <c r="T3" s="61"/>
      <c r="U3" s="61"/>
      <c r="V3" s="61"/>
      <c r="W3" s="61"/>
      <c r="X3" s="61"/>
      <c r="Y3" s="61"/>
      <c r="Z3" s="61"/>
      <c r="AB3" s="63" t="s">
        <v>34</v>
      </c>
      <c r="AC3" s="63"/>
      <c r="AD3" s="63"/>
      <c r="AE3" s="63"/>
      <c r="AF3" s="63"/>
    </row>
    <row r="4" spans="2:32" ht="18" customHeight="1" thickBot="1">
      <c r="D4" s="11"/>
      <c r="K4" s="39" t="s">
        <v>9</v>
      </c>
      <c r="L4" s="39" t="s">
        <v>2</v>
      </c>
      <c r="M4" s="39" t="s">
        <v>33</v>
      </c>
      <c r="N4" s="39" t="s">
        <v>5</v>
      </c>
      <c r="O4" s="22" t="s">
        <v>20</v>
      </c>
      <c r="P4" s="22" t="s">
        <v>21</v>
      </c>
      <c r="Q4" s="22" t="s">
        <v>22</v>
      </c>
      <c r="R4" s="22" t="s">
        <v>23</v>
      </c>
      <c r="S4" s="22" t="s">
        <v>1</v>
      </c>
      <c r="T4" s="22" t="s">
        <v>24</v>
      </c>
      <c r="U4" s="22" t="s">
        <v>25</v>
      </c>
      <c r="V4" s="22" t="s">
        <v>26</v>
      </c>
      <c r="W4" s="22" t="s">
        <v>27</v>
      </c>
      <c r="X4" s="22" t="s">
        <v>28</v>
      </c>
      <c r="Y4" s="22" t="s">
        <v>42</v>
      </c>
      <c r="Z4" s="39" t="s">
        <v>6</v>
      </c>
      <c r="AB4" s="15" t="s">
        <v>5</v>
      </c>
      <c r="AC4" s="62" t="s">
        <v>53</v>
      </c>
      <c r="AD4" s="62"/>
      <c r="AE4" s="62"/>
      <c r="AF4" s="62"/>
    </row>
    <row r="5" spans="2:32">
      <c r="K5" s="23">
        <v>1</v>
      </c>
      <c r="L5" s="65" t="s">
        <v>3</v>
      </c>
      <c r="M5" s="23">
        <v>1</v>
      </c>
      <c r="N5" s="37">
        <f>KOSPI!B2</f>
        <v>0</v>
      </c>
      <c r="O5" s="24">
        <f>KOSPI!D2</f>
        <v>0</v>
      </c>
      <c r="P5" s="27">
        <f>KOSPI!E2</f>
        <v>0</v>
      </c>
      <c r="Q5" s="27">
        <f>KOSPI!F2</f>
        <v>0</v>
      </c>
      <c r="R5" s="24">
        <f>KOSPI!G2</f>
        <v>0</v>
      </c>
      <c r="S5" s="24">
        <f>KOSPI!H2</f>
        <v>0</v>
      </c>
      <c r="T5" s="24">
        <f>KOSPI!I2</f>
        <v>0</v>
      </c>
      <c r="U5" s="24">
        <f>KOSPI!J2</f>
        <v>0</v>
      </c>
      <c r="V5" s="24">
        <f>KOSPI!K2</f>
        <v>0</v>
      </c>
      <c r="W5" s="24">
        <f>KOSPI!L2</f>
        <v>0</v>
      </c>
      <c r="X5" s="24">
        <f>KOSPI!M2</f>
        <v>0</v>
      </c>
      <c r="Y5" s="24">
        <f>KOSPI!N2</f>
        <v>0</v>
      </c>
      <c r="Z5" s="38">
        <f>KOSPI!C2</f>
        <v>0</v>
      </c>
      <c r="AB5" s="44" t="s">
        <v>20</v>
      </c>
      <c r="AC5" s="44"/>
      <c r="AD5" s="44"/>
      <c r="AE5" s="28"/>
      <c r="AF5" s="33" t="e">
        <f>VLOOKUP($AC$4,$N$5:$Y$24,2,0)</f>
        <v>#N/A</v>
      </c>
    </row>
    <row r="6" spans="2:32">
      <c r="K6" s="12">
        <v>2</v>
      </c>
      <c r="L6" s="65"/>
      <c r="M6" s="12">
        <v>2</v>
      </c>
      <c r="N6" s="24">
        <f>KOSPI!B3</f>
        <v>0</v>
      </c>
      <c r="O6" s="24">
        <f>KOSPI!D3</f>
        <v>0</v>
      </c>
      <c r="P6" s="27">
        <f>KOSPI!E3</f>
        <v>0</v>
      </c>
      <c r="Q6" s="27">
        <f>KOSPI!F3</f>
        <v>0</v>
      </c>
      <c r="R6" s="24">
        <f>KOSPI!G3</f>
        <v>0</v>
      </c>
      <c r="S6" s="24">
        <f>KOSPI!H3</f>
        <v>0</v>
      </c>
      <c r="T6" s="24">
        <f>KOSPI!I3</f>
        <v>0</v>
      </c>
      <c r="U6" s="24">
        <f>KOSPI!J3</f>
        <v>0</v>
      </c>
      <c r="V6" s="24">
        <f>KOSPI!K3</f>
        <v>0</v>
      </c>
      <c r="W6" s="24">
        <f>KOSPI!L3</f>
        <v>0</v>
      </c>
      <c r="X6" s="24">
        <f>KOSPI!M3</f>
        <v>0</v>
      </c>
      <c r="Y6" s="24">
        <f>KOSPI!N3</f>
        <v>0</v>
      </c>
      <c r="Z6" s="31">
        <f>KOSPI!C3</f>
        <v>0</v>
      </c>
      <c r="AB6" s="44" t="s">
        <v>21</v>
      </c>
      <c r="AC6" s="44"/>
      <c r="AD6" s="44"/>
      <c r="AE6" s="29"/>
      <c r="AF6" s="32" t="e">
        <f>VLOOKUP($AC$4,$N$5:$Y$24,3,0)</f>
        <v>#N/A</v>
      </c>
    </row>
    <row r="7" spans="2:32">
      <c r="K7" s="12">
        <v>3</v>
      </c>
      <c r="L7" s="65"/>
      <c r="M7" s="12">
        <v>3</v>
      </c>
      <c r="N7" s="24">
        <f>KOSPI!B4</f>
        <v>0</v>
      </c>
      <c r="O7" s="24">
        <f>KOSPI!D4</f>
        <v>0</v>
      </c>
      <c r="P7" s="27">
        <f>KOSPI!E4</f>
        <v>0</v>
      </c>
      <c r="Q7" s="27">
        <f>KOSPI!F4</f>
        <v>0</v>
      </c>
      <c r="R7" s="24">
        <f>KOSPI!G4</f>
        <v>0</v>
      </c>
      <c r="S7" s="24">
        <f>KOSPI!H4</f>
        <v>0</v>
      </c>
      <c r="T7" s="24">
        <f>KOSPI!I4</f>
        <v>0</v>
      </c>
      <c r="U7" s="24">
        <f>KOSPI!J4</f>
        <v>0</v>
      </c>
      <c r="V7" s="24">
        <f>KOSPI!K4</f>
        <v>0</v>
      </c>
      <c r="W7" s="24">
        <f>KOSPI!L4</f>
        <v>0</v>
      </c>
      <c r="X7" s="24">
        <f>KOSPI!M4</f>
        <v>0</v>
      </c>
      <c r="Y7" s="24">
        <f>KOSPI!N4</f>
        <v>0</v>
      </c>
      <c r="Z7" s="31">
        <f>KOSPI!C4</f>
        <v>0</v>
      </c>
      <c r="AB7" s="44" t="s">
        <v>22</v>
      </c>
      <c r="AC7" s="44"/>
      <c r="AD7" s="44"/>
      <c r="AE7" s="29"/>
      <c r="AF7" s="34" t="e">
        <f>VLOOKUP($AC$4,$N$5:$Y$24,4,0)</f>
        <v>#N/A</v>
      </c>
    </row>
    <row r="8" spans="2:32" ht="17.25" thickBot="1">
      <c r="K8" s="12">
        <v>4</v>
      </c>
      <c r="L8" s="65"/>
      <c r="M8" s="12">
        <v>4</v>
      </c>
      <c r="N8" s="24">
        <f>KOSPI!B5</f>
        <v>0</v>
      </c>
      <c r="O8" s="24">
        <f>KOSPI!D5</f>
        <v>0</v>
      </c>
      <c r="P8" s="27">
        <f>KOSPI!E5</f>
        <v>0</v>
      </c>
      <c r="Q8" s="27">
        <f>KOSPI!F5</f>
        <v>0</v>
      </c>
      <c r="R8" s="24">
        <f>KOSPI!G5</f>
        <v>0</v>
      </c>
      <c r="S8" s="24">
        <f>KOSPI!H5</f>
        <v>0</v>
      </c>
      <c r="T8" s="24">
        <f>KOSPI!I5</f>
        <v>0</v>
      </c>
      <c r="U8" s="24">
        <f>KOSPI!J5</f>
        <v>0</v>
      </c>
      <c r="V8" s="24">
        <f>KOSPI!K5</f>
        <v>0</v>
      </c>
      <c r="W8" s="24">
        <f>KOSPI!L5</f>
        <v>0</v>
      </c>
      <c r="X8" s="24">
        <f>KOSPI!M5</f>
        <v>0</v>
      </c>
      <c r="Y8" s="24">
        <f>KOSPI!N5</f>
        <v>0</v>
      </c>
      <c r="Z8" s="31">
        <f>KOSPI!C5</f>
        <v>0</v>
      </c>
      <c r="AB8" s="44" t="s">
        <v>23</v>
      </c>
      <c r="AC8" s="44"/>
      <c r="AD8" s="44"/>
      <c r="AE8" s="29"/>
      <c r="AF8" s="35" t="e">
        <f>VLOOKUP($AC$4,$N$5:$Y$24,5,0)</f>
        <v>#N/A</v>
      </c>
    </row>
    <row r="9" spans="2:32" ht="17.25" thickBot="1">
      <c r="B9" s="61" t="s">
        <v>10</v>
      </c>
      <c r="C9" s="61"/>
      <c r="E9" s="61" t="s">
        <v>11</v>
      </c>
      <c r="F9" s="61"/>
      <c r="H9" s="61" t="s">
        <v>12</v>
      </c>
      <c r="I9" s="61"/>
      <c r="K9" s="12">
        <v>5</v>
      </c>
      <c r="L9" s="65"/>
      <c r="M9" s="12">
        <v>5</v>
      </c>
      <c r="N9" s="24">
        <f>KOSPI!B6</f>
        <v>0</v>
      </c>
      <c r="O9" s="24">
        <f>KOSPI!D6</f>
        <v>0</v>
      </c>
      <c r="P9" s="27">
        <f>KOSPI!E6</f>
        <v>0</v>
      </c>
      <c r="Q9" s="27">
        <f>KOSPI!F6</f>
        <v>0</v>
      </c>
      <c r="R9" s="24">
        <f>KOSPI!G6</f>
        <v>0</v>
      </c>
      <c r="S9" s="24">
        <f>KOSPI!H6</f>
        <v>0</v>
      </c>
      <c r="T9" s="24">
        <f>KOSPI!I6</f>
        <v>0</v>
      </c>
      <c r="U9" s="24">
        <f>KOSPI!J6</f>
        <v>0</v>
      </c>
      <c r="V9" s="24">
        <f>KOSPI!K6</f>
        <v>0</v>
      </c>
      <c r="W9" s="24">
        <f>KOSPI!L6</f>
        <v>0</v>
      </c>
      <c r="X9" s="24">
        <f>KOSPI!M6</f>
        <v>0</v>
      </c>
      <c r="Y9" s="24">
        <f>KOSPI!N6</f>
        <v>0</v>
      </c>
      <c r="Z9" s="31">
        <f>KOSPI!C6</f>
        <v>0</v>
      </c>
      <c r="AB9" s="44" t="s">
        <v>1</v>
      </c>
      <c r="AC9" s="44"/>
      <c r="AD9" s="44"/>
      <c r="AF9" s="35" t="e">
        <f>VLOOKUP($AC$4,$N$5:$Y$24,6,0)</f>
        <v>#N/A</v>
      </c>
    </row>
    <row r="10" spans="2:32">
      <c r="B10" s="10"/>
      <c r="C10" s="13"/>
      <c r="E10" s="14"/>
      <c r="F10" s="18"/>
      <c r="K10" s="12">
        <v>6</v>
      </c>
      <c r="L10" s="65"/>
      <c r="M10" s="12">
        <v>6</v>
      </c>
      <c r="N10" s="24">
        <f>KOSPI!B7</f>
        <v>0</v>
      </c>
      <c r="O10" s="24">
        <f>KOSPI!D7</f>
        <v>0</v>
      </c>
      <c r="P10" s="27">
        <f>KOSPI!E7</f>
        <v>0</v>
      </c>
      <c r="Q10" s="27">
        <f>KOSPI!F7</f>
        <v>0</v>
      </c>
      <c r="R10" s="24">
        <f>KOSPI!G7</f>
        <v>0</v>
      </c>
      <c r="S10" s="24">
        <f>KOSPI!H7</f>
        <v>0</v>
      </c>
      <c r="T10" s="24">
        <f>KOSPI!I7</f>
        <v>0</v>
      </c>
      <c r="U10" s="24">
        <f>KOSPI!J7</f>
        <v>0</v>
      </c>
      <c r="V10" s="24">
        <f>KOSPI!K7</f>
        <v>0</v>
      </c>
      <c r="W10" s="24">
        <f>KOSPI!L7</f>
        <v>0</v>
      </c>
      <c r="X10" s="24">
        <f>KOSPI!M7</f>
        <v>0</v>
      </c>
      <c r="Y10" s="24">
        <f>KOSPI!N7</f>
        <v>0</v>
      </c>
      <c r="Z10" s="31">
        <f>KOSPI!C7</f>
        <v>0</v>
      </c>
      <c r="AB10" s="44" t="s">
        <v>24</v>
      </c>
      <c r="AC10" s="44"/>
      <c r="AD10" s="44"/>
      <c r="AF10" s="36" t="e">
        <f>VLOOKUP($AC$4,$N$5:$Y$24,7,0)</f>
        <v>#N/A</v>
      </c>
    </row>
    <row r="11" spans="2:32" ht="17.45" customHeight="1">
      <c r="K11" s="12">
        <v>7</v>
      </c>
      <c r="L11" s="65"/>
      <c r="M11" s="12">
        <v>7</v>
      </c>
      <c r="N11" s="24">
        <f>KOSPI!B8</f>
        <v>0</v>
      </c>
      <c r="O11" s="24">
        <f>KOSPI!D8</f>
        <v>0</v>
      </c>
      <c r="P11" s="27">
        <f>KOSPI!E8</f>
        <v>0</v>
      </c>
      <c r="Q11" s="27">
        <f>KOSPI!F8</f>
        <v>0</v>
      </c>
      <c r="R11" s="24">
        <f>KOSPI!G8</f>
        <v>0</v>
      </c>
      <c r="S11" s="24">
        <f>KOSPI!H8</f>
        <v>0</v>
      </c>
      <c r="T11" s="24">
        <f>KOSPI!I8</f>
        <v>0</v>
      </c>
      <c r="U11" s="24">
        <f>KOSPI!J8</f>
        <v>0</v>
      </c>
      <c r="V11" s="24">
        <f>KOSPI!K8</f>
        <v>0</v>
      </c>
      <c r="W11" s="24">
        <f>KOSPI!L8</f>
        <v>0</v>
      </c>
      <c r="X11" s="24">
        <f>KOSPI!M8</f>
        <v>0</v>
      </c>
      <c r="Y11" s="24">
        <f>KOSPI!N8</f>
        <v>0</v>
      </c>
      <c r="Z11" s="31">
        <f>KOSPI!C8</f>
        <v>0</v>
      </c>
      <c r="AB11" s="44" t="s">
        <v>66</v>
      </c>
      <c r="AC11" s="44"/>
      <c r="AD11" s="44"/>
      <c r="AF11" s="33" t="e">
        <f>VLOOKUP($AC$4,$N$5:$Y$24,8,0)</f>
        <v>#N/A</v>
      </c>
    </row>
    <row r="12" spans="2:32">
      <c r="K12" s="12">
        <v>8</v>
      </c>
      <c r="L12" s="65"/>
      <c r="M12" s="12">
        <v>8</v>
      </c>
      <c r="N12" s="24">
        <f>KOSPI!B9</f>
        <v>0</v>
      </c>
      <c r="O12" s="24">
        <f>KOSPI!D9</f>
        <v>0</v>
      </c>
      <c r="P12" s="27">
        <f>KOSPI!E9</f>
        <v>0</v>
      </c>
      <c r="Q12" s="27">
        <f>KOSPI!F9</f>
        <v>0</v>
      </c>
      <c r="R12" s="24">
        <f>KOSPI!G9</f>
        <v>0</v>
      </c>
      <c r="S12" s="24">
        <f>KOSPI!H9</f>
        <v>0</v>
      </c>
      <c r="T12" s="24">
        <f>KOSPI!I9</f>
        <v>0</v>
      </c>
      <c r="U12" s="24">
        <f>KOSPI!J9</f>
        <v>0</v>
      </c>
      <c r="V12" s="24">
        <f>KOSPI!K9</f>
        <v>0</v>
      </c>
      <c r="W12" s="24">
        <f>KOSPI!L9</f>
        <v>0</v>
      </c>
      <c r="X12" s="24">
        <f>KOSPI!M9</f>
        <v>0</v>
      </c>
      <c r="Y12" s="24">
        <f>KOSPI!N9</f>
        <v>0</v>
      </c>
      <c r="Z12" s="31">
        <f>KOSPI!C9</f>
        <v>0</v>
      </c>
      <c r="AB12" s="44" t="s">
        <v>26</v>
      </c>
      <c r="AC12" s="44"/>
      <c r="AD12" s="44"/>
      <c r="AF12" s="33" t="e">
        <f>VLOOKUP($AC$4,$N$5:$Y$24,9,0)</f>
        <v>#N/A</v>
      </c>
    </row>
    <row r="13" spans="2:32">
      <c r="K13" s="12">
        <v>9</v>
      </c>
      <c r="L13" s="65"/>
      <c r="M13" s="12">
        <v>9</v>
      </c>
      <c r="N13" s="24">
        <f>KOSPI!B10</f>
        <v>0</v>
      </c>
      <c r="O13" s="24">
        <f>KOSPI!D10</f>
        <v>0</v>
      </c>
      <c r="P13" s="27">
        <f>KOSPI!E10</f>
        <v>0</v>
      </c>
      <c r="Q13" s="27">
        <f>KOSPI!F10</f>
        <v>0</v>
      </c>
      <c r="R13" s="24">
        <f>KOSPI!G10</f>
        <v>0</v>
      </c>
      <c r="S13" s="24">
        <f>KOSPI!H10</f>
        <v>0</v>
      </c>
      <c r="T13" s="24">
        <f>KOSPI!I10</f>
        <v>0</v>
      </c>
      <c r="U13" s="24">
        <f>KOSPI!J10</f>
        <v>0</v>
      </c>
      <c r="V13" s="24">
        <f>KOSPI!K10</f>
        <v>0</v>
      </c>
      <c r="W13" s="24">
        <f>KOSPI!L10</f>
        <v>0</v>
      </c>
      <c r="X13" s="24">
        <f>KOSPI!M10</f>
        <v>0</v>
      </c>
      <c r="Y13" s="24">
        <f>KOSPI!N10</f>
        <v>0</v>
      </c>
      <c r="Z13" s="31">
        <f>KOSPI!C10</f>
        <v>0</v>
      </c>
      <c r="AB13" s="44" t="s">
        <v>27</v>
      </c>
      <c r="AC13" s="44"/>
      <c r="AD13" s="44"/>
      <c r="AF13" s="33" t="e">
        <f>VLOOKUP($AC$4,$N$5:$Y$24,10,0)</f>
        <v>#N/A</v>
      </c>
    </row>
    <row r="14" spans="2:32" ht="17.25" thickBot="1">
      <c r="K14" s="12">
        <v>10</v>
      </c>
      <c r="L14" s="66"/>
      <c r="M14" s="12">
        <v>10</v>
      </c>
      <c r="N14" s="24">
        <f>KOSPI!B11</f>
        <v>0</v>
      </c>
      <c r="O14" s="24">
        <f>KOSPI!D11</f>
        <v>0</v>
      </c>
      <c r="P14" s="27">
        <f>KOSPI!E11</f>
        <v>0</v>
      </c>
      <c r="Q14" s="27">
        <f>KOSPI!F11</f>
        <v>0</v>
      </c>
      <c r="R14" s="24">
        <f>KOSPI!G11</f>
        <v>0</v>
      </c>
      <c r="S14" s="24">
        <f>KOSPI!H11</f>
        <v>0</v>
      </c>
      <c r="T14" s="24">
        <f>KOSPI!I11</f>
        <v>0</v>
      </c>
      <c r="U14" s="24">
        <f>KOSPI!J11</f>
        <v>0</v>
      </c>
      <c r="V14" s="24">
        <f>KOSPI!K11</f>
        <v>0</v>
      </c>
      <c r="W14" s="24">
        <f>KOSPI!L11</f>
        <v>0</v>
      </c>
      <c r="X14" s="24">
        <f>KOSPI!M11</f>
        <v>0</v>
      </c>
      <c r="Y14" s="24">
        <f>KOSPI!N11</f>
        <v>0</v>
      </c>
      <c r="Z14" s="31">
        <f>KOSPI!C11</f>
        <v>0</v>
      </c>
      <c r="AB14" s="44" t="s">
        <v>28</v>
      </c>
      <c r="AC14" s="44"/>
      <c r="AD14" s="44"/>
      <c r="AF14" s="33" t="e">
        <f>VLOOKUP($AC$4,$N$5:$Y$24,11,0)</f>
        <v>#N/A</v>
      </c>
    </row>
    <row r="15" spans="2:32" ht="17.25" thickBot="1">
      <c r="B15" s="61" t="s">
        <v>13</v>
      </c>
      <c r="C15" s="61"/>
      <c r="E15" s="61" t="s">
        <v>14</v>
      </c>
      <c r="F15" s="61"/>
      <c r="H15" s="61" t="s">
        <v>15</v>
      </c>
      <c r="I15" s="61"/>
      <c r="K15" s="12">
        <v>11</v>
      </c>
      <c r="L15" s="64" t="s">
        <v>4</v>
      </c>
      <c r="M15" s="12">
        <v>1</v>
      </c>
      <c r="N15" s="24">
        <f>KOSDAQ!B7</f>
        <v>0</v>
      </c>
      <c r="O15" s="24">
        <f>KOSDAQ!D7</f>
        <v>0</v>
      </c>
      <c r="P15" s="27">
        <f>KOSDAQ!E7</f>
        <v>0</v>
      </c>
      <c r="Q15" s="27">
        <f>KOSDAQ!F7</f>
        <v>0</v>
      </c>
      <c r="R15" s="24">
        <f>KOSDAQ!G7</f>
        <v>0</v>
      </c>
      <c r="S15" s="24">
        <f>KOSDAQ!H7</f>
        <v>0</v>
      </c>
      <c r="T15" s="24">
        <f>KOSDAQ!I7</f>
        <v>0</v>
      </c>
      <c r="U15" s="24">
        <f>KOSDAQ!J7</f>
        <v>0</v>
      </c>
      <c r="V15" s="24">
        <f>KOSDAQ!K7</f>
        <v>0</v>
      </c>
      <c r="W15" s="24">
        <f>KOSDAQ!L7</f>
        <v>0</v>
      </c>
      <c r="X15" s="24">
        <f>KOSDAQ!M7</f>
        <v>0</v>
      </c>
      <c r="Y15" s="24">
        <f>KOSDAQ!N7</f>
        <v>0</v>
      </c>
      <c r="Z15" s="31">
        <f>KOSDAQ!C7</f>
        <v>0</v>
      </c>
      <c r="AB15" s="67"/>
      <c r="AC15" s="67"/>
      <c r="AD15" s="67"/>
      <c r="AF15" s="33"/>
    </row>
    <row r="16" spans="2:32" ht="17.25" thickBot="1">
      <c r="K16" s="12">
        <v>12</v>
      </c>
      <c r="L16" s="65"/>
      <c r="M16" s="12">
        <v>2</v>
      </c>
      <c r="N16" s="24">
        <f>KOSDAQ!B8</f>
        <v>0</v>
      </c>
      <c r="O16" s="24">
        <f>KOSDAQ!D8</f>
        <v>0</v>
      </c>
      <c r="P16" s="27">
        <f>KOSDAQ!E8</f>
        <v>0</v>
      </c>
      <c r="Q16" s="27">
        <f>KOSDAQ!F8</f>
        <v>0</v>
      </c>
      <c r="R16" s="24">
        <f>KOSDAQ!G8</f>
        <v>0</v>
      </c>
      <c r="S16" s="24">
        <f>KOSDAQ!H8</f>
        <v>0</v>
      </c>
      <c r="T16" s="24">
        <f>KOSDAQ!I8</f>
        <v>0</v>
      </c>
      <c r="U16" s="24">
        <f>KOSDAQ!J8</f>
        <v>0</v>
      </c>
      <c r="V16" s="24">
        <f>KOSDAQ!K8</f>
        <v>0</v>
      </c>
      <c r="W16" s="24">
        <f>KOSDAQ!L8</f>
        <v>0</v>
      </c>
      <c r="X16" s="24">
        <f>KOSDAQ!M8</f>
        <v>0</v>
      </c>
      <c r="Y16" s="24">
        <f>KOSDAQ!N8</f>
        <v>0</v>
      </c>
      <c r="Z16" s="31">
        <f>KOSDAQ!C8</f>
        <v>0</v>
      </c>
      <c r="AB16" s="63" t="s">
        <v>37</v>
      </c>
      <c r="AC16" s="63"/>
      <c r="AD16" s="16"/>
      <c r="AE16" s="63" t="s">
        <v>38</v>
      </c>
      <c r="AF16" s="63"/>
    </row>
    <row r="17" spans="1:33" ht="17.25" thickBot="1">
      <c r="K17" s="12">
        <v>13</v>
      </c>
      <c r="L17" s="65"/>
      <c r="M17" s="12">
        <v>3</v>
      </c>
      <c r="N17" s="24">
        <f>KOSDAQ!B9</f>
        <v>0</v>
      </c>
      <c r="O17" s="24">
        <f>KOSDAQ!D9</f>
        <v>0</v>
      </c>
      <c r="P17" s="27">
        <f>KOSDAQ!E9</f>
        <v>0</v>
      </c>
      <c r="Q17" s="27">
        <f>KOSDAQ!F9</f>
        <v>0</v>
      </c>
      <c r="R17" s="24">
        <f>KOSDAQ!G9</f>
        <v>0</v>
      </c>
      <c r="S17" s="24">
        <f>KOSDAQ!H9</f>
        <v>0</v>
      </c>
      <c r="T17" s="24">
        <f>KOSDAQ!I9</f>
        <v>0</v>
      </c>
      <c r="U17" s="24">
        <f>KOSDAQ!J9</f>
        <v>0</v>
      </c>
      <c r="V17" s="24">
        <f>KOSDAQ!K9</f>
        <v>0</v>
      </c>
      <c r="W17" s="24">
        <f>KOSDAQ!L9</f>
        <v>0</v>
      </c>
      <c r="X17" s="24">
        <f>KOSDAQ!M9</f>
        <v>0</v>
      </c>
      <c r="Y17" s="24">
        <f>KOSDAQ!N9</f>
        <v>0</v>
      </c>
      <c r="Z17" s="31">
        <f>KOSDAQ!C9</f>
        <v>0</v>
      </c>
      <c r="AB17" s="40" t="s">
        <v>7</v>
      </c>
      <c r="AC17" s="40" t="s">
        <v>6</v>
      </c>
      <c r="AD17" s="15"/>
      <c r="AE17" s="40" t="s">
        <v>2</v>
      </c>
      <c r="AF17" s="40" t="s">
        <v>35</v>
      </c>
    </row>
    <row r="18" spans="1:33">
      <c r="K18" s="12">
        <v>14</v>
      </c>
      <c r="L18" s="65"/>
      <c r="M18" s="12">
        <v>4</v>
      </c>
      <c r="N18" s="24">
        <f>KOSDAQ!B10</f>
        <v>0</v>
      </c>
      <c r="O18" s="24">
        <f>KOSDAQ!D10</f>
        <v>0</v>
      </c>
      <c r="P18" s="27">
        <f>KOSDAQ!E10</f>
        <v>0</v>
      </c>
      <c r="Q18" s="27">
        <f>KOSDAQ!F10</f>
        <v>0</v>
      </c>
      <c r="R18" s="24">
        <f>KOSDAQ!G10</f>
        <v>0</v>
      </c>
      <c r="S18" s="24">
        <f>KOSDAQ!H10</f>
        <v>0</v>
      </c>
      <c r="T18" s="24">
        <f>KOSDAQ!I10</f>
        <v>0</v>
      </c>
      <c r="U18" s="24">
        <f>KOSDAQ!J10</f>
        <v>0</v>
      </c>
      <c r="V18" s="24">
        <f>KOSDAQ!K10</f>
        <v>0</v>
      </c>
      <c r="W18" s="24">
        <f>KOSDAQ!L10</f>
        <v>0</v>
      </c>
      <c r="X18" s="24">
        <f>KOSDAQ!M10</f>
        <v>0</v>
      </c>
      <c r="Y18" s="24">
        <f>KOSDAQ!N10</f>
        <v>0</v>
      </c>
      <c r="Z18" s="31">
        <f>KOSDAQ!C10</f>
        <v>0</v>
      </c>
      <c r="AC18" s="33" t="e">
        <f>VLOOKUP($AC$4,$N$5:$Y$24,12,0)</f>
        <v>#N/A</v>
      </c>
      <c r="AE18" s="1" t="s">
        <v>36</v>
      </c>
      <c r="AF18" s="9">
        <f>COUNTA(시황정보!A2:A251)</f>
        <v>0</v>
      </c>
    </row>
    <row r="19" spans="1:33">
      <c r="K19" s="12">
        <v>15</v>
      </c>
      <c r="L19" s="65"/>
      <c r="M19" s="12">
        <v>5</v>
      </c>
      <c r="N19" s="24">
        <f>KOSDAQ!B11</f>
        <v>0</v>
      </c>
      <c r="O19" s="24">
        <f>KOSDAQ!D11</f>
        <v>0</v>
      </c>
      <c r="P19" s="27">
        <f>KOSDAQ!E11</f>
        <v>0</v>
      </c>
      <c r="Q19" s="27">
        <f>KOSDAQ!F11</f>
        <v>0</v>
      </c>
      <c r="R19" s="24">
        <f>KOSDAQ!G11</f>
        <v>0</v>
      </c>
      <c r="S19" s="24">
        <f>KOSDAQ!H11</f>
        <v>0</v>
      </c>
      <c r="T19" s="24">
        <f>KOSDAQ!I11</f>
        <v>0</v>
      </c>
      <c r="U19" s="24">
        <f>KOSDAQ!J11</f>
        <v>0</v>
      </c>
      <c r="V19" s="24">
        <f>KOSDAQ!K11</f>
        <v>0</v>
      </c>
      <c r="W19" s="24">
        <f>KOSDAQ!L11</f>
        <v>0</v>
      </c>
      <c r="X19" s="24">
        <f>KOSDAQ!M11</f>
        <v>0</v>
      </c>
      <c r="Y19" s="24">
        <f>KOSDAQ!N11</f>
        <v>0</v>
      </c>
      <c r="Z19" s="31">
        <f>KOSDAQ!C11</f>
        <v>0</v>
      </c>
      <c r="AE19" s="1" t="s">
        <v>39</v>
      </c>
      <c r="AF19" s="9">
        <f>COUNTA(투자정보!A3:A252)</f>
        <v>0</v>
      </c>
    </row>
    <row r="20" spans="1:33" ht="17.25" thickBot="1">
      <c r="K20" s="12">
        <v>16</v>
      </c>
      <c r="L20" s="65"/>
      <c r="M20" s="12">
        <v>6</v>
      </c>
      <c r="N20" s="24">
        <f>KOSDAQ!B12</f>
        <v>0</v>
      </c>
      <c r="O20" s="24">
        <f>KOSDAQ!D12</f>
        <v>0</v>
      </c>
      <c r="P20" s="27">
        <f>KOSDAQ!E12</f>
        <v>0</v>
      </c>
      <c r="Q20" s="27">
        <f>KOSDAQ!F12</f>
        <v>0</v>
      </c>
      <c r="R20" s="24">
        <f>KOSDAQ!G12</f>
        <v>0</v>
      </c>
      <c r="S20" s="24">
        <f>KOSDAQ!H12</f>
        <v>0</v>
      </c>
      <c r="T20" s="24">
        <f>KOSDAQ!I12</f>
        <v>0</v>
      </c>
      <c r="U20" s="24">
        <f>KOSDAQ!J12</f>
        <v>0</v>
      </c>
      <c r="V20" s="24">
        <f>KOSDAQ!K12</f>
        <v>0</v>
      </c>
      <c r="W20" s="24">
        <f>KOSDAQ!L12</f>
        <v>0</v>
      </c>
      <c r="X20" s="24">
        <f>KOSDAQ!M12</f>
        <v>0</v>
      </c>
      <c r="Y20" s="24">
        <f>KOSDAQ!N12</f>
        <v>0</v>
      </c>
      <c r="Z20" s="31">
        <f>KOSDAQ!C12</f>
        <v>0</v>
      </c>
      <c r="AE20" s="1" t="s">
        <v>40</v>
      </c>
      <c r="AF20" s="9">
        <f>COUNTA(종목분석!B4:B253)</f>
        <v>0</v>
      </c>
    </row>
    <row r="21" spans="1:33" ht="17.25" thickBot="1">
      <c r="B21" s="61" t="s">
        <v>16</v>
      </c>
      <c r="C21" s="61"/>
      <c r="E21" s="61" t="s">
        <v>17</v>
      </c>
      <c r="F21" s="61"/>
      <c r="H21" s="61" t="s">
        <v>18</v>
      </c>
      <c r="I21" s="61"/>
      <c r="K21" s="12">
        <v>17</v>
      </c>
      <c r="L21" s="65"/>
      <c r="M21" s="12">
        <v>7</v>
      </c>
      <c r="N21" s="24">
        <f>KOSDAQ!B13</f>
        <v>0</v>
      </c>
      <c r="O21" s="24">
        <f>KOSDAQ!D13</f>
        <v>0</v>
      </c>
      <c r="P21" s="27">
        <f>KOSDAQ!E13</f>
        <v>0</v>
      </c>
      <c r="Q21" s="27">
        <f>KOSDAQ!F13</f>
        <v>0</v>
      </c>
      <c r="R21" s="24">
        <f>KOSDAQ!G13</f>
        <v>0</v>
      </c>
      <c r="S21" s="24">
        <f>KOSDAQ!H13</f>
        <v>0</v>
      </c>
      <c r="T21" s="24">
        <f>KOSDAQ!I13</f>
        <v>0</v>
      </c>
      <c r="U21" s="24">
        <f>KOSDAQ!J13</f>
        <v>0</v>
      </c>
      <c r="V21" s="24">
        <f>KOSDAQ!K13</f>
        <v>0</v>
      </c>
      <c r="W21" s="24">
        <f>KOSDAQ!L13</f>
        <v>0</v>
      </c>
      <c r="X21" s="24">
        <f>KOSDAQ!M13</f>
        <v>0</v>
      </c>
      <c r="Y21" s="24">
        <f>KOSDAQ!N13</f>
        <v>0</v>
      </c>
      <c r="Z21" s="31">
        <f>KOSDAQ!C13</f>
        <v>0</v>
      </c>
    </row>
    <row r="22" spans="1:33" ht="17.25" thickBot="1">
      <c r="K22" s="12">
        <v>18</v>
      </c>
      <c r="L22" s="65"/>
      <c r="M22" s="12">
        <v>8</v>
      </c>
      <c r="N22" s="24">
        <f>KOSDAQ!B14</f>
        <v>0</v>
      </c>
      <c r="O22" s="24">
        <f>KOSDAQ!D14</f>
        <v>0</v>
      </c>
      <c r="P22" s="27">
        <f>KOSDAQ!E14</f>
        <v>0</v>
      </c>
      <c r="Q22" s="27">
        <f>KOSDAQ!F14</f>
        <v>0</v>
      </c>
      <c r="R22" s="24">
        <f>KOSDAQ!G14</f>
        <v>0</v>
      </c>
      <c r="S22" s="24">
        <f>KOSDAQ!H14</f>
        <v>0</v>
      </c>
      <c r="T22" s="24">
        <f>KOSDAQ!I14</f>
        <v>0</v>
      </c>
      <c r="U22" s="24">
        <f>KOSDAQ!J14</f>
        <v>0</v>
      </c>
      <c r="V22" s="24">
        <f>KOSDAQ!K14</f>
        <v>0</v>
      </c>
      <c r="W22" s="24">
        <f>KOSDAQ!L14</f>
        <v>0</v>
      </c>
      <c r="X22" s="24">
        <f>KOSDAQ!M14</f>
        <v>0</v>
      </c>
      <c r="Y22" s="24">
        <f>KOSDAQ!N14</f>
        <v>0</v>
      </c>
      <c r="Z22" s="31">
        <f>KOSDAQ!C14</f>
        <v>0</v>
      </c>
      <c r="AE22" s="63" t="s">
        <v>41</v>
      </c>
      <c r="AF22" s="63"/>
    </row>
    <row r="23" spans="1:33" ht="17.25" thickBot="1">
      <c r="K23" s="12">
        <v>19</v>
      </c>
      <c r="L23" s="65"/>
      <c r="M23" s="12">
        <v>9</v>
      </c>
      <c r="N23" s="24">
        <f>KOSDAQ!B15</f>
        <v>0</v>
      </c>
      <c r="O23" s="24">
        <f>KOSDAQ!D15</f>
        <v>0</v>
      </c>
      <c r="P23" s="27">
        <f>KOSDAQ!E15</f>
        <v>0</v>
      </c>
      <c r="Q23" s="27">
        <f>KOSDAQ!F15</f>
        <v>0</v>
      </c>
      <c r="R23" s="24">
        <f>KOSDAQ!G15</f>
        <v>0</v>
      </c>
      <c r="S23" s="24">
        <f>KOSDAQ!H15</f>
        <v>0</v>
      </c>
      <c r="T23" s="24">
        <f>KOSDAQ!I15</f>
        <v>0</v>
      </c>
      <c r="U23" s="24">
        <f>KOSDAQ!J15</f>
        <v>0</v>
      </c>
      <c r="V23" s="24">
        <f>KOSDAQ!K15</f>
        <v>0</v>
      </c>
      <c r="W23" s="24">
        <f>KOSDAQ!L15</f>
        <v>0</v>
      </c>
      <c r="X23" s="24">
        <f>KOSDAQ!M15</f>
        <v>0</v>
      </c>
      <c r="Y23" s="24">
        <f>KOSDAQ!N15</f>
        <v>0</v>
      </c>
      <c r="Z23" s="31">
        <f>KOSDAQ!C15</f>
        <v>0</v>
      </c>
      <c r="AE23" s="40" t="s">
        <v>7</v>
      </c>
      <c r="AF23" s="40" t="s">
        <v>6</v>
      </c>
    </row>
    <row r="24" spans="1:33">
      <c r="K24" s="12">
        <v>20</v>
      </c>
      <c r="L24" s="66"/>
      <c r="M24" s="12">
        <v>10</v>
      </c>
      <c r="N24" s="24">
        <f>KOSDAQ!B16</f>
        <v>0</v>
      </c>
      <c r="O24" s="24">
        <f>KOSDAQ!D16</f>
        <v>0</v>
      </c>
      <c r="P24" s="27">
        <f>KOSDAQ!E16</f>
        <v>0</v>
      </c>
      <c r="Q24" s="27">
        <f>KOSDAQ!F16</f>
        <v>0</v>
      </c>
      <c r="R24" s="24">
        <f>KOSDAQ!G16</f>
        <v>0</v>
      </c>
      <c r="S24" s="24">
        <f>KOSDAQ!H16</f>
        <v>0</v>
      </c>
      <c r="T24" s="24">
        <f>KOSDAQ!I16</f>
        <v>0</v>
      </c>
      <c r="U24" s="24">
        <f>KOSDAQ!J16</f>
        <v>0</v>
      </c>
      <c r="V24" s="24">
        <f>KOSDAQ!K16</f>
        <v>0</v>
      </c>
      <c r="W24" s="24">
        <f>KOSDAQ!L16</f>
        <v>0</v>
      </c>
      <c r="X24" s="24">
        <f>KOSDAQ!M16</f>
        <v>0</v>
      </c>
      <c r="Y24" s="24">
        <f>KOSDAQ!N16</f>
        <v>0</v>
      </c>
      <c r="Z24" s="31">
        <f>KOSDAQ!C16</f>
        <v>0</v>
      </c>
      <c r="AE24" t="s">
        <v>44</v>
      </c>
      <c r="AF24" t="s">
        <v>45</v>
      </c>
    </row>
    <row r="25" spans="1:33">
      <c r="K25" s="9"/>
      <c r="L25" s="9"/>
      <c r="M25" s="9"/>
      <c r="N25" s="26"/>
      <c r="O25" s="26"/>
      <c r="P25" s="41"/>
      <c r="Q25" s="41"/>
      <c r="R25" s="26"/>
      <c r="S25" s="26"/>
      <c r="T25" s="26"/>
      <c r="U25" s="26"/>
      <c r="V25" s="26"/>
      <c r="W25" s="26"/>
      <c r="X25" s="26"/>
      <c r="Y25" s="26"/>
      <c r="Z25" s="42"/>
    </row>
    <row r="26" spans="1:33" ht="17.25" thickBot="1"/>
    <row r="27" spans="1:33" ht="17.25" thickBot="1">
      <c r="B27" s="22"/>
      <c r="C27" s="22"/>
      <c r="D27" s="22"/>
      <c r="E27" s="22" t="s">
        <v>19</v>
      </c>
      <c r="F27" s="22"/>
      <c r="G27" s="22"/>
      <c r="H27" s="22"/>
      <c r="I27" s="22"/>
      <c r="K27" s="61" t="s">
        <v>65</v>
      </c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B27" s="63" t="s">
        <v>0</v>
      </c>
      <c r="AC27" s="63"/>
      <c r="AD27" s="63"/>
      <c r="AE27" s="63"/>
      <c r="AF27" s="63"/>
    </row>
    <row r="28" spans="1:33" ht="17.25" thickBot="1">
      <c r="K28" s="61" t="s">
        <v>8</v>
      </c>
      <c r="L28" s="61"/>
      <c r="M28" s="61" t="s">
        <v>29</v>
      </c>
      <c r="N28" s="61"/>
      <c r="O28" s="61"/>
      <c r="P28" s="61"/>
      <c r="Q28" s="61"/>
      <c r="R28" s="22"/>
      <c r="S28" s="22"/>
      <c r="T28" s="22"/>
      <c r="U28" s="22"/>
      <c r="V28" s="22"/>
      <c r="W28" s="22"/>
      <c r="X28" s="22"/>
      <c r="Y28" s="22"/>
      <c r="Z28" s="22" t="s">
        <v>6</v>
      </c>
      <c r="AB28" s="40" t="s">
        <v>29</v>
      </c>
      <c r="AC28" s="40"/>
      <c r="AD28" s="40"/>
      <c r="AE28" s="15" t="s">
        <v>8</v>
      </c>
      <c r="AF28" s="16" t="s">
        <v>6</v>
      </c>
    </row>
    <row r="29" spans="1:33">
      <c r="A29" s="9"/>
      <c r="B29" s="9"/>
      <c r="C29" s="9"/>
      <c r="D29" s="9"/>
      <c r="E29" s="9"/>
      <c r="F29" s="9"/>
      <c r="G29" s="9"/>
      <c r="H29" s="9"/>
      <c r="I29" s="9"/>
      <c r="J29" s="9"/>
      <c r="K29" s="59" t="str">
        <f>주요뉴스!E4</f>
        <v xml:space="preserve">한국경제 </v>
      </c>
      <c r="L29" s="59"/>
      <c r="M29" s="60" t="str">
        <f>주요뉴스!C4</f>
        <v>FOMC 여파' 코스피, 이틀째 급락…외인 1조 매물폭탄</v>
      </c>
      <c r="N29" s="60"/>
      <c r="O29" s="60"/>
      <c r="P29" s="60"/>
      <c r="Q29" s="60"/>
      <c r="R29" s="25"/>
      <c r="S29" s="25"/>
      <c r="T29" s="25"/>
      <c r="U29" s="25"/>
      <c r="V29" s="25"/>
      <c r="W29" s="25"/>
      <c r="X29" s="25"/>
      <c r="Y29" s="25"/>
      <c r="Z29" s="50" t="str">
        <f>IF(주요뉴스!G4="","",HYPERLINK(주요뉴스!G4, "▶"))</f>
        <v>▶</v>
      </c>
      <c r="AA29" s="26"/>
      <c r="AB29" s="25">
        <f>종목별이슈!A2</f>
        <v>0</v>
      </c>
      <c r="AC29" s="25"/>
      <c r="AD29" s="25"/>
      <c r="AE29" s="26">
        <f>종목별이슈!D2</f>
        <v>0</v>
      </c>
      <c r="AF29" s="26"/>
    </row>
    <row r="30" spans="1:33">
      <c r="K30" s="59" t="str">
        <f>주요뉴스!E5</f>
        <v xml:space="preserve">이데일리 </v>
      </c>
      <c r="L30" s="59"/>
      <c r="M30" s="60" t="str">
        <f>주요뉴스!C5</f>
        <v>다시 시작된 외인 엑소더스…2400선 진땀 사수[코스피 마감]</v>
      </c>
      <c r="N30" s="60"/>
      <c r="O30" s="60"/>
      <c r="P30" s="60"/>
      <c r="Q30" s="60"/>
      <c r="R30" s="25"/>
      <c r="S30" s="25"/>
      <c r="T30" s="25"/>
      <c r="U30" s="25"/>
      <c r="V30" s="25"/>
      <c r="W30" s="25"/>
      <c r="X30" s="25"/>
      <c r="Y30" s="25"/>
      <c r="Z30" s="50" t="str">
        <f>IF(주요뉴스!G5="","",HYPERLINK(주요뉴스!G5, "▶"))</f>
        <v>▶</v>
      </c>
      <c r="AA30" s="26"/>
      <c r="AB30" s="25">
        <f>종목별이슈!A3</f>
        <v>0</v>
      </c>
      <c r="AC30" s="25"/>
      <c r="AD30" s="25"/>
      <c r="AE30" s="26">
        <f>종목별이슈!D3</f>
        <v>0</v>
      </c>
      <c r="AF30" s="26"/>
      <c r="AG30" s="26"/>
    </row>
    <row r="31" spans="1:33">
      <c r="K31" s="59" t="str">
        <f>주요뉴스!E6</f>
        <v xml:space="preserve">한국경제TV </v>
      </c>
      <c r="L31" s="59"/>
      <c r="M31" s="60" t="str">
        <f>주요뉴스!C6</f>
        <v>[속보] "외국인, 8천억 던졌다"…韓 증시 '노답'</v>
      </c>
      <c r="N31" s="60"/>
      <c r="O31" s="60"/>
      <c r="P31" s="60"/>
      <c r="Q31" s="60"/>
      <c r="R31" s="25"/>
      <c r="S31" s="25"/>
      <c r="T31" s="25"/>
      <c r="U31" s="25"/>
      <c r="V31" s="25"/>
      <c r="W31" s="25"/>
      <c r="X31" s="25"/>
      <c r="Y31" s="25"/>
      <c r="Z31" s="50" t="str">
        <f>IF(주요뉴스!G6="","",HYPERLINK(주요뉴스!G6, "▶"))</f>
        <v>▶</v>
      </c>
      <c r="AA31" s="26"/>
      <c r="AB31" s="59">
        <f>종목별이슈!A5</f>
        <v>0</v>
      </c>
      <c r="AC31" s="59"/>
      <c r="AD31" s="59"/>
      <c r="AE31" s="26">
        <f>종목별이슈!D5</f>
        <v>0</v>
      </c>
      <c r="AF31" s="26"/>
      <c r="AG31" s="26"/>
    </row>
    <row r="32" spans="1:33">
      <c r="K32" s="59" t="str">
        <f>주요뉴스!E7</f>
        <v xml:space="preserve">매일경제 </v>
      </c>
      <c r="L32" s="59"/>
      <c r="M32" s="60" t="str">
        <f>주요뉴스!C7</f>
        <v>“재무우려 덜었지만 4분기 부진”…롯데케미칼 목표가 하향</v>
      </c>
      <c r="N32" s="60"/>
      <c r="O32" s="60"/>
      <c r="P32" s="60"/>
      <c r="Q32" s="60"/>
      <c r="R32" s="25"/>
      <c r="S32" s="25"/>
      <c r="T32" s="25"/>
      <c r="U32" s="25"/>
      <c r="V32" s="25"/>
      <c r="W32" s="25"/>
      <c r="X32" s="25"/>
      <c r="Y32" s="25"/>
      <c r="Z32" s="50" t="str">
        <f>IF(주요뉴스!G7="","",HYPERLINK(주요뉴스!G7, "▶"))</f>
        <v>▶</v>
      </c>
      <c r="AA32" s="26"/>
      <c r="AB32" s="59">
        <f>종목별이슈!A6</f>
        <v>0</v>
      </c>
      <c r="AC32" s="59"/>
      <c r="AD32" s="59"/>
      <c r="AE32" s="26">
        <f>종목별이슈!D6</f>
        <v>0</v>
      </c>
      <c r="AF32" s="26"/>
      <c r="AG32" s="26"/>
    </row>
    <row r="33" spans="1:33">
      <c r="K33" s="59" t="str">
        <f>주요뉴스!E8</f>
        <v xml:space="preserve">이데일리 </v>
      </c>
      <c r="L33" s="59"/>
      <c r="M33" s="60" t="str">
        <f>주요뉴스!C8</f>
        <v>1450원대 고환율 지속 우려에…정부 외환수급대책 총동원 ‘주목’[외환분석]</v>
      </c>
      <c r="N33" s="60"/>
      <c r="O33" s="60"/>
      <c r="P33" s="60"/>
      <c r="Q33" s="60"/>
      <c r="R33" s="25"/>
      <c r="S33" s="25"/>
      <c r="T33" s="25"/>
      <c r="U33" s="25"/>
      <c r="V33" s="25"/>
      <c r="W33" s="25"/>
      <c r="X33" s="25"/>
      <c r="Y33" s="25"/>
      <c r="Z33" s="50" t="str">
        <f>IF(주요뉴스!G8="","",HYPERLINK(주요뉴스!G8, "▶"))</f>
        <v>▶</v>
      </c>
      <c r="AA33" s="26"/>
      <c r="AB33" s="59">
        <f>종목별이슈!A7</f>
        <v>0</v>
      </c>
      <c r="AC33" s="59"/>
      <c r="AD33" s="59"/>
      <c r="AE33" s="26">
        <f>종목별이슈!D7</f>
        <v>0</v>
      </c>
      <c r="AF33" s="26"/>
      <c r="AG33" s="26"/>
    </row>
    <row r="34" spans="1:33">
      <c r="K34" s="59" t="str">
        <f>주요뉴스!E9</f>
        <v xml:space="preserve">뉴시스 </v>
      </c>
      <c r="L34" s="59"/>
      <c r="M34" s="60" t="str">
        <f>주요뉴스!C9</f>
        <v>"산타 랠리는 커녕"…2400선 무너진 코스피 어디로</v>
      </c>
      <c r="N34" s="60"/>
      <c r="O34" s="60"/>
      <c r="P34" s="60"/>
      <c r="Q34" s="60"/>
      <c r="R34" s="25"/>
      <c r="S34" s="25"/>
      <c r="T34" s="25"/>
      <c r="U34" s="25"/>
      <c r="V34" s="25"/>
      <c r="W34" s="25"/>
      <c r="X34" s="25"/>
      <c r="Y34" s="25"/>
      <c r="Z34" s="50" t="str">
        <f>IF(주요뉴스!G9="","",HYPERLINK(주요뉴스!G9, "▶"))</f>
        <v>▶</v>
      </c>
      <c r="AA34" s="26"/>
      <c r="AB34" s="59">
        <f>종목별이슈!A8</f>
        <v>0</v>
      </c>
      <c r="AC34" s="59"/>
      <c r="AD34" s="59"/>
      <c r="AE34" s="26">
        <f>종목별이슈!D8</f>
        <v>0</v>
      </c>
      <c r="AF34" s="26"/>
      <c r="AG34" s="26"/>
    </row>
    <row r="35" spans="1:33">
      <c r="K35" s="59" t="str">
        <f>주요뉴스!E10</f>
        <v xml:space="preserve">한국경제 </v>
      </c>
      <c r="L35" s="59"/>
      <c r="M35" s="60" t="str">
        <f>주요뉴스!C10</f>
        <v>트럼프노믹스'는 어떤 세상을 만들까[마켓칼럼]</v>
      </c>
      <c r="N35" s="60"/>
      <c r="O35" s="60"/>
      <c r="P35" s="60"/>
      <c r="Q35" s="60"/>
      <c r="R35" s="25"/>
      <c r="S35" s="25"/>
      <c r="T35" s="25"/>
      <c r="U35" s="25"/>
      <c r="V35" s="25"/>
      <c r="W35" s="25"/>
      <c r="X35" s="25"/>
      <c r="Y35" s="25"/>
      <c r="Z35" s="50" t="str">
        <f>IF(주요뉴스!G10="","",HYPERLINK(주요뉴스!G10, "▶"))</f>
        <v>▶</v>
      </c>
      <c r="AA35" s="26"/>
      <c r="AB35" s="59">
        <f>종목별이슈!A9</f>
        <v>0</v>
      </c>
      <c r="AC35" s="59"/>
      <c r="AD35" s="59"/>
      <c r="AE35" s="26">
        <f>종목별이슈!D9</f>
        <v>0</v>
      </c>
      <c r="AF35" s="26"/>
      <c r="AG35" s="26"/>
    </row>
    <row r="36" spans="1:33">
      <c r="K36" s="59" t="str">
        <f>주요뉴스!E11</f>
        <v xml:space="preserve">뉴스1 </v>
      </c>
      <c r="L36" s="59"/>
      <c r="M36" s="60" t="str">
        <f>주요뉴스!C11</f>
        <v>SK하이닉스, 4% 약세에 다시 '16만닉스'…삼성전자도 2% 급락[핫종목]</v>
      </c>
      <c r="N36" s="60"/>
      <c r="O36" s="60"/>
      <c r="P36" s="60"/>
      <c r="Q36" s="60"/>
      <c r="R36" s="25"/>
      <c r="S36" s="25"/>
      <c r="T36" s="25"/>
      <c r="U36" s="25"/>
      <c r="V36" s="25"/>
      <c r="W36" s="25"/>
      <c r="X36" s="25"/>
      <c r="Y36" s="25"/>
      <c r="Z36" s="50" t="str">
        <f>IF(주요뉴스!G11="","",HYPERLINK(주요뉴스!G11, "▶"))</f>
        <v>▶</v>
      </c>
      <c r="AA36" s="26"/>
      <c r="AB36" s="59">
        <f>종목별이슈!A10</f>
        <v>0</v>
      </c>
      <c r="AC36" s="59"/>
      <c r="AD36" s="59"/>
      <c r="AE36" s="26">
        <f>종목별이슈!D10</f>
        <v>0</v>
      </c>
      <c r="AF36" s="26"/>
      <c r="AG36" s="26"/>
    </row>
    <row r="37" spans="1:33">
      <c r="K37" s="59" t="str">
        <f>주요뉴스!E12</f>
        <v xml:space="preserve">머니투데이 </v>
      </c>
      <c r="L37" s="59"/>
      <c r="M37" s="60" t="str">
        <f>주요뉴스!C12</f>
        <v>"외인, 무섭게 던지네" 코스피 장중 2400선 붕괴…코스닥 2%↓</v>
      </c>
      <c r="N37" s="60"/>
      <c r="O37" s="60"/>
      <c r="P37" s="60"/>
      <c r="Q37" s="60"/>
      <c r="R37" s="25"/>
      <c r="S37" s="25"/>
      <c r="T37" s="25"/>
      <c r="U37" s="25"/>
      <c r="V37" s="25"/>
      <c r="W37" s="25"/>
      <c r="X37" s="25"/>
      <c r="Y37" s="25"/>
      <c r="Z37" s="50" t="str">
        <f>IF(주요뉴스!G12="","",HYPERLINK(주요뉴스!G12, "▶"))</f>
        <v>▶</v>
      </c>
      <c r="AA37" s="26"/>
      <c r="AB37" s="59">
        <f>종목별이슈!A11</f>
        <v>0</v>
      </c>
      <c r="AC37" s="59"/>
      <c r="AD37" s="59"/>
      <c r="AE37" s="26">
        <f>종목별이슈!D11</f>
        <v>0</v>
      </c>
      <c r="AF37" s="26"/>
      <c r="AG37" s="26"/>
    </row>
    <row r="38" spans="1:33">
      <c r="A38" s="20"/>
      <c r="K38" s="59" t="str">
        <f>주요뉴스!E13</f>
        <v xml:space="preserve">헤럴드경제 </v>
      </c>
      <c r="L38" s="59"/>
      <c r="M38" s="60" t="str">
        <f>주요뉴스!C13</f>
        <v>‘外人·기관 매도 폭격’ 맞은 코스피, 결국 2400 붕괴 [투자360]</v>
      </c>
      <c r="N38" s="60"/>
      <c r="O38" s="60"/>
      <c r="P38" s="60"/>
      <c r="Q38" s="60"/>
      <c r="R38" s="25"/>
      <c r="S38" s="25"/>
      <c r="T38" s="25"/>
      <c r="U38" s="25"/>
      <c r="V38" s="25"/>
      <c r="W38" s="25"/>
      <c r="X38" s="25"/>
      <c r="Y38" s="25"/>
      <c r="Z38" s="50" t="str">
        <f>IF(주요뉴스!G13="","",HYPERLINK(주요뉴스!G13, "▶"))</f>
        <v>▶</v>
      </c>
      <c r="AA38" s="26"/>
      <c r="AB38" s="59">
        <f>종목별이슈!A12</f>
        <v>0</v>
      </c>
      <c r="AC38" s="59"/>
      <c r="AD38" s="59"/>
      <c r="AE38" s="26">
        <f>종목별이슈!D12</f>
        <v>0</v>
      </c>
      <c r="AF38" s="26"/>
      <c r="AG38" s="26"/>
    </row>
    <row r="39" spans="1:33">
      <c r="A39" s="21"/>
      <c r="K39" s="59" t="str">
        <f>주요뉴스!E14</f>
        <v xml:space="preserve">비즈워치 </v>
      </c>
      <c r="L39" s="59"/>
      <c r="M39" s="60" t="str">
        <f>주요뉴스!C14</f>
        <v>고려아연, 임시주총 표대결 MBK 우세 속 남은 변수는</v>
      </c>
      <c r="N39" s="60"/>
      <c r="O39" s="60"/>
      <c r="P39" s="60"/>
      <c r="Q39" s="60"/>
      <c r="R39" s="25"/>
      <c r="S39" s="25"/>
      <c r="T39" s="25"/>
      <c r="U39" s="25"/>
      <c r="V39" s="25"/>
      <c r="W39" s="25"/>
      <c r="X39" s="25"/>
      <c r="Y39" s="25"/>
      <c r="Z39" s="50" t="str">
        <f>IF(주요뉴스!G14="","",HYPERLINK(주요뉴스!G14, "▶"))</f>
        <v>▶</v>
      </c>
      <c r="AA39" s="26"/>
      <c r="AB39" s="59">
        <f>종목별이슈!A13</f>
        <v>0</v>
      </c>
      <c r="AC39" s="59"/>
      <c r="AD39" s="59"/>
      <c r="AE39" s="26">
        <f>종목별이슈!D13</f>
        <v>0</v>
      </c>
      <c r="AF39" s="26"/>
      <c r="AG39" s="26"/>
    </row>
    <row r="40" spans="1:33">
      <c r="A40" s="21"/>
      <c r="K40" s="59" t="str">
        <f>주요뉴스!E15</f>
        <v xml:space="preserve">조선비즈 </v>
      </c>
      <c r="L40" s="59"/>
      <c r="M40" s="60" t="str">
        <f>주요뉴스!C15</f>
        <v>코스피 지수, 美 FOMC 충격에 장 중 2400선 붕괴… 8거래일만</v>
      </c>
      <c r="N40" s="60"/>
      <c r="O40" s="60"/>
      <c r="P40" s="60"/>
      <c r="Q40" s="60"/>
      <c r="R40" s="25"/>
      <c r="S40" s="25"/>
      <c r="T40" s="25"/>
      <c r="U40" s="25"/>
      <c r="V40" s="25"/>
      <c r="W40" s="25"/>
      <c r="X40" s="25"/>
      <c r="Y40" s="25"/>
      <c r="Z40" s="50" t="str">
        <f>IF(주요뉴스!G15="","",HYPERLINK(주요뉴스!G15, "▶"))</f>
        <v>▶</v>
      </c>
      <c r="AA40" s="26"/>
      <c r="AB40" s="59">
        <f>종목별이슈!A14</f>
        <v>0</v>
      </c>
      <c r="AC40" s="59"/>
      <c r="AD40" s="59"/>
      <c r="AE40" s="26">
        <f>종목별이슈!D14</f>
        <v>0</v>
      </c>
      <c r="AF40" s="26"/>
      <c r="AG40" s="26"/>
    </row>
    <row r="41" spans="1:33">
      <c r="A41" s="21"/>
      <c r="K41" s="59" t="str">
        <f>주요뉴스!E16</f>
        <v xml:space="preserve">비즈워치 </v>
      </c>
      <c r="L41" s="59"/>
      <c r="M41" s="60" t="str">
        <f>주요뉴스!C16</f>
        <v>계엄과 함께 추락한 '밸류업 ETF', 탄핵으로 '활짝'</v>
      </c>
      <c r="N41" s="60"/>
      <c r="O41" s="60"/>
      <c r="P41" s="60"/>
      <c r="Q41" s="60"/>
      <c r="R41" s="25"/>
      <c r="S41" s="25"/>
      <c r="T41" s="25"/>
      <c r="U41" s="25"/>
      <c r="V41" s="25"/>
      <c r="W41" s="25"/>
      <c r="X41" s="25"/>
      <c r="Y41" s="25"/>
      <c r="Z41" s="50" t="str">
        <f>IF(주요뉴스!G16="","",HYPERLINK(주요뉴스!G16, "▶"))</f>
        <v>▶</v>
      </c>
      <c r="AA41" s="26"/>
      <c r="AB41" s="59">
        <f>종목별이슈!A15</f>
        <v>0</v>
      </c>
      <c r="AC41" s="59"/>
      <c r="AD41" s="59"/>
      <c r="AE41" s="26">
        <f>종목별이슈!D15</f>
        <v>0</v>
      </c>
      <c r="AF41" s="26"/>
      <c r="AG41" s="26"/>
    </row>
    <row r="42" spans="1:33">
      <c r="A42" s="21"/>
      <c r="K42" s="59" t="str">
        <f>주요뉴스!E17</f>
        <v xml:space="preserve">머니투데이 </v>
      </c>
      <c r="L42" s="59"/>
      <c r="M42" s="60" t="str">
        <f>주요뉴스!C17</f>
        <v>"4만전자 다시 볼라"…외국인 빠진 삼성전자, 내년은?</v>
      </c>
      <c r="N42" s="60"/>
      <c r="O42" s="60"/>
      <c r="P42" s="60"/>
      <c r="Q42" s="60"/>
      <c r="R42" s="25"/>
      <c r="S42" s="25"/>
      <c r="T42" s="25"/>
      <c r="U42" s="25"/>
      <c r="V42" s="25"/>
      <c r="W42" s="25"/>
      <c r="X42" s="25"/>
      <c r="Y42" s="25"/>
      <c r="Z42" s="50" t="str">
        <f>IF(주요뉴스!G17="","",HYPERLINK(주요뉴스!G17, "▶"))</f>
        <v>▶</v>
      </c>
      <c r="AA42" s="26"/>
      <c r="AB42" s="59">
        <f>종목별이슈!A16</f>
        <v>0</v>
      </c>
      <c r="AC42" s="59"/>
      <c r="AD42" s="59"/>
      <c r="AE42" s="26">
        <f>종목별이슈!D16</f>
        <v>0</v>
      </c>
      <c r="AF42" s="26"/>
      <c r="AG42" s="26"/>
    </row>
    <row r="43" spans="1:33" s="9" customFormat="1">
      <c r="A43"/>
      <c r="B43"/>
      <c r="C43"/>
      <c r="D43"/>
      <c r="E43"/>
      <c r="F43"/>
      <c r="G43"/>
      <c r="H43"/>
      <c r="I43"/>
      <c r="J43"/>
      <c r="K43" s="59" t="str">
        <f>주요뉴스!E18</f>
        <v xml:space="preserve">문화일보 </v>
      </c>
      <c r="L43" s="59"/>
      <c r="M43" s="60" t="str">
        <f>주요뉴스!C18</f>
        <v>PBR 0.8배 ‘코로나 수준’… 글로벌 투자 비중도 ‘뚝뚝’</v>
      </c>
      <c r="N43" s="60"/>
      <c r="O43" s="60"/>
      <c r="P43" s="60"/>
      <c r="Q43" s="60"/>
      <c r="R43" s="25"/>
      <c r="S43" s="25"/>
      <c r="T43" s="25"/>
      <c r="U43" s="25"/>
      <c r="V43" s="25"/>
      <c r="W43" s="25"/>
      <c r="X43" s="25"/>
      <c r="Y43" s="25"/>
      <c r="Z43" s="50" t="str">
        <f>IF(주요뉴스!G18="","",HYPERLINK(주요뉴스!G18, "▶"))</f>
        <v>▶</v>
      </c>
      <c r="AA43" s="26"/>
      <c r="AB43" s="59">
        <f>종목별이슈!A17</f>
        <v>0</v>
      </c>
      <c r="AC43" s="59"/>
      <c r="AD43" s="59"/>
      <c r="AE43" s="26">
        <f>종목별이슈!D17</f>
        <v>0</v>
      </c>
      <c r="AF43" s="26"/>
      <c r="AG43" s="26"/>
    </row>
    <row r="44" spans="1:33">
      <c r="K44" s="59" t="str">
        <f>주요뉴스!E19</f>
        <v xml:space="preserve">머니투데이 </v>
      </c>
      <c r="L44" s="59"/>
      <c r="M44" s="60" t="str">
        <f>주요뉴스!C19</f>
        <v>올해 주식 사고 연말 배당받으려면…"26일까지 매수해야"</v>
      </c>
      <c r="N44" s="60"/>
      <c r="O44" s="60"/>
      <c r="P44" s="60"/>
      <c r="Q44" s="60"/>
      <c r="R44" s="25"/>
      <c r="S44" s="25"/>
      <c r="T44" s="25"/>
      <c r="U44" s="25"/>
      <c r="V44" s="25"/>
      <c r="W44" s="25"/>
      <c r="X44" s="25"/>
      <c r="Y44" s="25"/>
      <c r="Z44" s="50" t="str">
        <f>IF(주요뉴스!G19="","",HYPERLINK(주요뉴스!G19, "▶"))</f>
        <v>▶</v>
      </c>
      <c r="AA44" s="26"/>
      <c r="AB44" s="59">
        <f>종목별이슈!A18</f>
        <v>0</v>
      </c>
      <c r="AC44" s="59"/>
      <c r="AD44" s="59"/>
      <c r="AE44" s="26">
        <f>종목별이슈!D18</f>
        <v>0</v>
      </c>
      <c r="AF44" s="26"/>
      <c r="AG44" s="26"/>
    </row>
    <row r="45" spans="1:33">
      <c r="K45" s="59" t="str">
        <f>주요뉴스!E20</f>
        <v xml:space="preserve">헤럴드경제 </v>
      </c>
      <c r="L45" s="59"/>
      <c r="M45" s="60" t="str">
        <f>주요뉴스!C20</f>
        <v>외인 코스피서 2조 넘게 이탈한 3가지 이유</v>
      </c>
      <c r="N45" s="60"/>
      <c r="O45" s="60"/>
      <c r="P45" s="60"/>
      <c r="Q45" s="60"/>
      <c r="R45" s="25"/>
      <c r="S45" s="25"/>
      <c r="T45" s="25"/>
      <c r="U45" s="25"/>
      <c r="V45" s="25"/>
      <c r="W45" s="25"/>
      <c r="X45" s="25"/>
      <c r="Y45" s="25"/>
      <c r="Z45" s="50" t="str">
        <f>IF(주요뉴스!G20="","",HYPERLINK(주요뉴스!G20, "▶"))</f>
        <v>▶</v>
      </c>
      <c r="AA45" s="26"/>
      <c r="AB45" s="59">
        <f>종목별이슈!A19</f>
        <v>0</v>
      </c>
      <c r="AC45" s="59"/>
      <c r="AD45" s="59"/>
      <c r="AE45" s="26">
        <f>종목별이슈!D19</f>
        <v>0</v>
      </c>
      <c r="AF45" s="26"/>
      <c r="AG45" s="26"/>
    </row>
    <row r="46" spans="1:33" ht="18" customHeight="1">
      <c r="K46" s="59" t="str">
        <f>주요뉴스!E21</f>
        <v xml:space="preserve">헤럴드경제 </v>
      </c>
      <c r="L46" s="59"/>
      <c r="M46" s="60" t="str">
        <f>주요뉴스!C21</f>
        <v>美증시 시총&lt;63조달러&gt;, 글로벌 절반 넘었다</v>
      </c>
      <c r="N46" s="60"/>
      <c r="O46" s="60"/>
      <c r="P46" s="60"/>
      <c r="Q46" s="60"/>
      <c r="R46" s="25"/>
      <c r="S46" s="25"/>
      <c r="T46" s="25"/>
      <c r="U46" s="25"/>
      <c r="V46" s="25"/>
      <c r="W46" s="25"/>
      <c r="X46" s="25"/>
      <c r="Y46" s="25"/>
      <c r="Z46" s="50" t="str">
        <f>IF(주요뉴스!G21="","",HYPERLINK(주요뉴스!G21, "▶"))</f>
        <v>▶</v>
      </c>
      <c r="AA46" s="26"/>
      <c r="AB46" s="59">
        <f>종목별이슈!A20</f>
        <v>0</v>
      </c>
      <c r="AC46" s="59"/>
      <c r="AD46" s="59"/>
      <c r="AE46" s="26">
        <f>종목별이슈!D20</f>
        <v>0</v>
      </c>
      <c r="AF46" s="26"/>
      <c r="AG46" s="26"/>
    </row>
    <row r="47" spans="1:33">
      <c r="K47" s="59" t="str">
        <f>주요뉴스!E22</f>
        <v xml:space="preserve">서울경제 </v>
      </c>
      <c r="L47" s="59"/>
      <c r="M47" s="60" t="str">
        <f>주요뉴스!C22</f>
        <v>저점 찍었나…삼성전자 순매수 1위[주식 초고수는 지금]</v>
      </c>
      <c r="N47" s="60"/>
      <c r="O47" s="60"/>
      <c r="P47" s="60"/>
      <c r="Q47" s="60"/>
      <c r="R47" s="25"/>
      <c r="S47" s="25"/>
      <c r="T47" s="25"/>
      <c r="U47" s="25"/>
      <c r="V47" s="25"/>
      <c r="W47" s="25"/>
      <c r="X47" s="25"/>
      <c r="Y47" s="25"/>
      <c r="Z47" s="50" t="str">
        <f>IF(주요뉴스!G22="","",HYPERLINK(주요뉴스!G22, "▶"))</f>
        <v>▶</v>
      </c>
      <c r="AA47" s="26"/>
      <c r="AB47" s="59">
        <f>종목별이슈!A21</f>
        <v>0</v>
      </c>
      <c r="AC47" s="59"/>
      <c r="AD47" s="59"/>
      <c r="AE47" s="26">
        <f>종목별이슈!D21</f>
        <v>0</v>
      </c>
      <c r="AF47" s="26"/>
      <c r="AG47" s="26"/>
    </row>
    <row r="48" spans="1:33">
      <c r="K48" s="59"/>
      <c r="L48" s="59"/>
      <c r="M48" s="26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  <c r="AA48" s="26"/>
      <c r="AG48" s="26"/>
    </row>
    <row r="51" ht="19.149999999999999" customHeight="1"/>
  </sheetData>
  <mergeCells count="82">
    <mergeCell ref="M43:Q43"/>
    <mergeCell ref="M44:Q44"/>
    <mergeCell ref="M45:Q45"/>
    <mergeCell ref="M46:Q46"/>
    <mergeCell ref="M38:Q38"/>
    <mergeCell ref="M39:Q39"/>
    <mergeCell ref="M40:Q40"/>
    <mergeCell ref="M41:Q41"/>
    <mergeCell ref="M42:Q42"/>
    <mergeCell ref="AB44:AD44"/>
    <mergeCell ref="AB45:AD45"/>
    <mergeCell ref="AB37:AD37"/>
    <mergeCell ref="K36:L36"/>
    <mergeCell ref="K28:L28"/>
    <mergeCell ref="K29:L29"/>
    <mergeCell ref="K30:L30"/>
    <mergeCell ref="K35:L35"/>
    <mergeCell ref="K34:L34"/>
    <mergeCell ref="K31:L31"/>
    <mergeCell ref="M32:Q32"/>
    <mergeCell ref="M33:Q33"/>
    <mergeCell ref="M34:Q34"/>
    <mergeCell ref="M35:Q35"/>
    <mergeCell ref="M36:Q36"/>
    <mergeCell ref="M37:Q37"/>
    <mergeCell ref="K32:L32"/>
    <mergeCell ref="K33:L33"/>
    <mergeCell ref="K37:L37"/>
    <mergeCell ref="M28:Q28"/>
    <mergeCell ref="M29:Q29"/>
    <mergeCell ref="M30:Q30"/>
    <mergeCell ref="M31:Q31"/>
    <mergeCell ref="K27:Z27"/>
    <mergeCell ref="L15:L24"/>
    <mergeCell ref="L5:L14"/>
    <mergeCell ref="AB16:AC16"/>
    <mergeCell ref="AE22:AF22"/>
    <mergeCell ref="AB27:AF27"/>
    <mergeCell ref="AB15:AD15"/>
    <mergeCell ref="B3:C3"/>
    <mergeCell ref="AC4:AF4"/>
    <mergeCell ref="E3:F3"/>
    <mergeCell ref="H3:I3"/>
    <mergeCell ref="B21:C21"/>
    <mergeCell ref="E21:F21"/>
    <mergeCell ref="H21:I21"/>
    <mergeCell ref="B9:C9"/>
    <mergeCell ref="E9:F9"/>
    <mergeCell ref="H9:I9"/>
    <mergeCell ref="E15:F15"/>
    <mergeCell ref="H15:I15"/>
    <mergeCell ref="B15:C15"/>
    <mergeCell ref="AE16:AF16"/>
    <mergeCell ref="K3:Z3"/>
    <mergeCell ref="AB3:AF3"/>
    <mergeCell ref="K38:L38"/>
    <mergeCell ref="K39:L39"/>
    <mergeCell ref="K48:L48"/>
    <mergeCell ref="K43:L43"/>
    <mergeCell ref="K47:L47"/>
    <mergeCell ref="K46:L46"/>
    <mergeCell ref="K44:L44"/>
    <mergeCell ref="K45:L45"/>
    <mergeCell ref="K40:L40"/>
    <mergeCell ref="K41:L41"/>
    <mergeCell ref="K42:L42"/>
    <mergeCell ref="N48:Z48"/>
    <mergeCell ref="M47:Q47"/>
    <mergeCell ref="AB47:AD47"/>
    <mergeCell ref="AB31:AD31"/>
    <mergeCell ref="AB38:AD38"/>
    <mergeCell ref="AB39:AD39"/>
    <mergeCell ref="AB40:AD40"/>
    <mergeCell ref="AB41:AD41"/>
    <mergeCell ref="AB32:AD32"/>
    <mergeCell ref="AB33:AD33"/>
    <mergeCell ref="AB34:AD34"/>
    <mergeCell ref="AB35:AD35"/>
    <mergeCell ref="AB36:AD36"/>
    <mergeCell ref="AB42:AD42"/>
    <mergeCell ref="AB46:AD46"/>
    <mergeCell ref="AB43:AD43"/>
  </mergeCells>
  <phoneticPr fontId="1" type="noConversion"/>
  <dataValidations count="1">
    <dataValidation type="list" allowBlank="1" showInputMessage="1" showErrorMessage="1" sqref="AC4:AF4" xr:uid="{C7EF9015-2813-4AA2-90D5-46E233F4CB5C}">
      <formula1>$N$5:$N$24</formula1>
    </dataValidation>
  </dataValidation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0438-0B1E-4A8A-83A3-6BDB4FAACADE}">
  <dimension ref="A1:E1"/>
  <sheetViews>
    <sheetView workbookViewId="0">
      <selection activeCell="D4" sqref="D4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74</v>
      </c>
      <c r="B1" s="53" t="s">
        <v>62</v>
      </c>
      <c r="C1" s="53" t="s">
        <v>73</v>
      </c>
      <c r="D1" s="53" t="s">
        <v>63</v>
      </c>
      <c r="E1" s="5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6CA88-1CFA-4AE2-821A-C78C90C5A167}">
  <dimension ref="A1:D20"/>
  <sheetViews>
    <sheetView workbookViewId="0">
      <selection activeCell="C6" sqref="C6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62</v>
      </c>
      <c r="B1" s="53" t="s">
        <v>73</v>
      </c>
      <c r="C1" s="53" t="s">
        <v>63</v>
      </c>
      <c r="D1" s="53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770AB-D3FB-4B88-A7AC-0BFDAC606607}">
  <dimension ref="A1"/>
  <sheetViews>
    <sheetView workbookViewId="0"/>
  </sheetViews>
  <sheetFormatPr defaultRowHeight="16.5"/>
  <sheetData>
    <row r="1" spans="1:1">
      <c r="A1" s="43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E79F4-DF2B-4028-9A72-0EFCD91B3155}">
  <sheetPr codeName="Sheet1"/>
  <dimension ref="A1:N31"/>
  <sheetViews>
    <sheetView zoomScaleNormal="100" workbookViewId="0">
      <selection activeCell="C12" sqref="C1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16.25" style="8" customWidth="1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5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48566E-D91B-4BA2-A69D-A317B0F7EDAE}">
  <sheetPr codeName="Sheet2"/>
  <dimension ref="A1:N31"/>
  <sheetViews>
    <sheetView workbookViewId="0">
      <selection activeCell="A2" sqref="A2:XFD32"/>
    </sheetView>
  </sheetViews>
  <sheetFormatPr defaultRowHeight="16.5"/>
  <cols>
    <col min="1" max="1" width="8.75" style="9"/>
    <col min="2" max="2" width="39" bestFit="1" customWidth="1"/>
    <col min="3" max="3" width="8.75" customWidth="1"/>
    <col min="5" max="5" width="8.75" style="8"/>
    <col min="6" max="6" width="11.25" customWidth="1"/>
    <col min="7" max="7" width="13.75" customWidth="1"/>
    <col min="10" max="11" width="10.625" bestFit="1" customWidth="1"/>
  </cols>
  <sheetData>
    <row r="1" spans="1:14" ht="46.9" customHeight="1">
      <c r="A1" s="1" t="s">
        <v>46</v>
      </c>
      <c r="B1" s="1" t="s">
        <v>47</v>
      </c>
      <c r="C1" s="1" t="s">
        <v>48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49</v>
      </c>
      <c r="I1" s="1" t="s">
        <v>50</v>
      </c>
      <c r="J1" s="1" t="s">
        <v>51</v>
      </c>
      <c r="K1" s="1" t="s">
        <v>52</v>
      </c>
      <c r="L1" s="1" t="s">
        <v>26</v>
      </c>
      <c r="M1" s="1" t="s">
        <v>27</v>
      </c>
      <c r="N1" s="1"/>
    </row>
    <row r="2" spans="1:14" ht="25.15" customHeight="1">
      <c r="A2"/>
      <c r="C2" s="4"/>
      <c r="D2" s="2"/>
      <c r="E2" s="6"/>
      <c r="F2" s="30"/>
      <c r="G2" s="2"/>
      <c r="H2" s="2"/>
      <c r="I2" s="3"/>
      <c r="J2" s="2"/>
      <c r="K2" s="3"/>
      <c r="L2" s="3"/>
      <c r="M2" s="3"/>
    </row>
    <row r="3" spans="1:14" ht="25.15" customHeight="1">
      <c r="A3"/>
      <c r="C3" s="4"/>
      <c r="D3" s="2"/>
      <c r="E3" s="6"/>
      <c r="F3" s="30"/>
      <c r="G3" s="2"/>
      <c r="H3" s="2"/>
      <c r="I3" s="3"/>
      <c r="J3" s="2"/>
      <c r="K3" s="3"/>
      <c r="L3" s="3"/>
      <c r="M3" s="3"/>
    </row>
    <row r="4" spans="1:14" ht="25.15" customHeight="1">
      <c r="A4"/>
      <c r="C4" s="4"/>
      <c r="D4" s="2"/>
      <c r="E4" s="6"/>
      <c r="F4" s="30"/>
      <c r="G4" s="2"/>
      <c r="H4" s="2"/>
      <c r="I4" s="2"/>
      <c r="J4" s="2"/>
      <c r="K4" s="2"/>
      <c r="L4" s="3"/>
      <c r="M4" s="3"/>
    </row>
    <row r="5" spans="1:14" ht="25.15" customHeight="1">
      <c r="A5"/>
      <c r="C5" s="4"/>
      <c r="D5" s="2"/>
      <c r="E5" s="6"/>
      <c r="F5" s="30"/>
      <c r="G5" s="2"/>
      <c r="H5" s="2"/>
      <c r="I5" s="2"/>
      <c r="J5" s="2"/>
      <c r="K5" s="2"/>
      <c r="L5" s="3"/>
      <c r="M5" s="3"/>
    </row>
    <row r="6" spans="1:14" ht="25.15" customHeight="1">
      <c r="A6"/>
      <c r="C6" s="4"/>
      <c r="D6" s="2"/>
      <c r="E6" s="6"/>
      <c r="F6" s="30"/>
      <c r="G6" s="2"/>
      <c r="H6" s="2"/>
      <c r="I6" s="2"/>
      <c r="J6" s="2"/>
      <c r="K6" s="2"/>
      <c r="L6" s="3"/>
      <c r="M6" s="3"/>
    </row>
    <row r="7" spans="1:14" ht="25.15" customHeight="1">
      <c r="A7"/>
      <c r="C7" s="4"/>
      <c r="D7" s="2"/>
      <c r="E7" s="6"/>
      <c r="F7" s="30"/>
      <c r="G7" s="2"/>
      <c r="H7" s="2"/>
      <c r="I7" s="2"/>
      <c r="J7" s="2"/>
      <c r="K7" s="2"/>
      <c r="L7" s="3"/>
      <c r="M7" s="3"/>
    </row>
    <row r="8" spans="1:14" ht="25.15" customHeight="1">
      <c r="A8"/>
      <c r="C8" s="4"/>
      <c r="D8" s="2"/>
      <c r="E8" s="6"/>
      <c r="F8" s="30"/>
      <c r="G8" s="2"/>
      <c r="H8" s="2"/>
      <c r="I8" s="2"/>
      <c r="J8" s="2"/>
      <c r="K8" s="2"/>
      <c r="L8" s="3"/>
      <c r="M8" s="3"/>
    </row>
    <row r="9" spans="1:14" ht="25.15" customHeight="1">
      <c r="A9"/>
      <c r="C9" s="4"/>
      <c r="D9" s="2"/>
      <c r="E9" s="6"/>
      <c r="F9" s="30"/>
      <c r="G9" s="2"/>
      <c r="H9" s="2"/>
      <c r="I9" s="2"/>
      <c r="J9" s="2"/>
      <c r="K9" s="2"/>
      <c r="L9" s="3"/>
      <c r="M9" s="3"/>
    </row>
    <row r="10" spans="1:14" ht="25.15" customHeight="1">
      <c r="A10"/>
      <c r="C10" s="4"/>
      <c r="D10" s="2"/>
      <c r="E10" s="6"/>
      <c r="F10" s="30"/>
      <c r="G10" s="2"/>
      <c r="H10" s="2"/>
      <c r="I10" s="2"/>
      <c r="J10" s="2"/>
      <c r="K10" s="2"/>
      <c r="L10" s="3"/>
      <c r="M10" s="3"/>
    </row>
    <row r="11" spans="1:14" ht="25.15" customHeight="1">
      <c r="A11"/>
      <c r="C11" s="4"/>
      <c r="D11" s="2"/>
      <c r="E11" s="6"/>
      <c r="F11" s="30"/>
      <c r="G11" s="2"/>
      <c r="H11" s="2"/>
      <c r="I11" s="2"/>
      <c r="J11" s="2"/>
      <c r="K11" s="2"/>
      <c r="L11" s="3"/>
      <c r="M11" s="3"/>
    </row>
    <row r="12" spans="1:14" ht="25.15" customHeight="1">
      <c r="A12"/>
      <c r="C12" s="4"/>
      <c r="D12" s="2"/>
      <c r="E12" s="6"/>
      <c r="F12" s="30"/>
      <c r="G12" s="2"/>
      <c r="H12" s="2"/>
      <c r="I12" s="2"/>
      <c r="J12" s="2"/>
      <c r="K12" s="2"/>
      <c r="L12" s="3"/>
      <c r="M12" s="3"/>
    </row>
    <row r="13" spans="1:14" ht="25.15" customHeight="1">
      <c r="A13"/>
      <c r="C13" s="4"/>
      <c r="D13" s="2"/>
      <c r="E13" s="6"/>
      <c r="F13" s="30"/>
      <c r="G13" s="2"/>
      <c r="H13" s="2"/>
      <c r="I13" s="2"/>
      <c r="J13" s="2"/>
      <c r="K13" s="2"/>
      <c r="L13" s="3"/>
      <c r="M13" s="3"/>
    </row>
    <row r="14" spans="1:14" ht="25.15" customHeight="1">
      <c r="A14"/>
      <c r="C14" s="4"/>
      <c r="D14" s="2"/>
      <c r="E14" s="6"/>
      <c r="F14" s="30"/>
      <c r="G14" s="2"/>
      <c r="H14" s="2"/>
      <c r="I14" s="2"/>
      <c r="J14" s="2"/>
      <c r="K14" s="2"/>
      <c r="L14" s="3"/>
      <c r="M14" s="3"/>
    </row>
    <row r="15" spans="1:14" ht="25.15" customHeight="1">
      <c r="A15"/>
      <c r="C15" s="4"/>
      <c r="D15" s="2"/>
      <c r="E15" s="6"/>
      <c r="F15" s="30"/>
      <c r="G15" s="2"/>
      <c r="H15" s="2"/>
      <c r="I15" s="2"/>
      <c r="J15" s="2"/>
      <c r="K15" s="2"/>
      <c r="L15" s="3"/>
      <c r="M15" s="3"/>
    </row>
    <row r="16" spans="1:14" ht="25.15" customHeight="1">
      <c r="A16"/>
      <c r="C16" s="4"/>
      <c r="D16" s="2"/>
      <c r="E16" s="6"/>
      <c r="F16" s="30"/>
      <c r="G16" s="2"/>
      <c r="H16" s="2"/>
      <c r="I16" s="2"/>
      <c r="J16" s="2"/>
      <c r="K16" s="2"/>
      <c r="L16" s="5"/>
      <c r="M16" s="3"/>
    </row>
    <row r="17" spans="1:13" ht="25.15" customHeight="1">
      <c r="A17"/>
      <c r="C17" s="4"/>
      <c r="D17" s="2"/>
      <c r="E17" s="6"/>
      <c r="F17" s="30"/>
      <c r="G17" s="2"/>
      <c r="H17" s="2"/>
      <c r="I17" s="2"/>
      <c r="J17" s="2"/>
      <c r="K17" s="2"/>
      <c r="L17" s="3"/>
      <c r="M17" s="3"/>
    </row>
    <row r="18" spans="1:13" ht="25.15" customHeight="1">
      <c r="A18"/>
      <c r="C18" s="4"/>
      <c r="D18" s="2"/>
      <c r="E18" s="6"/>
      <c r="F18" s="30"/>
      <c r="G18" s="2"/>
      <c r="H18" s="2"/>
      <c r="I18" s="2"/>
      <c r="J18" s="2"/>
      <c r="K18" s="2"/>
      <c r="L18" s="3"/>
      <c r="M18" s="3"/>
    </row>
    <row r="19" spans="1:13" ht="25.15" customHeight="1">
      <c r="A19"/>
      <c r="C19" s="4"/>
      <c r="D19" s="2"/>
      <c r="E19" s="6"/>
      <c r="F19" s="30"/>
      <c r="G19" s="2"/>
      <c r="H19" s="2"/>
      <c r="I19" s="2"/>
      <c r="J19" s="2"/>
      <c r="K19" s="2"/>
      <c r="L19" s="3"/>
      <c r="M19" s="3"/>
    </row>
    <row r="20" spans="1:13" ht="25.15" customHeight="1">
      <c r="A20"/>
      <c r="C20" s="4"/>
      <c r="D20" s="2"/>
      <c r="E20" s="6"/>
      <c r="F20" s="30"/>
      <c r="G20" s="2"/>
      <c r="H20" s="2"/>
      <c r="I20" s="2"/>
      <c r="J20" s="2"/>
      <c r="K20" s="2"/>
      <c r="L20" s="3"/>
      <c r="M20" s="3"/>
    </row>
    <row r="21" spans="1:13" ht="25.15" customHeight="1">
      <c r="A21"/>
      <c r="C21" s="4"/>
      <c r="D21" s="2"/>
      <c r="E21" s="6"/>
      <c r="F21" s="30"/>
      <c r="G21" s="2"/>
      <c r="H21" s="2"/>
      <c r="I21" s="2"/>
      <c r="J21" s="2"/>
      <c r="K21" s="2"/>
      <c r="L21" s="3"/>
      <c r="M21" s="3"/>
    </row>
    <row r="22" spans="1:13" ht="25.15" customHeight="1">
      <c r="A22"/>
      <c r="C22" s="4"/>
      <c r="D22" s="2"/>
      <c r="E22" s="6"/>
      <c r="F22" s="30"/>
      <c r="G22" s="2"/>
      <c r="H22" s="2"/>
      <c r="I22" s="2"/>
      <c r="J22" s="2"/>
      <c r="K22" s="2"/>
      <c r="L22" s="5"/>
      <c r="M22" s="3"/>
    </row>
    <row r="23" spans="1:13" ht="25.15" customHeight="1">
      <c r="A23"/>
      <c r="C23" s="4"/>
      <c r="D23" s="2"/>
      <c r="E23" s="6"/>
      <c r="F23" s="30"/>
      <c r="G23" s="2"/>
      <c r="H23" s="2"/>
      <c r="I23" s="2"/>
      <c r="J23" s="2"/>
      <c r="K23" s="2"/>
      <c r="L23" s="3"/>
      <c r="M23" s="3"/>
    </row>
    <row r="24" spans="1:13" ht="25.15" customHeight="1">
      <c r="A24"/>
      <c r="C24" s="4"/>
      <c r="D24" s="2"/>
      <c r="E24" s="6"/>
      <c r="F24" s="30"/>
      <c r="G24" s="2"/>
      <c r="H24" s="2"/>
      <c r="I24" s="2"/>
      <c r="J24" s="2"/>
      <c r="K24" s="2"/>
      <c r="L24" s="3"/>
      <c r="M24" s="3"/>
    </row>
    <row r="25" spans="1:13" ht="25.15" customHeight="1">
      <c r="A25"/>
      <c r="C25" s="4"/>
      <c r="D25" s="2"/>
      <c r="E25" s="6"/>
      <c r="F25" s="30"/>
      <c r="G25" s="2"/>
      <c r="H25" s="2"/>
      <c r="I25" s="2"/>
      <c r="J25" s="2"/>
      <c r="K25" s="2"/>
      <c r="L25" s="3"/>
      <c r="M25" s="3"/>
    </row>
    <row r="26" spans="1:13" ht="25.15" customHeight="1">
      <c r="A26"/>
      <c r="C26" s="4"/>
      <c r="D26" s="2"/>
      <c r="E26" s="6"/>
      <c r="F26" s="30"/>
      <c r="G26" s="2"/>
      <c r="H26" s="2"/>
      <c r="I26" s="2"/>
      <c r="J26" s="2"/>
      <c r="K26" s="2"/>
      <c r="L26" s="3"/>
      <c r="M26" s="3"/>
    </row>
    <row r="27" spans="1:13" ht="25.15" customHeight="1">
      <c r="A27"/>
      <c r="C27" s="4"/>
      <c r="D27" s="2"/>
      <c r="E27" s="6"/>
      <c r="F27" s="30"/>
      <c r="G27" s="2"/>
      <c r="H27" s="2"/>
      <c r="I27" s="2"/>
      <c r="J27" s="2"/>
      <c r="K27" s="2"/>
      <c r="L27" s="3"/>
      <c r="M27" s="3"/>
    </row>
    <row r="28" spans="1:13" ht="25.15" customHeight="1">
      <c r="A28"/>
      <c r="C28" s="4"/>
      <c r="D28" s="2"/>
      <c r="E28" s="6"/>
      <c r="F28" s="30"/>
      <c r="G28" s="2"/>
      <c r="H28" s="2"/>
      <c r="I28" s="2"/>
      <c r="J28" s="2"/>
      <c r="K28" s="2"/>
      <c r="L28" s="3"/>
      <c r="M28" s="3"/>
    </row>
    <row r="29" spans="1:13" ht="25.15" customHeight="1">
      <c r="A29"/>
      <c r="C29" s="4"/>
      <c r="D29" s="2"/>
      <c r="E29" s="6"/>
      <c r="F29" s="30"/>
      <c r="G29" s="2"/>
      <c r="H29" s="2"/>
      <c r="I29" s="2"/>
      <c r="J29" s="2"/>
      <c r="K29" s="2"/>
      <c r="L29" s="3"/>
      <c r="M29" s="3"/>
    </row>
    <row r="30" spans="1:13" ht="25.15" customHeight="1">
      <c r="A30"/>
      <c r="C30" s="4"/>
      <c r="D30" s="2"/>
      <c r="E30" s="6"/>
      <c r="F30" s="30"/>
      <c r="G30" s="2"/>
      <c r="H30" s="2"/>
      <c r="I30" s="2"/>
      <c r="J30" s="2"/>
      <c r="K30" s="2"/>
      <c r="L30" s="5"/>
      <c r="M30" s="3"/>
    </row>
    <row r="31" spans="1:13" ht="25.15" customHeight="1">
      <c r="A31"/>
      <c r="C31" s="4"/>
      <c r="D31" s="2"/>
      <c r="E31" s="6"/>
      <c r="F31" s="30"/>
      <c r="G31" s="2"/>
      <c r="H31" s="2"/>
      <c r="I31" s="2"/>
      <c r="J31" s="2"/>
      <c r="K31" s="2"/>
      <c r="L31" s="3"/>
      <c r="M31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FBA3-9E40-4871-83D1-2DEDB64508ED}">
  <sheetPr codeName="Sheet4"/>
  <dimension ref="A1:N80"/>
  <sheetViews>
    <sheetView workbookViewId="0"/>
  </sheetViews>
  <sheetFormatPr defaultRowHeight="16.5"/>
  <cols>
    <col min="1" max="1" width="20.25" bestFit="1" customWidth="1"/>
    <col min="2" max="2" width="14.125" style="3" customWidth="1"/>
    <col min="3" max="3" width="8.625" bestFit="1" customWidth="1"/>
    <col min="4" max="7" width="21.5" bestFit="1" customWidth="1"/>
    <col min="8" max="8" width="10.375" bestFit="1" customWidth="1"/>
  </cols>
  <sheetData>
    <row r="1" spans="1:14" ht="46.9" customHeight="1">
      <c r="A1" s="1" t="s">
        <v>54</v>
      </c>
      <c r="B1" s="1" t="s">
        <v>55</v>
      </c>
      <c r="C1" s="1" t="s">
        <v>56</v>
      </c>
      <c r="D1" s="1" t="s">
        <v>57</v>
      </c>
      <c r="E1" s="7" t="s">
        <v>58</v>
      </c>
      <c r="F1" s="1" t="s">
        <v>59</v>
      </c>
      <c r="G1" s="1" t="s">
        <v>60</v>
      </c>
      <c r="H1" s="1" t="s">
        <v>61</v>
      </c>
      <c r="I1" s="1"/>
      <c r="J1" s="1"/>
      <c r="K1" s="1"/>
      <c r="L1" s="1"/>
      <c r="M1" s="1"/>
      <c r="N1" s="1"/>
    </row>
    <row r="2" spans="1:14">
      <c r="C2" s="17"/>
      <c r="H2" s="19"/>
    </row>
    <row r="3" spans="1:14">
      <c r="C3" s="17"/>
      <c r="H3" s="19"/>
    </row>
    <row r="4" spans="1:14">
      <c r="C4" s="17"/>
      <c r="H4" s="19"/>
    </row>
    <row r="5" spans="1:14">
      <c r="C5" s="17"/>
      <c r="H5" s="19"/>
    </row>
    <row r="6" spans="1:14">
      <c r="C6" s="17"/>
      <c r="H6" s="19"/>
    </row>
    <row r="7" spans="1:14">
      <c r="C7" s="17"/>
      <c r="H7" s="19"/>
    </row>
    <row r="8" spans="1:14">
      <c r="C8" s="17"/>
      <c r="H8" s="19"/>
    </row>
    <row r="9" spans="1:14">
      <c r="C9" s="17"/>
      <c r="H9" s="19"/>
    </row>
    <row r="10" spans="1:14">
      <c r="C10" s="17"/>
      <c r="H10" s="19"/>
    </row>
    <row r="11" spans="1:14">
      <c r="C11" s="17"/>
      <c r="H11" s="19"/>
    </row>
    <row r="12" spans="1:14">
      <c r="C12" s="17"/>
      <c r="H12" s="19"/>
    </row>
    <row r="13" spans="1:14">
      <c r="C13" s="17"/>
      <c r="H13" s="19"/>
    </row>
    <row r="14" spans="1:14">
      <c r="C14" s="17"/>
      <c r="H14" s="19"/>
    </row>
    <row r="15" spans="1:14">
      <c r="C15" s="17"/>
      <c r="H15" s="19"/>
    </row>
    <row r="16" spans="1:14">
      <c r="C16" s="17"/>
      <c r="H16" s="19"/>
    </row>
    <row r="17" spans="3:8">
      <c r="C17" s="17"/>
      <c r="H17" s="19"/>
    </row>
    <row r="18" spans="3:8">
      <c r="C18" s="17"/>
      <c r="H18" s="19"/>
    </row>
    <row r="19" spans="3:8">
      <c r="C19" s="17"/>
      <c r="H19" s="19"/>
    </row>
    <row r="20" spans="3:8">
      <c r="C20" s="17"/>
      <c r="H20" s="19"/>
    </row>
    <row r="21" spans="3:8">
      <c r="C21" s="17"/>
      <c r="H21" s="19"/>
    </row>
    <row r="22" spans="3:8">
      <c r="C22" s="17"/>
      <c r="H22" s="19"/>
    </row>
    <row r="23" spans="3:8">
      <c r="C23" s="17"/>
      <c r="H23" s="19"/>
    </row>
    <row r="24" spans="3:8">
      <c r="C24" s="17"/>
      <c r="H24" s="19"/>
    </row>
    <row r="25" spans="3:8">
      <c r="C25" s="17"/>
      <c r="H25" s="19"/>
    </row>
    <row r="26" spans="3:8">
      <c r="C26" s="17"/>
      <c r="H26" s="19"/>
    </row>
    <row r="27" spans="3:8">
      <c r="C27" s="17"/>
      <c r="H27" s="19"/>
    </row>
    <row r="28" spans="3:8">
      <c r="C28" s="17"/>
      <c r="H28" s="19"/>
    </row>
    <row r="29" spans="3:8">
      <c r="C29" s="17"/>
      <c r="H29" s="19"/>
    </row>
    <row r="30" spans="3:8">
      <c r="C30" s="17"/>
      <c r="H30" s="19"/>
    </row>
    <row r="31" spans="3:8">
      <c r="C31" s="17"/>
      <c r="H31" s="19"/>
    </row>
    <row r="32" spans="3:8">
      <c r="C32" s="17"/>
      <c r="H32" s="19"/>
    </row>
    <row r="33" spans="3:8">
      <c r="C33" s="17"/>
      <c r="H33" s="19"/>
    </row>
    <row r="34" spans="3:8">
      <c r="C34" s="17"/>
      <c r="H34" s="19"/>
    </row>
    <row r="35" spans="3:8">
      <c r="C35" s="17"/>
      <c r="H35" s="19"/>
    </row>
    <row r="36" spans="3:8">
      <c r="C36" s="17"/>
      <c r="H36" s="19"/>
    </row>
    <row r="37" spans="3:8">
      <c r="C37" s="17"/>
      <c r="H37" s="19"/>
    </row>
    <row r="38" spans="3:8">
      <c r="C38" s="17"/>
      <c r="H38" s="19"/>
    </row>
    <row r="39" spans="3:8">
      <c r="C39" s="17"/>
      <c r="H39" s="19"/>
    </row>
    <row r="40" spans="3:8">
      <c r="C40" s="17"/>
      <c r="H40" s="19"/>
    </row>
    <row r="41" spans="3:8">
      <c r="C41" s="17"/>
      <c r="H41" s="19"/>
    </row>
    <row r="42" spans="3:8">
      <c r="C42" s="17"/>
      <c r="H42" s="19"/>
    </row>
    <row r="43" spans="3:8">
      <c r="C43" s="17"/>
      <c r="H43" s="19"/>
    </row>
    <row r="44" spans="3:8">
      <c r="C44" s="17"/>
      <c r="H44" s="19"/>
    </row>
    <row r="45" spans="3:8">
      <c r="C45" s="17"/>
      <c r="H45" s="19"/>
    </row>
    <row r="46" spans="3:8">
      <c r="C46" s="17"/>
      <c r="H46" s="19"/>
    </row>
    <row r="47" spans="3:8">
      <c r="C47" s="17"/>
      <c r="H47" s="19"/>
    </row>
    <row r="48" spans="3:8">
      <c r="C48" s="17"/>
      <c r="H48" s="19"/>
    </row>
    <row r="49" spans="3:8">
      <c r="C49" s="17"/>
      <c r="H49" s="19"/>
    </row>
    <row r="50" spans="3:8">
      <c r="C50" s="17"/>
      <c r="H50" s="19"/>
    </row>
    <row r="51" spans="3:8">
      <c r="C51" s="17"/>
      <c r="H51" s="19"/>
    </row>
    <row r="52" spans="3:8">
      <c r="C52" s="17"/>
      <c r="H52" s="19"/>
    </row>
    <row r="53" spans="3:8">
      <c r="C53" s="17"/>
      <c r="H53" s="19"/>
    </row>
    <row r="54" spans="3:8">
      <c r="C54" s="17"/>
      <c r="H54" s="19"/>
    </row>
    <row r="55" spans="3:8">
      <c r="C55" s="17"/>
      <c r="H55" s="19"/>
    </row>
    <row r="56" spans="3:8">
      <c r="C56" s="17"/>
      <c r="H56" s="19"/>
    </row>
    <row r="57" spans="3:8">
      <c r="C57" s="17"/>
      <c r="H57" s="19"/>
    </row>
    <row r="58" spans="3:8">
      <c r="C58" s="17"/>
      <c r="H58" s="19"/>
    </row>
    <row r="59" spans="3:8">
      <c r="C59" s="17"/>
      <c r="H59" s="19"/>
    </row>
    <row r="60" spans="3:8">
      <c r="C60" s="17"/>
      <c r="H60" s="19"/>
    </row>
    <row r="61" spans="3:8">
      <c r="C61" s="17"/>
      <c r="H61" s="19"/>
    </row>
    <row r="62" spans="3:8">
      <c r="C62" s="17"/>
      <c r="H62" s="19"/>
    </row>
    <row r="63" spans="3:8">
      <c r="C63" s="17"/>
      <c r="H63" s="19"/>
    </row>
    <row r="64" spans="3:8">
      <c r="C64" s="17"/>
      <c r="H64" s="19"/>
    </row>
    <row r="65" spans="3:8">
      <c r="C65" s="17"/>
      <c r="H65" s="19"/>
    </row>
    <row r="66" spans="3:8">
      <c r="C66" s="17"/>
      <c r="H66" s="19"/>
    </row>
    <row r="67" spans="3:8">
      <c r="C67" s="17"/>
      <c r="H67" s="19"/>
    </row>
    <row r="68" spans="3:8">
      <c r="C68" s="17"/>
      <c r="H68" s="19"/>
    </row>
    <row r="69" spans="3:8">
      <c r="C69" s="17"/>
      <c r="H69" s="19"/>
    </row>
    <row r="70" spans="3:8">
      <c r="C70" s="17"/>
      <c r="H70" s="19"/>
    </row>
    <row r="71" spans="3:8">
      <c r="C71" s="17"/>
      <c r="H71" s="19"/>
    </row>
    <row r="72" spans="3:8">
      <c r="C72" s="17"/>
      <c r="H72" s="19"/>
    </row>
    <row r="73" spans="3:8">
      <c r="C73" s="17"/>
      <c r="H73" s="19"/>
    </row>
    <row r="74" spans="3:8">
      <c r="C74" s="17"/>
      <c r="H74" s="19"/>
    </row>
    <row r="75" spans="3:8">
      <c r="C75" s="17"/>
      <c r="H75" s="19"/>
    </row>
    <row r="76" spans="3:8">
      <c r="C76" s="17"/>
      <c r="H76" s="19"/>
    </row>
    <row r="77" spans="3:8">
      <c r="C77" s="17"/>
      <c r="H77" s="19"/>
    </row>
    <row r="78" spans="3:8">
      <c r="C78" s="17"/>
      <c r="H78" s="19"/>
    </row>
    <row r="79" spans="3:8">
      <c r="C79" s="17"/>
      <c r="H79" s="19"/>
    </row>
    <row r="80" spans="3:8">
      <c r="C80" s="17"/>
      <c r="H80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FCA0E-1A64-4DD2-A0BA-335CFE4B02F3}">
  <sheetPr codeName="Sheet5"/>
  <dimension ref="B1:G971"/>
  <sheetViews>
    <sheetView workbookViewId="0">
      <selection activeCell="D9" sqref="D9"/>
    </sheetView>
  </sheetViews>
  <sheetFormatPr defaultColWidth="9.125" defaultRowHeight="16.5"/>
  <cols>
    <col min="1" max="1" width="4.75" customWidth="1"/>
    <col min="2" max="2" width="9.125" style="47"/>
    <col min="3" max="3" width="35.625" style="48" customWidth="1"/>
    <col min="4" max="4" width="59.75" style="48" customWidth="1"/>
    <col min="5" max="5" width="19.875" style="9" customWidth="1"/>
    <col min="6" max="6" width="19.75" style="9" customWidth="1"/>
    <col min="7" max="7" width="2" hidden="1" customWidth="1"/>
  </cols>
  <sheetData>
    <row r="1" spans="2:7" ht="31.5">
      <c r="D1" s="49" t="s">
        <v>67</v>
      </c>
    </row>
    <row r="3" spans="2:7" s="54" customFormat="1" ht="21" thickBot="1">
      <c r="B3" s="55" t="s">
        <v>68</v>
      </c>
      <c r="C3" s="56" t="s">
        <v>29</v>
      </c>
      <c r="D3" s="56" t="s">
        <v>69</v>
      </c>
      <c r="E3" s="55" t="s">
        <v>70</v>
      </c>
      <c r="F3" s="55" t="s">
        <v>71</v>
      </c>
      <c r="G3" s="57" t="s">
        <v>75</v>
      </c>
    </row>
    <row r="4" spans="2:7" ht="33.75" thickTop="1">
      <c r="B4" s="50" t="str">
        <f>IF(G4="","",HYPERLINK(G4, "▶"))</f>
        <v>▶</v>
      </c>
      <c r="C4" s="51" t="s">
        <v>76</v>
      </c>
      <c r="D4" s="48" t="s">
        <v>77</v>
      </c>
      <c r="E4" s="9" t="s">
        <v>78</v>
      </c>
      <c r="F4" s="52">
        <v>45646.661909722221</v>
      </c>
      <c r="G4" t="s">
        <v>79</v>
      </c>
    </row>
    <row r="5" spans="2:7" ht="33">
      <c r="B5" s="50" t="str">
        <f t="shared" ref="B5:B68" si="0">IF(G5="","",HYPERLINK(G5, "▶"))</f>
        <v>▶</v>
      </c>
      <c r="C5" s="48" t="s">
        <v>80</v>
      </c>
      <c r="D5" s="48" t="s">
        <v>81</v>
      </c>
      <c r="E5" s="9" t="s">
        <v>82</v>
      </c>
      <c r="F5" s="52">
        <v>45646.652939814812</v>
      </c>
      <c r="G5" t="s">
        <v>83</v>
      </c>
    </row>
    <row r="6" spans="2:7" ht="33">
      <c r="B6" s="50" t="str">
        <f t="shared" si="0"/>
        <v>▶</v>
      </c>
      <c r="C6" s="51" t="s">
        <v>84</v>
      </c>
      <c r="D6" s="48" t="s">
        <v>85</v>
      </c>
      <c r="E6" s="9" t="s">
        <v>86</v>
      </c>
      <c r="F6" s="52">
        <v>45646.647627314815</v>
      </c>
      <c r="G6" t="s">
        <v>87</v>
      </c>
    </row>
    <row r="7" spans="2:7" ht="49.5">
      <c r="B7" s="50" t="str">
        <f t="shared" si="0"/>
        <v>▶</v>
      </c>
      <c r="C7" s="51" t="s">
        <v>88</v>
      </c>
      <c r="D7" s="48" t="s">
        <v>89</v>
      </c>
      <c r="E7" s="9" t="s">
        <v>90</v>
      </c>
      <c r="F7" s="52">
        <v>45646.629282407404</v>
      </c>
      <c r="G7" t="s">
        <v>91</v>
      </c>
    </row>
    <row r="8" spans="2:7" ht="33">
      <c r="B8" s="50" t="str">
        <f t="shared" si="0"/>
        <v>▶</v>
      </c>
      <c r="C8" s="48" t="s">
        <v>92</v>
      </c>
      <c r="D8" s="48" t="s">
        <v>93</v>
      </c>
      <c r="E8" s="9" t="s">
        <v>82</v>
      </c>
      <c r="F8" s="52">
        <v>45646.594606481478</v>
      </c>
      <c r="G8" t="s">
        <v>94</v>
      </c>
    </row>
    <row r="9" spans="2:7" ht="33">
      <c r="B9" s="50" t="str">
        <f t="shared" si="0"/>
        <v>▶</v>
      </c>
      <c r="C9" s="51" t="s">
        <v>95</v>
      </c>
      <c r="D9" s="48" t="s">
        <v>96</v>
      </c>
      <c r="E9" s="9" t="s">
        <v>97</v>
      </c>
      <c r="F9" s="52">
        <v>45646.585810185185</v>
      </c>
      <c r="G9" t="s">
        <v>98</v>
      </c>
    </row>
    <row r="10" spans="2:7" ht="33">
      <c r="B10" s="50" t="str">
        <f t="shared" si="0"/>
        <v>▶</v>
      </c>
      <c r="C10" s="51" t="s">
        <v>99</v>
      </c>
      <c r="D10" s="48" t="s">
        <v>100</v>
      </c>
      <c r="E10" s="9" t="s">
        <v>78</v>
      </c>
      <c r="F10" s="52">
        <v>45646.584247685183</v>
      </c>
      <c r="G10" t="s">
        <v>101</v>
      </c>
    </row>
    <row r="11" spans="2:7" ht="33">
      <c r="B11" s="50" t="str">
        <f t="shared" si="0"/>
        <v>▶</v>
      </c>
      <c r="C11" s="48" t="s">
        <v>102</v>
      </c>
      <c r="D11" s="48" t="s">
        <v>103</v>
      </c>
      <c r="E11" s="9" t="s">
        <v>104</v>
      </c>
      <c r="F11" s="52">
        <v>45646.581400462965</v>
      </c>
      <c r="G11" t="s">
        <v>105</v>
      </c>
    </row>
    <row r="12" spans="2:7" ht="33">
      <c r="B12" s="50" t="str">
        <f t="shared" si="0"/>
        <v>▶</v>
      </c>
      <c r="C12" s="48" t="s">
        <v>106</v>
      </c>
      <c r="D12" s="48" t="s">
        <v>107</v>
      </c>
      <c r="E12" s="9" t="s">
        <v>108</v>
      </c>
      <c r="F12" s="52">
        <v>45646.572685185187</v>
      </c>
      <c r="G12" t="s">
        <v>109</v>
      </c>
    </row>
    <row r="13" spans="2:7" ht="33">
      <c r="B13" s="50" t="str">
        <f t="shared" si="0"/>
        <v>▶</v>
      </c>
      <c r="C13" s="51" t="s">
        <v>110</v>
      </c>
      <c r="D13" s="48" t="s">
        <v>111</v>
      </c>
      <c r="E13" s="9" t="s">
        <v>112</v>
      </c>
      <c r="F13" s="52">
        <v>45646.571631944447</v>
      </c>
      <c r="G13" t="s">
        <v>113</v>
      </c>
    </row>
    <row r="14" spans="2:7" ht="49.5">
      <c r="B14" s="50" t="str">
        <f t="shared" si="0"/>
        <v>▶</v>
      </c>
      <c r="C14" s="48" t="s">
        <v>114</v>
      </c>
      <c r="D14" s="48" t="s">
        <v>115</v>
      </c>
      <c r="E14" s="9" t="s">
        <v>116</v>
      </c>
      <c r="F14" s="52">
        <v>45646.541851851849</v>
      </c>
      <c r="G14" t="s">
        <v>117</v>
      </c>
    </row>
    <row r="15" spans="2:7" ht="33">
      <c r="B15" s="50" t="str">
        <f t="shared" si="0"/>
        <v>▶</v>
      </c>
      <c r="C15" s="48" t="s">
        <v>118</v>
      </c>
      <c r="D15" s="48" t="s">
        <v>119</v>
      </c>
      <c r="E15" s="9" t="s">
        <v>120</v>
      </c>
      <c r="F15" s="52">
        <v>45646.538287037038</v>
      </c>
      <c r="G15" t="s">
        <v>121</v>
      </c>
    </row>
    <row r="16" spans="2:7" ht="33">
      <c r="B16" s="50" t="str">
        <f t="shared" si="0"/>
        <v>▶</v>
      </c>
      <c r="C16" s="48" t="s">
        <v>122</v>
      </c>
      <c r="D16" s="48" t="s">
        <v>123</v>
      </c>
      <c r="E16" s="9" t="s">
        <v>116</v>
      </c>
      <c r="F16" s="52">
        <v>45646.52579861111</v>
      </c>
      <c r="G16" t="s">
        <v>124</v>
      </c>
    </row>
    <row r="17" spans="2:7" ht="33">
      <c r="B17" s="50" t="str">
        <f t="shared" si="0"/>
        <v>▶</v>
      </c>
      <c r="C17" s="51" t="s">
        <v>125</v>
      </c>
      <c r="D17" s="48" t="s">
        <v>126</v>
      </c>
      <c r="E17" s="9" t="s">
        <v>108</v>
      </c>
      <c r="F17" s="52">
        <v>45646.505358796298</v>
      </c>
      <c r="G17" t="s">
        <v>127</v>
      </c>
    </row>
    <row r="18" spans="2:7" ht="33">
      <c r="B18" s="50" t="str">
        <f t="shared" si="0"/>
        <v>▶</v>
      </c>
      <c r="C18" s="48" t="s">
        <v>128</v>
      </c>
      <c r="D18" s="48" t="s">
        <v>129</v>
      </c>
      <c r="E18" s="9" t="s">
        <v>130</v>
      </c>
      <c r="F18" s="52">
        <v>45646.502488425926</v>
      </c>
      <c r="G18" t="s">
        <v>131</v>
      </c>
    </row>
    <row r="19" spans="2:7" ht="49.5">
      <c r="B19" s="50" t="str">
        <f t="shared" si="0"/>
        <v>▶</v>
      </c>
      <c r="C19" s="48" t="s">
        <v>132</v>
      </c>
      <c r="D19" s="48" t="s">
        <v>133</v>
      </c>
      <c r="E19" s="9" t="s">
        <v>108</v>
      </c>
      <c r="F19" s="52">
        <v>45646.491064814814</v>
      </c>
      <c r="G19" t="s">
        <v>134</v>
      </c>
    </row>
    <row r="20" spans="2:7" ht="33">
      <c r="B20" s="50" t="str">
        <f t="shared" si="0"/>
        <v>▶</v>
      </c>
      <c r="C20" s="48" t="s">
        <v>135</v>
      </c>
      <c r="D20" s="48" t="s">
        <v>136</v>
      </c>
      <c r="E20" s="9" t="s">
        <v>112</v>
      </c>
      <c r="F20" s="52">
        <v>45646.484166666669</v>
      </c>
      <c r="G20" t="s">
        <v>137</v>
      </c>
    </row>
    <row r="21" spans="2:7" ht="33">
      <c r="B21" s="50" t="str">
        <f t="shared" si="0"/>
        <v>▶</v>
      </c>
      <c r="C21" s="48" t="s">
        <v>138</v>
      </c>
      <c r="D21" s="51" t="s">
        <v>139</v>
      </c>
      <c r="E21" s="9" t="s">
        <v>112</v>
      </c>
      <c r="F21" s="52">
        <v>45646.483472222222</v>
      </c>
      <c r="G21" t="s">
        <v>140</v>
      </c>
    </row>
    <row r="22" spans="2:7" ht="33">
      <c r="B22" s="50" t="str">
        <f t="shared" si="0"/>
        <v>▶</v>
      </c>
      <c r="C22" s="51" t="s">
        <v>141</v>
      </c>
      <c r="D22" s="48" t="s">
        <v>142</v>
      </c>
      <c r="E22" s="9" t="s">
        <v>143</v>
      </c>
      <c r="F22" s="52">
        <v>45646.479988425926</v>
      </c>
      <c r="G22" t="s">
        <v>144</v>
      </c>
    </row>
    <row r="23" spans="2:7" ht="49.5">
      <c r="B23" s="50" t="str">
        <f t="shared" si="0"/>
        <v>▶</v>
      </c>
      <c r="C23" s="48" t="s">
        <v>145</v>
      </c>
      <c r="D23" s="48" t="s">
        <v>146</v>
      </c>
      <c r="E23" s="9" t="s">
        <v>112</v>
      </c>
      <c r="F23" s="52">
        <v>45646.478634259256</v>
      </c>
      <c r="G23" t="s">
        <v>147</v>
      </c>
    </row>
    <row r="24" spans="2:7" ht="33">
      <c r="B24" s="50" t="str">
        <f t="shared" si="0"/>
        <v>▶</v>
      </c>
      <c r="C24" s="48" t="s">
        <v>148</v>
      </c>
      <c r="D24" s="48" t="s">
        <v>149</v>
      </c>
      <c r="E24" s="9" t="s">
        <v>86</v>
      </c>
      <c r="F24" s="52">
        <v>45646.477337962962</v>
      </c>
      <c r="G24" t="s">
        <v>150</v>
      </c>
    </row>
    <row r="25" spans="2:7" ht="49.5">
      <c r="B25" s="50" t="str">
        <f t="shared" si="0"/>
        <v>▶</v>
      </c>
      <c r="C25" s="51" t="s">
        <v>151</v>
      </c>
      <c r="D25" s="48" t="s">
        <v>152</v>
      </c>
      <c r="E25" s="9" t="s">
        <v>97</v>
      </c>
      <c r="F25" s="52">
        <v>45646.476724537039</v>
      </c>
      <c r="G25" t="s">
        <v>153</v>
      </c>
    </row>
    <row r="26" spans="2:7" ht="33">
      <c r="B26" s="50" t="str">
        <f t="shared" si="0"/>
        <v>▶</v>
      </c>
      <c r="C26" s="48" t="s">
        <v>154</v>
      </c>
      <c r="D26" s="48" t="s">
        <v>155</v>
      </c>
      <c r="E26" s="9" t="s">
        <v>97</v>
      </c>
      <c r="F26" s="52">
        <v>45646.46875</v>
      </c>
      <c r="G26" t="s">
        <v>156</v>
      </c>
    </row>
    <row r="27" spans="2:7" ht="33">
      <c r="B27" s="50" t="str">
        <f t="shared" si="0"/>
        <v>▶</v>
      </c>
      <c r="C27" s="48" t="s">
        <v>157</v>
      </c>
      <c r="D27" s="51" t="s">
        <v>158</v>
      </c>
      <c r="E27" s="9" t="s">
        <v>159</v>
      </c>
      <c r="F27" s="52">
        <v>45646.459907407407</v>
      </c>
      <c r="G27" t="s">
        <v>160</v>
      </c>
    </row>
    <row r="28" spans="2:7" ht="33">
      <c r="B28" s="50" t="str">
        <f t="shared" si="0"/>
        <v>▶</v>
      </c>
      <c r="C28" s="48" t="s">
        <v>161</v>
      </c>
      <c r="D28" s="48" t="s">
        <v>162</v>
      </c>
      <c r="E28" s="9" t="s">
        <v>143</v>
      </c>
      <c r="F28" s="52">
        <v>45646.458506944444</v>
      </c>
      <c r="G28" t="s">
        <v>163</v>
      </c>
    </row>
    <row r="29" spans="2:7" ht="33">
      <c r="B29" s="50" t="str">
        <f t="shared" si="0"/>
        <v>▶</v>
      </c>
      <c r="C29" s="48" t="s">
        <v>164</v>
      </c>
      <c r="D29" s="48" t="s">
        <v>165</v>
      </c>
      <c r="E29" s="9" t="s">
        <v>104</v>
      </c>
      <c r="F29" s="52">
        <v>45646.455057870371</v>
      </c>
      <c r="G29" t="s">
        <v>166</v>
      </c>
    </row>
    <row r="30" spans="2:7" ht="49.5">
      <c r="B30" s="50" t="str">
        <f t="shared" si="0"/>
        <v>▶</v>
      </c>
      <c r="C30" s="48" t="s">
        <v>167</v>
      </c>
      <c r="D30" s="48" t="s">
        <v>168</v>
      </c>
      <c r="E30" s="9" t="s">
        <v>112</v>
      </c>
      <c r="F30" s="52">
        <v>45646.452951388892</v>
      </c>
      <c r="G30" t="s">
        <v>169</v>
      </c>
    </row>
    <row r="31" spans="2:7" ht="33">
      <c r="B31" s="50" t="str">
        <f t="shared" si="0"/>
        <v>▶</v>
      </c>
      <c r="C31" s="51" t="s">
        <v>170</v>
      </c>
      <c r="D31" s="48" t="s">
        <v>171</v>
      </c>
      <c r="E31" s="9" t="s">
        <v>104</v>
      </c>
      <c r="F31" s="52">
        <v>45646.44290509259</v>
      </c>
      <c r="G31" t="s">
        <v>172</v>
      </c>
    </row>
    <row r="32" spans="2:7" ht="33">
      <c r="B32" s="50" t="str">
        <f t="shared" si="0"/>
        <v>▶</v>
      </c>
      <c r="C32" s="48" t="s">
        <v>173</v>
      </c>
      <c r="D32" s="48" t="s">
        <v>174</v>
      </c>
      <c r="E32" s="9" t="s">
        <v>97</v>
      </c>
      <c r="F32" s="52">
        <v>45646.439513888887</v>
      </c>
      <c r="G32" t="s">
        <v>175</v>
      </c>
    </row>
    <row r="33" spans="2:7" ht="33">
      <c r="B33" s="50" t="str">
        <f t="shared" si="0"/>
        <v>▶</v>
      </c>
      <c r="C33" s="51" t="s">
        <v>176</v>
      </c>
      <c r="D33" s="48" t="s">
        <v>177</v>
      </c>
      <c r="E33" s="9" t="s">
        <v>86</v>
      </c>
      <c r="F33" s="52">
        <v>45646.437152777777</v>
      </c>
      <c r="G33" t="s">
        <v>178</v>
      </c>
    </row>
    <row r="34" spans="2:7" ht="33">
      <c r="B34" s="50" t="str">
        <f t="shared" si="0"/>
        <v>▶</v>
      </c>
      <c r="C34" s="48" t="s">
        <v>179</v>
      </c>
      <c r="D34" s="48" t="s">
        <v>180</v>
      </c>
      <c r="E34" s="9" t="s">
        <v>143</v>
      </c>
      <c r="F34" s="52">
        <v>45646.435590277775</v>
      </c>
      <c r="G34" t="s">
        <v>181</v>
      </c>
    </row>
    <row r="35" spans="2:7" ht="49.5">
      <c r="B35" s="50" t="str">
        <f t="shared" si="0"/>
        <v>▶</v>
      </c>
      <c r="C35" s="48" t="s">
        <v>182</v>
      </c>
      <c r="D35" s="48" t="s">
        <v>183</v>
      </c>
      <c r="E35" s="9" t="s">
        <v>116</v>
      </c>
      <c r="F35" s="52">
        <v>45646.433530092596</v>
      </c>
      <c r="G35" t="s">
        <v>184</v>
      </c>
    </row>
    <row r="36" spans="2:7" ht="33">
      <c r="B36" s="50" t="str">
        <f t="shared" si="0"/>
        <v>▶</v>
      </c>
      <c r="C36" s="48" t="s">
        <v>185</v>
      </c>
      <c r="D36" s="48" t="s">
        <v>186</v>
      </c>
      <c r="E36" s="9" t="s">
        <v>90</v>
      </c>
      <c r="F36" s="52">
        <v>45646.433530092596</v>
      </c>
      <c r="G36" t="s">
        <v>187</v>
      </c>
    </row>
    <row r="37" spans="2:7" ht="49.5">
      <c r="B37" s="50" t="str">
        <f t="shared" si="0"/>
        <v>▶</v>
      </c>
      <c r="C37" s="48" t="s">
        <v>188</v>
      </c>
      <c r="D37" s="48" t="s">
        <v>189</v>
      </c>
      <c r="E37" s="9" t="s">
        <v>90</v>
      </c>
      <c r="F37" s="52">
        <v>45646.432754629626</v>
      </c>
      <c r="G37" t="s">
        <v>190</v>
      </c>
    </row>
    <row r="38" spans="2:7" ht="49.5">
      <c r="B38" s="50" t="str">
        <f t="shared" si="0"/>
        <v>▶</v>
      </c>
      <c r="C38" s="48" t="s">
        <v>191</v>
      </c>
      <c r="D38" s="48" t="s">
        <v>192</v>
      </c>
      <c r="E38" s="9" t="s">
        <v>112</v>
      </c>
      <c r="F38" s="52">
        <v>45646.420370370368</v>
      </c>
      <c r="G38" t="s">
        <v>193</v>
      </c>
    </row>
    <row r="39" spans="2:7" ht="33">
      <c r="B39" s="50" t="str">
        <f t="shared" si="0"/>
        <v>▶</v>
      </c>
      <c r="C39" s="48" t="s">
        <v>194</v>
      </c>
      <c r="D39" s="48" t="s">
        <v>195</v>
      </c>
      <c r="E39" s="9" t="s">
        <v>112</v>
      </c>
      <c r="F39" s="52">
        <v>45646.406400462962</v>
      </c>
      <c r="G39" t="s">
        <v>196</v>
      </c>
    </row>
    <row r="40" spans="2:7" ht="49.5">
      <c r="B40" s="50" t="str">
        <f t="shared" si="0"/>
        <v>▶</v>
      </c>
      <c r="C40" s="51" t="s">
        <v>197</v>
      </c>
      <c r="D40" s="48" t="s">
        <v>198</v>
      </c>
      <c r="E40" s="9" t="s">
        <v>78</v>
      </c>
      <c r="F40" s="52">
        <v>45646.405717592592</v>
      </c>
      <c r="G40" t="s">
        <v>199</v>
      </c>
    </row>
    <row r="41" spans="2:7" ht="33">
      <c r="B41" s="50" t="str">
        <f t="shared" si="0"/>
        <v>▶</v>
      </c>
      <c r="C41" s="48" t="s">
        <v>200</v>
      </c>
      <c r="D41" s="48" t="s">
        <v>201</v>
      </c>
      <c r="E41" s="9" t="s">
        <v>78</v>
      </c>
      <c r="F41" s="52">
        <v>45646.404444444444</v>
      </c>
      <c r="G41" t="s">
        <v>202</v>
      </c>
    </row>
    <row r="42" spans="2:7" ht="33">
      <c r="B42" s="50" t="str">
        <f t="shared" si="0"/>
        <v>▶</v>
      </c>
      <c r="C42" s="51" t="s">
        <v>203</v>
      </c>
      <c r="D42" s="48" t="s">
        <v>204</v>
      </c>
      <c r="E42" s="9" t="s">
        <v>78</v>
      </c>
      <c r="F42" s="52">
        <v>45646.397430555553</v>
      </c>
      <c r="G42" t="s">
        <v>205</v>
      </c>
    </row>
    <row r="43" spans="2:7" ht="33">
      <c r="B43" s="50" t="str">
        <f t="shared" si="0"/>
        <v>▶</v>
      </c>
      <c r="C43" s="48" t="s">
        <v>206</v>
      </c>
      <c r="D43" s="48" t="s">
        <v>207</v>
      </c>
      <c r="E43" s="9" t="s">
        <v>82</v>
      </c>
      <c r="F43" s="52">
        <v>45646.396666666667</v>
      </c>
      <c r="G43" t="s">
        <v>208</v>
      </c>
    </row>
    <row r="44" spans="2:7" ht="33">
      <c r="B44" s="50" t="str">
        <f t="shared" si="0"/>
        <v>▶</v>
      </c>
      <c r="C44" s="51" t="s">
        <v>209</v>
      </c>
      <c r="D44" s="48" t="s">
        <v>210</v>
      </c>
      <c r="E44" s="9" t="s">
        <v>211</v>
      </c>
      <c r="F44" s="52">
        <v>45646.396412037036</v>
      </c>
      <c r="G44" t="s">
        <v>212</v>
      </c>
    </row>
    <row r="45" spans="2:7" ht="33">
      <c r="B45" s="50" t="str">
        <f t="shared" si="0"/>
        <v>▶</v>
      </c>
      <c r="C45" s="51" t="s">
        <v>213</v>
      </c>
      <c r="D45" s="48" t="s">
        <v>214</v>
      </c>
      <c r="E45" s="9" t="s">
        <v>108</v>
      </c>
      <c r="F45" s="52">
        <v>45646.393692129626</v>
      </c>
      <c r="G45" t="s">
        <v>215</v>
      </c>
    </row>
    <row r="46" spans="2:7" ht="33">
      <c r="B46" s="50" t="str">
        <f t="shared" si="0"/>
        <v>▶</v>
      </c>
      <c r="C46" s="48" t="s">
        <v>216</v>
      </c>
      <c r="D46" s="48" t="s">
        <v>217</v>
      </c>
      <c r="E46" s="9" t="s">
        <v>78</v>
      </c>
      <c r="F46" s="52">
        <v>45646.393252314818</v>
      </c>
      <c r="G46" t="s">
        <v>218</v>
      </c>
    </row>
    <row r="47" spans="2:7" ht="33">
      <c r="B47" s="50" t="str">
        <f t="shared" si="0"/>
        <v>▶</v>
      </c>
      <c r="C47" s="48" t="s">
        <v>219</v>
      </c>
      <c r="D47" s="48" t="s">
        <v>220</v>
      </c>
      <c r="E47" s="9" t="s">
        <v>78</v>
      </c>
      <c r="F47" s="52">
        <v>45646.386273148149</v>
      </c>
      <c r="G47" t="s">
        <v>221</v>
      </c>
    </row>
    <row r="48" spans="2:7" ht="49.5">
      <c r="B48" s="50" t="str">
        <f t="shared" si="0"/>
        <v>▶</v>
      </c>
      <c r="C48" s="51" t="s">
        <v>222</v>
      </c>
      <c r="D48" s="48" t="s">
        <v>223</v>
      </c>
      <c r="E48" s="9" t="s">
        <v>224</v>
      </c>
      <c r="F48" s="52">
        <v>45646.384166666663</v>
      </c>
      <c r="G48" t="s">
        <v>225</v>
      </c>
    </row>
    <row r="49" spans="2:7" ht="49.5">
      <c r="B49" s="50" t="str">
        <f t="shared" si="0"/>
        <v>▶</v>
      </c>
      <c r="C49" s="48" t="s">
        <v>226</v>
      </c>
      <c r="D49" s="48" t="s">
        <v>227</v>
      </c>
      <c r="E49" s="9" t="s">
        <v>159</v>
      </c>
      <c r="F49" s="52">
        <v>45646.38008101852</v>
      </c>
      <c r="G49" t="s">
        <v>228</v>
      </c>
    </row>
    <row r="50" spans="2:7" ht="33">
      <c r="B50" s="50" t="str">
        <f t="shared" si="0"/>
        <v>▶</v>
      </c>
      <c r="C50" s="48" t="s">
        <v>229</v>
      </c>
      <c r="D50" s="48" t="s">
        <v>230</v>
      </c>
      <c r="E50" s="9" t="s">
        <v>120</v>
      </c>
      <c r="F50" s="52">
        <v>45646.377187500002</v>
      </c>
      <c r="G50" t="s">
        <v>231</v>
      </c>
    </row>
    <row r="51" spans="2:7" ht="33">
      <c r="B51" s="50" t="str">
        <f t="shared" si="0"/>
        <v>▶</v>
      </c>
      <c r="C51" s="48" t="s">
        <v>232</v>
      </c>
      <c r="D51" s="48" t="s">
        <v>233</v>
      </c>
      <c r="E51" s="9" t="s">
        <v>108</v>
      </c>
      <c r="F51" s="52">
        <v>45646.365231481483</v>
      </c>
      <c r="G51" t="s">
        <v>234</v>
      </c>
    </row>
    <row r="52" spans="2:7" ht="33">
      <c r="B52" s="50" t="str">
        <f t="shared" si="0"/>
        <v>▶</v>
      </c>
      <c r="C52" s="48" t="s">
        <v>235</v>
      </c>
      <c r="D52" s="48" t="s">
        <v>236</v>
      </c>
      <c r="E52" s="9" t="s">
        <v>82</v>
      </c>
      <c r="F52" s="52">
        <v>45646.364722222221</v>
      </c>
      <c r="G52" t="s">
        <v>237</v>
      </c>
    </row>
    <row r="53" spans="2:7" ht="33">
      <c r="B53" s="50" t="str">
        <f t="shared" si="0"/>
        <v>▶</v>
      </c>
      <c r="C53" s="48" t="s">
        <v>238</v>
      </c>
      <c r="D53" s="48" t="s">
        <v>239</v>
      </c>
      <c r="E53" s="9" t="s">
        <v>104</v>
      </c>
      <c r="F53" s="52">
        <v>45646.363298611112</v>
      </c>
      <c r="G53" t="s">
        <v>240</v>
      </c>
    </row>
    <row r="54" spans="2:7" ht="33">
      <c r="B54" s="50" t="str">
        <f t="shared" si="0"/>
        <v>▶</v>
      </c>
      <c r="C54" s="48" t="s">
        <v>241</v>
      </c>
      <c r="D54" s="48" t="s">
        <v>242</v>
      </c>
      <c r="E54" s="9" t="s">
        <v>97</v>
      </c>
      <c r="F54" s="52">
        <v>45646.362303240741</v>
      </c>
      <c r="G54" t="s">
        <v>243</v>
      </c>
    </row>
    <row r="55" spans="2:7" ht="33">
      <c r="B55" s="50" t="str">
        <f t="shared" si="0"/>
        <v>▶</v>
      </c>
      <c r="C55" s="48" t="s">
        <v>244</v>
      </c>
      <c r="D55" s="48" t="s">
        <v>245</v>
      </c>
      <c r="E55" s="9" t="s">
        <v>112</v>
      </c>
      <c r="F55" s="52">
        <v>45646.359131944446</v>
      </c>
      <c r="G55" t="s">
        <v>246</v>
      </c>
    </row>
    <row r="56" spans="2:7" ht="33">
      <c r="B56" s="50" t="str">
        <f t="shared" si="0"/>
        <v>▶</v>
      </c>
      <c r="C56" s="51" t="s">
        <v>247</v>
      </c>
      <c r="D56" s="48" t="s">
        <v>248</v>
      </c>
      <c r="E56" s="9" t="s">
        <v>120</v>
      </c>
      <c r="F56" s="52">
        <v>45646.352951388886</v>
      </c>
      <c r="G56" t="s">
        <v>249</v>
      </c>
    </row>
    <row r="57" spans="2:7" ht="33">
      <c r="B57" s="50" t="str">
        <f t="shared" si="0"/>
        <v>▶</v>
      </c>
      <c r="C57" s="48" t="s">
        <v>250</v>
      </c>
      <c r="D57" s="48" t="s">
        <v>251</v>
      </c>
      <c r="E57" s="9" t="s">
        <v>252</v>
      </c>
      <c r="F57" s="52">
        <v>45646.350844907407</v>
      </c>
      <c r="G57" t="s">
        <v>253</v>
      </c>
    </row>
    <row r="58" spans="2:7" ht="33">
      <c r="B58" s="50" t="str">
        <f t="shared" si="0"/>
        <v>▶</v>
      </c>
      <c r="C58" s="51" t="s">
        <v>254</v>
      </c>
      <c r="D58" s="48" t="s">
        <v>255</v>
      </c>
      <c r="E58" s="9" t="s">
        <v>82</v>
      </c>
      <c r="F58" s="52">
        <v>45646.346018518518</v>
      </c>
      <c r="G58" t="s">
        <v>256</v>
      </c>
    </row>
    <row r="59" spans="2:7" ht="33">
      <c r="B59" s="50" t="str">
        <f t="shared" si="0"/>
        <v>▶</v>
      </c>
      <c r="C59" s="48" t="s">
        <v>257</v>
      </c>
      <c r="D59" s="48" t="s">
        <v>258</v>
      </c>
      <c r="E59" s="9" t="s">
        <v>112</v>
      </c>
      <c r="F59" s="52">
        <v>45646.345243055555</v>
      </c>
      <c r="G59" t="s">
        <v>259</v>
      </c>
    </row>
    <row r="60" spans="2:7" ht="49.5">
      <c r="B60" s="50" t="str">
        <f t="shared" si="0"/>
        <v>▶</v>
      </c>
      <c r="C60" s="48" t="s">
        <v>260</v>
      </c>
      <c r="D60" s="48" t="s">
        <v>261</v>
      </c>
      <c r="E60" s="9" t="s">
        <v>252</v>
      </c>
      <c r="F60" s="52">
        <v>45646.338483796295</v>
      </c>
      <c r="G60" t="s">
        <v>262</v>
      </c>
    </row>
    <row r="61" spans="2:7" ht="33">
      <c r="B61" s="50" t="str">
        <f t="shared" si="0"/>
        <v>▶</v>
      </c>
      <c r="C61" s="48" t="s">
        <v>263</v>
      </c>
      <c r="D61" s="48" t="s">
        <v>264</v>
      </c>
      <c r="E61" s="9" t="s">
        <v>211</v>
      </c>
      <c r="F61" s="52">
        <v>45646.338460648149</v>
      </c>
      <c r="G61" t="s">
        <v>265</v>
      </c>
    </row>
    <row r="62" spans="2:7" ht="33">
      <c r="B62" s="50" t="str">
        <f t="shared" si="0"/>
        <v>▶</v>
      </c>
      <c r="C62" s="48" t="s">
        <v>266</v>
      </c>
      <c r="D62" s="48" t="s">
        <v>267</v>
      </c>
      <c r="E62" s="9" t="s">
        <v>82</v>
      </c>
      <c r="F62" s="52">
        <v>45646.337650462963</v>
      </c>
      <c r="G62" t="s">
        <v>268</v>
      </c>
    </row>
    <row r="63" spans="2:7" ht="33">
      <c r="B63" s="50" t="str">
        <f t="shared" si="0"/>
        <v>▶</v>
      </c>
      <c r="C63" s="48" t="s">
        <v>269</v>
      </c>
      <c r="D63" s="48" t="s">
        <v>270</v>
      </c>
      <c r="E63" s="9" t="s">
        <v>82</v>
      </c>
      <c r="F63" s="52">
        <v>45646.334826388891</v>
      </c>
      <c r="G63" t="s">
        <v>271</v>
      </c>
    </row>
    <row r="64" spans="2:7" ht="33">
      <c r="B64" s="50" t="str">
        <f t="shared" si="0"/>
        <v>▶</v>
      </c>
      <c r="C64" s="48" t="s">
        <v>272</v>
      </c>
      <c r="D64" s="48" t="s">
        <v>273</v>
      </c>
      <c r="E64" s="9" t="s">
        <v>78</v>
      </c>
      <c r="F64" s="52">
        <v>45646.334155092591</v>
      </c>
      <c r="G64" t="s">
        <v>274</v>
      </c>
    </row>
    <row r="65" spans="2:7" ht="49.5">
      <c r="B65" s="50" t="str">
        <f t="shared" si="0"/>
        <v>▶</v>
      </c>
      <c r="C65" s="48" t="s">
        <v>275</v>
      </c>
      <c r="D65" s="48" t="s">
        <v>276</v>
      </c>
      <c r="E65" s="9" t="s">
        <v>112</v>
      </c>
      <c r="F65" s="52">
        <v>45646.333506944444</v>
      </c>
      <c r="G65" t="s">
        <v>277</v>
      </c>
    </row>
    <row r="66" spans="2:7" ht="33">
      <c r="B66" s="50" t="str">
        <f t="shared" si="0"/>
        <v>▶</v>
      </c>
      <c r="C66" s="48" t="s">
        <v>278</v>
      </c>
      <c r="D66" s="48" t="s">
        <v>279</v>
      </c>
      <c r="E66" s="9" t="s">
        <v>78</v>
      </c>
      <c r="F66" s="52">
        <v>45646.331377314818</v>
      </c>
      <c r="G66" t="s">
        <v>280</v>
      </c>
    </row>
    <row r="67" spans="2:7" ht="49.5">
      <c r="B67" s="50" t="str">
        <f t="shared" si="0"/>
        <v>▶</v>
      </c>
      <c r="C67" s="51" t="s">
        <v>281</v>
      </c>
      <c r="D67" s="48" t="s">
        <v>282</v>
      </c>
      <c r="E67" s="9" t="s">
        <v>112</v>
      </c>
      <c r="F67" s="52">
        <v>45646.329965277779</v>
      </c>
      <c r="G67" t="s">
        <v>283</v>
      </c>
    </row>
    <row r="68" spans="2:7" ht="33">
      <c r="B68" s="50" t="str">
        <f t="shared" si="0"/>
        <v>▶</v>
      </c>
      <c r="C68" s="51" t="s">
        <v>284</v>
      </c>
      <c r="D68" s="48" t="s">
        <v>285</v>
      </c>
      <c r="E68" s="9" t="s">
        <v>143</v>
      </c>
      <c r="F68" s="52">
        <v>45646.313275462962</v>
      </c>
      <c r="G68" t="s">
        <v>286</v>
      </c>
    </row>
    <row r="69" spans="2:7" ht="33">
      <c r="B69" s="50" t="str">
        <f t="shared" ref="B69:B132" si="1">IF(G69="","",HYPERLINK(G69, "▶"))</f>
        <v>▶</v>
      </c>
      <c r="C69" s="48" t="s">
        <v>287</v>
      </c>
      <c r="D69" s="48" t="s">
        <v>288</v>
      </c>
      <c r="E69" s="9" t="s">
        <v>86</v>
      </c>
      <c r="F69" s="52">
        <v>45646.311840277776</v>
      </c>
      <c r="G69" t="s">
        <v>289</v>
      </c>
    </row>
    <row r="70" spans="2:7" ht="49.5">
      <c r="B70" s="50" t="str">
        <f t="shared" si="1"/>
        <v>▶</v>
      </c>
      <c r="C70" s="48" t="s">
        <v>290</v>
      </c>
      <c r="D70" s="48" t="s">
        <v>291</v>
      </c>
      <c r="E70" s="9" t="s">
        <v>143</v>
      </c>
      <c r="F70" s="52">
        <v>45646.309861111113</v>
      </c>
      <c r="G70" t="s">
        <v>292</v>
      </c>
    </row>
    <row r="71" spans="2:7" ht="33">
      <c r="B71" s="50" t="str">
        <f t="shared" si="1"/>
        <v>▶</v>
      </c>
      <c r="C71" s="48" t="s">
        <v>293</v>
      </c>
      <c r="D71" s="48" t="s">
        <v>294</v>
      </c>
      <c r="E71" s="9" t="s">
        <v>78</v>
      </c>
      <c r="F71" s="52">
        <v>45646.298067129632</v>
      </c>
      <c r="G71" t="s">
        <v>295</v>
      </c>
    </row>
    <row r="72" spans="2:7" ht="33">
      <c r="B72" s="50" t="str">
        <f t="shared" si="1"/>
        <v>▶</v>
      </c>
      <c r="C72" s="51" t="s">
        <v>296</v>
      </c>
      <c r="D72" s="48" t="s">
        <v>297</v>
      </c>
      <c r="E72" s="9" t="s">
        <v>97</v>
      </c>
      <c r="F72" s="52">
        <v>45646.294675925928</v>
      </c>
      <c r="G72" t="s">
        <v>298</v>
      </c>
    </row>
    <row r="73" spans="2:7" ht="33">
      <c r="B73" s="50" t="str">
        <f t="shared" si="1"/>
        <v>▶</v>
      </c>
      <c r="C73" s="48" t="s">
        <v>299</v>
      </c>
      <c r="D73" s="48" t="s">
        <v>300</v>
      </c>
      <c r="E73" s="9" t="s">
        <v>224</v>
      </c>
      <c r="F73" s="52">
        <v>45646.291886574072</v>
      </c>
      <c r="G73" t="s">
        <v>301</v>
      </c>
    </row>
    <row r="74" spans="2:7" ht="33">
      <c r="B74" s="50" t="str">
        <f t="shared" si="1"/>
        <v>▶</v>
      </c>
      <c r="C74" s="48" t="s">
        <v>302</v>
      </c>
      <c r="D74" s="48" t="s">
        <v>303</v>
      </c>
      <c r="E74" s="9" t="s">
        <v>224</v>
      </c>
      <c r="F74" s="52">
        <v>45646.291851851849</v>
      </c>
      <c r="G74" t="s">
        <v>304</v>
      </c>
    </row>
    <row r="75" spans="2:7" ht="33">
      <c r="B75" s="50" t="str">
        <f t="shared" si="1"/>
        <v>▶</v>
      </c>
      <c r="C75" s="48" t="s">
        <v>305</v>
      </c>
      <c r="D75" s="48" t="s">
        <v>306</v>
      </c>
      <c r="E75" s="9" t="s">
        <v>224</v>
      </c>
      <c r="F75" s="52">
        <v>45646.291817129626</v>
      </c>
      <c r="G75" t="s">
        <v>307</v>
      </c>
    </row>
    <row r="76" spans="2:7" ht="49.5">
      <c r="B76" s="50" t="str">
        <f t="shared" si="1"/>
        <v>▶</v>
      </c>
      <c r="C76" s="48" t="s">
        <v>308</v>
      </c>
      <c r="D76" s="48" t="s">
        <v>309</v>
      </c>
      <c r="E76" s="9" t="s">
        <v>97</v>
      </c>
      <c r="F76" s="52">
        <v>45646.291666666664</v>
      </c>
      <c r="G76" t="s">
        <v>310</v>
      </c>
    </row>
    <row r="77" spans="2:7" ht="49.5">
      <c r="B77" s="50" t="str">
        <f t="shared" si="1"/>
        <v>▶</v>
      </c>
      <c r="C77" s="48" t="s">
        <v>311</v>
      </c>
      <c r="D77" s="48" t="s">
        <v>312</v>
      </c>
      <c r="E77" s="9" t="s">
        <v>252</v>
      </c>
      <c r="F77" s="52">
        <v>45646.291666666664</v>
      </c>
      <c r="G77" t="s">
        <v>313</v>
      </c>
    </row>
    <row r="78" spans="2:7" ht="33">
      <c r="B78" s="50" t="str">
        <f t="shared" si="1"/>
        <v>▶</v>
      </c>
      <c r="C78" s="51" t="s">
        <v>314</v>
      </c>
      <c r="D78" s="48" t="s">
        <v>315</v>
      </c>
      <c r="E78" s="9" t="s">
        <v>252</v>
      </c>
      <c r="F78" s="52">
        <v>45646.283888888887</v>
      </c>
      <c r="G78" t="s">
        <v>316</v>
      </c>
    </row>
    <row r="79" spans="2:7" ht="33">
      <c r="B79" s="50" t="str">
        <f t="shared" si="1"/>
        <v>▶</v>
      </c>
      <c r="C79" s="48" t="s">
        <v>317</v>
      </c>
      <c r="D79" s="48" t="s">
        <v>318</v>
      </c>
      <c r="E79" s="9" t="s">
        <v>82</v>
      </c>
      <c r="F79" s="52">
        <v>45646.281354166669</v>
      </c>
      <c r="G79" t="s">
        <v>319</v>
      </c>
    </row>
    <row r="80" spans="2:7" ht="49.5">
      <c r="B80" s="50" t="str">
        <f t="shared" si="1"/>
        <v>▶</v>
      </c>
      <c r="C80" s="51" t="s">
        <v>320</v>
      </c>
      <c r="D80" s="48" t="s">
        <v>321</v>
      </c>
      <c r="E80" s="9" t="s">
        <v>252</v>
      </c>
      <c r="F80" s="52">
        <v>45646.28125</v>
      </c>
      <c r="G80" t="s">
        <v>322</v>
      </c>
    </row>
    <row r="81" spans="2:7" ht="49.5">
      <c r="B81" s="50" t="str">
        <f t="shared" si="1"/>
        <v>▶</v>
      </c>
      <c r="C81" s="48" t="s">
        <v>323</v>
      </c>
      <c r="D81" s="48" t="s">
        <v>324</v>
      </c>
      <c r="E81" s="9" t="s">
        <v>211</v>
      </c>
      <c r="F81" s="52">
        <v>45646.279618055552</v>
      </c>
      <c r="G81" t="s">
        <v>325</v>
      </c>
    </row>
    <row r="82" spans="2:7" ht="33">
      <c r="B82" s="50" t="str">
        <f t="shared" si="1"/>
        <v>▶</v>
      </c>
      <c r="C82" s="48" t="s">
        <v>326</v>
      </c>
      <c r="D82" s="48" t="s">
        <v>327</v>
      </c>
      <c r="E82" s="9" t="s">
        <v>252</v>
      </c>
      <c r="F82" s="52">
        <v>45646.274305555555</v>
      </c>
      <c r="G82" t="s">
        <v>328</v>
      </c>
    </row>
    <row r="83" spans="2:7" ht="33">
      <c r="B83" s="50" t="str">
        <f t="shared" si="1"/>
        <v>▶</v>
      </c>
      <c r="C83" s="51" t="s">
        <v>329</v>
      </c>
      <c r="D83" s="48" t="s">
        <v>330</v>
      </c>
      <c r="E83" s="9" t="s">
        <v>78</v>
      </c>
      <c r="F83" s="52">
        <v>45646.271655092591</v>
      </c>
      <c r="G83" t="s">
        <v>331</v>
      </c>
    </row>
    <row r="84" spans="2:7" ht="33">
      <c r="B84" s="50" t="str">
        <f t="shared" si="1"/>
        <v>▶</v>
      </c>
      <c r="C84" s="51" t="s">
        <v>332</v>
      </c>
      <c r="D84" s="48" t="s">
        <v>333</v>
      </c>
      <c r="E84" s="9" t="s">
        <v>252</v>
      </c>
      <c r="F84" s="52">
        <v>45646.267361111109</v>
      </c>
      <c r="G84" t="s">
        <v>334</v>
      </c>
    </row>
    <row r="85" spans="2:7" ht="33">
      <c r="B85" s="50" t="str">
        <f t="shared" si="1"/>
        <v>▶</v>
      </c>
      <c r="C85" s="48" t="s">
        <v>335</v>
      </c>
      <c r="D85" s="48" t="s">
        <v>336</v>
      </c>
      <c r="E85" s="9" t="s">
        <v>104</v>
      </c>
      <c r="F85" s="52">
        <v>45646.263888888891</v>
      </c>
      <c r="G85" t="s">
        <v>337</v>
      </c>
    </row>
    <row r="86" spans="2:7" ht="49.5">
      <c r="B86" s="50" t="str">
        <f t="shared" si="1"/>
        <v>▶</v>
      </c>
      <c r="C86" s="48" t="s">
        <v>338</v>
      </c>
      <c r="D86" s="48" t="s">
        <v>339</v>
      </c>
      <c r="E86" s="9" t="s">
        <v>252</v>
      </c>
      <c r="F86" s="52">
        <v>45646.261203703703</v>
      </c>
      <c r="G86" t="s">
        <v>340</v>
      </c>
    </row>
    <row r="87" spans="2:7" ht="49.5">
      <c r="B87" s="50" t="str">
        <f t="shared" si="1"/>
        <v>▶</v>
      </c>
      <c r="C87" s="48" t="s">
        <v>341</v>
      </c>
      <c r="D87" s="48" t="s">
        <v>342</v>
      </c>
      <c r="E87" s="9" t="s">
        <v>252</v>
      </c>
      <c r="F87" s="52">
        <v>45646.260416666664</v>
      </c>
      <c r="G87" t="s">
        <v>343</v>
      </c>
    </row>
    <row r="88" spans="2:7" ht="33">
      <c r="B88" s="50" t="str">
        <f t="shared" si="1"/>
        <v>▶</v>
      </c>
      <c r="C88" s="48" t="s">
        <v>344</v>
      </c>
      <c r="D88" s="48" t="s">
        <v>345</v>
      </c>
      <c r="E88" s="9" t="s">
        <v>82</v>
      </c>
      <c r="F88" s="52">
        <v>45646.25986111111</v>
      </c>
      <c r="G88" t="s">
        <v>346</v>
      </c>
    </row>
    <row r="89" spans="2:7" ht="33">
      <c r="B89" s="50" t="str">
        <f t="shared" si="1"/>
        <v>▶</v>
      </c>
      <c r="C89" s="48" t="s">
        <v>347</v>
      </c>
      <c r="D89" s="48" t="s">
        <v>348</v>
      </c>
      <c r="E89" s="9" t="s">
        <v>120</v>
      </c>
      <c r="F89" s="52">
        <v>45646.250914351855</v>
      </c>
      <c r="G89" t="s">
        <v>349</v>
      </c>
    </row>
    <row r="90" spans="2:7" ht="33">
      <c r="B90" s="50" t="str">
        <f t="shared" si="1"/>
        <v>▶</v>
      </c>
      <c r="C90" s="48" t="s">
        <v>350</v>
      </c>
      <c r="D90" s="48" t="s">
        <v>351</v>
      </c>
      <c r="E90" s="9" t="s">
        <v>120</v>
      </c>
      <c r="F90" s="52">
        <v>45646.250810185185</v>
      </c>
      <c r="G90" t="s">
        <v>352</v>
      </c>
    </row>
    <row r="91" spans="2:7" ht="33">
      <c r="B91" s="50" t="str">
        <f t="shared" si="1"/>
        <v>▶</v>
      </c>
      <c r="C91" s="48" t="s">
        <v>353</v>
      </c>
      <c r="D91" s="48" t="s">
        <v>354</v>
      </c>
      <c r="E91" s="9" t="s">
        <v>252</v>
      </c>
      <c r="F91" s="52">
        <v>45646.25</v>
      </c>
      <c r="G91" t="s">
        <v>355</v>
      </c>
    </row>
    <row r="92" spans="2:7" ht="33">
      <c r="B92" s="50" t="str">
        <f t="shared" si="1"/>
        <v>▶</v>
      </c>
      <c r="C92" s="48" t="s">
        <v>356</v>
      </c>
      <c r="D92" s="48" t="s">
        <v>357</v>
      </c>
      <c r="E92" s="9" t="s">
        <v>358</v>
      </c>
      <c r="F92" s="52">
        <v>45646.189583333333</v>
      </c>
      <c r="G92" t="s">
        <v>359</v>
      </c>
    </row>
    <row r="93" spans="2:7" ht="49.5">
      <c r="B93" s="50" t="str">
        <f t="shared" si="1"/>
        <v>▶</v>
      </c>
      <c r="C93" s="48" t="s">
        <v>360</v>
      </c>
      <c r="D93" s="48" t="s">
        <v>361</v>
      </c>
      <c r="E93" s="9" t="s">
        <v>211</v>
      </c>
      <c r="F93" s="52">
        <v>45646.041412037041</v>
      </c>
      <c r="G93" t="s">
        <v>362</v>
      </c>
    </row>
    <row r="94" spans="2:7" ht="33">
      <c r="B94" s="50" t="str">
        <f t="shared" si="1"/>
        <v>▶</v>
      </c>
      <c r="C94" s="48" t="s">
        <v>363</v>
      </c>
      <c r="D94" s="48" t="s">
        <v>364</v>
      </c>
      <c r="E94" s="9" t="s">
        <v>365</v>
      </c>
      <c r="F94" s="52">
        <v>45646.001215277778</v>
      </c>
      <c r="G94" t="s">
        <v>366</v>
      </c>
    </row>
    <row r="95" spans="2:7">
      <c r="B95" s="50" t="str">
        <f t="shared" si="1"/>
        <v/>
      </c>
      <c r="F95" s="52"/>
    </row>
    <row r="96" spans="2:7">
      <c r="B96" s="50" t="str">
        <f t="shared" si="1"/>
        <v/>
      </c>
      <c r="F96" s="52"/>
    </row>
    <row r="97" spans="2:6">
      <c r="B97" s="50" t="str">
        <f t="shared" si="1"/>
        <v/>
      </c>
      <c r="F97" s="52"/>
    </row>
    <row r="98" spans="2:6">
      <c r="B98" s="50" t="str">
        <f t="shared" si="1"/>
        <v/>
      </c>
      <c r="C98" s="51"/>
      <c r="F98" s="52"/>
    </row>
    <row r="99" spans="2:6">
      <c r="B99" s="50" t="str">
        <f t="shared" si="1"/>
        <v/>
      </c>
      <c r="F99" s="52"/>
    </row>
    <row r="100" spans="2:6">
      <c r="B100" s="50" t="str">
        <f t="shared" si="1"/>
        <v/>
      </c>
      <c r="F100" s="52"/>
    </row>
    <row r="101" spans="2:6">
      <c r="B101" s="50" t="str">
        <f t="shared" si="1"/>
        <v/>
      </c>
      <c r="F101" s="52"/>
    </row>
    <row r="102" spans="2:6">
      <c r="B102" s="50" t="str">
        <f t="shared" si="1"/>
        <v/>
      </c>
      <c r="C102" s="51"/>
      <c r="F102" s="52"/>
    </row>
    <row r="103" spans="2:6">
      <c r="B103" s="50" t="str">
        <f t="shared" si="1"/>
        <v/>
      </c>
      <c r="F103" s="52"/>
    </row>
    <row r="104" spans="2:6">
      <c r="B104" s="50" t="str">
        <f t="shared" si="1"/>
        <v/>
      </c>
      <c r="F104" s="52"/>
    </row>
    <row r="105" spans="2:6">
      <c r="B105" s="50" t="str">
        <f t="shared" si="1"/>
        <v/>
      </c>
      <c r="F105" s="52"/>
    </row>
    <row r="106" spans="2:6">
      <c r="B106" s="50" t="str">
        <f t="shared" si="1"/>
        <v/>
      </c>
      <c r="F106" s="52"/>
    </row>
    <row r="107" spans="2:6">
      <c r="B107" s="50" t="str">
        <f t="shared" si="1"/>
        <v/>
      </c>
      <c r="F107" s="52"/>
    </row>
    <row r="108" spans="2:6">
      <c r="B108" s="50" t="str">
        <f t="shared" si="1"/>
        <v/>
      </c>
      <c r="F108" s="52"/>
    </row>
    <row r="109" spans="2:6">
      <c r="B109" s="50" t="str">
        <f t="shared" si="1"/>
        <v/>
      </c>
      <c r="F109" s="52"/>
    </row>
    <row r="110" spans="2:6">
      <c r="B110" s="50" t="str">
        <f t="shared" si="1"/>
        <v/>
      </c>
      <c r="F110" s="52"/>
    </row>
    <row r="111" spans="2:6">
      <c r="B111" s="50" t="str">
        <f t="shared" si="1"/>
        <v/>
      </c>
      <c r="F111" s="52"/>
    </row>
    <row r="112" spans="2:6">
      <c r="B112" s="50" t="str">
        <f t="shared" si="1"/>
        <v/>
      </c>
      <c r="F112" s="52"/>
    </row>
    <row r="113" spans="2:6">
      <c r="B113" s="50" t="str">
        <f t="shared" si="1"/>
        <v/>
      </c>
      <c r="F113" s="52"/>
    </row>
    <row r="114" spans="2:6">
      <c r="B114" s="50" t="str">
        <f t="shared" si="1"/>
        <v/>
      </c>
      <c r="F114" s="52"/>
    </row>
    <row r="115" spans="2:6">
      <c r="B115" s="50" t="str">
        <f t="shared" si="1"/>
        <v/>
      </c>
      <c r="C115" s="51"/>
      <c r="F115" s="52"/>
    </row>
    <row r="116" spans="2:6">
      <c r="B116" s="50" t="str">
        <f t="shared" si="1"/>
        <v/>
      </c>
      <c r="F116" s="52"/>
    </row>
    <row r="117" spans="2:6">
      <c r="B117" s="50" t="str">
        <f t="shared" si="1"/>
        <v/>
      </c>
      <c r="F117" s="52"/>
    </row>
    <row r="118" spans="2:6">
      <c r="B118" s="50" t="str">
        <f t="shared" si="1"/>
        <v/>
      </c>
      <c r="F118" s="52"/>
    </row>
    <row r="119" spans="2:6">
      <c r="B119" s="50" t="str">
        <f t="shared" si="1"/>
        <v/>
      </c>
      <c r="F119" s="52"/>
    </row>
    <row r="120" spans="2:6">
      <c r="B120" s="50" t="str">
        <f t="shared" si="1"/>
        <v/>
      </c>
      <c r="F120" s="52"/>
    </row>
    <row r="121" spans="2:6">
      <c r="B121" s="50" t="str">
        <f t="shared" si="1"/>
        <v/>
      </c>
      <c r="F121" s="52"/>
    </row>
    <row r="122" spans="2:6">
      <c r="B122" s="50" t="str">
        <f t="shared" si="1"/>
        <v/>
      </c>
      <c r="F122" s="52"/>
    </row>
    <row r="123" spans="2:6">
      <c r="B123" s="50" t="str">
        <f t="shared" si="1"/>
        <v/>
      </c>
      <c r="F123" s="52"/>
    </row>
    <row r="124" spans="2:6">
      <c r="B124" s="50" t="str">
        <f t="shared" si="1"/>
        <v/>
      </c>
      <c r="F124" s="52"/>
    </row>
    <row r="125" spans="2:6">
      <c r="B125" s="50" t="str">
        <f t="shared" si="1"/>
        <v/>
      </c>
      <c r="F125" s="52"/>
    </row>
    <row r="126" spans="2:6">
      <c r="B126" s="50" t="str">
        <f t="shared" si="1"/>
        <v/>
      </c>
      <c r="F126" s="52"/>
    </row>
    <row r="127" spans="2:6">
      <c r="B127" s="50" t="str">
        <f t="shared" si="1"/>
        <v/>
      </c>
      <c r="F127" s="52"/>
    </row>
    <row r="128" spans="2:6">
      <c r="B128" s="50" t="str">
        <f t="shared" si="1"/>
        <v/>
      </c>
      <c r="F128" s="52"/>
    </row>
    <row r="129" spans="2:6">
      <c r="B129" s="50" t="str">
        <f t="shared" si="1"/>
        <v/>
      </c>
      <c r="F129" s="52"/>
    </row>
    <row r="130" spans="2:6">
      <c r="B130" s="50" t="str">
        <f t="shared" si="1"/>
        <v/>
      </c>
      <c r="F130" s="52"/>
    </row>
    <row r="131" spans="2:6">
      <c r="B131" s="50" t="str">
        <f t="shared" si="1"/>
        <v/>
      </c>
      <c r="F131" s="52"/>
    </row>
    <row r="132" spans="2:6">
      <c r="B132" s="50" t="str">
        <f t="shared" si="1"/>
        <v/>
      </c>
      <c r="F132" s="52"/>
    </row>
    <row r="133" spans="2:6">
      <c r="B133" s="50" t="str">
        <f t="shared" ref="B133:B196" si="2">IF(G133="","",HYPERLINK(G133, "▶"))</f>
        <v/>
      </c>
      <c r="F133" s="52"/>
    </row>
    <row r="134" spans="2:6">
      <c r="B134" s="50" t="str">
        <f t="shared" si="2"/>
        <v/>
      </c>
      <c r="F134" s="52"/>
    </row>
    <row r="135" spans="2:6">
      <c r="B135" s="50" t="str">
        <f t="shared" si="2"/>
        <v/>
      </c>
      <c r="F135" s="52"/>
    </row>
    <row r="136" spans="2:6">
      <c r="B136" s="50" t="str">
        <f t="shared" si="2"/>
        <v/>
      </c>
      <c r="F136" s="52"/>
    </row>
    <row r="137" spans="2:6">
      <c r="B137" s="50" t="str">
        <f t="shared" si="2"/>
        <v/>
      </c>
      <c r="F137" s="52"/>
    </row>
    <row r="138" spans="2:6">
      <c r="B138" s="50" t="str">
        <f t="shared" si="2"/>
        <v/>
      </c>
      <c r="F138" s="52"/>
    </row>
    <row r="139" spans="2:6">
      <c r="B139" s="50" t="str">
        <f t="shared" si="2"/>
        <v/>
      </c>
      <c r="F139" s="52"/>
    </row>
    <row r="140" spans="2:6">
      <c r="B140" s="50" t="str">
        <f t="shared" si="2"/>
        <v/>
      </c>
      <c r="F140" s="52"/>
    </row>
    <row r="141" spans="2:6">
      <c r="B141" s="50" t="str">
        <f t="shared" si="2"/>
        <v/>
      </c>
      <c r="F141" s="52"/>
    </row>
    <row r="142" spans="2:6">
      <c r="B142" s="50" t="str">
        <f t="shared" si="2"/>
        <v/>
      </c>
      <c r="F142" s="52"/>
    </row>
    <row r="143" spans="2:6">
      <c r="B143" s="50" t="str">
        <f t="shared" si="2"/>
        <v/>
      </c>
      <c r="F143" s="52"/>
    </row>
    <row r="144" spans="2:6">
      <c r="B144" s="50" t="str">
        <f t="shared" si="2"/>
        <v/>
      </c>
      <c r="F144" s="52"/>
    </row>
    <row r="145" spans="2:6">
      <c r="B145" s="50" t="str">
        <f t="shared" si="2"/>
        <v/>
      </c>
      <c r="F145" s="52"/>
    </row>
    <row r="146" spans="2:6">
      <c r="B146" s="50" t="str">
        <f t="shared" si="2"/>
        <v/>
      </c>
      <c r="F146" s="52"/>
    </row>
    <row r="147" spans="2:6">
      <c r="B147" s="50" t="str">
        <f t="shared" si="2"/>
        <v/>
      </c>
      <c r="F147" s="52"/>
    </row>
    <row r="148" spans="2:6">
      <c r="B148" s="50" t="str">
        <f t="shared" si="2"/>
        <v/>
      </c>
      <c r="F148" s="52"/>
    </row>
    <row r="149" spans="2:6">
      <c r="B149" s="50" t="str">
        <f t="shared" si="2"/>
        <v/>
      </c>
      <c r="C149" s="51"/>
      <c r="F149" s="52"/>
    </row>
    <row r="150" spans="2:6">
      <c r="B150" s="50" t="str">
        <f t="shared" si="2"/>
        <v/>
      </c>
      <c r="F150" s="52"/>
    </row>
    <row r="151" spans="2:6">
      <c r="B151" s="50" t="str">
        <f t="shared" si="2"/>
        <v/>
      </c>
      <c r="F151" s="52"/>
    </row>
    <row r="152" spans="2:6">
      <c r="B152" s="50" t="str">
        <f t="shared" si="2"/>
        <v/>
      </c>
      <c r="F152" s="52"/>
    </row>
    <row r="153" spans="2:6">
      <c r="B153" s="50" t="str">
        <f t="shared" si="2"/>
        <v/>
      </c>
      <c r="F153" s="52"/>
    </row>
    <row r="154" spans="2:6">
      <c r="B154" s="50" t="str">
        <f t="shared" si="2"/>
        <v/>
      </c>
      <c r="F154" s="52"/>
    </row>
    <row r="155" spans="2:6">
      <c r="B155" s="50" t="str">
        <f t="shared" si="2"/>
        <v/>
      </c>
      <c r="C155" s="51"/>
      <c r="F155" s="52"/>
    </row>
    <row r="156" spans="2:6">
      <c r="B156" s="50" t="str">
        <f t="shared" si="2"/>
        <v/>
      </c>
      <c r="F156" s="52"/>
    </row>
    <row r="157" spans="2:6">
      <c r="B157" s="50" t="str">
        <f t="shared" si="2"/>
        <v/>
      </c>
      <c r="F157" s="52"/>
    </row>
    <row r="158" spans="2:6">
      <c r="B158" s="50" t="str">
        <f t="shared" si="2"/>
        <v/>
      </c>
      <c r="F158" s="52"/>
    </row>
    <row r="159" spans="2:6">
      <c r="B159" s="50" t="str">
        <f t="shared" si="2"/>
        <v/>
      </c>
      <c r="F159" s="52"/>
    </row>
    <row r="160" spans="2:6">
      <c r="B160" s="50" t="str">
        <f t="shared" si="2"/>
        <v/>
      </c>
      <c r="F160" s="52"/>
    </row>
    <row r="161" spans="2:6">
      <c r="B161" s="50" t="str">
        <f t="shared" si="2"/>
        <v/>
      </c>
      <c r="F161" s="52"/>
    </row>
    <row r="162" spans="2:6">
      <c r="B162" s="50" t="str">
        <f t="shared" si="2"/>
        <v/>
      </c>
      <c r="F162" s="52"/>
    </row>
    <row r="163" spans="2:6">
      <c r="B163" s="50" t="str">
        <f t="shared" si="2"/>
        <v/>
      </c>
      <c r="F163" s="52"/>
    </row>
    <row r="164" spans="2:6">
      <c r="B164" s="50" t="str">
        <f t="shared" si="2"/>
        <v/>
      </c>
      <c r="F164" s="52"/>
    </row>
    <row r="165" spans="2:6">
      <c r="B165" s="50" t="str">
        <f t="shared" si="2"/>
        <v/>
      </c>
      <c r="F165" s="52"/>
    </row>
    <row r="166" spans="2:6">
      <c r="B166" s="50" t="str">
        <f t="shared" si="2"/>
        <v/>
      </c>
      <c r="F166" s="52"/>
    </row>
    <row r="167" spans="2:6">
      <c r="B167" s="50" t="str">
        <f t="shared" si="2"/>
        <v/>
      </c>
      <c r="F167" s="52"/>
    </row>
    <row r="168" spans="2:6">
      <c r="B168" s="50" t="str">
        <f t="shared" si="2"/>
        <v/>
      </c>
      <c r="F168" s="52"/>
    </row>
    <row r="169" spans="2:6">
      <c r="B169" s="50" t="str">
        <f t="shared" si="2"/>
        <v/>
      </c>
      <c r="F169" s="52"/>
    </row>
    <row r="170" spans="2:6">
      <c r="B170" s="50" t="str">
        <f t="shared" si="2"/>
        <v/>
      </c>
      <c r="F170" s="52"/>
    </row>
    <row r="171" spans="2:6">
      <c r="B171" s="50" t="str">
        <f t="shared" si="2"/>
        <v/>
      </c>
      <c r="F171" s="52"/>
    </row>
    <row r="172" spans="2:6">
      <c r="B172" s="50" t="str">
        <f t="shared" si="2"/>
        <v/>
      </c>
      <c r="F172" s="52"/>
    </row>
    <row r="173" spans="2:6">
      <c r="B173" s="50" t="str">
        <f t="shared" si="2"/>
        <v/>
      </c>
      <c r="F173" s="52"/>
    </row>
    <row r="174" spans="2:6">
      <c r="B174" s="50" t="str">
        <f t="shared" si="2"/>
        <v/>
      </c>
      <c r="F174" s="52"/>
    </row>
    <row r="175" spans="2:6">
      <c r="B175" s="50" t="str">
        <f t="shared" si="2"/>
        <v/>
      </c>
      <c r="F175" s="52"/>
    </row>
    <row r="176" spans="2:6">
      <c r="B176" s="50" t="str">
        <f t="shared" si="2"/>
        <v/>
      </c>
      <c r="F176" s="52"/>
    </row>
    <row r="177" spans="2:6">
      <c r="B177" s="50" t="str">
        <f t="shared" si="2"/>
        <v/>
      </c>
      <c r="F177" s="52"/>
    </row>
    <row r="178" spans="2:6">
      <c r="B178" s="50" t="str">
        <f t="shared" si="2"/>
        <v/>
      </c>
      <c r="F178" s="52"/>
    </row>
    <row r="179" spans="2:6">
      <c r="B179" s="50" t="str">
        <f t="shared" si="2"/>
        <v/>
      </c>
      <c r="F179" s="52"/>
    </row>
    <row r="180" spans="2:6">
      <c r="B180" s="50" t="str">
        <f t="shared" si="2"/>
        <v/>
      </c>
      <c r="F180" s="52"/>
    </row>
    <row r="181" spans="2:6">
      <c r="B181" s="50" t="str">
        <f t="shared" si="2"/>
        <v/>
      </c>
      <c r="F181" s="52"/>
    </row>
    <row r="182" spans="2:6">
      <c r="B182" s="50" t="str">
        <f t="shared" si="2"/>
        <v/>
      </c>
      <c r="F182" s="52"/>
    </row>
    <row r="183" spans="2:6">
      <c r="B183" s="50" t="str">
        <f t="shared" si="2"/>
        <v/>
      </c>
      <c r="F183" s="52"/>
    </row>
    <row r="184" spans="2:6">
      <c r="B184" s="50" t="str">
        <f t="shared" si="2"/>
        <v/>
      </c>
      <c r="F184" s="52"/>
    </row>
    <row r="185" spans="2:6">
      <c r="B185" s="50" t="str">
        <f t="shared" si="2"/>
        <v/>
      </c>
      <c r="F185" s="52"/>
    </row>
    <row r="186" spans="2:6">
      <c r="B186" s="50" t="str">
        <f t="shared" si="2"/>
        <v/>
      </c>
      <c r="F186" s="52"/>
    </row>
    <row r="187" spans="2:6">
      <c r="B187" s="50" t="str">
        <f t="shared" si="2"/>
        <v/>
      </c>
      <c r="F187" s="52"/>
    </row>
    <row r="188" spans="2:6">
      <c r="B188" s="50" t="str">
        <f t="shared" si="2"/>
        <v/>
      </c>
      <c r="F188" s="52"/>
    </row>
    <row r="189" spans="2:6">
      <c r="B189" s="50" t="str">
        <f t="shared" si="2"/>
        <v/>
      </c>
      <c r="C189" s="51"/>
      <c r="F189" s="52"/>
    </row>
    <row r="190" spans="2:6">
      <c r="B190" s="50" t="str">
        <f t="shared" si="2"/>
        <v/>
      </c>
      <c r="F190" s="52"/>
    </row>
    <row r="191" spans="2:6">
      <c r="B191" s="50" t="str">
        <f t="shared" si="2"/>
        <v/>
      </c>
      <c r="D191" s="51"/>
      <c r="F191" s="52"/>
    </row>
    <row r="192" spans="2:6">
      <c r="B192" s="50" t="str">
        <f t="shared" si="2"/>
        <v/>
      </c>
      <c r="C192" s="51"/>
      <c r="F192" s="52"/>
    </row>
    <row r="193" spans="2:6">
      <c r="B193" s="50" t="str">
        <f t="shared" si="2"/>
        <v/>
      </c>
      <c r="F193" s="52"/>
    </row>
    <row r="194" spans="2:6">
      <c r="B194" s="50" t="str">
        <f t="shared" si="2"/>
        <v/>
      </c>
      <c r="F194" s="52"/>
    </row>
    <row r="195" spans="2:6">
      <c r="B195" s="50" t="str">
        <f t="shared" si="2"/>
        <v/>
      </c>
      <c r="F195" s="52"/>
    </row>
    <row r="196" spans="2:6">
      <c r="B196" s="50" t="str">
        <f t="shared" si="2"/>
        <v/>
      </c>
      <c r="F196" s="52"/>
    </row>
    <row r="197" spans="2:6">
      <c r="B197" s="50" t="str">
        <f t="shared" ref="B197:B260" si="3">IF(G197="","",HYPERLINK(G197, "▶"))</f>
        <v/>
      </c>
      <c r="C197" s="51"/>
      <c r="F197" s="52"/>
    </row>
    <row r="198" spans="2:6">
      <c r="B198" s="50" t="str">
        <f t="shared" si="3"/>
        <v/>
      </c>
      <c r="F198" s="52"/>
    </row>
    <row r="199" spans="2:6">
      <c r="B199" s="50" t="str">
        <f t="shared" si="3"/>
        <v/>
      </c>
      <c r="F199" s="52"/>
    </row>
    <row r="200" spans="2:6">
      <c r="B200" s="50" t="str">
        <f t="shared" si="3"/>
        <v/>
      </c>
      <c r="F200" s="52"/>
    </row>
    <row r="201" spans="2:6">
      <c r="B201" s="50" t="str">
        <f t="shared" si="3"/>
        <v/>
      </c>
      <c r="F201" s="52"/>
    </row>
    <row r="202" spans="2:6">
      <c r="B202" s="50" t="str">
        <f t="shared" si="3"/>
        <v/>
      </c>
      <c r="F202" s="52"/>
    </row>
    <row r="203" spans="2:6">
      <c r="B203" s="50" t="str">
        <f t="shared" si="3"/>
        <v/>
      </c>
      <c r="F203" s="52"/>
    </row>
    <row r="204" spans="2:6">
      <c r="B204" s="50" t="str">
        <f t="shared" si="3"/>
        <v/>
      </c>
      <c r="F204" s="52"/>
    </row>
    <row r="205" spans="2:6">
      <c r="B205" s="50" t="str">
        <f t="shared" si="3"/>
        <v/>
      </c>
      <c r="F205" s="52"/>
    </row>
    <row r="206" spans="2:6">
      <c r="B206" s="50" t="str">
        <f t="shared" si="3"/>
        <v/>
      </c>
      <c r="F206" s="52"/>
    </row>
    <row r="207" spans="2:6">
      <c r="B207" s="50" t="str">
        <f t="shared" si="3"/>
        <v/>
      </c>
      <c r="F207" s="52"/>
    </row>
    <row r="208" spans="2:6">
      <c r="B208" s="50" t="str">
        <f t="shared" si="3"/>
        <v/>
      </c>
      <c r="C208" s="51"/>
      <c r="F208" s="52"/>
    </row>
    <row r="209" spans="2:6">
      <c r="B209" s="50" t="str">
        <f t="shared" si="3"/>
        <v/>
      </c>
      <c r="F209" s="52"/>
    </row>
    <row r="210" spans="2:6">
      <c r="B210" s="50" t="str">
        <f t="shared" si="3"/>
        <v/>
      </c>
      <c r="F210" s="52"/>
    </row>
    <row r="211" spans="2:6">
      <c r="B211" s="50" t="str">
        <f t="shared" si="3"/>
        <v/>
      </c>
      <c r="F211" s="52"/>
    </row>
    <row r="212" spans="2:6">
      <c r="B212" s="50" t="str">
        <f t="shared" si="3"/>
        <v/>
      </c>
      <c r="F212" s="52"/>
    </row>
    <row r="213" spans="2:6">
      <c r="B213" s="50" t="str">
        <f t="shared" si="3"/>
        <v/>
      </c>
      <c r="F213" s="52"/>
    </row>
    <row r="214" spans="2:6">
      <c r="B214" s="50" t="str">
        <f t="shared" si="3"/>
        <v/>
      </c>
      <c r="F214" s="52"/>
    </row>
    <row r="215" spans="2:6">
      <c r="B215" s="50" t="str">
        <f t="shared" si="3"/>
        <v/>
      </c>
      <c r="F215" s="52"/>
    </row>
    <row r="216" spans="2:6">
      <c r="B216" s="50" t="str">
        <f t="shared" si="3"/>
        <v/>
      </c>
      <c r="C216" s="51"/>
      <c r="F216" s="52"/>
    </row>
    <row r="217" spans="2:6">
      <c r="B217" s="50" t="str">
        <f t="shared" si="3"/>
        <v/>
      </c>
      <c r="F217" s="52"/>
    </row>
    <row r="218" spans="2:6">
      <c r="B218" s="50" t="str">
        <f t="shared" si="3"/>
        <v/>
      </c>
      <c r="F218" s="52"/>
    </row>
    <row r="219" spans="2:6">
      <c r="B219" s="50" t="str">
        <f t="shared" si="3"/>
        <v/>
      </c>
    </row>
    <row r="220" spans="2:6">
      <c r="B220" s="50" t="str">
        <f t="shared" si="3"/>
        <v/>
      </c>
    </row>
    <row r="221" spans="2:6">
      <c r="B221" s="50" t="str">
        <f t="shared" si="3"/>
        <v/>
      </c>
    </row>
    <row r="222" spans="2:6">
      <c r="B222" s="50" t="str">
        <f t="shared" si="3"/>
        <v/>
      </c>
    </row>
    <row r="223" spans="2:6">
      <c r="B223" s="50" t="str">
        <f t="shared" si="3"/>
        <v/>
      </c>
    </row>
    <row r="224" spans="2:6">
      <c r="B224" s="50" t="str">
        <f t="shared" si="3"/>
        <v/>
      </c>
    </row>
    <row r="225" spans="2:2">
      <c r="B225" s="50" t="str">
        <f t="shared" si="3"/>
        <v/>
      </c>
    </row>
    <row r="226" spans="2:2">
      <c r="B226" s="50" t="str">
        <f t="shared" si="3"/>
        <v/>
      </c>
    </row>
    <row r="227" spans="2:2">
      <c r="B227" s="50" t="str">
        <f t="shared" si="3"/>
        <v/>
      </c>
    </row>
    <row r="228" spans="2:2">
      <c r="B228" s="50" t="str">
        <f t="shared" si="3"/>
        <v/>
      </c>
    </row>
    <row r="229" spans="2:2">
      <c r="B229" s="50" t="str">
        <f t="shared" si="3"/>
        <v/>
      </c>
    </row>
    <row r="230" spans="2:2">
      <c r="B230" s="50" t="str">
        <f t="shared" si="3"/>
        <v/>
      </c>
    </row>
    <row r="231" spans="2:2">
      <c r="B231" s="50" t="str">
        <f t="shared" si="3"/>
        <v/>
      </c>
    </row>
    <row r="232" spans="2:2">
      <c r="B232" s="50" t="str">
        <f t="shared" si="3"/>
        <v/>
      </c>
    </row>
    <row r="233" spans="2:2">
      <c r="B233" s="50" t="str">
        <f t="shared" si="3"/>
        <v/>
      </c>
    </row>
    <row r="234" spans="2:2">
      <c r="B234" s="50" t="str">
        <f t="shared" si="3"/>
        <v/>
      </c>
    </row>
    <row r="235" spans="2:2">
      <c r="B235" s="50" t="str">
        <f t="shared" si="3"/>
        <v/>
      </c>
    </row>
    <row r="236" spans="2:2">
      <c r="B236" s="50" t="str">
        <f t="shared" si="3"/>
        <v/>
      </c>
    </row>
    <row r="237" spans="2:2">
      <c r="B237" s="50" t="str">
        <f t="shared" si="3"/>
        <v/>
      </c>
    </row>
    <row r="238" spans="2:2">
      <c r="B238" s="50" t="str">
        <f t="shared" si="3"/>
        <v/>
      </c>
    </row>
    <row r="239" spans="2:2">
      <c r="B239" s="50" t="str">
        <f t="shared" si="3"/>
        <v/>
      </c>
    </row>
    <row r="240" spans="2:2">
      <c r="B240" s="50" t="str">
        <f t="shared" si="3"/>
        <v/>
      </c>
    </row>
    <row r="241" spans="2:2">
      <c r="B241" s="50" t="str">
        <f t="shared" si="3"/>
        <v/>
      </c>
    </row>
    <row r="242" spans="2:2">
      <c r="B242" s="50" t="str">
        <f t="shared" si="3"/>
        <v/>
      </c>
    </row>
    <row r="243" spans="2:2">
      <c r="B243" s="50" t="str">
        <f t="shared" si="3"/>
        <v/>
      </c>
    </row>
    <row r="244" spans="2:2">
      <c r="B244" s="50" t="str">
        <f t="shared" si="3"/>
        <v/>
      </c>
    </row>
    <row r="245" spans="2:2">
      <c r="B245" s="50" t="str">
        <f t="shared" si="3"/>
        <v/>
      </c>
    </row>
    <row r="246" spans="2:2">
      <c r="B246" s="50" t="str">
        <f t="shared" si="3"/>
        <v/>
      </c>
    </row>
    <row r="247" spans="2:2">
      <c r="B247" s="50" t="str">
        <f t="shared" si="3"/>
        <v/>
      </c>
    </row>
    <row r="248" spans="2:2">
      <c r="B248" s="50" t="str">
        <f t="shared" si="3"/>
        <v/>
      </c>
    </row>
    <row r="249" spans="2:2">
      <c r="B249" s="50" t="str">
        <f t="shared" si="3"/>
        <v/>
      </c>
    </row>
    <row r="250" spans="2:2">
      <c r="B250" s="50" t="str">
        <f t="shared" si="3"/>
        <v/>
      </c>
    </row>
    <row r="251" spans="2:2">
      <c r="B251" s="50" t="str">
        <f t="shared" si="3"/>
        <v/>
      </c>
    </row>
    <row r="252" spans="2:2">
      <c r="B252" s="50" t="str">
        <f t="shared" si="3"/>
        <v/>
      </c>
    </row>
    <row r="253" spans="2:2">
      <c r="B253" s="50" t="str">
        <f t="shared" si="3"/>
        <v/>
      </c>
    </row>
    <row r="254" spans="2:2">
      <c r="B254" s="50" t="str">
        <f t="shared" si="3"/>
        <v/>
      </c>
    </row>
    <row r="255" spans="2:2">
      <c r="B255" s="50" t="str">
        <f t="shared" si="3"/>
        <v/>
      </c>
    </row>
    <row r="256" spans="2:2">
      <c r="B256" s="50" t="str">
        <f t="shared" si="3"/>
        <v/>
      </c>
    </row>
    <row r="257" spans="2:2">
      <c r="B257" s="50" t="str">
        <f t="shared" si="3"/>
        <v/>
      </c>
    </row>
    <row r="258" spans="2:2">
      <c r="B258" s="50" t="str">
        <f t="shared" si="3"/>
        <v/>
      </c>
    </row>
    <row r="259" spans="2:2">
      <c r="B259" s="50" t="str">
        <f t="shared" si="3"/>
        <v/>
      </c>
    </row>
    <row r="260" spans="2:2">
      <c r="B260" s="50" t="str">
        <f t="shared" si="3"/>
        <v/>
      </c>
    </row>
    <row r="261" spans="2:2">
      <c r="B261" s="50" t="str">
        <f t="shared" ref="B261:B324" si="4">IF(G261="","",HYPERLINK(G261, "▶"))</f>
        <v/>
      </c>
    </row>
    <row r="262" spans="2:2">
      <c r="B262" s="50" t="str">
        <f t="shared" si="4"/>
        <v/>
      </c>
    </row>
    <row r="263" spans="2:2">
      <c r="B263" s="50" t="str">
        <f t="shared" si="4"/>
        <v/>
      </c>
    </row>
    <row r="264" spans="2:2">
      <c r="B264" s="50" t="str">
        <f t="shared" si="4"/>
        <v/>
      </c>
    </row>
    <row r="265" spans="2:2">
      <c r="B265" s="50" t="str">
        <f t="shared" si="4"/>
        <v/>
      </c>
    </row>
    <row r="266" spans="2:2">
      <c r="B266" s="50" t="str">
        <f t="shared" si="4"/>
        <v/>
      </c>
    </row>
    <row r="267" spans="2:2">
      <c r="B267" s="50" t="str">
        <f t="shared" si="4"/>
        <v/>
      </c>
    </row>
    <row r="268" spans="2:2">
      <c r="B268" s="50" t="str">
        <f t="shared" si="4"/>
        <v/>
      </c>
    </row>
    <row r="269" spans="2:2">
      <c r="B269" s="50" t="str">
        <f t="shared" si="4"/>
        <v/>
      </c>
    </row>
    <row r="270" spans="2:2">
      <c r="B270" s="50" t="str">
        <f t="shared" si="4"/>
        <v/>
      </c>
    </row>
    <row r="271" spans="2:2">
      <c r="B271" s="50" t="str">
        <f t="shared" si="4"/>
        <v/>
      </c>
    </row>
    <row r="272" spans="2:2">
      <c r="B272" s="50" t="str">
        <f t="shared" si="4"/>
        <v/>
      </c>
    </row>
    <row r="273" spans="2:2">
      <c r="B273" s="50" t="str">
        <f t="shared" si="4"/>
        <v/>
      </c>
    </row>
    <row r="274" spans="2:2">
      <c r="B274" s="50" t="str">
        <f t="shared" si="4"/>
        <v/>
      </c>
    </row>
    <row r="275" spans="2:2">
      <c r="B275" s="50" t="str">
        <f t="shared" si="4"/>
        <v/>
      </c>
    </row>
    <row r="276" spans="2:2">
      <c r="B276" s="50" t="str">
        <f t="shared" si="4"/>
        <v/>
      </c>
    </row>
    <row r="277" spans="2:2">
      <c r="B277" s="50" t="str">
        <f t="shared" si="4"/>
        <v/>
      </c>
    </row>
    <row r="278" spans="2:2">
      <c r="B278" s="50" t="str">
        <f t="shared" si="4"/>
        <v/>
      </c>
    </row>
    <row r="279" spans="2:2">
      <c r="B279" s="50" t="str">
        <f t="shared" si="4"/>
        <v/>
      </c>
    </row>
    <row r="280" spans="2:2">
      <c r="B280" s="50" t="str">
        <f t="shared" si="4"/>
        <v/>
      </c>
    </row>
    <row r="281" spans="2:2">
      <c r="B281" s="50" t="str">
        <f t="shared" si="4"/>
        <v/>
      </c>
    </row>
    <row r="282" spans="2:2">
      <c r="B282" s="50" t="str">
        <f t="shared" si="4"/>
        <v/>
      </c>
    </row>
    <row r="283" spans="2:2">
      <c r="B283" s="50" t="str">
        <f t="shared" si="4"/>
        <v/>
      </c>
    </row>
    <row r="284" spans="2:2">
      <c r="B284" s="50" t="str">
        <f t="shared" si="4"/>
        <v/>
      </c>
    </row>
    <row r="285" spans="2:2">
      <c r="B285" s="50" t="str">
        <f t="shared" si="4"/>
        <v/>
      </c>
    </row>
    <row r="286" spans="2:2">
      <c r="B286" s="50" t="str">
        <f t="shared" si="4"/>
        <v/>
      </c>
    </row>
    <row r="287" spans="2:2">
      <c r="B287" s="50" t="str">
        <f t="shared" si="4"/>
        <v/>
      </c>
    </row>
    <row r="288" spans="2:2">
      <c r="B288" s="50" t="str">
        <f t="shared" si="4"/>
        <v/>
      </c>
    </row>
    <row r="289" spans="2:2">
      <c r="B289" s="50" t="str">
        <f t="shared" si="4"/>
        <v/>
      </c>
    </row>
    <row r="290" spans="2:2">
      <c r="B290" s="50" t="str">
        <f t="shared" si="4"/>
        <v/>
      </c>
    </row>
    <row r="291" spans="2:2">
      <c r="B291" s="50" t="str">
        <f t="shared" si="4"/>
        <v/>
      </c>
    </row>
    <row r="292" spans="2:2">
      <c r="B292" s="50" t="str">
        <f t="shared" si="4"/>
        <v/>
      </c>
    </row>
    <row r="293" spans="2:2">
      <c r="B293" s="50" t="str">
        <f t="shared" si="4"/>
        <v/>
      </c>
    </row>
    <row r="294" spans="2:2">
      <c r="B294" s="50" t="str">
        <f t="shared" si="4"/>
        <v/>
      </c>
    </row>
    <row r="295" spans="2:2">
      <c r="B295" s="50" t="str">
        <f t="shared" si="4"/>
        <v/>
      </c>
    </row>
    <row r="296" spans="2:2">
      <c r="B296" s="50" t="str">
        <f t="shared" si="4"/>
        <v/>
      </c>
    </row>
    <row r="297" spans="2:2">
      <c r="B297" s="50" t="str">
        <f t="shared" si="4"/>
        <v/>
      </c>
    </row>
    <row r="298" spans="2:2">
      <c r="B298" s="50" t="str">
        <f t="shared" si="4"/>
        <v/>
      </c>
    </row>
    <row r="299" spans="2:2">
      <c r="B299" s="50" t="str">
        <f t="shared" si="4"/>
        <v/>
      </c>
    </row>
    <row r="300" spans="2:2">
      <c r="B300" s="50" t="str">
        <f t="shared" si="4"/>
        <v/>
      </c>
    </row>
    <row r="301" spans="2:2">
      <c r="B301" s="50" t="str">
        <f t="shared" si="4"/>
        <v/>
      </c>
    </row>
    <row r="302" spans="2:2">
      <c r="B302" s="50" t="str">
        <f t="shared" si="4"/>
        <v/>
      </c>
    </row>
    <row r="303" spans="2:2">
      <c r="B303" s="50" t="str">
        <f t="shared" si="4"/>
        <v/>
      </c>
    </row>
    <row r="304" spans="2:2">
      <c r="B304" s="50" t="str">
        <f t="shared" si="4"/>
        <v/>
      </c>
    </row>
    <row r="305" spans="2:2">
      <c r="B305" s="50" t="str">
        <f t="shared" si="4"/>
        <v/>
      </c>
    </row>
    <row r="306" spans="2:2">
      <c r="B306" s="50" t="str">
        <f t="shared" si="4"/>
        <v/>
      </c>
    </row>
    <row r="307" spans="2:2">
      <c r="B307" s="50" t="str">
        <f t="shared" si="4"/>
        <v/>
      </c>
    </row>
    <row r="308" spans="2:2">
      <c r="B308" s="50" t="str">
        <f t="shared" si="4"/>
        <v/>
      </c>
    </row>
    <row r="309" spans="2:2">
      <c r="B309" s="50" t="str">
        <f t="shared" si="4"/>
        <v/>
      </c>
    </row>
    <row r="310" spans="2:2">
      <c r="B310" s="50" t="str">
        <f t="shared" si="4"/>
        <v/>
      </c>
    </row>
    <row r="311" spans="2:2">
      <c r="B311" s="50" t="str">
        <f t="shared" si="4"/>
        <v/>
      </c>
    </row>
    <row r="312" spans="2:2">
      <c r="B312" s="50" t="str">
        <f t="shared" si="4"/>
        <v/>
      </c>
    </row>
    <row r="313" spans="2:2">
      <c r="B313" s="50" t="str">
        <f t="shared" si="4"/>
        <v/>
      </c>
    </row>
    <row r="314" spans="2:2">
      <c r="B314" s="50" t="str">
        <f t="shared" si="4"/>
        <v/>
      </c>
    </row>
    <row r="315" spans="2:2">
      <c r="B315" s="50" t="str">
        <f t="shared" si="4"/>
        <v/>
      </c>
    </row>
    <row r="316" spans="2:2">
      <c r="B316" s="50" t="str">
        <f t="shared" si="4"/>
        <v/>
      </c>
    </row>
    <row r="317" spans="2:2">
      <c r="B317" s="50" t="str">
        <f t="shared" si="4"/>
        <v/>
      </c>
    </row>
    <row r="318" spans="2:2">
      <c r="B318" s="50" t="str">
        <f t="shared" si="4"/>
        <v/>
      </c>
    </row>
    <row r="319" spans="2:2">
      <c r="B319" s="50" t="str">
        <f t="shared" si="4"/>
        <v/>
      </c>
    </row>
    <row r="320" spans="2:2">
      <c r="B320" s="50" t="str">
        <f t="shared" si="4"/>
        <v/>
      </c>
    </row>
    <row r="321" spans="2:2">
      <c r="B321" s="50" t="str">
        <f t="shared" si="4"/>
        <v/>
      </c>
    </row>
    <row r="322" spans="2:2">
      <c r="B322" s="50" t="str">
        <f t="shared" si="4"/>
        <v/>
      </c>
    </row>
    <row r="323" spans="2:2">
      <c r="B323" s="50" t="str">
        <f t="shared" si="4"/>
        <v/>
      </c>
    </row>
    <row r="324" spans="2:2">
      <c r="B324" s="50" t="str">
        <f t="shared" si="4"/>
        <v/>
      </c>
    </row>
    <row r="325" spans="2:2">
      <c r="B325" s="50" t="str">
        <f t="shared" ref="B325:B388" si="5">IF(G325="","",HYPERLINK(G325, "▶"))</f>
        <v/>
      </c>
    </row>
    <row r="326" spans="2:2">
      <c r="B326" s="50" t="str">
        <f t="shared" si="5"/>
        <v/>
      </c>
    </row>
    <row r="327" spans="2:2">
      <c r="B327" s="50" t="str">
        <f t="shared" si="5"/>
        <v/>
      </c>
    </row>
    <row r="328" spans="2:2">
      <c r="B328" s="50" t="str">
        <f t="shared" si="5"/>
        <v/>
      </c>
    </row>
    <row r="329" spans="2:2">
      <c r="B329" s="50" t="str">
        <f t="shared" si="5"/>
        <v/>
      </c>
    </row>
    <row r="330" spans="2:2">
      <c r="B330" s="50" t="str">
        <f t="shared" si="5"/>
        <v/>
      </c>
    </row>
    <row r="331" spans="2:2">
      <c r="B331" s="50" t="str">
        <f t="shared" si="5"/>
        <v/>
      </c>
    </row>
    <row r="332" spans="2:2">
      <c r="B332" s="50" t="str">
        <f t="shared" si="5"/>
        <v/>
      </c>
    </row>
    <row r="333" spans="2:2">
      <c r="B333" s="50" t="str">
        <f t="shared" si="5"/>
        <v/>
      </c>
    </row>
    <row r="334" spans="2:2">
      <c r="B334" s="50" t="str">
        <f t="shared" si="5"/>
        <v/>
      </c>
    </row>
    <row r="335" spans="2:2">
      <c r="B335" s="50" t="str">
        <f t="shared" si="5"/>
        <v/>
      </c>
    </row>
    <row r="336" spans="2:2">
      <c r="B336" s="50" t="str">
        <f t="shared" si="5"/>
        <v/>
      </c>
    </row>
    <row r="337" spans="2:2">
      <c r="B337" s="50" t="str">
        <f t="shared" si="5"/>
        <v/>
      </c>
    </row>
    <row r="338" spans="2:2">
      <c r="B338" s="50" t="str">
        <f t="shared" si="5"/>
        <v/>
      </c>
    </row>
    <row r="339" spans="2:2">
      <c r="B339" s="50" t="str">
        <f t="shared" si="5"/>
        <v/>
      </c>
    </row>
    <row r="340" spans="2:2">
      <c r="B340" s="50" t="str">
        <f t="shared" si="5"/>
        <v/>
      </c>
    </row>
    <row r="341" spans="2:2">
      <c r="B341" s="50" t="str">
        <f t="shared" si="5"/>
        <v/>
      </c>
    </row>
    <row r="342" spans="2:2">
      <c r="B342" s="50" t="str">
        <f t="shared" si="5"/>
        <v/>
      </c>
    </row>
    <row r="343" spans="2:2">
      <c r="B343" s="50" t="str">
        <f t="shared" si="5"/>
        <v/>
      </c>
    </row>
    <row r="344" spans="2:2">
      <c r="B344" s="50" t="str">
        <f t="shared" si="5"/>
        <v/>
      </c>
    </row>
    <row r="345" spans="2:2">
      <c r="B345" s="50" t="str">
        <f t="shared" si="5"/>
        <v/>
      </c>
    </row>
    <row r="346" spans="2:2">
      <c r="B346" s="50" t="str">
        <f t="shared" si="5"/>
        <v/>
      </c>
    </row>
    <row r="347" spans="2:2">
      <c r="B347" s="50" t="str">
        <f t="shared" si="5"/>
        <v/>
      </c>
    </row>
    <row r="348" spans="2:2">
      <c r="B348" s="50" t="str">
        <f t="shared" si="5"/>
        <v/>
      </c>
    </row>
    <row r="349" spans="2:2">
      <c r="B349" s="50" t="str">
        <f t="shared" si="5"/>
        <v/>
      </c>
    </row>
    <row r="350" spans="2:2">
      <c r="B350" s="50" t="str">
        <f t="shared" si="5"/>
        <v/>
      </c>
    </row>
    <row r="351" spans="2:2">
      <c r="B351" s="50" t="str">
        <f t="shared" si="5"/>
        <v/>
      </c>
    </row>
    <row r="352" spans="2:2">
      <c r="B352" s="50" t="str">
        <f t="shared" si="5"/>
        <v/>
      </c>
    </row>
    <row r="353" spans="2:2">
      <c r="B353" s="50" t="str">
        <f t="shared" si="5"/>
        <v/>
      </c>
    </row>
    <row r="354" spans="2:2">
      <c r="B354" s="50" t="str">
        <f t="shared" si="5"/>
        <v/>
      </c>
    </row>
    <row r="355" spans="2:2">
      <c r="B355" s="50" t="str">
        <f t="shared" si="5"/>
        <v/>
      </c>
    </row>
    <row r="356" spans="2:2">
      <c r="B356" s="50" t="str">
        <f t="shared" si="5"/>
        <v/>
      </c>
    </row>
    <row r="357" spans="2:2">
      <c r="B357" s="50" t="str">
        <f t="shared" si="5"/>
        <v/>
      </c>
    </row>
    <row r="358" spans="2:2">
      <c r="B358" s="50" t="str">
        <f t="shared" si="5"/>
        <v/>
      </c>
    </row>
    <row r="359" spans="2:2">
      <c r="B359" s="50" t="str">
        <f t="shared" si="5"/>
        <v/>
      </c>
    </row>
    <row r="360" spans="2:2">
      <c r="B360" s="50" t="str">
        <f t="shared" si="5"/>
        <v/>
      </c>
    </row>
    <row r="361" spans="2:2">
      <c r="B361" s="50" t="str">
        <f t="shared" si="5"/>
        <v/>
      </c>
    </row>
    <row r="362" spans="2:2">
      <c r="B362" s="50" t="str">
        <f t="shared" si="5"/>
        <v/>
      </c>
    </row>
    <row r="363" spans="2:2">
      <c r="B363" s="50" t="str">
        <f t="shared" si="5"/>
        <v/>
      </c>
    </row>
    <row r="364" spans="2:2">
      <c r="B364" s="50" t="str">
        <f t="shared" si="5"/>
        <v/>
      </c>
    </row>
    <row r="365" spans="2:2">
      <c r="B365" s="50" t="str">
        <f t="shared" si="5"/>
        <v/>
      </c>
    </row>
    <row r="366" spans="2:2">
      <c r="B366" s="50" t="str">
        <f t="shared" si="5"/>
        <v/>
      </c>
    </row>
    <row r="367" spans="2:2">
      <c r="B367" s="50" t="str">
        <f t="shared" si="5"/>
        <v/>
      </c>
    </row>
    <row r="368" spans="2:2">
      <c r="B368" s="50" t="str">
        <f t="shared" si="5"/>
        <v/>
      </c>
    </row>
    <row r="369" spans="2:2">
      <c r="B369" s="50" t="str">
        <f t="shared" si="5"/>
        <v/>
      </c>
    </row>
    <row r="370" spans="2:2">
      <c r="B370" s="50" t="str">
        <f t="shared" si="5"/>
        <v/>
      </c>
    </row>
    <row r="371" spans="2:2">
      <c r="B371" s="50" t="str">
        <f t="shared" si="5"/>
        <v/>
      </c>
    </row>
    <row r="372" spans="2:2">
      <c r="B372" s="50" t="str">
        <f t="shared" si="5"/>
        <v/>
      </c>
    </row>
    <row r="373" spans="2:2">
      <c r="B373" s="50" t="str">
        <f t="shared" si="5"/>
        <v/>
      </c>
    </row>
    <row r="374" spans="2:2">
      <c r="B374" s="50" t="str">
        <f t="shared" si="5"/>
        <v/>
      </c>
    </row>
    <row r="375" spans="2:2">
      <c r="B375" s="50" t="str">
        <f t="shared" si="5"/>
        <v/>
      </c>
    </row>
    <row r="376" spans="2:2">
      <c r="B376" s="50" t="str">
        <f t="shared" si="5"/>
        <v/>
      </c>
    </row>
    <row r="377" spans="2:2">
      <c r="B377" s="50" t="str">
        <f t="shared" si="5"/>
        <v/>
      </c>
    </row>
    <row r="378" spans="2:2">
      <c r="B378" s="50" t="str">
        <f t="shared" si="5"/>
        <v/>
      </c>
    </row>
    <row r="379" spans="2:2">
      <c r="B379" s="50" t="str">
        <f t="shared" si="5"/>
        <v/>
      </c>
    </row>
    <row r="380" spans="2:2">
      <c r="B380" s="50" t="str">
        <f t="shared" si="5"/>
        <v/>
      </c>
    </row>
    <row r="381" spans="2:2">
      <c r="B381" s="50" t="str">
        <f t="shared" si="5"/>
        <v/>
      </c>
    </row>
    <row r="382" spans="2:2">
      <c r="B382" s="50" t="str">
        <f t="shared" si="5"/>
        <v/>
      </c>
    </row>
    <row r="383" spans="2:2">
      <c r="B383" s="50" t="str">
        <f t="shared" si="5"/>
        <v/>
      </c>
    </row>
    <row r="384" spans="2:2">
      <c r="B384" s="50" t="str">
        <f t="shared" si="5"/>
        <v/>
      </c>
    </row>
    <row r="385" spans="2:2">
      <c r="B385" s="50" t="str">
        <f t="shared" si="5"/>
        <v/>
      </c>
    </row>
    <row r="386" spans="2:2">
      <c r="B386" s="50" t="str">
        <f t="shared" si="5"/>
        <v/>
      </c>
    </row>
    <row r="387" spans="2:2">
      <c r="B387" s="50" t="str">
        <f t="shared" si="5"/>
        <v/>
      </c>
    </row>
    <row r="388" spans="2:2">
      <c r="B388" s="50" t="str">
        <f t="shared" si="5"/>
        <v/>
      </c>
    </row>
    <row r="389" spans="2:2">
      <c r="B389" s="50" t="str">
        <f t="shared" ref="B389:B452" si="6">IF(G389="","",HYPERLINK(G389, "▶"))</f>
        <v/>
      </c>
    </row>
    <row r="390" spans="2:2">
      <c r="B390" s="50" t="str">
        <f t="shared" si="6"/>
        <v/>
      </c>
    </row>
    <row r="391" spans="2:2">
      <c r="B391" s="50" t="str">
        <f t="shared" si="6"/>
        <v/>
      </c>
    </row>
    <row r="392" spans="2:2">
      <c r="B392" s="50" t="str">
        <f t="shared" si="6"/>
        <v/>
      </c>
    </row>
    <row r="393" spans="2:2">
      <c r="B393" s="50" t="str">
        <f t="shared" si="6"/>
        <v/>
      </c>
    </row>
    <row r="394" spans="2:2">
      <c r="B394" s="50" t="str">
        <f t="shared" si="6"/>
        <v/>
      </c>
    </row>
    <row r="395" spans="2:2">
      <c r="B395" s="50" t="str">
        <f t="shared" si="6"/>
        <v/>
      </c>
    </row>
    <row r="396" spans="2:2">
      <c r="B396" s="50" t="str">
        <f t="shared" si="6"/>
        <v/>
      </c>
    </row>
    <row r="397" spans="2:2">
      <c r="B397" s="50" t="str">
        <f t="shared" si="6"/>
        <v/>
      </c>
    </row>
    <row r="398" spans="2:2">
      <c r="B398" s="50" t="str">
        <f t="shared" si="6"/>
        <v/>
      </c>
    </row>
    <row r="399" spans="2:2">
      <c r="B399" s="50" t="str">
        <f t="shared" si="6"/>
        <v/>
      </c>
    </row>
    <row r="400" spans="2:2">
      <c r="B400" s="50" t="str">
        <f t="shared" si="6"/>
        <v/>
      </c>
    </row>
    <row r="401" spans="2:2">
      <c r="B401" s="50" t="str">
        <f t="shared" si="6"/>
        <v/>
      </c>
    </row>
    <row r="402" spans="2:2">
      <c r="B402" s="50" t="str">
        <f t="shared" si="6"/>
        <v/>
      </c>
    </row>
    <row r="403" spans="2:2">
      <c r="B403" s="50" t="str">
        <f t="shared" si="6"/>
        <v/>
      </c>
    </row>
    <row r="404" spans="2:2">
      <c r="B404" s="50" t="str">
        <f t="shared" si="6"/>
        <v/>
      </c>
    </row>
    <row r="405" spans="2:2">
      <c r="B405" s="50" t="str">
        <f t="shared" si="6"/>
        <v/>
      </c>
    </row>
    <row r="406" spans="2:2">
      <c r="B406" s="50" t="str">
        <f t="shared" si="6"/>
        <v/>
      </c>
    </row>
    <row r="407" spans="2:2">
      <c r="B407" s="50" t="str">
        <f t="shared" si="6"/>
        <v/>
      </c>
    </row>
    <row r="408" spans="2:2">
      <c r="B408" s="50" t="str">
        <f t="shared" si="6"/>
        <v/>
      </c>
    </row>
    <row r="409" spans="2:2">
      <c r="B409" s="50" t="str">
        <f t="shared" si="6"/>
        <v/>
      </c>
    </row>
    <row r="410" spans="2:2">
      <c r="B410" s="50" t="str">
        <f t="shared" si="6"/>
        <v/>
      </c>
    </row>
    <row r="411" spans="2:2">
      <c r="B411" s="50" t="str">
        <f t="shared" si="6"/>
        <v/>
      </c>
    </row>
    <row r="412" spans="2:2">
      <c r="B412" s="50" t="str">
        <f t="shared" si="6"/>
        <v/>
      </c>
    </row>
    <row r="413" spans="2:2">
      <c r="B413" s="50" t="str">
        <f t="shared" si="6"/>
        <v/>
      </c>
    </row>
    <row r="414" spans="2:2">
      <c r="B414" s="50" t="str">
        <f t="shared" si="6"/>
        <v/>
      </c>
    </row>
    <row r="415" spans="2:2">
      <c r="B415" s="50" t="str">
        <f t="shared" si="6"/>
        <v/>
      </c>
    </row>
    <row r="416" spans="2:2">
      <c r="B416" s="50" t="str">
        <f t="shared" si="6"/>
        <v/>
      </c>
    </row>
    <row r="417" spans="2:2">
      <c r="B417" s="50" t="str">
        <f t="shared" si="6"/>
        <v/>
      </c>
    </row>
    <row r="418" spans="2:2">
      <c r="B418" s="50" t="str">
        <f t="shared" si="6"/>
        <v/>
      </c>
    </row>
    <row r="419" spans="2:2">
      <c r="B419" s="50" t="str">
        <f t="shared" si="6"/>
        <v/>
      </c>
    </row>
    <row r="420" spans="2:2">
      <c r="B420" s="50" t="str">
        <f t="shared" si="6"/>
        <v/>
      </c>
    </row>
    <row r="421" spans="2:2">
      <c r="B421" s="50" t="str">
        <f t="shared" si="6"/>
        <v/>
      </c>
    </row>
    <row r="422" spans="2:2">
      <c r="B422" s="50" t="str">
        <f t="shared" si="6"/>
        <v/>
      </c>
    </row>
    <row r="423" spans="2:2">
      <c r="B423" s="50" t="str">
        <f t="shared" si="6"/>
        <v/>
      </c>
    </row>
    <row r="424" spans="2:2">
      <c r="B424" s="50" t="str">
        <f t="shared" si="6"/>
        <v/>
      </c>
    </row>
    <row r="425" spans="2:2">
      <c r="B425" s="50" t="str">
        <f t="shared" si="6"/>
        <v/>
      </c>
    </row>
    <row r="426" spans="2:2">
      <c r="B426" s="50" t="str">
        <f t="shared" si="6"/>
        <v/>
      </c>
    </row>
    <row r="427" spans="2:2">
      <c r="B427" s="50" t="str">
        <f t="shared" si="6"/>
        <v/>
      </c>
    </row>
    <row r="428" spans="2:2">
      <c r="B428" s="50" t="str">
        <f t="shared" si="6"/>
        <v/>
      </c>
    </row>
    <row r="429" spans="2:2">
      <c r="B429" s="50" t="str">
        <f t="shared" si="6"/>
        <v/>
      </c>
    </row>
    <row r="430" spans="2:2">
      <c r="B430" s="50" t="str">
        <f t="shared" si="6"/>
        <v/>
      </c>
    </row>
    <row r="431" spans="2:2">
      <c r="B431" s="50" t="str">
        <f t="shared" si="6"/>
        <v/>
      </c>
    </row>
    <row r="432" spans="2:2">
      <c r="B432" s="50" t="str">
        <f t="shared" si="6"/>
        <v/>
      </c>
    </row>
    <row r="433" spans="2:2">
      <c r="B433" s="50" t="str">
        <f t="shared" si="6"/>
        <v/>
      </c>
    </row>
    <row r="434" spans="2:2">
      <c r="B434" s="50" t="str">
        <f t="shared" si="6"/>
        <v/>
      </c>
    </row>
    <row r="435" spans="2:2">
      <c r="B435" s="50" t="str">
        <f t="shared" si="6"/>
        <v/>
      </c>
    </row>
    <row r="436" spans="2:2">
      <c r="B436" s="50" t="str">
        <f t="shared" si="6"/>
        <v/>
      </c>
    </row>
    <row r="437" spans="2:2">
      <c r="B437" s="50" t="str">
        <f t="shared" si="6"/>
        <v/>
      </c>
    </row>
    <row r="438" spans="2:2">
      <c r="B438" s="50" t="str">
        <f t="shared" si="6"/>
        <v/>
      </c>
    </row>
    <row r="439" spans="2:2">
      <c r="B439" s="50" t="str">
        <f t="shared" si="6"/>
        <v/>
      </c>
    </row>
    <row r="440" spans="2:2">
      <c r="B440" s="50" t="str">
        <f t="shared" si="6"/>
        <v/>
      </c>
    </row>
    <row r="441" spans="2:2">
      <c r="B441" s="50" t="str">
        <f t="shared" si="6"/>
        <v/>
      </c>
    </row>
    <row r="442" spans="2:2">
      <c r="B442" s="50" t="str">
        <f t="shared" si="6"/>
        <v/>
      </c>
    </row>
    <row r="443" spans="2:2">
      <c r="B443" s="50" t="str">
        <f t="shared" si="6"/>
        <v/>
      </c>
    </row>
    <row r="444" spans="2:2">
      <c r="B444" s="50" t="str">
        <f t="shared" si="6"/>
        <v/>
      </c>
    </row>
    <row r="445" spans="2:2">
      <c r="B445" s="50" t="str">
        <f t="shared" si="6"/>
        <v/>
      </c>
    </row>
    <row r="446" spans="2:2">
      <c r="B446" s="50" t="str">
        <f t="shared" si="6"/>
        <v/>
      </c>
    </row>
    <row r="447" spans="2:2">
      <c r="B447" s="50" t="str">
        <f t="shared" si="6"/>
        <v/>
      </c>
    </row>
    <row r="448" spans="2:2">
      <c r="B448" s="50" t="str">
        <f t="shared" si="6"/>
        <v/>
      </c>
    </row>
    <row r="449" spans="2:2">
      <c r="B449" s="50" t="str">
        <f t="shared" si="6"/>
        <v/>
      </c>
    </row>
    <row r="450" spans="2:2">
      <c r="B450" s="50" t="str">
        <f t="shared" si="6"/>
        <v/>
      </c>
    </row>
    <row r="451" spans="2:2">
      <c r="B451" s="50" t="str">
        <f t="shared" si="6"/>
        <v/>
      </c>
    </row>
    <row r="452" spans="2:2">
      <c r="B452" s="50" t="str">
        <f t="shared" si="6"/>
        <v/>
      </c>
    </row>
    <row r="453" spans="2:2">
      <c r="B453" s="50" t="str">
        <f t="shared" ref="B453:B516" si="7">IF(G453="","",HYPERLINK(G453, "▶"))</f>
        <v/>
      </c>
    </row>
    <row r="454" spans="2:2">
      <c r="B454" s="50" t="str">
        <f t="shared" si="7"/>
        <v/>
      </c>
    </row>
    <row r="455" spans="2:2">
      <c r="B455" s="50" t="str">
        <f t="shared" si="7"/>
        <v/>
      </c>
    </row>
    <row r="456" spans="2:2">
      <c r="B456" s="50" t="str">
        <f t="shared" si="7"/>
        <v/>
      </c>
    </row>
    <row r="457" spans="2:2">
      <c r="B457" s="50" t="str">
        <f t="shared" si="7"/>
        <v/>
      </c>
    </row>
    <row r="458" spans="2:2">
      <c r="B458" s="50" t="str">
        <f t="shared" si="7"/>
        <v/>
      </c>
    </row>
    <row r="459" spans="2:2">
      <c r="B459" s="50" t="str">
        <f t="shared" si="7"/>
        <v/>
      </c>
    </row>
    <row r="460" spans="2:2">
      <c r="B460" s="50" t="str">
        <f t="shared" si="7"/>
        <v/>
      </c>
    </row>
    <row r="461" spans="2:2">
      <c r="B461" s="50" t="str">
        <f t="shared" si="7"/>
        <v/>
      </c>
    </row>
    <row r="462" spans="2:2">
      <c r="B462" s="50" t="str">
        <f t="shared" si="7"/>
        <v/>
      </c>
    </row>
    <row r="463" spans="2:2">
      <c r="B463" s="50" t="str">
        <f t="shared" si="7"/>
        <v/>
      </c>
    </row>
    <row r="464" spans="2:2">
      <c r="B464" s="50" t="str">
        <f t="shared" si="7"/>
        <v/>
      </c>
    </row>
    <row r="465" spans="2:2">
      <c r="B465" s="50" t="str">
        <f t="shared" si="7"/>
        <v/>
      </c>
    </row>
    <row r="466" spans="2:2">
      <c r="B466" s="50" t="str">
        <f t="shared" si="7"/>
        <v/>
      </c>
    </row>
    <row r="467" spans="2:2">
      <c r="B467" s="50" t="str">
        <f t="shared" si="7"/>
        <v/>
      </c>
    </row>
    <row r="468" spans="2:2">
      <c r="B468" s="50" t="str">
        <f t="shared" si="7"/>
        <v/>
      </c>
    </row>
    <row r="469" spans="2:2">
      <c r="B469" s="50" t="str">
        <f t="shared" si="7"/>
        <v/>
      </c>
    </row>
    <row r="470" spans="2:2">
      <c r="B470" s="50" t="str">
        <f t="shared" si="7"/>
        <v/>
      </c>
    </row>
    <row r="471" spans="2:2">
      <c r="B471" s="50" t="str">
        <f t="shared" si="7"/>
        <v/>
      </c>
    </row>
    <row r="472" spans="2:2">
      <c r="B472" s="50" t="str">
        <f t="shared" si="7"/>
        <v/>
      </c>
    </row>
    <row r="473" spans="2:2">
      <c r="B473" s="50" t="str">
        <f t="shared" si="7"/>
        <v/>
      </c>
    </row>
    <row r="474" spans="2:2">
      <c r="B474" s="50" t="str">
        <f t="shared" si="7"/>
        <v/>
      </c>
    </row>
    <row r="475" spans="2:2">
      <c r="B475" s="50" t="str">
        <f t="shared" si="7"/>
        <v/>
      </c>
    </row>
    <row r="476" spans="2:2">
      <c r="B476" s="50" t="str">
        <f t="shared" si="7"/>
        <v/>
      </c>
    </row>
    <row r="477" spans="2:2">
      <c r="B477" s="50" t="str">
        <f t="shared" si="7"/>
        <v/>
      </c>
    </row>
    <row r="478" spans="2:2">
      <c r="B478" s="50" t="str">
        <f t="shared" si="7"/>
        <v/>
      </c>
    </row>
    <row r="479" spans="2:2">
      <c r="B479" s="50" t="str">
        <f t="shared" si="7"/>
        <v/>
      </c>
    </row>
    <row r="480" spans="2:2">
      <c r="B480" s="50" t="str">
        <f t="shared" si="7"/>
        <v/>
      </c>
    </row>
    <row r="481" spans="2:2">
      <c r="B481" s="50" t="str">
        <f t="shared" si="7"/>
        <v/>
      </c>
    </row>
    <row r="482" spans="2:2">
      <c r="B482" s="50" t="str">
        <f t="shared" si="7"/>
        <v/>
      </c>
    </row>
    <row r="483" spans="2:2">
      <c r="B483" s="50" t="str">
        <f t="shared" si="7"/>
        <v/>
      </c>
    </row>
    <row r="484" spans="2:2">
      <c r="B484" s="50" t="str">
        <f t="shared" si="7"/>
        <v/>
      </c>
    </row>
    <row r="485" spans="2:2">
      <c r="B485" s="50" t="str">
        <f t="shared" si="7"/>
        <v/>
      </c>
    </row>
    <row r="486" spans="2:2">
      <c r="B486" s="50" t="str">
        <f t="shared" si="7"/>
        <v/>
      </c>
    </row>
    <row r="487" spans="2:2">
      <c r="B487" s="50" t="str">
        <f t="shared" si="7"/>
        <v/>
      </c>
    </row>
    <row r="488" spans="2:2">
      <c r="B488" s="50" t="str">
        <f t="shared" si="7"/>
        <v/>
      </c>
    </row>
    <row r="489" spans="2:2">
      <c r="B489" s="50" t="str">
        <f t="shared" si="7"/>
        <v/>
      </c>
    </row>
    <row r="490" spans="2:2">
      <c r="B490" s="50" t="str">
        <f t="shared" si="7"/>
        <v/>
      </c>
    </row>
    <row r="491" spans="2:2">
      <c r="B491" s="50" t="str">
        <f t="shared" si="7"/>
        <v/>
      </c>
    </row>
    <row r="492" spans="2:2">
      <c r="B492" s="50" t="str">
        <f t="shared" si="7"/>
        <v/>
      </c>
    </row>
    <row r="493" spans="2:2">
      <c r="B493" s="50" t="str">
        <f t="shared" si="7"/>
        <v/>
      </c>
    </row>
    <row r="494" spans="2:2">
      <c r="B494" s="50" t="str">
        <f t="shared" si="7"/>
        <v/>
      </c>
    </row>
    <row r="495" spans="2:2">
      <c r="B495" s="50" t="str">
        <f t="shared" si="7"/>
        <v/>
      </c>
    </row>
    <row r="496" spans="2:2">
      <c r="B496" s="50" t="str">
        <f t="shared" si="7"/>
        <v/>
      </c>
    </row>
    <row r="497" spans="2:2">
      <c r="B497" s="50" t="str">
        <f t="shared" si="7"/>
        <v/>
      </c>
    </row>
    <row r="498" spans="2:2">
      <c r="B498" s="50" t="str">
        <f t="shared" si="7"/>
        <v/>
      </c>
    </row>
    <row r="499" spans="2:2">
      <c r="B499" s="50" t="str">
        <f t="shared" si="7"/>
        <v/>
      </c>
    </row>
    <row r="500" spans="2:2">
      <c r="B500" s="50" t="str">
        <f t="shared" si="7"/>
        <v/>
      </c>
    </row>
    <row r="501" spans="2:2">
      <c r="B501" s="50" t="str">
        <f t="shared" si="7"/>
        <v/>
      </c>
    </row>
    <row r="502" spans="2:2">
      <c r="B502" s="50" t="str">
        <f t="shared" si="7"/>
        <v/>
      </c>
    </row>
    <row r="503" spans="2:2">
      <c r="B503" s="50" t="str">
        <f t="shared" si="7"/>
        <v/>
      </c>
    </row>
    <row r="504" spans="2:2">
      <c r="B504" s="50" t="str">
        <f t="shared" si="7"/>
        <v/>
      </c>
    </row>
    <row r="505" spans="2:2">
      <c r="B505" s="50" t="str">
        <f t="shared" si="7"/>
        <v/>
      </c>
    </row>
    <row r="506" spans="2:2">
      <c r="B506" s="50" t="str">
        <f t="shared" si="7"/>
        <v/>
      </c>
    </row>
    <row r="507" spans="2:2">
      <c r="B507" s="50" t="str">
        <f t="shared" si="7"/>
        <v/>
      </c>
    </row>
    <row r="508" spans="2:2">
      <c r="B508" s="50" t="str">
        <f t="shared" si="7"/>
        <v/>
      </c>
    </row>
    <row r="509" spans="2:2">
      <c r="B509" s="50" t="str">
        <f t="shared" si="7"/>
        <v/>
      </c>
    </row>
    <row r="510" spans="2:2">
      <c r="B510" s="50" t="str">
        <f t="shared" si="7"/>
        <v/>
      </c>
    </row>
    <row r="511" spans="2:2">
      <c r="B511" s="50" t="str">
        <f t="shared" si="7"/>
        <v/>
      </c>
    </row>
    <row r="512" spans="2:2">
      <c r="B512" s="50" t="str">
        <f t="shared" si="7"/>
        <v/>
      </c>
    </row>
    <row r="513" spans="2:2">
      <c r="B513" s="50" t="str">
        <f t="shared" si="7"/>
        <v/>
      </c>
    </row>
    <row r="514" spans="2:2">
      <c r="B514" s="50" t="str">
        <f t="shared" si="7"/>
        <v/>
      </c>
    </row>
    <row r="515" spans="2:2">
      <c r="B515" s="50" t="str">
        <f t="shared" si="7"/>
        <v/>
      </c>
    </row>
    <row r="516" spans="2:2">
      <c r="B516" s="50" t="str">
        <f t="shared" si="7"/>
        <v/>
      </c>
    </row>
    <row r="517" spans="2:2">
      <c r="B517" s="50" t="str">
        <f t="shared" ref="B517:B580" si="8">IF(G517="","",HYPERLINK(G517, "▶"))</f>
        <v/>
      </c>
    </row>
    <row r="518" spans="2:2">
      <c r="B518" s="50" t="str">
        <f t="shared" si="8"/>
        <v/>
      </c>
    </row>
    <row r="519" spans="2:2">
      <c r="B519" s="50" t="str">
        <f t="shared" si="8"/>
        <v/>
      </c>
    </row>
    <row r="520" spans="2:2">
      <c r="B520" s="50" t="str">
        <f t="shared" si="8"/>
        <v/>
      </c>
    </row>
    <row r="521" spans="2:2">
      <c r="B521" s="50" t="str">
        <f t="shared" si="8"/>
        <v/>
      </c>
    </row>
    <row r="522" spans="2:2">
      <c r="B522" s="50" t="str">
        <f t="shared" si="8"/>
        <v/>
      </c>
    </row>
    <row r="523" spans="2:2">
      <c r="B523" s="50" t="str">
        <f t="shared" si="8"/>
        <v/>
      </c>
    </row>
    <row r="524" spans="2:2">
      <c r="B524" s="50" t="str">
        <f t="shared" si="8"/>
        <v/>
      </c>
    </row>
    <row r="525" spans="2:2">
      <c r="B525" s="50" t="str">
        <f t="shared" si="8"/>
        <v/>
      </c>
    </row>
    <row r="526" spans="2:2">
      <c r="B526" s="50" t="str">
        <f t="shared" si="8"/>
        <v/>
      </c>
    </row>
    <row r="527" spans="2:2">
      <c r="B527" s="50" t="str">
        <f t="shared" si="8"/>
        <v/>
      </c>
    </row>
    <row r="528" spans="2:2">
      <c r="B528" s="50" t="str">
        <f t="shared" si="8"/>
        <v/>
      </c>
    </row>
    <row r="529" spans="2:2">
      <c r="B529" s="50" t="str">
        <f t="shared" si="8"/>
        <v/>
      </c>
    </row>
    <row r="530" spans="2:2">
      <c r="B530" s="50" t="str">
        <f t="shared" si="8"/>
        <v/>
      </c>
    </row>
    <row r="531" spans="2:2">
      <c r="B531" s="50" t="str">
        <f t="shared" si="8"/>
        <v/>
      </c>
    </row>
    <row r="532" spans="2:2">
      <c r="B532" s="50" t="str">
        <f t="shared" si="8"/>
        <v/>
      </c>
    </row>
    <row r="533" spans="2:2">
      <c r="B533" s="50" t="str">
        <f t="shared" si="8"/>
        <v/>
      </c>
    </row>
    <row r="534" spans="2:2">
      <c r="B534" s="50" t="str">
        <f t="shared" si="8"/>
        <v/>
      </c>
    </row>
    <row r="535" spans="2:2">
      <c r="B535" s="50" t="str">
        <f t="shared" si="8"/>
        <v/>
      </c>
    </row>
    <row r="536" spans="2:2">
      <c r="B536" s="50" t="str">
        <f t="shared" si="8"/>
        <v/>
      </c>
    </row>
    <row r="537" spans="2:2">
      <c r="B537" s="50" t="str">
        <f t="shared" si="8"/>
        <v/>
      </c>
    </row>
    <row r="538" spans="2:2">
      <c r="B538" s="50" t="str">
        <f t="shared" si="8"/>
        <v/>
      </c>
    </row>
    <row r="539" spans="2:2">
      <c r="B539" s="50" t="str">
        <f t="shared" si="8"/>
        <v/>
      </c>
    </row>
    <row r="540" spans="2:2">
      <c r="B540" s="50" t="str">
        <f t="shared" si="8"/>
        <v/>
      </c>
    </row>
    <row r="541" spans="2:2">
      <c r="B541" s="50" t="str">
        <f t="shared" si="8"/>
        <v/>
      </c>
    </row>
    <row r="542" spans="2:2">
      <c r="B542" s="50" t="str">
        <f t="shared" si="8"/>
        <v/>
      </c>
    </row>
    <row r="543" spans="2:2">
      <c r="B543" s="50" t="str">
        <f t="shared" si="8"/>
        <v/>
      </c>
    </row>
    <row r="544" spans="2:2">
      <c r="B544" s="50" t="str">
        <f t="shared" si="8"/>
        <v/>
      </c>
    </row>
    <row r="545" spans="2:2">
      <c r="B545" s="50" t="str">
        <f t="shared" si="8"/>
        <v/>
      </c>
    </row>
    <row r="546" spans="2:2">
      <c r="B546" s="50" t="str">
        <f t="shared" si="8"/>
        <v/>
      </c>
    </row>
    <row r="547" spans="2:2">
      <c r="B547" s="50" t="str">
        <f t="shared" si="8"/>
        <v/>
      </c>
    </row>
    <row r="548" spans="2:2">
      <c r="B548" s="50" t="str">
        <f t="shared" si="8"/>
        <v/>
      </c>
    </row>
    <row r="549" spans="2:2">
      <c r="B549" s="50" t="str">
        <f t="shared" si="8"/>
        <v/>
      </c>
    </row>
    <row r="550" spans="2:2">
      <c r="B550" s="50" t="str">
        <f t="shared" si="8"/>
        <v/>
      </c>
    </row>
    <row r="551" spans="2:2">
      <c r="B551" s="50" t="str">
        <f t="shared" si="8"/>
        <v/>
      </c>
    </row>
    <row r="552" spans="2:2">
      <c r="B552" s="50" t="str">
        <f t="shared" si="8"/>
        <v/>
      </c>
    </row>
    <row r="553" spans="2:2">
      <c r="B553" s="50" t="str">
        <f t="shared" si="8"/>
        <v/>
      </c>
    </row>
    <row r="554" spans="2:2">
      <c r="B554" s="50" t="str">
        <f t="shared" si="8"/>
        <v/>
      </c>
    </row>
    <row r="555" spans="2:2">
      <c r="B555" s="50" t="str">
        <f t="shared" si="8"/>
        <v/>
      </c>
    </row>
    <row r="556" spans="2:2">
      <c r="B556" s="50" t="str">
        <f t="shared" si="8"/>
        <v/>
      </c>
    </row>
    <row r="557" spans="2:2">
      <c r="B557" s="50" t="str">
        <f t="shared" si="8"/>
        <v/>
      </c>
    </row>
    <row r="558" spans="2:2">
      <c r="B558" s="50" t="str">
        <f t="shared" si="8"/>
        <v/>
      </c>
    </row>
    <row r="559" spans="2:2">
      <c r="B559" s="50" t="str">
        <f t="shared" si="8"/>
        <v/>
      </c>
    </row>
    <row r="560" spans="2:2">
      <c r="B560" s="50" t="str">
        <f t="shared" si="8"/>
        <v/>
      </c>
    </row>
    <row r="561" spans="2:2">
      <c r="B561" s="50" t="str">
        <f t="shared" si="8"/>
        <v/>
      </c>
    </row>
    <row r="562" spans="2:2">
      <c r="B562" s="50" t="str">
        <f t="shared" si="8"/>
        <v/>
      </c>
    </row>
    <row r="563" spans="2:2">
      <c r="B563" s="50" t="str">
        <f t="shared" si="8"/>
        <v/>
      </c>
    </row>
    <row r="564" spans="2:2">
      <c r="B564" s="50" t="str">
        <f t="shared" si="8"/>
        <v/>
      </c>
    </row>
    <row r="565" spans="2:2">
      <c r="B565" s="50" t="str">
        <f t="shared" si="8"/>
        <v/>
      </c>
    </row>
    <row r="566" spans="2:2">
      <c r="B566" s="50" t="str">
        <f t="shared" si="8"/>
        <v/>
      </c>
    </row>
    <row r="567" spans="2:2">
      <c r="B567" s="50" t="str">
        <f t="shared" si="8"/>
        <v/>
      </c>
    </row>
    <row r="568" spans="2:2">
      <c r="B568" s="50" t="str">
        <f t="shared" si="8"/>
        <v/>
      </c>
    </row>
    <row r="569" spans="2:2">
      <c r="B569" s="50" t="str">
        <f t="shared" si="8"/>
        <v/>
      </c>
    </row>
    <row r="570" spans="2:2">
      <c r="B570" s="50" t="str">
        <f t="shared" si="8"/>
        <v/>
      </c>
    </row>
    <row r="571" spans="2:2">
      <c r="B571" s="50" t="str">
        <f t="shared" si="8"/>
        <v/>
      </c>
    </row>
    <row r="572" spans="2:2">
      <c r="B572" s="50" t="str">
        <f t="shared" si="8"/>
        <v/>
      </c>
    </row>
    <row r="573" spans="2:2">
      <c r="B573" s="50" t="str">
        <f t="shared" si="8"/>
        <v/>
      </c>
    </row>
    <row r="574" spans="2:2">
      <c r="B574" s="50" t="str">
        <f t="shared" si="8"/>
        <v/>
      </c>
    </row>
    <row r="575" spans="2:2">
      <c r="B575" s="50" t="str">
        <f t="shared" si="8"/>
        <v/>
      </c>
    </row>
    <row r="576" spans="2:2">
      <c r="B576" s="50" t="str">
        <f t="shared" si="8"/>
        <v/>
      </c>
    </row>
    <row r="577" spans="2:2">
      <c r="B577" s="50" t="str">
        <f t="shared" si="8"/>
        <v/>
      </c>
    </row>
    <row r="578" spans="2:2">
      <c r="B578" s="50" t="str">
        <f t="shared" si="8"/>
        <v/>
      </c>
    </row>
    <row r="579" spans="2:2">
      <c r="B579" s="50" t="str">
        <f t="shared" si="8"/>
        <v/>
      </c>
    </row>
    <row r="580" spans="2:2">
      <c r="B580" s="50" t="str">
        <f t="shared" si="8"/>
        <v/>
      </c>
    </row>
    <row r="581" spans="2:2">
      <c r="B581" s="50" t="str">
        <f t="shared" ref="B581:B644" si="9">IF(G581="","",HYPERLINK(G581, "▶"))</f>
        <v/>
      </c>
    </row>
    <row r="582" spans="2:2">
      <c r="B582" s="50" t="str">
        <f t="shared" si="9"/>
        <v/>
      </c>
    </row>
    <row r="583" spans="2:2">
      <c r="B583" s="50" t="str">
        <f t="shared" si="9"/>
        <v/>
      </c>
    </row>
    <row r="584" spans="2:2">
      <c r="B584" s="50" t="str">
        <f t="shared" si="9"/>
        <v/>
      </c>
    </row>
    <row r="585" spans="2:2">
      <c r="B585" s="50" t="str">
        <f t="shared" si="9"/>
        <v/>
      </c>
    </row>
    <row r="586" spans="2:2">
      <c r="B586" s="50" t="str">
        <f t="shared" si="9"/>
        <v/>
      </c>
    </row>
    <row r="587" spans="2:2">
      <c r="B587" s="50" t="str">
        <f t="shared" si="9"/>
        <v/>
      </c>
    </row>
    <row r="588" spans="2:2">
      <c r="B588" s="50" t="str">
        <f t="shared" si="9"/>
        <v/>
      </c>
    </row>
    <row r="589" spans="2:2">
      <c r="B589" s="50" t="str">
        <f t="shared" si="9"/>
        <v/>
      </c>
    </row>
    <row r="590" spans="2:2">
      <c r="B590" s="50" t="str">
        <f t="shared" si="9"/>
        <v/>
      </c>
    </row>
    <row r="591" spans="2:2">
      <c r="B591" s="50" t="str">
        <f t="shared" si="9"/>
        <v/>
      </c>
    </row>
    <row r="592" spans="2:2">
      <c r="B592" s="50" t="str">
        <f t="shared" si="9"/>
        <v/>
      </c>
    </row>
    <row r="593" spans="2:2">
      <c r="B593" s="50" t="str">
        <f t="shared" si="9"/>
        <v/>
      </c>
    </row>
    <row r="594" spans="2:2">
      <c r="B594" s="50" t="str">
        <f t="shared" si="9"/>
        <v/>
      </c>
    </row>
    <row r="595" spans="2:2">
      <c r="B595" s="50" t="str">
        <f t="shared" si="9"/>
        <v/>
      </c>
    </row>
    <row r="596" spans="2:2">
      <c r="B596" s="50" t="str">
        <f t="shared" si="9"/>
        <v/>
      </c>
    </row>
    <row r="597" spans="2:2">
      <c r="B597" s="50" t="str">
        <f t="shared" si="9"/>
        <v/>
      </c>
    </row>
    <row r="598" spans="2:2">
      <c r="B598" s="50" t="str">
        <f t="shared" si="9"/>
        <v/>
      </c>
    </row>
    <row r="599" spans="2:2">
      <c r="B599" s="50" t="str">
        <f t="shared" si="9"/>
        <v/>
      </c>
    </row>
    <row r="600" spans="2:2">
      <c r="B600" s="50" t="str">
        <f t="shared" si="9"/>
        <v/>
      </c>
    </row>
    <row r="601" spans="2:2">
      <c r="B601" s="50" t="str">
        <f t="shared" si="9"/>
        <v/>
      </c>
    </row>
    <row r="602" spans="2:2">
      <c r="B602" s="50" t="str">
        <f t="shared" si="9"/>
        <v/>
      </c>
    </row>
    <row r="603" spans="2:2">
      <c r="B603" s="50" t="str">
        <f t="shared" si="9"/>
        <v/>
      </c>
    </row>
    <row r="604" spans="2:2">
      <c r="B604" s="50" t="str">
        <f t="shared" si="9"/>
        <v/>
      </c>
    </row>
    <row r="605" spans="2:2">
      <c r="B605" s="50" t="str">
        <f t="shared" si="9"/>
        <v/>
      </c>
    </row>
    <row r="606" spans="2:2">
      <c r="B606" s="50" t="str">
        <f t="shared" si="9"/>
        <v/>
      </c>
    </row>
    <row r="607" spans="2:2">
      <c r="B607" s="50" t="str">
        <f t="shared" si="9"/>
        <v/>
      </c>
    </row>
    <row r="608" spans="2:2">
      <c r="B608" s="50" t="str">
        <f t="shared" si="9"/>
        <v/>
      </c>
    </row>
    <row r="609" spans="2:2">
      <c r="B609" s="50" t="str">
        <f t="shared" si="9"/>
        <v/>
      </c>
    </row>
    <row r="610" spans="2:2">
      <c r="B610" s="50" t="str">
        <f t="shared" si="9"/>
        <v/>
      </c>
    </row>
    <row r="611" spans="2:2">
      <c r="B611" s="50" t="str">
        <f t="shared" si="9"/>
        <v/>
      </c>
    </row>
    <row r="612" spans="2:2">
      <c r="B612" s="50" t="str">
        <f t="shared" si="9"/>
        <v/>
      </c>
    </row>
    <row r="613" spans="2:2">
      <c r="B613" s="50" t="str">
        <f t="shared" si="9"/>
        <v/>
      </c>
    </row>
    <row r="614" spans="2:2">
      <c r="B614" s="50" t="str">
        <f t="shared" si="9"/>
        <v/>
      </c>
    </row>
    <row r="615" spans="2:2">
      <c r="B615" s="50" t="str">
        <f t="shared" si="9"/>
        <v/>
      </c>
    </row>
    <row r="616" spans="2:2">
      <c r="B616" s="50" t="str">
        <f t="shared" si="9"/>
        <v/>
      </c>
    </row>
    <row r="617" spans="2:2">
      <c r="B617" s="50" t="str">
        <f t="shared" si="9"/>
        <v/>
      </c>
    </row>
    <row r="618" spans="2:2">
      <c r="B618" s="50" t="str">
        <f t="shared" si="9"/>
        <v/>
      </c>
    </row>
    <row r="619" spans="2:2">
      <c r="B619" s="50" t="str">
        <f t="shared" si="9"/>
        <v/>
      </c>
    </row>
    <row r="620" spans="2:2">
      <c r="B620" s="50" t="str">
        <f t="shared" si="9"/>
        <v/>
      </c>
    </row>
    <row r="621" spans="2:2">
      <c r="B621" s="50" t="str">
        <f t="shared" si="9"/>
        <v/>
      </c>
    </row>
    <row r="622" spans="2:2">
      <c r="B622" s="50" t="str">
        <f t="shared" si="9"/>
        <v/>
      </c>
    </row>
    <row r="623" spans="2:2">
      <c r="B623" s="50" t="str">
        <f t="shared" si="9"/>
        <v/>
      </c>
    </row>
    <row r="624" spans="2:2">
      <c r="B624" s="50" t="str">
        <f t="shared" si="9"/>
        <v/>
      </c>
    </row>
    <row r="625" spans="2:2">
      <c r="B625" s="50" t="str">
        <f t="shared" si="9"/>
        <v/>
      </c>
    </row>
    <row r="626" spans="2:2">
      <c r="B626" s="50" t="str">
        <f t="shared" si="9"/>
        <v/>
      </c>
    </row>
    <row r="627" spans="2:2">
      <c r="B627" s="50" t="str">
        <f t="shared" si="9"/>
        <v/>
      </c>
    </row>
    <row r="628" spans="2:2">
      <c r="B628" s="50" t="str">
        <f t="shared" si="9"/>
        <v/>
      </c>
    </row>
    <row r="629" spans="2:2">
      <c r="B629" s="50" t="str">
        <f t="shared" si="9"/>
        <v/>
      </c>
    </row>
    <row r="630" spans="2:2">
      <c r="B630" s="50" t="str">
        <f t="shared" si="9"/>
        <v/>
      </c>
    </row>
    <row r="631" spans="2:2">
      <c r="B631" s="50" t="str">
        <f t="shared" si="9"/>
        <v/>
      </c>
    </row>
    <row r="632" spans="2:2">
      <c r="B632" s="50" t="str">
        <f t="shared" si="9"/>
        <v/>
      </c>
    </row>
    <row r="633" spans="2:2">
      <c r="B633" s="50" t="str">
        <f t="shared" si="9"/>
        <v/>
      </c>
    </row>
    <row r="634" spans="2:2">
      <c r="B634" s="50" t="str">
        <f t="shared" si="9"/>
        <v/>
      </c>
    </row>
    <row r="635" spans="2:2">
      <c r="B635" s="50" t="str">
        <f t="shared" si="9"/>
        <v/>
      </c>
    </row>
    <row r="636" spans="2:2">
      <c r="B636" s="50" t="str">
        <f t="shared" si="9"/>
        <v/>
      </c>
    </row>
    <row r="637" spans="2:2">
      <c r="B637" s="50" t="str">
        <f t="shared" si="9"/>
        <v/>
      </c>
    </row>
    <row r="638" spans="2:2">
      <c r="B638" s="50" t="str">
        <f t="shared" si="9"/>
        <v/>
      </c>
    </row>
    <row r="639" spans="2:2">
      <c r="B639" s="50" t="str">
        <f t="shared" si="9"/>
        <v/>
      </c>
    </row>
    <row r="640" spans="2:2">
      <c r="B640" s="50" t="str">
        <f t="shared" si="9"/>
        <v/>
      </c>
    </row>
    <row r="641" spans="2:2">
      <c r="B641" s="50" t="str">
        <f t="shared" si="9"/>
        <v/>
      </c>
    </row>
    <row r="642" spans="2:2">
      <c r="B642" s="50" t="str">
        <f t="shared" si="9"/>
        <v/>
      </c>
    </row>
    <row r="643" spans="2:2">
      <c r="B643" s="50" t="str">
        <f t="shared" si="9"/>
        <v/>
      </c>
    </row>
    <row r="644" spans="2:2">
      <c r="B644" s="50" t="str">
        <f t="shared" si="9"/>
        <v/>
      </c>
    </row>
    <row r="645" spans="2:2">
      <c r="B645" s="50" t="str">
        <f t="shared" ref="B645:B708" si="10">IF(G645="","",HYPERLINK(G645, "▶"))</f>
        <v/>
      </c>
    </row>
    <row r="646" spans="2:2">
      <c r="B646" s="50" t="str">
        <f t="shared" si="10"/>
        <v/>
      </c>
    </row>
    <row r="647" spans="2:2">
      <c r="B647" s="50" t="str">
        <f t="shared" si="10"/>
        <v/>
      </c>
    </row>
    <row r="648" spans="2:2">
      <c r="B648" s="50" t="str">
        <f t="shared" si="10"/>
        <v/>
      </c>
    </row>
    <row r="649" spans="2:2">
      <c r="B649" s="50" t="str">
        <f t="shared" si="10"/>
        <v/>
      </c>
    </row>
    <row r="650" spans="2:2">
      <c r="B650" s="50" t="str">
        <f t="shared" si="10"/>
        <v/>
      </c>
    </row>
    <row r="651" spans="2:2">
      <c r="B651" s="50" t="str">
        <f t="shared" si="10"/>
        <v/>
      </c>
    </row>
    <row r="652" spans="2:2">
      <c r="B652" s="50" t="str">
        <f t="shared" si="10"/>
        <v/>
      </c>
    </row>
    <row r="653" spans="2:2">
      <c r="B653" s="50" t="str">
        <f t="shared" si="10"/>
        <v/>
      </c>
    </row>
    <row r="654" spans="2:2">
      <c r="B654" s="50" t="str">
        <f t="shared" si="10"/>
        <v/>
      </c>
    </row>
    <row r="655" spans="2:2">
      <c r="B655" s="50" t="str">
        <f t="shared" si="10"/>
        <v/>
      </c>
    </row>
    <row r="656" spans="2:2">
      <c r="B656" s="50" t="str">
        <f t="shared" si="10"/>
        <v/>
      </c>
    </row>
    <row r="657" spans="2:2">
      <c r="B657" s="50" t="str">
        <f t="shared" si="10"/>
        <v/>
      </c>
    </row>
    <row r="658" spans="2:2">
      <c r="B658" s="50" t="str">
        <f t="shared" si="10"/>
        <v/>
      </c>
    </row>
    <row r="659" spans="2:2">
      <c r="B659" s="50" t="str">
        <f t="shared" si="10"/>
        <v/>
      </c>
    </row>
    <row r="660" spans="2:2">
      <c r="B660" s="50" t="str">
        <f t="shared" si="10"/>
        <v/>
      </c>
    </row>
    <row r="661" spans="2:2">
      <c r="B661" s="50" t="str">
        <f t="shared" si="10"/>
        <v/>
      </c>
    </row>
    <row r="662" spans="2:2">
      <c r="B662" s="50" t="str">
        <f t="shared" si="10"/>
        <v/>
      </c>
    </row>
    <row r="663" spans="2:2">
      <c r="B663" s="50" t="str">
        <f t="shared" si="10"/>
        <v/>
      </c>
    </row>
    <row r="664" spans="2:2">
      <c r="B664" s="50" t="str">
        <f t="shared" si="10"/>
        <v/>
      </c>
    </row>
    <row r="665" spans="2:2">
      <c r="B665" s="50" t="str">
        <f t="shared" si="10"/>
        <v/>
      </c>
    </row>
    <row r="666" spans="2:2">
      <c r="B666" s="50" t="str">
        <f t="shared" si="10"/>
        <v/>
      </c>
    </row>
    <row r="667" spans="2:2">
      <c r="B667" s="50" t="str">
        <f t="shared" si="10"/>
        <v/>
      </c>
    </row>
    <row r="668" spans="2:2">
      <c r="B668" s="50" t="str">
        <f t="shared" si="10"/>
        <v/>
      </c>
    </row>
    <row r="669" spans="2:2">
      <c r="B669" s="50" t="str">
        <f t="shared" si="10"/>
        <v/>
      </c>
    </row>
    <row r="670" spans="2:2">
      <c r="B670" s="50" t="str">
        <f t="shared" si="10"/>
        <v/>
      </c>
    </row>
    <row r="671" spans="2:2">
      <c r="B671" s="50" t="str">
        <f t="shared" si="10"/>
        <v/>
      </c>
    </row>
    <row r="672" spans="2:2">
      <c r="B672" s="50" t="str">
        <f t="shared" si="10"/>
        <v/>
      </c>
    </row>
    <row r="673" spans="2:2">
      <c r="B673" s="50" t="str">
        <f t="shared" si="10"/>
        <v/>
      </c>
    </row>
    <row r="674" spans="2:2">
      <c r="B674" s="50" t="str">
        <f t="shared" si="10"/>
        <v/>
      </c>
    </row>
    <row r="675" spans="2:2">
      <c r="B675" s="50" t="str">
        <f t="shared" si="10"/>
        <v/>
      </c>
    </row>
    <row r="676" spans="2:2">
      <c r="B676" s="50" t="str">
        <f t="shared" si="10"/>
        <v/>
      </c>
    </row>
    <row r="677" spans="2:2">
      <c r="B677" s="50" t="str">
        <f t="shared" si="10"/>
        <v/>
      </c>
    </row>
    <row r="678" spans="2:2">
      <c r="B678" s="50" t="str">
        <f t="shared" si="10"/>
        <v/>
      </c>
    </row>
    <row r="679" spans="2:2">
      <c r="B679" s="50" t="str">
        <f t="shared" si="10"/>
        <v/>
      </c>
    </row>
    <row r="680" spans="2:2">
      <c r="B680" s="50" t="str">
        <f t="shared" si="10"/>
        <v/>
      </c>
    </row>
    <row r="681" spans="2:2">
      <c r="B681" s="50" t="str">
        <f t="shared" si="10"/>
        <v/>
      </c>
    </row>
    <row r="682" spans="2:2">
      <c r="B682" s="50" t="str">
        <f t="shared" si="10"/>
        <v/>
      </c>
    </row>
    <row r="683" spans="2:2">
      <c r="B683" s="50" t="str">
        <f t="shared" si="10"/>
        <v/>
      </c>
    </row>
    <row r="684" spans="2:2">
      <c r="B684" s="50" t="str">
        <f t="shared" si="10"/>
        <v/>
      </c>
    </row>
    <row r="685" spans="2:2">
      <c r="B685" s="50" t="str">
        <f t="shared" si="10"/>
        <v/>
      </c>
    </row>
    <row r="686" spans="2:2">
      <c r="B686" s="50" t="str">
        <f t="shared" si="10"/>
        <v/>
      </c>
    </row>
    <row r="687" spans="2:2">
      <c r="B687" s="50" t="str">
        <f t="shared" si="10"/>
        <v/>
      </c>
    </row>
    <row r="688" spans="2:2">
      <c r="B688" s="50" t="str">
        <f t="shared" si="10"/>
        <v/>
      </c>
    </row>
    <row r="689" spans="2:2">
      <c r="B689" s="50" t="str">
        <f t="shared" si="10"/>
        <v/>
      </c>
    </row>
    <row r="690" spans="2:2">
      <c r="B690" s="50" t="str">
        <f t="shared" si="10"/>
        <v/>
      </c>
    </row>
    <row r="691" spans="2:2">
      <c r="B691" s="50" t="str">
        <f t="shared" si="10"/>
        <v/>
      </c>
    </row>
    <row r="692" spans="2:2">
      <c r="B692" s="50" t="str">
        <f t="shared" si="10"/>
        <v/>
      </c>
    </row>
    <row r="693" spans="2:2">
      <c r="B693" s="50" t="str">
        <f t="shared" si="10"/>
        <v/>
      </c>
    </row>
    <row r="694" spans="2:2">
      <c r="B694" s="50" t="str">
        <f t="shared" si="10"/>
        <v/>
      </c>
    </row>
    <row r="695" spans="2:2">
      <c r="B695" s="50" t="str">
        <f t="shared" si="10"/>
        <v/>
      </c>
    </row>
    <row r="696" spans="2:2">
      <c r="B696" s="50" t="str">
        <f t="shared" si="10"/>
        <v/>
      </c>
    </row>
    <row r="697" spans="2:2">
      <c r="B697" s="50" t="str">
        <f t="shared" si="10"/>
        <v/>
      </c>
    </row>
    <row r="698" spans="2:2">
      <c r="B698" s="50" t="str">
        <f t="shared" si="10"/>
        <v/>
      </c>
    </row>
    <row r="699" spans="2:2">
      <c r="B699" s="50" t="str">
        <f t="shared" si="10"/>
        <v/>
      </c>
    </row>
    <row r="700" spans="2:2">
      <c r="B700" s="50" t="str">
        <f t="shared" si="10"/>
        <v/>
      </c>
    </row>
    <row r="701" spans="2:2">
      <c r="B701" s="50" t="str">
        <f t="shared" si="10"/>
        <v/>
      </c>
    </row>
    <row r="702" spans="2:2">
      <c r="B702" s="50" t="str">
        <f t="shared" si="10"/>
        <v/>
      </c>
    </row>
    <row r="703" spans="2:2">
      <c r="B703" s="50" t="str">
        <f t="shared" si="10"/>
        <v/>
      </c>
    </row>
    <row r="704" spans="2:2">
      <c r="B704" s="50" t="str">
        <f t="shared" si="10"/>
        <v/>
      </c>
    </row>
    <row r="705" spans="2:2">
      <c r="B705" s="50" t="str">
        <f t="shared" si="10"/>
        <v/>
      </c>
    </row>
    <row r="706" spans="2:2">
      <c r="B706" s="50" t="str">
        <f t="shared" si="10"/>
        <v/>
      </c>
    </row>
    <row r="707" spans="2:2">
      <c r="B707" s="50" t="str">
        <f t="shared" si="10"/>
        <v/>
      </c>
    </row>
    <row r="708" spans="2:2">
      <c r="B708" s="50" t="str">
        <f t="shared" si="10"/>
        <v/>
      </c>
    </row>
    <row r="709" spans="2:2">
      <c r="B709" s="50" t="str">
        <f t="shared" ref="B709:B772" si="11">IF(G709="","",HYPERLINK(G709, "▶"))</f>
        <v/>
      </c>
    </row>
    <row r="710" spans="2:2">
      <c r="B710" s="50" t="str">
        <f t="shared" si="11"/>
        <v/>
      </c>
    </row>
    <row r="711" spans="2:2">
      <c r="B711" s="50" t="str">
        <f t="shared" si="11"/>
        <v/>
      </c>
    </row>
    <row r="712" spans="2:2">
      <c r="B712" s="50" t="str">
        <f t="shared" si="11"/>
        <v/>
      </c>
    </row>
    <row r="713" spans="2:2">
      <c r="B713" s="50" t="str">
        <f t="shared" si="11"/>
        <v/>
      </c>
    </row>
    <row r="714" spans="2:2">
      <c r="B714" s="50" t="str">
        <f t="shared" si="11"/>
        <v/>
      </c>
    </row>
    <row r="715" spans="2:2">
      <c r="B715" s="50" t="str">
        <f t="shared" si="11"/>
        <v/>
      </c>
    </row>
    <row r="716" spans="2:2">
      <c r="B716" s="50" t="str">
        <f t="shared" si="11"/>
        <v/>
      </c>
    </row>
    <row r="717" spans="2:2">
      <c r="B717" s="50" t="str">
        <f t="shared" si="11"/>
        <v/>
      </c>
    </row>
    <row r="718" spans="2:2">
      <c r="B718" s="50" t="str">
        <f t="shared" si="11"/>
        <v/>
      </c>
    </row>
    <row r="719" spans="2:2">
      <c r="B719" s="50" t="str">
        <f t="shared" si="11"/>
        <v/>
      </c>
    </row>
    <row r="720" spans="2:2">
      <c r="B720" s="50" t="str">
        <f t="shared" si="11"/>
        <v/>
      </c>
    </row>
    <row r="721" spans="2:2">
      <c r="B721" s="50" t="str">
        <f t="shared" si="11"/>
        <v/>
      </c>
    </row>
    <row r="722" spans="2:2">
      <c r="B722" s="50" t="str">
        <f t="shared" si="11"/>
        <v/>
      </c>
    </row>
    <row r="723" spans="2:2">
      <c r="B723" s="50" t="str">
        <f t="shared" si="11"/>
        <v/>
      </c>
    </row>
    <row r="724" spans="2:2">
      <c r="B724" s="50" t="str">
        <f t="shared" si="11"/>
        <v/>
      </c>
    </row>
    <row r="725" spans="2:2">
      <c r="B725" s="50" t="str">
        <f t="shared" si="11"/>
        <v/>
      </c>
    </row>
    <row r="726" spans="2:2">
      <c r="B726" s="50" t="str">
        <f t="shared" si="11"/>
        <v/>
      </c>
    </row>
    <row r="727" spans="2:2">
      <c r="B727" s="50" t="str">
        <f t="shared" si="11"/>
        <v/>
      </c>
    </row>
    <row r="728" spans="2:2">
      <c r="B728" s="50" t="str">
        <f t="shared" si="11"/>
        <v/>
      </c>
    </row>
    <row r="729" spans="2:2">
      <c r="B729" s="50" t="str">
        <f t="shared" si="11"/>
        <v/>
      </c>
    </row>
    <row r="730" spans="2:2">
      <c r="B730" s="50" t="str">
        <f t="shared" si="11"/>
        <v/>
      </c>
    </row>
    <row r="731" spans="2:2">
      <c r="B731" s="50" t="str">
        <f t="shared" si="11"/>
        <v/>
      </c>
    </row>
    <row r="732" spans="2:2">
      <c r="B732" s="50" t="str">
        <f t="shared" si="11"/>
        <v/>
      </c>
    </row>
    <row r="733" spans="2:2">
      <c r="B733" s="50" t="str">
        <f t="shared" si="11"/>
        <v/>
      </c>
    </row>
    <row r="734" spans="2:2">
      <c r="B734" s="50" t="str">
        <f t="shared" si="11"/>
        <v/>
      </c>
    </row>
    <row r="735" spans="2:2">
      <c r="B735" s="50" t="str">
        <f t="shared" si="11"/>
        <v/>
      </c>
    </row>
    <row r="736" spans="2:2">
      <c r="B736" s="50" t="str">
        <f t="shared" si="11"/>
        <v/>
      </c>
    </row>
    <row r="737" spans="2:2">
      <c r="B737" s="50" t="str">
        <f t="shared" si="11"/>
        <v/>
      </c>
    </row>
    <row r="738" spans="2:2">
      <c r="B738" s="50" t="str">
        <f t="shared" si="11"/>
        <v/>
      </c>
    </row>
    <row r="739" spans="2:2">
      <c r="B739" s="50" t="str">
        <f t="shared" si="11"/>
        <v/>
      </c>
    </row>
    <row r="740" spans="2:2">
      <c r="B740" s="50" t="str">
        <f t="shared" si="11"/>
        <v/>
      </c>
    </row>
    <row r="741" spans="2:2">
      <c r="B741" s="50" t="str">
        <f t="shared" si="11"/>
        <v/>
      </c>
    </row>
    <row r="742" spans="2:2">
      <c r="B742" s="50" t="str">
        <f t="shared" si="11"/>
        <v/>
      </c>
    </row>
    <row r="743" spans="2:2">
      <c r="B743" s="50" t="str">
        <f t="shared" si="11"/>
        <v/>
      </c>
    </row>
    <row r="744" spans="2:2">
      <c r="B744" s="50" t="str">
        <f t="shared" si="11"/>
        <v/>
      </c>
    </row>
    <row r="745" spans="2:2">
      <c r="B745" s="50" t="str">
        <f t="shared" si="11"/>
        <v/>
      </c>
    </row>
    <row r="746" spans="2:2">
      <c r="B746" s="50" t="str">
        <f t="shared" si="11"/>
        <v/>
      </c>
    </row>
    <row r="747" spans="2:2">
      <c r="B747" s="50" t="str">
        <f t="shared" si="11"/>
        <v/>
      </c>
    </row>
    <row r="748" spans="2:2">
      <c r="B748" s="50" t="str">
        <f t="shared" si="11"/>
        <v/>
      </c>
    </row>
    <row r="749" spans="2:2">
      <c r="B749" s="50" t="str">
        <f t="shared" si="11"/>
        <v/>
      </c>
    </row>
    <row r="750" spans="2:2">
      <c r="B750" s="50" t="str">
        <f t="shared" si="11"/>
        <v/>
      </c>
    </row>
    <row r="751" spans="2:2">
      <c r="B751" s="50" t="str">
        <f t="shared" si="11"/>
        <v/>
      </c>
    </row>
    <row r="752" spans="2:2">
      <c r="B752" s="50" t="str">
        <f t="shared" si="11"/>
        <v/>
      </c>
    </row>
    <row r="753" spans="2:2">
      <c r="B753" s="50" t="str">
        <f t="shared" si="11"/>
        <v/>
      </c>
    </row>
    <row r="754" spans="2:2">
      <c r="B754" s="50" t="str">
        <f t="shared" si="11"/>
        <v/>
      </c>
    </row>
    <row r="755" spans="2:2">
      <c r="B755" s="50" t="str">
        <f t="shared" si="11"/>
        <v/>
      </c>
    </row>
    <row r="756" spans="2:2">
      <c r="B756" s="50" t="str">
        <f t="shared" si="11"/>
        <v/>
      </c>
    </row>
    <row r="757" spans="2:2">
      <c r="B757" s="50" t="str">
        <f t="shared" si="11"/>
        <v/>
      </c>
    </row>
    <row r="758" spans="2:2">
      <c r="B758" s="50" t="str">
        <f t="shared" si="11"/>
        <v/>
      </c>
    </row>
    <row r="759" spans="2:2">
      <c r="B759" s="50" t="str">
        <f t="shared" si="11"/>
        <v/>
      </c>
    </row>
    <row r="760" spans="2:2">
      <c r="B760" s="50" t="str">
        <f t="shared" si="11"/>
        <v/>
      </c>
    </row>
    <row r="761" spans="2:2">
      <c r="B761" s="50" t="str">
        <f t="shared" si="11"/>
        <v/>
      </c>
    </row>
    <row r="762" spans="2:2">
      <c r="B762" s="50" t="str">
        <f t="shared" si="11"/>
        <v/>
      </c>
    </row>
    <row r="763" spans="2:2">
      <c r="B763" s="50" t="str">
        <f t="shared" si="11"/>
        <v/>
      </c>
    </row>
    <row r="764" spans="2:2">
      <c r="B764" s="50" t="str">
        <f t="shared" si="11"/>
        <v/>
      </c>
    </row>
    <row r="765" spans="2:2">
      <c r="B765" s="50" t="str">
        <f t="shared" si="11"/>
        <v/>
      </c>
    </row>
    <row r="766" spans="2:2">
      <c r="B766" s="50" t="str">
        <f t="shared" si="11"/>
        <v/>
      </c>
    </row>
    <row r="767" spans="2:2">
      <c r="B767" s="50" t="str">
        <f t="shared" si="11"/>
        <v/>
      </c>
    </row>
    <row r="768" spans="2:2">
      <c r="B768" s="50" t="str">
        <f t="shared" si="11"/>
        <v/>
      </c>
    </row>
    <row r="769" spans="2:2">
      <c r="B769" s="50" t="str">
        <f t="shared" si="11"/>
        <v/>
      </c>
    </row>
    <row r="770" spans="2:2">
      <c r="B770" s="50" t="str">
        <f t="shared" si="11"/>
        <v/>
      </c>
    </row>
    <row r="771" spans="2:2">
      <c r="B771" s="50" t="str">
        <f t="shared" si="11"/>
        <v/>
      </c>
    </row>
    <row r="772" spans="2:2">
      <c r="B772" s="50" t="str">
        <f t="shared" si="11"/>
        <v/>
      </c>
    </row>
    <row r="773" spans="2:2">
      <c r="B773" s="50" t="str">
        <f t="shared" ref="B773:B836" si="12">IF(G773="","",HYPERLINK(G773, "▶"))</f>
        <v/>
      </c>
    </row>
    <row r="774" spans="2:2">
      <c r="B774" s="50" t="str">
        <f t="shared" si="12"/>
        <v/>
      </c>
    </row>
    <row r="775" spans="2:2">
      <c r="B775" s="50" t="str">
        <f t="shared" si="12"/>
        <v/>
      </c>
    </row>
    <row r="776" spans="2:2">
      <c r="B776" s="50" t="str">
        <f t="shared" si="12"/>
        <v/>
      </c>
    </row>
    <row r="777" spans="2:2">
      <c r="B777" s="50" t="str">
        <f t="shared" si="12"/>
        <v/>
      </c>
    </row>
    <row r="778" spans="2:2">
      <c r="B778" s="50" t="str">
        <f t="shared" si="12"/>
        <v/>
      </c>
    </row>
    <row r="779" spans="2:2">
      <c r="B779" s="50" t="str">
        <f t="shared" si="12"/>
        <v/>
      </c>
    </row>
    <row r="780" spans="2:2">
      <c r="B780" s="50" t="str">
        <f t="shared" si="12"/>
        <v/>
      </c>
    </row>
    <row r="781" spans="2:2">
      <c r="B781" s="50" t="str">
        <f t="shared" si="12"/>
        <v/>
      </c>
    </row>
    <row r="782" spans="2:2">
      <c r="B782" s="50" t="str">
        <f t="shared" si="12"/>
        <v/>
      </c>
    </row>
    <row r="783" spans="2:2">
      <c r="B783" s="50" t="str">
        <f t="shared" si="12"/>
        <v/>
      </c>
    </row>
    <row r="784" spans="2:2">
      <c r="B784" s="50" t="str">
        <f t="shared" si="12"/>
        <v/>
      </c>
    </row>
    <row r="785" spans="2:2">
      <c r="B785" s="50" t="str">
        <f t="shared" si="12"/>
        <v/>
      </c>
    </row>
    <row r="786" spans="2:2">
      <c r="B786" s="50" t="str">
        <f t="shared" si="12"/>
        <v/>
      </c>
    </row>
    <row r="787" spans="2:2">
      <c r="B787" s="50" t="str">
        <f t="shared" si="12"/>
        <v/>
      </c>
    </row>
    <row r="788" spans="2:2">
      <c r="B788" s="50" t="str">
        <f t="shared" si="12"/>
        <v/>
      </c>
    </row>
    <row r="789" spans="2:2">
      <c r="B789" s="50" t="str">
        <f t="shared" si="12"/>
        <v/>
      </c>
    </row>
    <row r="790" spans="2:2">
      <c r="B790" s="50" t="str">
        <f t="shared" si="12"/>
        <v/>
      </c>
    </row>
    <row r="791" spans="2:2">
      <c r="B791" s="50" t="str">
        <f t="shared" si="12"/>
        <v/>
      </c>
    </row>
    <row r="792" spans="2:2">
      <c r="B792" s="50" t="str">
        <f t="shared" si="12"/>
        <v/>
      </c>
    </row>
    <row r="793" spans="2:2">
      <c r="B793" s="50" t="str">
        <f t="shared" si="12"/>
        <v/>
      </c>
    </row>
    <row r="794" spans="2:2">
      <c r="B794" s="50" t="str">
        <f t="shared" si="12"/>
        <v/>
      </c>
    </row>
    <row r="795" spans="2:2">
      <c r="B795" s="50" t="str">
        <f t="shared" si="12"/>
        <v/>
      </c>
    </row>
    <row r="796" spans="2:2">
      <c r="B796" s="50" t="str">
        <f t="shared" si="12"/>
        <v/>
      </c>
    </row>
    <row r="797" spans="2:2">
      <c r="B797" s="50" t="str">
        <f t="shared" si="12"/>
        <v/>
      </c>
    </row>
    <row r="798" spans="2:2">
      <c r="B798" s="50" t="str">
        <f t="shared" si="12"/>
        <v/>
      </c>
    </row>
    <row r="799" spans="2:2">
      <c r="B799" s="50" t="str">
        <f t="shared" si="12"/>
        <v/>
      </c>
    </row>
    <row r="800" spans="2:2">
      <c r="B800" s="50" t="str">
        <f t="shared" si="12"/>
        <v/>
      </c>
    </row>
    <row r="801" spans="2:2">
      <c r="B801" s="50" t="str">
        <f t="shared" si="12"/>
        <v/>
      </c>
    </row>
    <row r="802" spans="2:2">
      <c r="B802" s="50" t="str">
        <f t="shared" si="12"/>
        <v/>
      </c>
    </row>
    <row r="803" spans="2:2">
      <c r="B803" s="50" t="str">
        <f t="shared" si="12"/>
        <v/>
      </c>
    </row>
    <row r="804" spans="2:2">
      <c r="B804" s="50" t="str">
        <f t="shared" si="12"/>
        <v/>
      </c>
    </row>
    <row r="805" spans="2:2">
      <c r="B805" s="50" t="str">
        <f t="shared" si="12"/>
        <v/>
      </c>
    </row>
    <row r="806" spans="2:2">
      <c r="B806" s="50" t="str">
        <f t="shared" si="12"/>
        <v/>
      </c>
    </row>
    <row r="807" spans="2:2">
      <c r="B807" s="50" t="str">
        <f t="shared" si="12"/>
        <v/>
      </c>
    </row>
    <row r="808" spans="2:2">
      <c r="B808" s="50" t="str">
        <f t="shared" si="12"/>
        <v/>
      </c>
    </row>
    <row r="809" spans="2:2">
      <c r="B809" s="50" t="str">
        <f t="shared" si="12"/>
        <v/>
      </c>
    </row>
    <row r="810" spans="2:2">
      <c r="B810" s="50" t="str">
        <f t="shared" si="12"/>
        <v/>
      </c>
    </row>
    <row r="811" spans="2:2">
      <c r="B811" s="50" t="str">
        <f t="shared" si="12"/>
        <v/>
      </c>
    </row>
    <row r="812" spans="2:2">
      <c r="B812" s="50" t="str">
        <f t="shared" si="12"/>
        <v/>
      </c>
    </row>
    <row r="813" spans="2:2">
      <c r="B813" s="50" t="str">
        <f t="shared" si="12"/>
        <v/>
      </c>
    </row>
    <row r="814" spans="2:2">
      <c r="B814" s="50" t="str">
        <f t="shared" si="12"/>
        <v/>
      </c>
    </row>
    <row r="815" spans="2:2">
      <c r="B815" s="50" t="str">
        <f t="shared" si="12"/>
        <v/>
      </c>
    </row>
    <row r="816" spans="2:2">
      <c r="B816" s="50" t="str">
        <f t="shared" si="12"/>
        <v/>
      </c>
    </row>
    <row r="817" spans="2:2">
      <c r="B817" s="50" t="str">
        <f t="shared" si="12"/>
        <v/>
      </c>
    </row>
    <row r="818" spans="2:2">
      <c r="B818" s="50" t="str">
        <f t="shared" si="12"/>
        <v/>
      </c>
    </row>
    <row r="819" spans="2:2">
      <c r="B819" s="50" t="str">
        <f t="shared" si="12"/>
        <v/>
      </c>
    </row>
    <row r="820" spans="2:2">
      <c r="B820" s="50" t="str">
        <f t="shared" si="12"/>
        <v/>
      </c>
    </row>
    <row r="821" spans="2:2">
      <c r="B821" s="50" t="str">
        <f t="shared" si="12"/>
        <v/>
      </c>
    </row>
    <row r="822" spans="2:2">
      <c r="B822" s="50" t="str">
        <f t="shared" si="12"/>
        <v/>
      </c>
    </row>
    <row r="823" spans="2:2">
      <c r="B823" s="50" t="str">
        <f t="shared" si="12"/>
        <v/>
      </c>
    </row>
    <row r="824" spans="2:2">
      <c r="B824" s="50" t="str">
        <f t="shared" si="12"/>
        <v/>
      </c>
    </row>
    <row r="825" spans="2:2">
      <c r="B825" s="50" t="str">
        <f t="shared" si="12"/>
        <v/>
      </c>
    </row>
    <row r="826" spans="2:2">
      <c r="B826" s="50" t="str">
        <f t="shared" si="12"/>
        <v/>
      </c>
    </row>
    <row r="827" spans="2:2">
      <c r="B827" s="50" t="str">
        <f t="shared" si="12"/>
        <v/>
      </c>
    </row>
    <row r="828" spans="2:2">
      <c r="B828" s="50" t="str">
        <f t="shared" si="12"/>
        <v/>
      </c>
    </row>
    <row r="829" spans="2:2">
      <c r="B829" s="50" t="str">
        <f t="shared" si="12"/>
        <v/>
      </c>
    </row>
    <row r="830" spans="2:2">
      <c r="B830" s="50" t="str">
        <f t="shared" si="12"/>
        <v/>
      </c>
    </row>
    <row r="831" spans="2:2">
      <c r="B831" s="50" t="str">
        <f t="shared" si="12"/>
        <v/>
      </c>
    </row>
    <row r="832" spans="2:2">
      <c r="B832" s="50" t="str">
        <f t="shared" si="12"/>
        <v/>
      </c>
    </row>
    <row r="833" spans="2:2">
      <c r="B833" s="50" t="str">
        <f t="shared" si="12"/>
        <v/>
      </c>
    </row>
    <row r="834" spans="2:2">
      <c r="B834" s="50" t="str">
        <f t="shared" si="12"/>
        <v/>
      </c>
    </row>
    <row r="835" spans="2:2">
      <c r="B835" s="50" t="str">
        <f t="shared" si="12"/>
        <v/>
      </c>
    </row>
    <row r="836" spans="2:2">
      <c r="B836" s="50" t="str">
        <f t="shared" si="12"/>
        <v/>
      </c>
    </row>
    <row r="837" spans="2:2">
      <c r="B837" s="50" t="str">
        <f t="shared" ref="B837:B900" si="13">IF(G837="","",HYPERLINK(G837, "▶"))</f>
        <v/>
      </c>
    </row>
    <row r="838" spans="2:2">
      <c r="B838" s="50" t="str">
        <f t="shared" si="13"/>
        <v/>
      </c>
    </row>
    <row r="839" spans="2:2">
      <c r="B839" s="50" t="str">
        <f t="shared" si="13"/>
        <v/>
      </c>
    </row>
    <row r="840" spans="2:2">
      <c r="B840" s="50" t="str">
        <f t="shared" si="13"/>
        <v/>
      </c>
    </row>
    <row r="841" spans="2:2">
      <c r="B841" s="50" t="str">
        <f t="shared" si="13"/>
        <v/>
      </c>
    </row>
    <row r="842" spans="2:2">
      <c r="B842" s="50" t="str">
        <f t="shared" si="13"/>
        <v/>
      </c>
    </row>
    <row r="843" spans="2:2">
      <c r="B843" s="50" t="str">
        <f t="shared" si="13"/>
        <v/>
      </c>
    </row>
    <row r="844" spans="2:2">
      <c r="B844" s="50" t="str">
        <f t="shared" si="13"/>
        <v/>
      </c>
    </row>
    <row r="845" spans="2:2">
      <c r="B845" s="50" t="str">
        <f t="shared" si="13"/>
        <v/>
      </c>
    </row>
    <row r="846" spans="2:2">
      <c r="B846" s="50" t="str">
        <f t="shared" si="13"/>
        <v/>
      </c>
    </row>
    <row r="847" spans="2:2">
      <c r="B847" s="50" t="str">
        <f t="shared" si="13"/>
        <v/>
      </c>
    </row>
    <row r="848" spans="2:2">
      <c r="B848" s="50" t="str">
        <f t="shared" si="13"/>
        <v/>
      </c>
    </row>
    <row r="849" spans="2:2">
      <c r="B849" s="50" t="str">
        <f t="shared" si="13"/>
        <v/>
      </c>
    </row>
    <row r="850" spans="2:2">
      <c r="B850" s="50" t="str">
        <f t="shared" si="13"/>
        <v/>
      </c>
    </row>
    <row r="851" spans="2:2">
      <c r="B851" s="50" t="str">
        <f t="shared" si="13"/>
        <v/>
      </c>
    </row>
    <row r="852" spans="2:2">
      <c r="B852" s="50" t="str">
        <f t="shared" si="13"/>
        <v/>
      </c>
    </row>
    <row r="853" spans="2:2">
      <c r="B853" s="50" t="str">
        <f t="shared" si="13"/>
        <v/>
      </c>
    </row>
    <row r="854" spans="2:2">
      <c r="B854" s="50" t="str">
        <f t="shared" si="13"/>
        <v/>
      </c>
    </row>
    <row r="855" spans="2:2">
      <c r="B855" s="50" t="str">
        <f t="shared" si="13"/>
        <v/>
      </c>
    </row>
    <row r="856" spans="2:2">
      <c r="B856" s="50" t="str">
        <f t="shared" si="13"/>
        <v/>
      </c>
    </row>
    <row r="857" spans="2:2">
      <c r="B857" s="50" t="str">
        <f t="shared" si="13"/>
        <v/>
      </c>
    </row>
    <row r="858" spans="2:2">
      <c r="B858" s="50" t="str">
        <f t="shared" si="13"/>
        <v/>
      </c>
    </row>
    <row r="859" spans="2:2">
      <c r="B859" s="50" t="str">
        <f t="shared" si="13"/>
        <v/>
      </c>
    </row>
    <row r="860" spans="2:2">
      <c r="B860" s="50" t="str">
        <f t="shared" si="13"/>
        <v/>
      </c>
    </row>
    <row r="861" spans="2:2">
      <c r="B861" s="50" t="str">
        <f t="shared" si="13"/>
        <v/>
      </c>
    </row>
    <row r="862" spans="2:2">
      <c r="B862" s="50" t="str">
        <f t="shared" si="13"/>
        <v/>
      </c>
    </row>
    <row r="863" spans="2:2">
      <c r="B863" s="50" t="str">
        <f t="shared" si="13"/>
        <v/>
      </c>
    </row>
    <row r="864" spans="2:2">
      <c r="B864" s="50" t="str">
        <f t="shared" si="13"/>
        <v/>
      </c>
    </row>
    <row r="865" spans="2:2">
      <c r="B865" s="50" t="str">
        <f t="shared" si="13"/>
        <v/>
      </c>
    </row>
    <row r="866" spans="2:2">
      <c r="B866" s="50" t="str">
        <f t="shared" si="13"/>
        <v/>
      </c>
    </row>
    <row r="867" spans="2:2">
      <c r="B867" s="50" t="str">
        <f t="shared" si="13"/>
        <v/>
      </c>
    </row>
    <row r="868" spans="2:2">
      <c r="B868" s="50" t="str">
        <f t="shared" si="13"/>
        <v/>
      </c>
    </row>
    <row r="869" spans="2:2">
      <c r="B869" s="50" t="str">
        <f t="shared" si="13"/>
        <v/>
      </c>
    </row>
    <row r="870" spans="2:2">
      <c r="B870" s="50" t="str">
        <f t="shared" si="13"/>
        <v/>
      </c>
    </row>
    <row r="871" spans="2:2">
      <c r="B871" s="50" t="str">
        <f t="shared" si="13"/>
        <v/>
      </c>
    </row>
    <row r="872" spans="2:2">
      <c r="B872" s="50" t="str">
        <f t="shared" si="13"/>
        <v/>
      </c>
    </row>
    <row r="873" spans="2:2">
      <c r="B873" s="50" t="str">
        <f t="shared" si="13"/>
        <v/>
      </c>
    </row>
    <row r="874" spans="2:2">
      <c r="B874" s="50" t="str">
        <f t="shared" si="13"/>
        <v/>
      </c>
    </row>
    <row r="875" spans="2:2">
      <c r="B875" s="50" t="str">
        <f t="shared" si="13"/>
        <v/>
      </c>
    </row>
    <row r="876" spans="2:2">
      <c r="B876" s="50" t="str">
        <f t="shared" si="13"/>
        <v/>
      </c>
    </row>
    <row r="877" spans="2:2">
      <c r="B877" s="50" t="str">
        <f t="shared" si="13"/>
        <v/>
      </c>
    </row>
    <row r="878" spans="2:2">
      <c r="B878" s="50" t="str">
        <f t="shared" si="13"/>
        <v/>
      </c>
    </row>
    <row r="879" spans="2:2">
      <c r="B879" s="50" t="str">
        <f t="shared" si="13"/>
        <v/>
      </c>
    </row>
    <row r="880" spans="2:2">
      <c r="B880" s="50" t="str">
        <f t="shared" si="13"/>
        <v/>
      </c>
    </row>
    <row r="881" spans="2:2">
      <c r="B881" s="50" t="str">
        <f t="shared" si="13"/>
        <v/>
      </c>
    </row>
    <row r="882" spans="2:2">
      <c r="B882" s="50" t="str">
        <f t="shared" si="13"/>
        <v/>
      </c>
    </row>
    <row r="883" spans="2:2">
      <c r="B883" s="50" t="str">
        <f t="shared" si="13"/>
        <v/>
      </c>
    </row>
    <row r="884" spans="2:2">
      <c r="B884" s="50" t="str">
        <f t="shared" si="13"/>
        <v/>
      </c>
    </row>
    <row r="885" spans="2:2">
      <c r="B885" s="50" t="str">
        <f t="shared" si="13"/>
        <v/>
      </c>
    </row>
    <row r="886" spans="2:2">
      <c r="B886" s="50" t="str">
        <f t="shared" si="13"/>
        <v/>
      </c>
    </row>
    <row r="887" spans="2:2">
      <c r="B887" s="50" t="str">
        <f t="shared" si="13"/>
        <v/>
      </c>
    </row>
    <row r="888" spans="2:2">
      <c r="B888" s="50" t="str">
        <f t="shared" si="13"/>
        <v/>
      </c>
    </row>
    <row r="889" spans="2:2">
      <c r="B889" s="50" t="str">
        <f t="shared" si="13"/>
        <v/>
      </c>
    </row>
    <row r="890" spans="2:2">
      <c r="B890" s="50" t="str">
        <f t="shared" si="13"/>
        <v/>
      </c>
    </row>
    <row r="891" spans="2:2">
      <c r="B891" s="50" t="str">
        <f t="shared" si="13"/>
        <v/>
      </c>
    </row>
    <row r="892" spans="2:2">
      <c r="B892" s="50" t="str">
        <f t="shared" si="13"/>
        <v/>
      </c>
    </row>
    <row r="893" spans="2:2">
      <c r="B893" s="50" t="str">
        <f t="shared" si="13"/>
        <v/>
      </c>
    </row>
    <row r="894" spans="2:2">
      <c r="B894" s="50" t="str">
        <f t="shared" si="13"/>
        <v/>
      </c>
    </row>
    <row r="895" spans="2:2">
      <c r="B895" s="50" t="str">
        <f t="shared" si="13"/>
        <v/>
      </c>
    </row>
    <row r="896" spans="2:2">
      <c r="B896" s="50" t="str">
        <f t="shared" si="13"/>
        <v/>
      </c>
    </row>
    <row r="897" spans="2:2">
      <c r="B897" s="50" t="str">
        <f t="shared" si="13"/>
        <v/>
      </c>
    </row>
    <row r="898" spans="2:2">
      <c r="B898" s="50" t="str">
        <f t="shared" si="13"/>
        <v/>
      </c>
    </row>
    <row r="899" spans="2:2">
      <c r="B899" s="50" t="str">
        <f t="shared" si="13"/>
        <v/>
      </c>
    </row>
    <row r="900" spans="2:2">
      <c r="B900" s="50" t="str">
        <f t="shared" si="13"/>
        <v/>
      </c>
    </row>
    <row r="901" spans="2:2">
      <c r="B901" s="50" t="str">
        <f t="shared" ref="B901:B964" si="14">IF(G901="","",HYPERLINK(G901, "▶"))</f>
        <v/>
      </c>
    </row>
    <row r="902" spans="2:2">
      <c r="B902" s="50" t="str">
        <f t="shared" si="14"/>
        <v/>
      </c>
    </row>
    <row r="903" spans="2:2">
      <c r="B903" s="50" t="str">
        <f t="shared" si="14"/>
        <v/>
      </c>
    </row>
    <row r="904" spans="2:2">
      <c r="B904" s="50" t="str">
        <f t="shared" si="14"/>
        <v/>
      </c>
    </row>
    <row r="905" spans="2:2">
      <c r="B905" s="50" t="str">
        <f t="shared" si="14"/>
        <v/>
      </c>
    </row>
    <row r="906" spans="2:2">
      <c r="B906" s="50" t="str">
        <f t="shared" si="14"/>
        <v/>
      </c>
    </row>
    <row r="907" spans="2:2">
      <c r="B907" s="50" t="str">
        <f t="shared" si="14"/>
        <v/>
      </c>
    </row>
    <row r="908" spans="2:2">
      <c r="B908" s="50" t="str">
        <f t="shared" si="14"/>
        <v/>
      </c>
    </row>
    <row r="909" spans="2:2">
      <c r="B909" s="50" t="str">
        <f t="shared" si="14"/>
        <v/>
      </c>
    </row>
    <row r="910" spans="2:2">
      <c r="B910" s="50" t="str">
        <f t="shared" si="14"/>
        <v/>
      </c>
    </row>
    <row r="911" spans="2:2">
      <c r="B911" s="50" t="str">
        <f t="shared" si="14"/>
        <v/>
      </c>
    </row>
    <row r="912" spans="2:2">
      <c r="B912" s="50" t="str">
        <f t="shared" si="14"/>
        <v/>
      </c>
    </row>
    <row r="913" spans="2:2">
      <c r="B913" s="50" t="str">
        <f t="shared" si="14"/>
        <v/>
      </c>
    </row>
    <row r="914" spans="2:2">
      <c r="B914" s="50" t="str">
        <f t="shared" si="14"/>
        <v/>
      </c>
    </row>
    <row r="915" spans="2:2">
      <c r="B915" s="50" t="str">
        <f t="shared" si="14"/>
        <v/>
      </c>
    </row>
    <row r="916" spans="2:2">
      <c r="B916" s="50" t="str">
        <f t="shared" si="14"/>
        <v/>
      </c>
    </row>
    <row r="917" spans="2:2">
      <c r="B917" s="50" t="str">
        <f t="shared" si="14"/>
        <v/>
      </c>
    </row>
    <row r="918" spans="2:2">
      <c r="B918" s="50" t="str">
        <f t="shared" si="14"/>
        <v/>
      </c>
    </row>
    <row r="919" spans="2:2">
      <c r="B919" s="50" t="str">
        <f t="shared" si="14"/>
        <v/>
      </c>
    </row>
    <row r="920" spans="2:2">
      <c r="B920" s="50" t="str">
        <f t="shared" si="14"/>
        <v/>
      </c>
    </row>
    <row r="921" spans="2:2">
      <c r="B921" s="50" t="str">
        <f t="shared" si="14"/>
        <v/>
      </c>
    </row>
    <row r="922" spans="2:2">
      <c r="B922" s="50" t="str">
        <f t="shared" si="14"/>
        <v/>
      </c>
    </row>
    <row r="923" spans="2:2">
      <c r="B923" s="50" t="str">
        <f t="shared" si="14"/>
        <v/>
      </c>
    </row>
    <row r="924" spans="2:2">
      <c r="B924" s="50" t="str">
        <f t="shared" si="14"/>
        <v/>
      </c>
    </row>
    <row r="925" spans="2:2">
      <c r="B925" s="50" t="str">
        <f t="shared" si="14"/>
        <v/>
      </c>
    </row>
    <row r="926" spans="2:2">
      <c r="B926" s="50" t="str">
        <f t="shared" si="14"/>
        <v/>
      </c>
    </row>
    <row r="927" spans="2:2">
      <c r="B927" s="50" t="str">
        <f t="shared" si="14"/>
        <v/>
      </c>
    </row>
    <row r="928" spans="2:2">
      <c r="B928" s="50" t="str">
        <f t="shared" si="14"/>
        <v/>
      </c>
    </row>
    <row r="929" spans="2:2">
      <c r="B929" s="50" t="str">
        <f t="shared" si="14"/>
        <v/>
      </c>
    </row>
    <row r="930" spans="2:2">
      <c r="B930" s="50" t="str">
        <f t="shared" si="14"/>
        <v/>
      </c>
    </row>
    <row r="931" spans="2:2">
      <c r="B931" s="50" t="str">
        <f t="shared" si="14"/>
        <v/>
      </c>
    </row>
    <row r="932" spans="2:2">
      <c r="B932" s="50" t="str">
        <f t="shared" si="14"/>
        <v/>
      </c>
    </row>
    <row r="933" spans="2:2">
      <c r="B933" s="50" t="str">
        <f t="shared" si="14"/>
        <v/>
      </c>
    </row>
    <row r="934" spans="2:2">
      <c r="B934" s="50" t="str">
        <f t="shared" si="14"/>
        <v/>
      </c>
    </row>
    <row r="935" spans="2:2">
      <c r="B935" s="50" t="str">
        <f t="shared" si="14"/>
        <v/>
      </c>
    </row>
    <row r="936" spans="2:2">
      <c r="B936" s="50" t="str">
        <f t="shared" si="14"/>
        <v/>
      </c>
    </row>
    <row r="937" spans="2:2">
      <c r="B937" s="50" t="str">
        <f t="shared" si="14"/>
        <v/>
      </c>
    </row>
    <row r="938" spans="2:2">
      <c r="B938" s="50" t="str">
        <f t="shared" si="14"/>
        <v/>
      </c>
    </row>
    <row r="939" spans="2:2">
      <c r="B939" s="50" t="str">
        <f t="shared" si="14"/>
        <v/>
      </c>
    </row>
    <row r="940" spans="2:2">
      <c r="B940" s="50" t="str">
        <f t="shared" si="14"/>
        <v/>
      </c>
    </row>
    <row r="941" spans="2:2">
      <c r="B941" s="50" t="str">
        <f t="shared" si="14"/>
        <v/>
      </c>
    </row>
    <row r="942" spans="2:2">
      <c r="B942" s="50" t="str">
        <f t="shared" si="14"/>
        <v/>
      </c>
    </row>
    <row r="943" spans="2:2">
      <c r="B943" s="50" t="str">
        <f t="shared" si="14"/>
        <v/>
      </c>
    </row>
    <row r="944" spans="2:2">
      <c r="B944" s="50" t="str">
        <f t="shared" si="14"/>
        <v/>
      </c>
    </row>
    <row r="945" spans="2:2">
      <c r="B945" s="50" t="str">
        <f t="shared" si="14"/>
        <v/>
      </c>
    </row>
    <row r="946" spans="2:2">
      <c r="B946" s="50" t="str">
        <f t="shared" si="14"/>
        <v/>
      </c>
    </row>
    <row r="947" spans="2:2">
      <c r="B947" s="50" t="str">
        <f t="shared" si="14"/>
        <v/>
      </c>
    </row>
    <row r="948" spans="2:2">
      <c r="B948" s="50" t="str">
        <f t="shared" si="14"/>
        <v/>
      </c>
    </row>
    <row r="949" spans="2:2">
      <c r="B949" s="50" t="str">
        <f t="shared" si="14"/>
        <v/>
      </c>
    </row>
    <row r="950" spans="2:2">
      <c r="B950" s="50" t="str">
        <f t="shared" si="14"/>
        <v/>
      </c>
    </row>
    <row r="951" spans="2:2">
      <c r="B951" s="50" t="str">
        <f t="shared" si="14"/>
        <v/>
      </c>
    </row>
    <row r="952" spans="2:2">
      <c r="B952" s="50" t="str">
        <f t="shared" si="14"/>
        <v/>
      </c>
    </row>
    <row r="953" spans="2:2">
      <c r="B953" s="50" t="str">
        <f t="shared" si="14"/>
        <v/>
      </c>
    </row>
    <row r="954" spans="2:2">
      <c r="B954" s="50" t="str">
        <f t="shared" si="14"/>
        <v/>
      </c>
    </row>
    <row r="955" spans="2:2">
      <c r="B955" s="50" t="str">
        <f t="shared" si="14"/>
        <v/>
      </c>
    </row>
    <row r="956" spans="2:2">
      <c r="B956" s="50" t="str">
        <f t="shared" si="14"/>
        <v/>
      </c>
    </row>
    <row r="957" spans="2:2">
      <c r="B957" s="50" t="str">
        <f t="shared" si="14"/>
        <v/>
      </c>
    </row>
    <row r="958" spans="2:2">
      <c r="B958" s="50" t="str">
        <f t="shared" si="14"/>
        <v/>
      </c>
    </row>
    <row r="959" spans="2:2">
      <c r="B959" s="50" t="str">
        <f t="shared" si="14"/>
        <v/>
      </c>
    </row>
    <row r="960" spans="2:2">
      <c r="B960" s="50" t="str">
        <f t="shared" si="14"/>
        <v/>
      </c>
    </row>
    <row r="961" spans="2:2">
      <c r="B961" s="50" t="str">
        <f t="shared" si="14"/>
        <v/>
      </c>
    </row>
    <row r="962" spans="2:2">
      <c r="B962" s="50" t="str">
        <f t="shared" si="14"/>
        <v/>
      </c>
    </row>
    <row r="963" spans="2:2">
      <c r="B963" s="50" t="str">
        <f t="shared" si="14"/>
        <v/>
      </c>
    </row>
    <row r="964" spans="2:2">
      <c r="B964" s="50" t="str">
        <f t="shared" si="14"/>
        <v/>
      </c>
    </row>
    <row r="965" spans="2:2">
      <c r="B965" s="50" t="str">
        <f t="shared" ref="B965:B971" si="15">IF(G965="","",HYPERLINK(G965, "▶"))</f>
        <v/>
      </c>
    </row>
    <row r="966" spans="2:2">
      <c r="B966" s="50" t="str">
        <f t="shared" si="15"/>
        <v/>
      </c>
    </row>
    <row r="967" spans="2:2">
      <c r="B967" s="50" t="str">
        <f t="shared" si="15"/>
        <v/>
      </c>
    </row>
    <row r="968" spans="2:2">
      <c r="B968" s="50" t="str">
        <f t="shared" si="15"/>
        <v/>
      </c>
    </row>
    <row r="969" spans="2:2">
      <c r="B969" s="50" t="str">
        <f t="shared" si="15"/>
        <v/>
      </c>
    </row>
    <row r="970" spans="2:2">
      <c r="B970" s="50" t="str">
        <f t="shared" si="15"/>
        <v/>
      </c>
    </row>
    <row r="971" spans="2:2">
      <c r="B971" s="50" t="str">
        <f t="shared" si="15"/>
        <v/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D3AF0-C543-4FDA-916F-470C27FFA098}">
  <dimension ref="A1"/>
  <sheetViews>
    <sheetView workbookViewId="0">
      <selection activeCell="B14" sqref="B14"/>
    </sheetView>
  </sheetViews>
  <sheetFormatPr defaultRowHeight="16.5"/>
  <cols>
    <col min="1" max="1" width="15.375" customWidth="1"/>
    <col min="2" max="2" width="18.625" customWidth="1"/>
  </cols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90594-EEB6-4936-893C-B1E2303C5E81}">
  <dimension ref="A1:D20"/>
  <sheetViews>
    <sheetView workbookViewId="0">
      <selection activeCell="C8" sqref="C8"/>
    </sheetView>
  </sheetViews>
  <sheetFormatPr defaultRowHeight="16.5"/>
  <cols>
    <col min="1" max="1" width="55" customWidth="1"/>
    <col min="2" max="2" width="11" customWidth="1"/>
    <col min="3" max="3" width="17.625" style="9" customWidth="1"/>
    <col min="4" max="4" width="13.375" style="9" customWidth="1"/>
  </cols>
  <sheetData>
    <row r="1" spans="1:4" s="58" customFormat="1" ht="21" thickBot="1">
      <c r="A1" s="53" t="s">
        <v>62</v>
      </c>
      <c r="B1" s="53" t="s">
        <v>73</v>
      </c>
      <c r="C1" s="53" t="s">
        <v>63</v>
      </c>
      <c r="D1" s="53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  <row r="9" spans="1:4">
      <c r="B9" s="3"/>
    </row>
    <row r="10" spans="1:4">
      <c r="B10" s="3"/>
    </row>
    <row r="11" spans="1:4">
      <c r="B11" s="3"/>
    </row>
    <row r="12" spans="1:4">
      <c r="B12" s="3"/>
    </row>
    <row r="13" spans="1:4">
      <c r="B13" s="3"/>
    </row>
    <row r="14" spans="1:4">
      <c r="B14" s="3"/>
    </row>
    <row r="15" spans="1:4">
      <c r="B15" s="3"/>
    </row>
    <row r="16" spans="1:4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07A83-2339-4BA7-81A5-EFAECB146658}">
  <dimension ref="A1:D8"/>
  <sheetViews>
    <sheetView workbookViewId="0">
      <selection activeCell="D8" sqref="D8"/>
    </sheetView>
  </sheetViews>
  <sheetFormatPr defaultRowHeight="16.5"/>
  <cols>
    <col min="1" max="1" width="53" customWidth="1"/>
    <col min="2" max="2" width="10.75" customWidth="1"/>
    <col min="3" max="3" width="19.125" style="9" customWidth="1"/>
    <col min="4" max="4" width="13.75" style="9" customWidth="1"/>
  </cols>
  <sheetData>
    <row r="1" spans="1:4" s="58" customFormat="1" ht="21" thickBot="1">
      <c r="A1" s="53" t="s">
        <v>62</v>
      </c>
      <c r="B1" s="53" t="s">
        <v>73</v>
      </c>
      <c r="C1" s="53" t="s">
        <v>63</v>
      </c>
      <c r="D1" s="53" t="s">
        <v>64</v>
      </c>
    </row>
    <row r="2" spans="1:4">
      <c r="B2" s="3"/>
    </row>
    <row r="3" spans="1:4">
      <c r="B3" s="3"/>
    </row>
    <row r="4" spans="1:4">
      <c r="B4" s="3"/>
    </row>
    <row r="5" spans="1:4">
      <c r="B5" s="3"/>
    </row>
    <row r="6" spans="1:4">
      <c r="B6" s="3"/>
    </row>
    <row r="7" spans="1:4">
      <c r="B7" s="3"/>
    </row>
    <row r="8" spans="1:4">
      <c r="B8" s="3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D483E-2744-416E-9F49-AC65A19CC372}">
  <dimension ref="A1:E1"/>
  <sheetViews>
    <sheetView workbookViewId="0">
      <selection activeCell="D5" sqref="D5"/>
    </sheetView>
  </sheetViews>
  <sheetFormatPr defaultRowHeight="16.5"/>
  <cols>
    <col min="1" max="1" width="16.25" style="45" customWidth="1"/>
    <col min="2" max="2" width="43.875" customWidth="1"/>
    <col min="3" max="3" width="10.375" style="45" customWidth="1"/>
    <col min="4" max="4" width="23.875" style="9" customWidth="1"/>
    <col min="5" max="5" width="12.375" style="9" bestFit="1" customWidth="1"/>
  </cols>
  <sheetData>
    <row r="1" spans="1:5" s="58" customFormat="1" ht="21" thickBot="1">
      <c r="A1" s="53" t="s">
        <v>72</v>
      </c>
      <c r="B1" s="53" t="s">
        <v>62</v>
      </c>
      <c r="C1" s="53" t="s">
        <v>73</v>
      </c>
      <c r="D1" s="53" t="s">
        <v>63</v>
      </c>
      <c r="E1" s="5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12</vt:i4>
      </vt:variant>
    </vt:vector>
  </HeadingPairs>
  <TitlesOfParts>
    <vt:vector size="12" baseType="lpstr">
      <vt:lpstr>Dashboard</vt:lpstr>
      <vt:lpstr>KOSPI</vt:lpstr>
      <vt:lpstr>KOSDAQ</vt:lpstr>
      <vt:lpstr>업종별시세</vt:lpstr>
      <vt:lpstr>주요뉴스</vt:lpstr>
      <vt:lpstr>종목별이슈</vt:lpstr>
      <vt:lpstr>시황정보</vt:lpstr>
      <vt:lpstr>투자정보</vt:lpstr>
      <vt:lpstr>종목분석</vt:lpstr>
      <vt:lpstr>산업분석</vt:lpstr>
      <vt:lpstr>경제분석</vt:lpstr>
      <vt:lpstr>배경화면저장페이지 나중에 입력해서 수정-디자인중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민선 김</dc:creator>
  <cp:lastModifiedBy>dexter yang</cp:lastModifiedBy>
  <dcterms:created xsi:type="dcterms:W3CDTF">2024-12-12T08:35:38Z</dcterms:created>
  <dcterms:modified xsi:type="dcterms:W3CDTF">2024-12-20T07:10:31Z</dcterms:modified>
</cp:coreProperties>
</file>