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4F004F07-C1D6-42A5-A180-C8584B98354E}" xr6:coauthVersionLast="47" xr6:coauthVersionMax="47" xr10:uidLastSave="{00000000-0000-0000-0000-000000000000}"/>
  <bookViews>
    <workbookView xWindow="-120" yWindow="-120" windowWidth="29040" windowHeight="15840" activeTab="4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1" l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29" i="1"/>
  <c r="AE29" i="1"/>
  <c r="AB29" i="1"/>
  <c r="Y15" i="1"/>
  <c r="Y16" i="1"/>
  <c r="Y17" i="1"/>
  <c r="Y18" i="1"/>
  <c r="Y19" i="1"/>
  <c r="Y20" i="1"/>
  <c r="Y21" i="1"/>
  <c r="Y22" i="1"/>
  <c r="Y23" i="1"/>
  <c r="Y24" i="1"/>
  <c r="K29" i="1" l="1"/>
  <c r="M29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E25" i="1" l="1"/>
  <c r="AF25" i="1"/>
  <c r="AF22" i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N20" i="1"/>
  <c r="Y10" i="1" s="1"/>
  <c r="N21" i="1"/>
  <c r="Y11" i="1" s="1"/>
  <c r="N22" i="1"/>
  <c r="Y12" i="1" s="1"/>
  <c r="N23" i="1"/>
  <c r="Y13" i="1" s="1"/>
  <c r="N24" i="1"/>
  <c r="Y14" i="1" s="1"/>
  <c r="N9" i="1"/>
  <c r="N10" i="1"/>
  <c r="N11" i="1"/>
  <c r="N12" i="1"/>
  <c r="N13" i="1"/>
  <c r="N14" i="1"/>
  <c r="N19" i="1"/>
  <c r="Y9" i="1" s="1"/>
  <c r="N18" i="1"/>
  <c r="Y8" i="1" s="1"/>
  <c r="N17" i="1"/>
  <c r="Y7" i="1" s="1"/>
  <c r="N16" i="1"/>
  <c r="Y6" i="1" s="1"/>
  <c r="N15" i="1"/>
  <c r="Y5" i="1" s="1"/>
  <c r="N8" i="1"/>
  <c r="N7" i="1"/>
  <c r="N6" i="1"/>
  <c r="N5" i="1"/>
  <c r="AC18" i="1" l="1"/>
  <c r="AF10" i="1"/>
  <c r="AF14" i="1"/>
  <c r="AF5" i="1"/>
  <c r="AF9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<sst xmlns="http://schemas.openxmlformats.org/spreadsheetml/2006/main" count="210" uniqueCount="132">
  <si>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</si>
  <si>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</si>
  <si>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</si>
  <si>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</si>
  <si>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</si>
  <si>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</si>
  <si>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</si>
  <si>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</si>
  <si>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</si>
  <si>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</si>
  <si>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</si>
  <si>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</si>
  <si>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</si>
  <si>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</si>
  <si>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</si>
  <si>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</si>
  <si>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</si>
  <si>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</si>
  <si>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</si>
  <si>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</si>
  <si>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</si>
  <si>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</si>
  <si>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</si>
  <si>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</si>
  <si>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</si>
  <si>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</si>
  <si>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</si>
  <si>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</si>
  <si>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</si>
  <si>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</si>
  <si>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</si>
  <si>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</si>
  <si>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</si>
  <si>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</si>
  <si>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</si>
  <si>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</si>
  <si>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</si>
  <si>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</si>
  <si>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</si>
  <si>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</si>
  <si>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</si>
  <si>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</si>
  <si>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</si>
  <si>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</si>
  <si>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</si>
  <si>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</si>
  <si>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</si>
  <si>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</si>
  <si>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DB</t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</si>
  <si>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</si>
  <si>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</si>
  <si>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</si>
  <si>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</si>
  <si>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</si>
  <si>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</si>
  <si>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</si>
  <si>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</si>
  <si>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https://n.news.naver.com/mnews/article/277/0005521194</t>
  </si>
  <si>
    <t>https://n.news.naver.com/mnews/article/018/0005910540</t>
  </si>
  <si>
    <t>https://n.news.naver.com/mnews/article/037/0000035484</t>
  </si>
  <si>
    <t>https://n.news.naver.com/mnews/article/006/0000127754</t>
  </si>
  <si>
    <t>https://n.news.naver.com/mnews/article/055/0001217171</t>
  </si>
  <si>
    <t>https://n.news.naver.com/mnews/article/374/0000416918</t>
  </si>
  <si>
    <t>https://n.news.naver.com/mnews/article/031/0000895456</t>
  </si>
  <si>
    <t>https://n.news.naver.com/mnews/article/138/0002188357</t>
  </si>
  <si>
    <t>https://n.news.naver.com/mnews/article/009/0005417193</t>
  </si>
  <si>
    <t>https://n.news.naver.com/mnews/article/011/0004430549</t>
  </si>
  <si>
    <t>https://n.news.naver.com/mnews/article/009/0005417182</t>
  </si>
  <si>
    <t>https://n.news.naver.com/mnews/article/018/0005910635</t>
  </si>
  <si>
    <t>https://dart.fss.or.kr/dsaf001/main.do?rcpNo=20241220800190</t>
  </si>
  <si>
    <t>https://n.news.naver.com/mnews/article/015/0005072555</t>
  </si>
  <si>
    <t>https://n.news.naver.com/mnews/article/018/0005910552</t>
  </si>
  <si>
    <t>https://dart.fss.or.kr/dsaf001/main.do?rcpNo=20241220000473</t>
  </si>
  <si>
    <t>https://n.news.naver.com/mnews/article/030/0003269849</t>
  </si>
  <si>
    <t>https://n.news.naver.com/mnews/article/277/0005521069</t>
  </si>
  <si>
    <t>https://n.news.naver.com/mnews/article/366/0001041809</t>
  </si>
  <si>
    <t>https://n.news.naver.com/mnews/article/016/0002405664</t>
  </si>
  <si>
    <t>https://n.news.naver.com/mnews/article/215/0001192547</t>
  </si>
  <si>
    <t>https://n.news.naver.com/mnews/article/277/0005521189</t>
  </si>
  <si>
    <t>https://n.news.naver.com/mnews/article/277/0005521024</t>
  </si>
  <si>
    <t>https://n.news.naver.com/mnews/article/001/0015117628</t>
  </si>
  <si>
    <t>https://n.news.naver.com/mnews/article/003/0012973491</t>
  </si>
  <si>
    <t>https://dart.fss.or.kr/dsaf001/main.do?rcpNo=20241220800204</t>
  </si>
  <si>
    <t>https://dart.fss.or.kr/dsaf001/main.do?rcpNo=20241220800050</t>
  </si>
  <si>
    <t>https://n.news.naver.com/mnews/article/243/0000070018</t>
  </si>
  <si>
    <t>https://n.news.naver.com/mnews/article/037/0000035488</t>
  </si>
  <si>
    <t>https://n.news.naver.com/mnews/article/374/0000416799</t>
  </si>
  <si>
    <t>https://n.news.naver.com/mnews/article/277/0005520770</t>
  </si>
  <si>
    <t>https://n.news.naver.com/mnews/article/018/0005910637</t>
  </si>
  <si>
    <t>https://dart.fss.or.kr/dsaf001/main.do?rcpNo=20241220000669</t>
  </si>
  <si>
    <t>https://dart.fss.or.kr/dsaf001/main.do?rcpNo=20241220000578</t>
  </si>
  <si>
    <t>https://n.news.naver.com/mnews/article/018/0005910350</t>
  </si>
  <si>
    <t>https://n.news.naver.com/mnews/article/293/0000061861</t>
  </si>
  <si>
    <t>https://dart.fss.or.kr/dsaf001/main.do?rcpNo=20241220000614</t>
  </si>
  <si>
    <t>https://dart.fss.or.kr/dsaf001/main.do?rcpNo=20241220000606</t>
  </si>
  <si>
    <t>https://dart.fss.or.kr/dsaf001/main.do?rcpNo=20241220900750</t>
  </si>
  <si>
    <t>https://dart.fss.or.kr/dsaf001/main.do?rcpNo=20241220900316</t>
  </si>
  <si>
    <t>https://n.news.naver.com/mnews/article/015/0005072761</t>
  </si>
  <si>
    <t>https://n.news.naver.com/mnews/article/018/0005910548</t>
  </si>
  <si>
    <t>https://n.news.naver.com/mnews/article/215/0001192484</t>
  </si>
  <si>
    <t>https://n.news.naver.com/mnews/article/421/0007978974</t>
  </si>
  <si>
    <t>https://n.news.naver.com/mnews/article/374/0000416798</t>
  </si>
  <si>
    <t>https://n.news.naver.com/mnews/article/374/0000416796</t>
  </si>
  <si>
    <t>https://n.news.naver.com/mnews/article/018/0005910303</t>
  </si>
  <si>
    <t>https://n.news.naver.com/mnews/article/277/0005520791</t>
  </si>
  <si>
    <t>https://n.news.naver.com/mnews/article/119/0002906250</t>
  </si>
  <si>
    <t>제목</t>
  </si>
  <si>
    <t>제목URL</t>
    <phoneticPr fontId="1" type="noConversion"/>
  </si>
  <si>
    <t>증권사</t>
  </si>
  <si>
    <t>작성일</t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</si>
  <si>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</si>
  <si>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</si>
  <si>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</si>
  <si>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</si>
  <si>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</si>
  <si>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</si>
  <si>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업종명</t>
  </si>
  <si>
    <t>업종명 Url</t>
  </si>
  <si>
    <t>전일대비</t>
  </si>
  <si>
    <t>전일대비 등락현황 전체</t>
  </si>
  <si>
    <t>전일대비 등락현황 상승</t>
  </si>
  <si>
    <t>전일대비 등락현황 보합</t>
  </si>
  <si>
    <t>전일대비 등락현황 하락</t>
  </si>
  <si>
    <t>등락그래프</t>
  </si>
  <si>
    <t>N</t>
  </si>
  <si>
    <t>종목명 Url</t>
  </si>
  <si>
    <t>매수호가</t>
  </si>
  <si>
    <t>매도호가</t>
  </si>
  <si>
    <t>매수총잔량</t>
  </si>
  <si>
    <t>매도총잔량</t>
  </si>
  <si>
    <t>URL</t>
    <phoneticPr fontId="1" type="noConversion"/>
  </si>
  <si>
    <t>종목별 이슈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</si>
</sst>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177" fontId="0" fillId="0" borderId="5" xfId="0" applyNumberForma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12" fillId="0" borderId="5" xfId="0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17" fillId="0" borderId="0" xfId="0" applyFont="1">
      <alignment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13" fillId="2" borderId="7" xfId="4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O51"/>
  <sheetViews>
    <sheetView showGridLines="0" topLeftCell="D1" zoomScale="85" zoomScaleNormal="85" workbookViewId="0">
      <selection activeCell="K30" sqref="K30:L30"/>
    </sheetView>
  </sheetViews>
  <sheetFormatPr defaultRowHeight="16.5"/>
  <cols>
    <col min="1" max="1" width="6.6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9.12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36"/>
    </row>
    <row r="2" spans="2:32" ht="27.75" customHeight="1" thickBot="1"/>
    <row r="3" spans="2:32" ht="17.25" thickBot="1">
      <c r="B3" s="50" t="s">
        <v>2</v>
      </c>
      <c r="C3" s="50"/>
      <c r="E3" s="50" t="s">
        <v>29</v>
      </c>
      <c r="F3" s="50"/>
      <c r="H3" s="50" t="s">
        <v>30</v>
      </c>
      <c r="I3" s="50"/>
      <c r="K3" s="50" t="s">
        <v>31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B3" s="54" t="s">
        <v>33</v>
      </c>
      <c r="AC3" s="54"/>
      <c r="AD3" s="54"/>
      <c r="AE3" s="54"/>
      <c r="AF3" s="54"/>
    </row>
    <row r="4" spans="2:32" ht="18" customHeight="1" thickBot="1">
      <c r="D4" s="6"/>
      <c r="K4" s="30" t="s">
        <v>8</v>
      </c>
      <c r="L4" s="30" t="s">
        <v>1</v>
      </c>
      <c r="M4" s="30" t="s">
        <v>32</v>
      </c>
      <c r="N4" s="30" t="s">
        <v>4</v>
      </c>
      <c r="O4" s="17" t="s">
        <v>19</v>
      </c>
      <c r="P4" s="17" t="s">
        <v>20</v>
      </c>
      <c r="Q4" s="17" t="s">
        <v>21</v>
      </c>
      <c r="R4" s="17" t="s">
        <v>22</v>
      </c>
      <c r="S4" s="17" t="s">
        <v>0</v>
      </c>
      <c r="T4" s="17" t="s">
        <v>23</v>
      </c>
      <c r="U4" s="17" t="s">
        <v>24</v>
      </c>
      <c r="V4" s="17" t="s">
        <v>25</v>
      </c>
      <c r="W4" s="17" t="s">
        <v>26</v>
      </c>
      <c r="X4" s="17" t="s">
        <v>27</v>
      </c>
      <c r="Y4" s="17" t="s">
        <v>41</v>
      </c>
      <c r="Z4" s="30" t="s">
        <v>5</v>
      </c>
      <c r="AB4" s="10" t="s">
        <v>4</v>
      </c>
      <c r="AC4" s="56" t="s">
        <v>48</v>
      </c>
      <c r="AD4" s="56"/>
      <c r="AE4" s="56"/>
      <c r="AF4" s="56"/>
    </row>
    <row r="5" spans="2:32">
      <c r="K5" s="18">
        <v>1</v>
      </c>
      <c r="L5" s="52" t="s">
        <v>2</v>
      </c>
      <c r="M5" s="18">
        <v>1</v>
      </c>
      <c r="N5" s="29">
        <f>KOSPI!B2</f>
        <v>0</v>
      </c>
      <c r="O5" s="19">
        <f>KOSPI!D2</f>
        <v>0</v>
      </c>
      <c r="P5" s="22">
        <f>KOSPI!E2</f>
        <v>0</v>
      </c>
      <c r="Q5" s="44">
        <f>KOSPI!F2</f>
        <v>0</v>
      </c>
      <c r="R5" s="19">
        <f>KOSPI!G2</f>
        <v>0</v>
      </c>
      <c r="S5" s="19">
        <f>KOSPI!H2</f>
        <v>0</v>
      </c>
      <c r="T5" s="19">
        <f>KOSPI!I2</f>
        <v>0</v>
      </c>
      <c r="U5" s="19">
        <f>KOSPI!J2</f>
        <v>0</v>
      </c>
      <c r="V5" s="19">
        <f>KOSPI!K2</f>
        <v>0</v>
      </c>
      <c r="W5" s="19">
        <f>KOSPI!L2</f>
        <v>0</v>
      </c>
      <c r="X5" s="19">
        <f>KOSPI!M2</f>
        <v>0</v>
      </c>
      <c r="Y5" s="19" t="str">
        <f>IFERROR(IF(VLOOKUP(N15, 종목별이슈!C:D, 2, FALSE)="전자공시", VLOOKUP(N15, 종목별이슈!C:D, 1, FALSE), "일치 없음"), "결과 없음")</f>
        <v>결과 없음</v>
      </c>
      <c r="Z5" s="43" t="str">
        <f>IF(ISBLANK(KOSPI!B2), "", HYPERLINK(KOSPI!C2, "▶"))</f>
        <v/>
      </c>
      <c r="AB5" s="34" t="s">
        <v>47</v>
      </c>
      <c r="AC5" s="34"/>
      <c r="AD5" s="34"/>
      <c r="AE5" s="23"/>
      <c r="AF5" s="28" t="e">
        <f>VLOOKUP($AC$4,$N$5:$Y$24,2,0)</f>
        <v>#N/A</v>
      </c>
    </row>
    <row r="6" spans="2:32">
      <c r="K6" s="7">
        <v>2</v>
      </c>
      <c r="L6" s="52"/>
      <c r="M6" s="7">
        <v>2</v>
      </c>
      <c r="N6" s="19">
        <f>KOSPI!B3</f>
        <v>0</v>
      </c>
      <c r="O6" s="19">
        <f>KOSPI!D3</f>
        <v>0</v>
      </c>
      <c r="P6" s="22">
        <f>KOSPI!E3</f>
        <v>0</v>
      </c>
      <c r="Q6" s="44">
        <f>KOSPI!F3</f>
        <v>0</v>
      </c>
      <c r="R6" s="19">
        <f>KOSPI!G3</f>
        <v>0</v>
      </c>
      <c r="S6" s="19">
        <f>KOSPI!H3</f>
        <v>0</v>
      </c>
      <c r="T6" s="19">
        <f>KOSPI!I3</f>
        <v>0</v>
      </c>
      <c r="U6" s="19">
        <f>KOSPI!J3</f>
        <v>0</v>
      </c>
      <c r="V6" s="19">
        <f>KOSPI!K3</f>
        <v>0</v>
      </c>
      <c r="W6" s="19">
        <f>KOSPI!L3</f>
        <v>0</v>
      </c>
      <c r="X6" s="19">
        <f>KOSPI!M3</f>
        <v>0</v>
      </c>
      <c r="Y6" s="19" t="str">
        <f>IFERROR(IF(VLOOKUP(N16, 종목별이슈!C:D, 2, FALSE)="전자공시", VLOOKUP(N16, 종목별이슈!C:D, 1, FALSE), "일치 없음"), "결과 없음")</f>
        <v>결과 없음</v>
      </c>
      <c r="Z6" s="43" t="str">
        <f>IF(ISBLANK(KOSPI!B3), "", HYPERLINK(KOSPI!C3, "▶"))</f>
        <v/>
      </c>
      <c r="AB6" s="34" t="s">
        <v>20</v>
      </c>
      <c r="AC6" s="34"/>
      <c r="AD6" s="34"/>
      <c r="AE6" s="24"/>
      <c r="AF6" s="25" t="e">
        <f>VLOOKUP($AC$4,$N$5:$Y$24,3,0)</f>
        <v>#N/A</v>
      </c>
    </row>
    <row r="7" spans="2:32">
      <c r="K7" s="7">
        <v>3</v>
      </c>
      <c r="L7" s="52"/>
      <c r="M7" s="7">
        <v>3</v>
      </c>
      <c r="N7" s="19">
        <f>KOSPI!B4</f>
        <v>0</v>
      </c>
      <c r="O7" s="19">
        <f>KOSPI!D4</f>
        <v>0</v>
      </c>
      <c r="P7" s="22">
        <f>KOSPI!E4</f>
        <v>0</v>
      </c>
      <c r="Q7" s="44">
        <f>KOSPI!F4</f>
        <v>0</v>
      </c>
      <c r="R7" s="19">
        <f>KOSPI!G4</f>
        <v>0</v>
      </c>
      <c r="S7" s="19">
        <f>KOSPI!H4</f>
        <v>0</v>
      </c>
      <c r="T7" s="19">
        <f>KOSPI!I4</f>
        <v>0</v>
      </c>
      <c r="U7" s="19">
        <f>KOSPI!J4</f>
        <v>0</v>
      </c>
      <c r="V7" s="19">
        <f>KOSPI!K4</f>
        <v>0</v>
      </c>
      <c r="W7" s="19">
        <f>KOSPI!L4</f>
        <v>0</v>
      </c>
      <c r="X7" s="19">
        <f>KOSPI!M4</f>
        <v>0</v>
      </c>
      <c r="Y7" s="19" t="str">
        <f>IFERROR(IF(VLOOKUP(N17, 종목별이슈!C:D, 2, FALSE)="전자공시", VLOOKUP(N17, 종목별이슈!C:D, 1, FALSE), "일치 없음"), "결과 없음")</f>
        <v>결과 없음</v>
      </c>
      <c r="Z7" s="43" t="str">
        <f>IF(ISBLANK(KOSPI!B4), "", HYPERLINK(KOSPI!C4, "▶"))</f>
        <v/>
      </c>
      <c r="AB7" s="34" t="s">
        <v>21</v>
      </c>
      <c r="AC7" s="34"/>
      <c r="AD7" s="34"/>
      <c r="AE7" s="24"/>
      <c r="AF7" s="27" t="e">
        <f>VLOOKUP($AC$4,$N$5:$Y$24,4,0)</f>
        <v>#N/A</v>
      </c>
    </row>
    <row r="8" spans="2:32" ht="17.25" thickBot="1">
      <c r="K8" s="7">
        <v>4</v>
      </c>
      <c r="L8" s="52"/>
      <c r="M8" s="7">
        <v>4</v>
      </c>
      <c r="N8" s="19">
        <f>KOSPI!B5</f>
        <v>0</v>
      </c>
      <c r="O8" s="19">
        <f>KOSPI!D5</f>
        <v>0</v>
      </c>
      <c r="P8" s="22">
        <f>KOSPI!E5</f>
        <v>0</v>
      </c>
      <c r="Q8" s="44">
        <f>KOSPI!F5</f>
        <v>0</v>
      </c>
      <c r="R8" s="19">
        <f>KOSPI!G5</f>
        <v>0</v>
      </c>
      <c r="S8" s="19">
        <f>KOSPI!H5</f>
        <v>0</v>
      </c>
      <c r="T8" s="19">
        <f>KOSPI!I5</f>
        <v>0</v>
      </c>
      <c r="U8" s="19">
        <f>KOSPI!J5</f>
        <v>0</v>
      </c>
      <c r="V8" s="19">
        <f>KOSPI!K5</f>
        <v>0</v>
      </c>
      <c r="W8" s="19">
        <f>KOSPI!L5</f>
        <v>0</v>
      </c>
      <c r="X8" s="19">
        <f>KOSPI!M5</f>
        <v>0</v>
      </c>
      <c r="Y8" s="19" t="str">
        <f>IFERROR(IF(VLOOKUP(N18, 종목별이슈!C:D, 2, FALSE)="전자공시", VLOOKUP(N18, 종목별이슈!C:D, 1, FALSE), "일치 없음"), "결과 없음")</f>
        <v>결과 없음</v>
      </c>
      <c r="Z8" s="43" t="str">
        <f>IF(ISBLANK(KOSPI!B5), "", HYPERLINK(KOSPI!C5, "▶"))</f>
        <v/>
      </c>
      <c r="AB8" s="34" t="s">
        <v>22</v>
      </c>
      <c r="AC8" s="34"/>
      <c r="AD8" s="34"/>
      <c r="AE8" s="24"/>
      <c r="AF8" s="28" t="e">
        <f>VLOOKUP($AC$4,$N$5:$Y$24,5,0)</f>
        <v>#N/A</v>
      </c>
    </row>
    <row r="9" spans="2:32" ht="17.25" thickBot="1">
      <c r="B9" s="50" t="s">
        <v>9</v>
      </c>
      <c r="C9" s="50"/>
      <c r="E9" s="50" t="s">
        <v>10</v>
      </c>
      <c r="F9" s="50"/>
      <c r="H9" s="50" t="s">
        <v>11</v>
      </c>
      <c r="I9" s="50"/>
      <c r="K9" s="7">
        <v>5</v>
      </c>
      <c r="L9" s="52"/>
      <c r="M9" s="7">
        <v>5</v>
      </c>
      <c r="N9" s="19">
        <f>KOSPI!B6</f>
        <v>0</v>
      </c>
      <c r="O9" s="19">
        <f>KOSPI!D6</f>
        <v>0</v>
      </c>
      <c r="P9" s="22">
        <f>KOSPI!E6</f>
        <v>0</v>
      </c>
      <c r="Q9" s="44">
        <f>KOSPI!F6</f>
        <v>0</v>
      </c>
      <c r="R9" s="19">
        <f>KOSPI!G6</f>
        <v>0</v>
      </c>
      <c r="S9" s="19">
        <f>KOSPI!H6</f>
        <v>0</v>
      </c>
      <c r="T9" s="19">
        <f>KOSPI!I6</f>
        <v>0</v>
      </c>
      <c r="U9" s="19">
        <f>KOSPI!J6</f>
        <v>0</v>
      </c>
      <c r="V9" s="19">
        <f>KOSPI!K6</f>
        <v>0</v>
      </c>
      <c r="W9" s="19">
        <f>KOSPI!L6</f>
        <v>0</v>
      </c>
      <c r="X9" s="19">
        <f>KOSPI!M6</f>
        <v>0</v>
      </c>
      <c r="Y9" s="19" t="str">
        <f>IFERROR(IF(VLOOKUP(N19, 종목별이슈!C:D, 2, FALSE)="전자공시", VLOOKUP(N19, 종목별이슈!C:D, 1, FALSE), "일치 없음"), "결과 없음")</f>
        <v>결과 없음</v>
      </c>
      <c r="Z9" s="43" t="str">
        <f>IF(ISBLANK(KOSPI!B6), "", HYPERLINK(KOSPI!C6, "▶"))</f>
        <v/>
      </c>
      <c r="AB9" s="34" t="s">
        <v>49</v>
      </c>
      <c r="AC9" s="34"/>
      <c r="AD9" s="34"/>
      <c r="AF9" s="28" t="e">
        <f>VLOOKUP($AC$4,$N$5:$Y$24,6,0)</f>
        <v>#N/A</v>
      </c>
    </row>
    <row r="10" spans="2:32">
      <c r="B10" s="5"/>
      <c r="C10" s="8"/>
      <c r="E10" s="9"/>
      <c r="F10" s="13"/>
      <c r="K10" s="7">
        <v>6</v>
      </c>
      <c r="L10" s="52"/>
      <c r="M10" s="7">
        <v>6</v>
      </c>
      <c r="N10" s="19">
        <f>KOSPI!B7</f>
        <v>0</v>
      </c>
      <c r="O10" s="19">
        <f>KOSPI!D7</f>
        <v>0</v>
      </c>
      <c r="P10" s="22">
        <f>KOSPI!E7</f>
        <v>0</v>
      </c>
      <c r="Q10" s="44">
        <f>KOSPI!F7</f>
        <v>0</v>
      </c>
      <c r="R10" s="19">
        <f>KOSPI!G7</f>
        <v>0</v>
      </c>
      <c r="S10" s="19">
        <f>KOSPI!H7</f>
        <v>0</v>
      </c>
      <c r="T10" s="19">
        <f>KOSPI!I7</f>
        <v>0</v>
      </c>
      <c r="U10" s="19">
        <f>KOSPI!J7</f>
        <v>0</v>
      </c>
      <c r="V10" s="19">
        <f>KOSPI!K7</f>
        <v>0</v>
      </c>
      <c r="W10" s="19">
        <f>KOSPI!L7</f>
        <v>0</v>
      </c>
      <c r="X10" s="19">
        <f>KOSPI!M7</f>
        <v>0</v>
      </c>
      <c r="Y10" s="19" t="str">
        <f>IFERROR(IF(VLOOKUP(N20, 종목별이슈!C:D, 2, FALSE)="전자공시", VLOOKUP(N20, 종목별이슈!C:D, 1, FALSE), "일치 없음"), "결과 없음")</f>
        <v>결과 없음</v>
      </c>
      <c r="Z10" s="43" t="str">
        <f>IF(ISBLANK(KOSPI!B7), "", HYPERLINK(KOSPI!C7, "▶"))</f>
        <v/>
      </c>
      <c r="AB10" s="34" t="s">
        <v>52</v>
      </c>
      <c r="AC10" s="34"/>
      <c r="AD10" s="34"/>
      <c r="AF10" s="26" t="e">
        <f>VLOOKUP($AC$4,$N$5:$Y$24,7,0)</f>
        <v>#N/A</v>
      </c>
    </row>
    <row r="11" spans="2:32" ht="17.45" customHeight="1">
      <c r="K11" s="7">
        <v>7</v>
      </c>
      <c r="L11" s="52"/>
      <c r="M11" s="7">
        <v>7</v>
      </c>
      <c r="N11" s="19">
        <f>KOSPI!B8</f>
        <v>0</v>
      </c>
      <c r="O11" s="19">
        <f>KOSPI!D8</f>
        <v>0</v>
      </c>
      <c r="P11" s="22">
        <f>KOSPI!E8</f>
        <v>0</v>
      </c>
      <c r="Q11" s="44">
        <f>KOSPI!F8</f>
        <v>0</v>
      </c>
      <c r="R11" s="19">
        <f>KOSPI!G8</f>
        <v>0</v>
      </c>
      <c r="S11" s="19">
        <f>KOSPI!H8</f>
        <v>0</v>
      </c>
      <c r="T11" s="19">
        <f>KOSPI!I8</f>
        <v>0</v>
      </c>
      <c r="U11" s="19">
        <f>KOSPI!J8</f>
        <v>0</v>
      </c>
      <c r="V11" s="19">
        <f>KOSPI!K8</f>
        <v>0</v>
      </c>
      <c r="W11" s="19">
        <f>KOSPI!L8</f>
        <v>0</v>
      </c>
      <c r="X11" s="19">
        <f>KOSPI!M8</f>
        <v>0</v>
      </c>
      <c r="Y11" s="19" t="str">
        <f>IFERROR(IF(VLOOKUP(N21, 종목별이슈!C:D, 2, FALSE)="전자공시", VLOOKUP(N21, 종목별이슈!C:D, 1, FALSE), "일치 없음"), "결과 없음")</f>
        <v>결과 없음</v>
      </c>
      <c r="Z11" s="43" t="str">
        <f>IF(ISBLANK(KOSPI!B8), "", HYPERLINK(KOSPI!C8, "▶"))</f>
        <v/>
      </c>
      <c r="AB11" s="34" t="s">
        <v>55</v>
      </c>
      <c r="AC11" s="34"/>
      <c r="AD11" s="34"/>
      <c r="AF11" s="26" t="e">
        <f>VLOOKUP($AC$4,$N$5:$Y$24,8,0)</f>
        <v>#N/A</v>
      </c>
    </row>
    <row r="12" spans="2:32">
      <c r="K12" s="7">
        <v>8</v>
      </c>
      <c r="L12" s="52"/>
      <c r="M12" s="7">
        <v>8</v>
      </c>
      <c r="N12" s="19">
        <f>KOSPI!B9</f>
        <v>0</v>
      </c>
      <c r="O12" s="19">
        <f>KOSPI!D9</f>
        <v>0</v>
      </c>
      <c r="P12" s="22">
        <f>KOSPI!E9</f>
        <v>0</v>
      </c>
      <c r="Q12" s="44">
        <f>KOSPI!F9</f>
        <v>0</v>
      </c>
      <c r="R12" s="19">
        <f>KOSPI!G9</f>
        <v>0</v>
      </c>
      <c r="S12" s="19">
        <f>KOSPI!H9</f>
        <v>0</v>
      </c>
      <c r="T12" s="19">
        <f>KOSPI!I9</f>
        <v>0</v>
      </c>
      <c r="U12" s="19">
        <f>KOSPI!J9</f>
        <v>0</v>
      </c>
      <c r="V12" s="19">
        <f>KOSPI!K9</f>
        <v>0</v>
      </c>
      <c r="W12" s="19">
        <f>KOSPI!L9</f>
        <v>0</v>
      </c>
      <c r="X12" s="19">
        <f>KOSPI!M9</f>
        <v>0</v>
      </c>
      <c r="Y12" s="19" t="str">
        <f>IFERROR(IF(VLOOKUP(N22, 종목별이슈!C:D, 2, FALSE)="전자공시", VLOOKUP(N22, 종목별이슈!C:D, 1, FALSE), "일치 없음"), "결과 없음")</f>
        <v>결과 없음</v>
      </c>
      <c r="Z12" s="43" t="str">
        <f>IF(ISBLANK(KOSPI!B9), "", HYPERLINK(KOSPI!C9, "▶"))</f>
        <v/>
      </c>
      <c r="AB12" s="34" t="s">
        <v>53</v>
      </c>
      <c r="AC12" s="34"/>
      <c r="AD12" s="34"/>
      <c r="AF12" s="26" t="e">
        <f>VLOOKUP($AC$4,$N$5:$Y$24,9,0)</f>
        <v>#N/A</v>
      </c>
    </row>
    <row r="13" spans="2:32">
      <c r="K13" s="7">
        <v>9</v>
      </c>
      <c r="L13" s="52"/>
      <c r="M13" s="7">
        <v>9</v>
      </c>
      <c r="N13" s="19">
        <f>KOSPI!B10</f>
        <v>0</v>
      </c>
      <c r="O13" s="19">
        <f>KOSPI!D10</f>
        <v>0</v>
      </c>
      <c r="P13" s="22">
        <f>KOSPI!E10</f>
        <v>0</v>
      </c>
      <c r="Q13" s="44">
        <f>KOSPI!F10</f>
        <v>0</v>
      </c>
      <c r="R13" s="19">
        <f>KOSPI!G10</f>
        <v>0</v>
      </c>
      <c r="S13" s="19">
        <f>KOSPI!H10</f>
        <v>0</v>
      </c>
      <c r="T13" s="19">
        <f>KOSPI!I10</f>
        <v>0</v>
      </c>
      <c r="U13" s="19">
        <f>KOSPI!J10</f>
        <v>0</v>
      </c>
      <c r="V13" s="19">
        <f>KOSPI!K10</f>
        <v>0</v>
      </c>
      <c r="W13" s="19">
        <f>KOSPI!L10</f>
        <v>0</v>
      </c>
      <c r="X13" s="19">
        <f>KOSPI!M10</f>
        <v>0</v>
      </c>
      <c r="Y13" s="19" t="str">
        <f>IFERROR(IF(VLOOKUP(N23, 종목별이슈!C:D, 2, FALSE)="전자공시", VLOOKUP(N23, 종목별이슈!C:D, 1, FALSE), "일치 없음"), "결과 없음")</f>
        <v>결과 없음</v>
      </c>
      <c r="Z13" s="43" t="str">
        <f>IF(ISBLANK(KOSPI!B10), "", HYPERLINK(KOSPI!C10, "▶"))</f>
        <v/>
      </c>
      <c r="AB13" s="34" t="s">
        <v>54</v>
      </c>
      <c r="AC13" s="34"/>
      <c r="AD13" s="34"/>
      <c r="AF13" s="26" t="e">
        <f>VLOOKUP($AC$4,$N$5:$Y$24,10,0)</f>
        <v>#N/A</v>
      </c>
    </row>
    <row r="14" spans="2:32" ht="17.25" thickBot="1">
      <c r="K14" s="7">
        <v>10</v>
      </c>
      <c r="L14" s="53"/>
      <c r="M14" s="7">
        <v>10</v>
      </c>
      <c r="N14" s="19">
        <f>KOSPI!B11</f>
        <v>0</v>
      </c>
      <c r="O14" s="19">
        <f>KOSPI!D11</f>
        <v>0</v>
      </c>
      <c r="P14" s="22">
        <f>KOSPI!E11</f>
        <v>0</v>
      </c>
      <c r="Q14" s="44">
        <f>KOSPI!F11</f>
        <v>0</v>
      </c>
      <c r="R14" s="19">
        <f>KOSPI!G11</f>
        <v>0</v>
      </c>
      <c r="S14" s="19">
        <f>KOSPI!H11</f>
        <v>0</v>
      </c>
      <c r="T14" s="19">
        <f>KOSPI!I11</f>
        <v>0</v>
      </c>
      <c r="U14" s="19">
        <f>KOSPI!J11</f>
        <v>0</v>
      </c>
      <c r="V14" s="19">
        <f>KOSPI!K11</f>
        <v>0</v>
      </c>
      <c r="W14" s="19">
        <f>KOSPI!L11</f>
        <v>0</v>
      </c>
      <c r="X14" s="19">
        <f>KOSPI!M11</f>
        <v>0</v>
      </c>
      <c r="Y14" s="19" t="str">
        <f>IFERROR(IF(VLOOKUP(N24, 종목별이슈!C:D, 2, FALSE)="전자공시", VLOOKUP(N24, 종목별이슈!C:D, 1, FALSE), "일치 없음"), "결과 없음")</f>
        <v>결과 없음</v>
      </c>
      <c r="Z14" s="43" t="str">
        <f>IF(ISBLANK(KOSPI!B11), "", HYPERLINK(KOSPI!C11, "▶"))</f>
        <v/>
      </c>
      <c r="AB14" s="34" t="s">
        <v>56</v>
      </c>
      <c r="AC14" s="34"/>
      <c r="AD14" s="34"/>
      <c r="AF14" s="26" t="e">
        <f>VLOOKUP($AC$4,$N$5:$Y$24,11,0)</f>
        <v>#N/A</v>
      </c>
    </row>
    <row r="15" spans="2:32" ht="17.25" thickBot="1">
      <c r="B15" s="50" t="s">
        <v>12</v>
      </c>
      <c r="C15" s="50"/>
      <c r="E15" s="50" t="s">
        <v>13</v>
      </c>
      <c r="F15" s="50"/>
      <c r="H15" s="50" t="s">
        <v>14</v>
      </c>
      <c r="I15" s="50"/>
      <c r="K15" s="7">
        <v>11</v>
      </c>
      <c r="L15" s="51" t="s">
        <v>3</v>
      </c>
      <c r="M15" s="7">
        <v>1</v>
      </c>
      <c r="N15" s="19">
        <f>KOSDAQ!B7</f>
        <v>0</v>
      </c>
      <c r="O15" s="19">
        <f>KOSDAQ!D7</f>
        <v>0</v>
      </c>
      <c r="P15" s="22">
        <f>KOSDAQ!E7</f>
        <v>0</v>
      </c>
      <c r="Q15" s="44">
        <f>KOSDAQ!F7</f>
        <v>0</v>
      </c>
      <c r="R15" s="19">
        <f>KOSDAQ!G7</f>
        <v>0</v>
      </c>
      <c r="S15" s="19">
        <f>KOSDAQ!H7</f>
        <v>0</v>
      </c>
      <c r="T15" s="19">
        <f>KOSDAQ!I7</f>
        <v>0</v>
      </c>
      <c r="U15" s="19">
        <f>KOSDAQ!J7</f>
        <v>0</v>
      </c>
      <c r="V15" s="19">
        <f>KOSDAQ!K7</f>
        <v>0</v>
      </c>
      <c r="W15" s="19">
        <f>KOSDAQ!L7</f>
        <v>0</v>
      </c>
      <c r="X15" s="19">
        <f>KOSDAQ!M7</f>
        <v>0</v>
      </c>
      <c r="Y15" s="19" t="str">
        <f>IFERROR(IF(VLOOKUP(N25, 종목별이슈!C:D, 2, FALSE)="전자공시", VLOOKUP(N25, 종목별이슈!C:D, 1, FALSE), "일치 없음"), "결과 없음")</f>
        <v>결과 없음</v>
      </c>
      <c r="Z15" s="43" t="str">
        <f>IF(ISBLANK(KOSDAQ!B2), "", HYPERLINK(KOSDAQ!C2, "▶"))</f>
        <v/>
      </c>
      <c r="AB15" s="55"/>
      <c r="AC15" s="55"/>
      <c r="AD15" s="55"/>
      <c r="AF15" s="26"/>
    </row>
    <row r="16" spans="2:32" ht="17.25" thickBot="1">
      <c r="K16" s="7">
        <v>12</v>
      </c>
      <c r="L16" s="52"/>
      <c r="M16" s="7">
        <v>2</v>
      </c>
      <c r="N16" s="19">
        <f>KOSDAQ!B8</f>
        <v>0</v>
      </c>
      <c r="O16" s="19">
        <f>KOSDAQ!D8</f>
        <v>0</v>
      </c>
      <c r="P16" s="22">
        <f>KOSDAQ!E8</f>
        <v>0</v>
      </c>
      <c r="Q16" s="44">
        <f>KOSDAQ!F8</f>
        <v>0</v>
      </c>
      <c r="R16" s="19">
        <f>KOSDAQ!G8</f>
        <v>0</v>
      </c>
      <c r="S16" s="19">
        <f>KOSDAQ!H8</f>
        <v>0</v>
      </c>
      <c r="T16" s="19">
        <f>KOSDAQ!I8</f>
        <v>0</v>
      </c>
      <c r="U16" s="19">
        <f>KOSDAQ!J8</f>
        <v>0</v>
      </c>
      <c r="V16" s="19">
        <f>KOSDAQ!K8</f>
        <v>0</v>
      </c>
      <c r="W16" s="19">
        <f>KOSDAQ!L8</f>
        <v>0</v>
      </c>
      <c r="X16" s="19">
        <f>KOSDAQ!M8</f>
        <v>0</v>
      </c>
      <c r="Y16" s="19" t="str">
        <f>IFERROR(IF(VLOOKUP(N26, 종목별이슈!C:D, 2, FALSE)="전자공시", VLOOKUP(N26, 종목별이슈!C:D, 1, FALSE), "일치 없음"), "결과 없음")</f>
        <v>결과 없음</v>
      </c>
      <c r="Z16" s="43" t="str">
        <f>IF(ISBLANK(KOSDAQ!B3), "", HYPERLINK(KOSDAQ!C3, "▶"))</f>
        <v/>
      </c>
      <c r="AB16" s="54" t="s">
        <v>36</v>
      </c>
      <c r="AC16" s="54"/>
      <c r="AD16" s="11"/>
      <c r="AE16" s="54" t="s">
        <v>37</v>
      </c>
      <c r="AF16" s="54"/>
    </row>
    <row r="17" spans="1:41" ht="17.25" thickBot="1">
      <c r="K17" s="7">
        <v>13</v>
      </c>
      <c r="L17" s="52"/>
      <c r="M17" s="7">
        <v>3</v>
      </c>
      <c r="N17" s="19">
        <f>KOSDAQ!B9</f>
        <v>0</v>
      </c>
      <c r="O17" s="19">
        <f>KOSDAQ!D9</f>
        <v>0</v>
      </c>
      <c r="P17" s="22">
        <f>KOSDAQ!E9</f>
        <v>0</v>
      </c>
      <c r="Q17" s="44">
        <f>KOSDAQ!F9</f>
        <v>0</v>
      </c>
      <c r="R17" s="19">
        <f>KOSDAQ!G9</f>
        <v>0</v>
      </c>
      <c r="S17" s="19">
        <f>KOSDAQ!H9</f>
        <v>0</v>
      </c>
      <c r="T17" s="19">
        <f>KOSDAQ!I9</f>
        <v>0</v>
      </c>
      <c r="U17" s="19">
        <f>KOSDAQ!J9</f>
        <v>0</v>
      </c>
      <c r="V17" s="19">
        <f>KOSDAQ!K9</f>
        <v>0</v>
      </c>
      <c r="W17" s="19">
        <f>KOSDAQ!L9</f>
        <v>0</v>
      </c>
      <c r="X17" s="19">
        <f>KOSDAQ!M9</f>
        <v>0</v>
      </c>
      <c r="Y17" s="19" t="str">
        <f>IFERROR(IF(VLOOKUP(N27, 종목별이슈!C:D, 2, FALSE)="전자공시", VLOOKUP(N27, 종목별이슈!C:D, 1, FALSE), "일치 없음"), "결과 없음")</f>
        <v>결과 없음</v>
      </c>
      <c r="Z17" s="43" t="str">
        <f>IF(ISBLANK(KOSDAQ!B4), "", HYPERLINK(KOSDAQ!C4, "▶"))</f>
        <v/>
      </c>
      <c r="AB17" s="31" t="s">
        <v>6</v>
      </c>
      <c r="AC17" s="31" t="s">
        <v>5</v>
      </c>
      <c r="AD17" s="10"/>
      <c r="AE17" s="31" t="s">
        <v>1</v>
      </c>
      <c r="AF17" s="31" t="s">
        <v>34</v>
      </c>
    </row>
    <row r="18" spans="1:41">
      <c r="K18" s="7">
        <v>14</v>
      </c>
      <c r="L18" s="52"/>
      <c r="M18" s="7">
        <v>4</v>
      </c>
      <c r="N18" s="19">
        <f>KOSDAQ!B10</f>
        <v>0</v>
      </c>
      <c r="O18" s="19">
        <f>KOSDAQ!D10</f>
        <v>0</v>
      </c>
      <c r="P18" s="22">
        <f>KOSDAQ!E10</f>
        <v>0</v>
      </c>
      <c r="Q18" s="44">
        <f>KOSDAQ!F10</f>
        <v>0</v>
      </c>
      <c r="R18" s="19">
        <f>KOSDAQ!G10</f>
        <v>0</v>
      </c>
      <c r="S18" s="19">
        <f>KOSDAQ!H10</f>
        <v>0</v>
      </c>
      <c r="T18" s="19">
        <f>KOSDAQ!I10</f>
        <v>0</v>
      </c>
      <c r="U18" s="19">
        <f>KOSDAQ!J10</f>
        <v>0</v>
      </c>
      <c r="V18" s="19">
        <f>KOSDAQ!K10</f>
        <v>0</v>
      </c>
      <c r="W18" s="19">
        <f>KOSDAQ!L10</f>
        <v>0</v>
      </c>
      <c r="X18" s="19">
        <f>KOSDAQ!M10</f>
        <v>0</v>
      </c>
      <c r="Y18" s="19" t="str">
        <f>IFERROR(IF(VLOOKUP(N28, 종목별이슈!C:D, 2, FALSE)="전자공시", VLOOKUP(N28, 종목별이슈!C:D, 1, FALSE), "일치 없음"), "결과 없음")</f>
        <v>결과 없음</v>
      </c>
      <c r="Z18" s="43" t="str">
        <f>IF(ISBLANK(KOSDAQ!B5), "", HYPERLINK(KOSDAQ!C5, "▶"))</f>
        <v/>
      </c>
      <c r="AC18" s="21" t="e">
        <f>VLOOKUP($AC$4,$N$5:$Y$24,12,0)</f>
        <v>#N/A</v>
      </c>
      <c r="AE18" s="1" t="s">
        <v>35</v>
      </c>
      <c r="AF18" s="4">
        <f>COUNTA(시황정보!A2:A251)</f>
        <v>0</v>
      </c>
    </row>
    <row r="19" spans="1:41">
      <c r="K19" s="7">
        <v>15</v>
      </c>
      <c r="L19" s="52"/>
      <c r="M19" s="7">
        <v>5</v>
      </c>
      <c r="N19" s="19">
        <f>KOSDAQ!B11</f>
        <v>0</v>
      </c>
      <c r="O19" s="19">
        <f>KOSDAQ!D11</f>
        <v>0</v>
      </c>
      <c r="P19" s="22">
        <f>KOSDAQ!E11</f>
        <v>0</v>
      </c>
      <c r="Q19" s="44">
        <f>KOSDAQ!F11</f>
        <v>0</v>
      </c>
      <c r="R19" s="19">
        <f>KOSDAQ!G11</f>
        <v>0</v>
      </c>
      <c r="S19" s="19">
        <f>KOSDAQ!H11</f>
        <v>0</v>
      </c>
      <c r="T19" s="19">
        <f>KOSDAQ!I11</f>
        <v>0</v>
      </c>
      <c r="U19" s="19">
        <f>KOSDAQ!J11</f>
        <v>0</v>
      </c>
      <c r="V19" s="19">
        <f>KOSDAQ!K11</f>
        <v>0</v>
      </c>
      <c r="W19" s="19">
        <f>KOSDAQ!L11</f>
        <v>0</v>
      </c>
      <c r="X19" s="19">
        <f>KOSDAQ!M11</f>
        <v>0</v>
      </c>
      <c r="Y19" s="19" t="str">
        <f>IFERROR(IF(VLOOKUP(N29, 종목별이슈!C:D, 2, FALSE)="전자공시", VLOOKUP(N29, 종목별이슈!C:D, 1, FALSE), "일치 없음"), "결과 없음")</f>
        <v>결과 없음</v>
      </c>
      <c r="Z19" s="43" t="str">
        <f>IF(ISBLANK(KOSDAQ!B6), "", HYPERLINK(KOSDAQ!C6, "▶"))</f>
        <v/>
      </c>
      <c r="AE19" s="1" t="s">
        <v>38</v>
      </c>
      <c r="AF19" s="4">
        <f>COUNTA(투자정보!A3:A252)</f>
        <v>0</v>
      </c>
    </row>
    <row r="20" spans="1:41" ht="17.25" thickBot="1">
      <c r="K20" s="7">
        <v>16</v>
      </c>
      <c r="L20" s="52"/>
      <c r="M20" s="7">
        <v>6</v>
      </c>
      <c r="N20" s="19">
        <f>KOSDAQ!B12</f>
        <v>0</v>
      </c>
      <c r="O20" s="19">
        <f>KOSDAQ!D12</f>
        <v>0</v>
      </c>
      <c r="P20" s="22">
        <f>KOSDAQ!E12</f>
        <v>0</v>
      </c>
      <c r="Q20" s="44">
        <f>KOSDAQ!F12</f>
        <v>0</v>
      </c>
      <c r="R20" s="19">
        <f>KOSDAQ!G12</f>
        <v>0</v>
      </c>
      <c r="S20" s="19">
        <f>KOSDAQ!H12</f>
        <v>0</v>
      </c>
      <c r="T20" s="19">
        <f>KOSDAQ!I12</f>
        <v>0</v>
      </c>
      <c r="U20" s="19">
        <f>KOSDAQ!J12</f>
        <v>0</v>
      </c>
      <c r="V20" s="19">
        <f>KOSDAQ!K12</f>
        <v>0</v>
      </c>
      <c r="W20" s="19">
        <f>KOSDAQ!L12</f>
        <v>0</v>
      </c>
      <c r="X20" s="19">
        <f>KOSDAQ!M12</f>
        <v>0</v>
      </c>
      <c r="Y20" s="19" t="str">
        <f>IFERROR(IF(VLOOKUP(N30, 종목별이슈!C:D, 2, FALSE)="전자공시", VLOOKUP(N30, 종목별이슈!C:D, 1, FALSE), "일치 없음"), "결과 없음")</f>
        <v>결과 없음</v>
      </c>
      <c r="Z20" s="43" t="str">
        <f>IF(ISBLANK(KOSDAQ!B7), "", HYPERLINK(KOSDAQ!C7, "▶"))</f>
        <v/>
      </c>
      <c r="AE20" s="1" t="s">
        <v>39</v>
      </c>
      <c r="AF20" s="4">
        <f>COUNTA(종목분석!B4:B253)</f>
        <v>0</v>
      </c>
    </row>
    <row r="21" spans="1:41" ht="17.25" thickBot="1">
      <c r="B21" s="50" t="s">
        <v>15</v>
      </c>
      <c r="C21" s="50"/>
      <c r="E21" s="50" t="s">
        <v>16</v>
      </c>
      <c r="F21" s="50"/>
      <c r="H21" s="50" t="s">
        <v>17</v>
      </c>
      <c r="I21" s="50"/>
      <c r="K21" s="7">
        <v>17</v>
      </c>
      <c r="L21" s="52"/>
      <c r="M21" s="7">
        <v>7</v>
      </c>
      <c r="N21" s="19">
        <f>KOSDAQ!B13</f>
        <v>0</v>
      </c>
      <c r="O21" s="19">
        <f>KOSDAQ!D13</f>
        <v>0</v>
      </c>
      <c r="P21" s="22">
        <f>KOSDAQ!E13</f>
        <v>0</v>
      </c>
      <c r="Q21" s="44">
        <f>KOSDAQ!F13</f>
        <v>0</v>
      </c>
      <c r="R21" s="19">
        <f>KOSDAQ!G13</f>
        <v>0</v>
      </c>
      <c r="S21" s="19">
        <f>KOSDAQ!H13</f>
        <v>0</v>
      </c>
      <c r="T21" s="19">
        <f>KOSDAQ!I13</f>
        <v>0</v>
      </c>
      <c r="U21" s="19">
        <f>KOSDAQ!J13</f>
        <v>0</v>
      </c>
      <c r="V21" s="19">
        <f>KOSDAQ!K13</f>
        <v>0</v>
      </c>
      <c r="W21" s="19">
        <f>KOSDAQ!L13</f>
        <v>0</v>
      </c>
      <c r="X21" s="19">
        <f>KOSDAQ!M13</f>
        <v>0</v>
      </c>
      <c r="Y21" s="19" t="str">
        <f>IFERROR(IF(VLOOKUP(N31, 종목별이슈!C:D, 2, FALSE)="전자공시", VLOOKUP(N31, 종목별이슈!C:D, 1, FALSE), "일치 없음"), "결과 없음")</f>
        <v>결과 없음</v>
      </c>
      <c r="Z21" s="43" t="str">
        <f>IF(ISBLANK(KOSDAQ!B8), "", HYPERLINK(KOSDAQ!C8, "▶"))</f>
        <v/>
      </c>
      <c r="AE21" s="1" t="s">
        <v>50</v>
      </c>
      <c r="AF21" s="4">
        <f>COUNTA(산업분석!B5:B254)</f>
        <v>0</v>
      </c>
    </row>
    <row r="22" spans="1:41" ht="17.25" thickBot="1">
      <c r="K22" s="7">
        <v>18</v>
      </c>
      <c r="L22" s="52"/>
      <c r="M22" s="7">
        <v>8</v>
      </c>
      <c r="N22" s="19">
        <f>KOSDAQ!B14</f>
        <v>0</v>
      </c>
      <c r="O22" s="19">
        <f>KOSDAQ!D14</f>
        <v>0</v>
      </c>
      <c r="P22" s="22">
        <f>KOSDAQ!E14</f>
        <v>0</v>
      </c>
      <c r="Q22" s="44">
        <f>KOSDAQ!F14</f>
        <v>0</v>
      </c>
      <c r="R22" s="19">
        <f>KOSDAQ!G14</f>
        <v>0</v>
      </c>
      <c r="S22" s="19">
        <f>KOSDAQ!H14</f>
        <v>0</v>
      </c>
      <c r="T22" s="19">
        <f>KOSDAQ!I14</f>
        <v>0</v>
      </c>
      <c r="U22" s="19">
        <f>KOSDAQ!J14</f>
        <v>0</v>
      </c>
      <c r="V22" s="19">
        <f>KOSDAQ!K14</f>
        <v>0</v>
      </c>
      <c r="W22" s="19">
        <f>KOSDAQ!L14</f>
        <v>0</v>
      </c>
      <c r="X22" s="19">
        <f>KOSDAQ!M14</f>
        <v>0</v>
      </c>
      <c r="Y22" s="19" t="str">
        <f>IFERROR(IF(VLOOKUP(N32, 종목별이슈!C:D, 2, FALSE)="전자공시", VLOOKUP(N32, 종목별이슈!C:D, 1, FALSE), "일치 없음"), "결과 없음")</f>
        <v>결과 없음</v>
      </c>
      <c r="Z22" s="43" t="str">
        <f>IF(ISBLANK(KOSDAQ!B9), "", HYPERLINK(KOSDAQ!C9, "▶"))</f>
        <v/>
      </c>
      <c r="AE22" s="1" t="s">
        <v>51</v>
      </c>
      <c r="AF22" s="4">
        <f>COUNTA(경제분석!B6:B255)</f>
        <v>0</v>
      </c>
    </row>
    <row r="23" spans="1:41" ht="17.25" thickBot="1">
      <c r="K23" s="7">
        <v>19</v>
      </c>
      <c r="L23" s="52"/>
      <c r="M23" s="7">
        <v>9</v>
      </c>
      <c r="N23" s="19">
        <f>KOSDAQ!B15</f>
        <v>0</v>
      </c>
      <c r="O23" s="19">
        <f>KOSDAQ!D15</f>
        <v>0</v>
      </c>
      <c r="P23" s="22">
        <f>KOSDAQ!E15</f>
        <v>0</v>
      </c>
      <c r="Q23" s="44">
        <f>KOSDAQ!F15</f>
        <v>0</v>
      </c>
      <c r="R23" s="19">
        <f>KOSDAQ!G15</f>
        <v>0</v>
      </c>
      <c r="S23" s="19">
        <f>KOSDAQ!H15</f>
        <v>0</v>
      </c>
      <c r="T23" s="19">
        <f>KOSDAQ!I15</f>
        <v>0</v>
      </c>
      <c r="U23" s="19">
        <f>KOSDAQ!J15</f>
        <v>0</v>
      </c>
      <c r="V23" s="19">
        <f>KOSDAQ!K15</f>
        <v>0</v>
      </c>
      <c r="W23" s="19">
        <f>KOSDAQ!L15</f>
        <v>0</v>
      </c>
      <c r="X23" s="19">
        <f>KOSDAQ!M15</f>
        <v>0</v>
      </c>
      <c r="Y23" s="19" t="str">
        <f>IFERROR(IF(VLOOKUP(N33, 종목별이슈!C:D, 2, FALSE)="전자공시", VLOOKUP(N33, 종목별이슈!C:D, 1, FALSE), "일치 없음"), "결과 없음")</f>
        <v>결과 없음</v>
      </c>
      <c r="Z23" s="43" t="str">
        <f>IF(ISBLANK(KOSDAQ!B10), "", HYPERLINK(KOSDAQ!C10, "▶"))</f>
        <v/>
      </c>
      <c r="AE23" s="54" t="s">
        <v>40</v>
      </c>
      <c r="AF23" s="54"/>
    </row>
    <row r="24" spans="1:41" ht="17.25" thickBot="1">
      <c r="K24" s="7">
        <v>20</v>
      </c>
      <c r="L24" s="53"/>
      <c r="M24" s="7">
        <v>10</v>
      </c>
      <c r="N24" s="19">
        <f>KOSDAQ!B16</f>
        <v>0</v>
      </c>
      <c r="O24" s="19">
        <f>KOSDAQ!D16</f>
        <v>0</v>
      </c>
      <c r="P24" s="22">
        <f>KOSDAQ!E16</f>
        <v>0</v>
      </c>
      <c r="Q24" s="44">
        <f>KOSDAQ!F16</f>
        <v>0</v>
      </c>
      <c r="R24" s="19">
        <f>KOSDAQ!G16</f>
        <v>0</v>
      </c>
      <c r="S24" s="19">
        <f>KOSDAQ!H16</f>
        <v>0</v>
      </c>
      <c r="T24" s="19">
        <f>KOSDAQ!I16</f>
        <v>0</v>
      </c>
      <c r="U24" s="19">
        <f>KOSDAQ!J16</f>
        <v>0</v>
      </c>
      <c r="V24" s="19">
        <f>KOSDAQ!K16</f>
        <v>0</v>
      </c>
      <c r="W24" s="19">
        <f>KOSDAQ!L16</f>
        <v>0</v>
      </c>
      <c r="X24" s="19">
        <f>KOSDAQ!M16</f>
        <v>0</v>
      </c>
      <c r="Y24" s="19" t="str">
        <f>IFERROR(IF(VLOOKUP(N34, 종목별이슈!C:D, 2, FALSE)="전자공시", VLOOKUP(N34, 종목별이슈!C:D, 1, FALSE), "일치 없음"), "결과 없음")</f>
        <v>결과 없음</v>
      </c>
      <c r="Z24" s="43" t="str">
        <f>IF(ISBLANK(KOSDAQ!B11), "", HYPERLINK(KOSDAQ!C11, "▶"))</f>
        <v/>
      </c>
      <c r="AE24" s="31" t="s">
        <v>6</v>
      </c>
      <c r="AF24" s="31" t="s">
        <v>5</v>
      </c>
    </row>
    <row r="25" spans="1:41">
      <c r="K25" s="4"/>
      <c r="L25" s="4"/>
      <c r="M25" s="4"/>
      <c r="N25" s="21"/>
      <c r="O25" s="21"/>
      <c r="P25" s="32"/>
      <c r="Q25" s="32"/>
      <c r="R25" s="21"/>
      <c r="S25" s="21"/>
      <c r="T25" s="21"/>
      <c r="U25" s="21"/>
      <c r="V25" s="21"/>
      <c r="W25" s="21"/>
      <c r="X25" s="21"/>
      <c r="Y25" s="21"/>
      <c r="Z25" s="33"/>
      <c r="AE25" s="21">
        <f>리포트!A2</f>
        <v>0</v>
      </c>
      <c r="AF25" s="21">
        <f>리포트!B2</f>
        <v>0</v>
      </c>
    </row>
    <row r="26" spans="1:41" ht="30" customHeight="1" thickBot="1"/>
    <row r="27" spans="1:41" ht="17.25" thickBot="1">
      <c r="B27" s="17"/>
      <c r="C27" s="17"/>
      <c r="D27" s="17"/>
      <c r="E27" s="17" t="s">
        <v>18</v>
      </c>
      <c r="F27" s="17"/>
      <c r="G27" s="17"/>
      <c r="H27" s="17"/>
      <c r="I27" s="17"/>
      <c r="K27" s="50" t="s">
        <v>42</v>
      </c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B27" s="68" t="s">
        <v>131</v>
      </c>
      <c r="AC27" s="54"/>
      <c r="AD27" s="54"/>
      <c r="AE27" s="54"/>
      <c r="AF27" s="54"/>
    </row>
    <row r="28" spans="1:41" ht="17.25" thickBot="1">
      <c r="K28" s="50" t="s">
        <v>7</v>
      </c>
      <c r="L28" s="50"/>
      <c r="M28" s="50" t="s">
        <v>28</v>
      </c>
      <c r="N28" s="50"/>
      <c r="O28" s="50"/>
      <c r="P28" s="50"/>
      <c r="Q28" s="50"/>
      <c r="R28" s="17"/>
      <c r="S28" s="17"/>
      <c r="T28" s="17"/>
      <c r="U28" s="17"/>
      <c r="V28" s="17"/>
      <c r="W28" s="17"/>
      <c r="X28" s="17"/>
      <c r="Y28" s="17"/>
      <c r="Z28" s="17" t="s">
        <v>5</v>
      </c>
      <c r="AB28" s="31" t="s">
        <v>28</v>
      </c>
      <c r="AC28" s="31"/>
      <c r="AD28" s="31"/>
      <c r="AE28" s="10" t="s">
        <v>7</v>
      </c>
      <c r="AF28" s="11" t="s">
        <v>5</v>
      </c>
    </row>
    <row r="29" spans="1:41">
      <c r="A29" s="4"/>
      <c r="B29" s="4"/>
      <c r="C29" s="4"/>
      <c r="D29" s="4"/>
      <c r="E29" s="4"/>
      <c r="F29" s="4"/>
      <c r="G29" s="4"/>
      <c r="H29" s="4"/>
      <c r="I29" s="4"/>
      <c r="J29" s="4"/>
      <c r="K29" s="49">
        <f>주요뉴스!B2</f>
        <v>0</v>
      </c>
      <c r="L29" s="49"/>
      <c r="M29" s="48">
        <f>주요뉴스!A2</f>
        <v>0</v>
      </c>
      <c r="N29" s="48"/>
      <c r="O29" s="48"/>
      <c r="P29" s="48"/>
      <c r="Q29" s="48"/>
      <c r="R29" s="20"/>
      <c r="S29" s="20"/>
      <c r="T29" s="20"/>
      <c r="U29" s="20"/>
      <c r="V29" s="20"/>
      <c r="W29" s="20"/>
      <c r="X29" s="20"/>
      <c r="Y29" s="20"/>
      <c r="Z29" s="39" t="str">
        <f>IF(ISBLANK(주요뉴스!A2), "", HYPERLINK(주요뉴스!E2,"▶"))</f>
        <v/>
      </c>
      <c r="AA29" s="21"/>
      <c r="AB29" s="42">
        <f>종목별이슈!E2</f>
        <v>0</v>
      </c>
      <c r="AC29" s="20"/>
      <c r="AD29" s="20"/>
      <c r="AE29" s="21">
        <f>종목별이슈!F2</f>
        <v>0</v>
      </c>
      <c r="AF29" s="39" t="str">
        <f>IF(ISBLANK(종목별이슈!E2),"",HYPERLINK(종목별이슈!G2,"▶"))</f>
        <v/>
      </c>
      <c r="AK29" s="48">
        <f>주요뉴스!X2</f>
        <v>0</v>
      </c>
      <c r="AL29" s="48"/>
      <c r="AM29" s="48"/>
      <c r="AN29" s="48"/>
      <c r="AO29" s="48"/>
    </row>
    <row r="30" spans="1:41">
      <c r="K30" s="49">
        <f>주요뉴스!B3</f>
        <v>0</v>
      </c>
      <c r="L30" s="49"/>
      <c r="M30" s="48">
        <f>주요뉴스!A3</f>
        <v>0</v>
      </c>
      <c r="N30" s="48"/>
      <c r="O30" s="48"/>
      <c r="P30" s="48"/>
      <c r="Q30" s="48"/>
      <c r="R30" s="20"/>
      <c r="S30" s="20"/>
      <c r="T30" s="20"/>
      <c r="U30" s="20"/>
      <c r="V30" s="20"/>
      <c r="W30" s="20"/>
      <c r="X30" s="20"/>
      <c r="Y30" s="20"/>
      <c r="Z30" s="39" t="str">
        <f>IF(ISBLANK(주요뉴스!A3), "", HYPERLINK(주요뉴스!E3,"▶"))</f>
        <v/>
      </c>
      <c r="AA30" s="21"/>
      <c r="AB30" s="42">
        <f>종목별이슈!E3</f>
        <v>0</v>
      </c>
      <c r="AC30" s="20"/>
      <c r="AD30" s="20"/>
      <c r="AE30" s="21">
        <f>종목별이슈!F3</f>
        <v>0</v>
      </c>
      <c r="AF30" s="39" t="str">
        <f>IF(ISBLANK(종목별이슈!E3),"",HYPERLINK(종목별이슈!G3,"▶"))</f>
        <v/>
      </c>
      <c r="AG30" s="21"/>
      <c r="AK30" s="48">
        <f>주요뉴스!X4</f>
        <v>0</v>
      </c>
      <c r="AL30" s="48"/>
      <c r="AM30" s="48"/>
      <c r="AN30" s="48"/>
      <c r="AO30" s="48"/>
    </row>
    <row r="31" spans="1:41">
      <c r="K31" s="49">
        <f>주요뉴스!B4</f>
        <v>0</v>
      </c>
      <c r="L31" s="49"/>
      <c r="M31" s="48">
        <f>주요뉴스!A4</f>
        <v>0</v>
      </c>
      <c r="N31" s="48"/>
      <c r="O31" s="48"/>
      <c r="P31" s="48"/>
      <c r="Q31" s="48"/>
      <c r="R31" s="20"/>
      <c r="S31" s="20"/>
      <c r="T31" s="20"/>
      <c r="U31" s="20"/>
      <c r="V31" s="20"/>
      <c r="W31" s="20"/>
      <c r="X31" s="20"/>
      <c r="Y31" s="20"/>
      <c r="Z31" s="39" t="str">
        <f>IF(ISBLANK(주요뉴스!A4), "", HYPERLINK(주요뉴스!E4,"▶"))</f>
        <v/>
      </c>
      <c r="AA31" s="21"/>
      <c r="AB31" s="42">
        <f>종목별이슈!E4</f>
        <v>0</v>
      </c>
      <c r="AC31" s="20"/>
      <c r="AD31" s="20"/>
      <c r="AE31" s="21">
        <f>종목별이슈!F4</f>
        <v>0</v>
      </c>
      <c r="AF31" s="39" t="str">
        <f>IF(ISBLANK(종목별이슈!E4),"",HYPERLINK(종목별이슈!G4,"▶"))</f>
        <v/>
      </c>
      <c r="AG31" s="21"/>
      <c r="AK31" s="48">
        <f>주요뉴스!X4</f>
        <v>0</v>
      </c>
      <c r="AL31" s="48"/>
      <c r="AM31" s="48"/>
      <c r="AN31" s="48"/>
      <c r="AO31" s="48"/>
    </row>
    <row r="32" spans="1:41">
      <c r="K32" s="49">
        <f>주요뉴스!B5</f>
        <v>0</v>
      </c>
      <c r="L32" s="49"/>
      <c r="M32" s="48">
        <f>주요뉴스!A5</f>
        <v>0</v>
      </c>
      <c r="N32" s="48"/>
      <c r="O32" s="48"/>
      <c r="P32" s="48"/>
      <c r="Q32" s="48"/>
      <c r="R32" s="20"/>
      <c r="S32" s="20"/>
      <c r="T32" s="20"/>
      <c r="U32" s="20"/>
      <c r="V32" s="20"/>
      <c r="W32" s="20"/>
      <c r="X32" s="20"/>
      <c r="Y32" s="20"/>
      <c r="Z32" s="39" t="str">
        <f>IF(ISBLANK(주요뉴스!A5), "", HYPERLINK(주요뉴스!E5,"▶"))</f>
        <v/>
      </c>
      <c r="AA32" s="21"/>
      <c r="AB32" s="42">
        <f>종목별이슈!E5</f>
        <v>0</v>
      </c>
      <c r="AC32" s="20"/>
      <c r="AD32" s="20"/>
      <c r="AE32" s="21">
        <f>종목별이슈!F5</f>
        <v>0</v>
      </c>
      <c r="AF32" s="39" t="str">
        <f>IF(ISBLANK(종목별이슈!E5),"",HYPERLINK(종목별이슈!G5,"▶"))</f>
        <v/>
      </c>
      <c r="AG32" s="21"/>
      <c r="AK32" s="48">
        <f>주요뉴스!X5</f>
        <v>0</v>
      </c>
      <c r="AL32" s="48"/>
      <c r="AM32" s="48"/>
      <c r="AN32" s="48"/>
      <c r="AO32" s="48"/>
    </row>
    <row r="33" spans="1:41">
      <c r="K33" s="49">
        <f>주요뉴스!B6</f>
        <v>0</v>
      </c>
      <c r="L33" s="49"/>
      <c r="M33" s="48">
        <f>주요뉴스!A6</f>
        <v>0</v>
      </c>
      <c r="N33" s="48"/>
      <c r="O33" s="48"/>
      <c r="P33" s="48"/>
      <c r="Q33" s="48"/>
      <c r="R33" s="20"/>
      <c r="S33" s="20"/>
      <c r="T33" s="20"/>
      <c r="U33" s="20"/>
      <c r="V33" s="20"/>
      <c r="W33" s="20"/>
      <c r="X33" s="20"/>
      <c r="Y33" s="20"/>
      <c r="Z33" s="39" t="str">
        <f>IF(ISBLANK(주요뉴스!A6), "", HYPERLINK(주요뉴스!E6,"▶"))</f>
        <v/>
      </c>
      <c r="AA33" s="21"/>
      <c r="AB33" s="42">
        <f>종목별이슈!E6</f>
        <v>0</v>
      </c>
      <c r="AC33" s="20"/>
      <c r="AD33" s="20"/>
      <c r="AE33" s="21">
        <f>종목별이슈!F6</f>
        <v>0</v>
      </c>
      <c r="AF33" s="39" t="str">
        <f>IF(ISBLANK(종목별이슈!E6),"",HYPERLINK(종목별이슈!G6,"▶"))</f>
        <v/>
      </c>
      <c r="AG33" s="21"/>
      <c r="AK33" s="48">
        <f>주요뉴스!X6</f>
        <v>0</v>
      </c>
      <c r="AL33" s="48"/>
      <c r="AM33" s="48"/>
      <c r="AN33" s="48"/>
      <c r="AO33" s="48"/>
    </row>
    <row r="34" spans="1:41">
      <c r="K34" s="49">
        <f>주요뉴스!B7</f>
        <v>0</v>
      </c>
      <c r="L34" s="49"/>
      <c r="M34" s="48">
        <f>주요뉴스!A7</f>
        <v>0</v>
      </c>
      <c r="N34" s="48"/>
      <c r="O34" s="48"/>
      <c r="P34" s="48"/>
      <c r="Q34" s="48"/>
      <c r="R34" s="20"/>
      <c r="S34" s="20"/>
      <c r="T34" s="20"/>
      <c r="U34" s="20"/>
      <c r="V34" s="20"/>
      <c r="W34" s="20"/>
      <c r="X34" s="20"/>
      <c r="Y34" s="20"/>
      <c r="Z34" s="39" t="str">
        <f>IF(ISBLANK(주요뉴스!A7), "", HYPERLINK(주요뉴스!E7,"▶"))</f>
        <v/>
      </c>
      <c r="AA34" s="21"/>
      <c r="AB34" s="42">
        <f>종목별이슈!E7</f>
        <v>0</v>
      </c>
      <c r="AC34" s="20"/>
      <c r="AD34" s="20"/>
      <c r="AE34" s="21">
        <f>종목별이슈!F7</f>
        <v>0</v>
      </c>
      <c r="AF34" s="39" t="str">
        <f>IF(ISBLANK(종목별이슈!E7),"",HYPERLINK(종목별이슈!G7,"▶"))</f>
        <v/>
      </c>
      <c r="AG34" s="21"/>
      <c r="AK34" s="48">
        <f>주요뉴스!X7</f>
        <v>0</v>
      </c>
      <c r="AL34" s="48"/>
      <c r="AM34" s="48"/>
      <c r="AN34" s="48"/>
      <c r="AO34" s="48"/>
    </row>
    <row r="35" spans="1:41">
      <c r="K35" s="49">
        <f>주요뉴스!A8</f>
        <v>0</v>
      </c>
      <c r="L35" s="49"/>
      <c r="M35" s="48">
        <f>주요뉴스!A8</f>
        <v>0</v>
      </c>
      <c r="N35" s="48"/>
      <c r="O35" s="48"/>
      <c r="P35" s="48"/>
      <c r="Q35" s="48"/>
      <c r="R35" s="20"/>
      <c r="S35" s="20"/>
      <c r="T35" s="20"/>
      <c r="U35" s="20"/>
      <c r="V35" s="20"/>
      <c r="W35" s="20"/>
      <c r="X35" s="20"/>
      <c r="Y35" s="20"/>
      <c r="Z35" s="39" t="str">
        <f>IF(ISBLANK(주요뉴스!A8), "", HYPERLINK(주요뉴스!E8,"▶"))</f>
        <v/>
      </c>
      <c r="AA35" s="21"/>
      <c r="AB35" s="42">
        <f>종목별이슈!E8</f>
        <v>0</v>
      </c>
      <c r="AC35" s="20"/>
      <c r="AD35" s="20"/>
      <c r="AE35" s="21">
        <f>종목별이슈!F8</f>
        <v>0</v>
      </c>
      <c r="AF35" s="39" t="str">
        <f>IF(ISBLANK(종목별이슈!E8),"",HYPERLINK(종목별이슈!G8,"▶"))</f>
        <v/>
      </c>
      <c r="AG35" s="21"/>
      <c r="AK35" s="48">
        <f>주요뉴스!W8</f>
        <v>0</v>
      </c>
      <c r="AL35" s="48"/>
      <c r="AM35" s="48"/>
      <c r="AN35" s="48"/>
      <c r="AO35" s="48"/>
    </row>
    <row r="36" spans="1:41">
      <c r="K36" s="49">
        <f>주요뉴스!A9</f>
        <v>0</v>
      </c>
      <c r="L36" s="49"/>
      <c r="M36" s="48">
        <f>주요뉴스!A9</f>
        <v>0</v>
      </c>
      <c r="N36" s="48"/>
      <c r="O36" s="48"/>
      <c r="P36" s="48"/>
      <c r="Q36" s="48"/>
      <c r="R36" s="20"/>
      <c r="S36" s="20"/>
      <c r="T36" s="20"/>
      <c r="U36" s="20"/>
      <c r="V36" s="20"/>
      <c r="W36" s="20"/>
      <c r="X36" s="20"/>
      <c r="Y36" s="20"/>
      <c r="Z36" s="39" t="str">
        <f>IF(ISBLANK(주요뉴스!A9), "", HYPERLINK(주요뉴스!E9,"▶"))</f>
        <v/>
      </c>
      <c r="AA36" s="21"/>
      <c r="AB36" s="42">
        <f>종목별이슈!E9</f>
        <v>0</v>
      </c>
      <c r="AC36" s="20"/>
      <c r="AD36" s="20"/>
      <c r="AE36" s="21">
        <f>종목별이슈!F9</f>
        <v>0</v>
      </c>
      <c r="AF36" s="39" t="str">
        <f>IF(ISBLANK(종목별이슈!E9),"",HYPERLINK(종목별이슈!G9,"▶"))</f>
        <v/>
      </c>
      <c r="AG36" s="21"/>
      <c r="AK36" s="48">
        <f>주요뉴스!W9</f>
        <v>0</v>
      </c>
      <c r="AL36" s="48"/>
      <c r="AM36" s="48"/>
      <c r="AN36" s="48"/>
      <c r="AO36" s="48"/>
    </row>
    <row r="37" spans="1:41">
      <c r="K37" s="49">
        <f>주요뉴스!A10</f>
        <v>0</v>
      </c>
      <c r="L37" s="49"/>
      <c r="M37" s="48">
        <f>주요뉴스!A10</f>
        <v>0</v>
      </c>
      <c r="N37" s="48"/>
      <c r="O37" s="48"/>
      <c r="P37" s="48"/>
      <c r="Q37" s="48"/>
      <c r="R37" s="20"/>
      <c r="S37" s="20"/>
      <c r="T37" s="20"/>
      <c r="U37" s="20"/>
      <c r="V37" s="20"/>
      <c r="W37" s="20"/>
      <c r="X37" s="20"/>
      <c r="Y37" s="20"/>
      <c r="Z37" s="39" t="str">
        <f>IF(ISBLANK(주요뉴스!A10), "", HYPERLINK(주요뉴스!E10,"▶"))</f>
        <v/>
      </c>
      <c r="AA37" s="21"/>
      <c r="AB37" s="42">
        <f>종목별이슈!E10</f>
        <v>0</v>
      </c>
      <c r="AC37" s="20"/>
      <c r="AD37" s="20"/>
      <c r="AE37" s="21">
        <f>종목별이슈!F10</f>
        <v>0</v>
      </c>
      <c r="AF37" s="39" t="str">
        <f>IF(ISBLANK(종목별이슈!E10),"",HYPERLINK(종목별이슈!G10,"▶"))</f>
        <v/>
      </c>
      <c r="AG37" s="21"/>
      <c r="AK37" s="48">
        <f>주요뉴스!W10</f>
        <v>0</v>
      </c>
      <c r="AL37" s="48"/>
      <c r="AM37" s="48"/>
      <c r="AN37" s="48"/>
      <c r="AO37" s="48"/>
    </row>
    <row r="38" spans="1:41">
      <c r="A38" s="15"/>
      <c r="K38" s="49">
        <f>주요뉴스!A11</f>
        <v>0</v>
      </c>
      <c r="L38" s="49"/>
      <c r="M38" s="48">
        <f>주요뉴스!A11</f>
        <v>0</v>
      </c>
      <c r="N38" s="48"/>
      <c r="O38" s="48"/>
      <c r="P38" s="48"/>
      <c r="Q38" s="48"/>
      <c r="R38" s="20"/>
      <c r="S38" s="20"/>
      <c r="T38" s="20"/>
      <c r="U38" s="20"/>
      <c r="V38" s="20"/>
      <c r="W38" s="20"/>
      <c r="X38" s="20"/>
      <c r="Y38" s="20"/>
      <c r="Z38" s="39" t="str">
        <f>IF(ISBLANK(주요뉴스!A11), "", HYPERLINK(주요뉴스!E11,"▶"))</f>
        <v/>
      </c>
      <c r="AA38" s="21"/>
      <c r="AB38" s="42">
        <f>종목별이슈!E11</f>
        <v>0</v>
      </c>
      <c r="AC38" s="20"/>
      <c r="AD38" s="20"/>
      <c r="AE38" s="21">
        <f>종목별이슈!F11</f>
        <v>0</v>
      </c>
      <c r="AF38" s="39" t="str">
        <f>IF(ISBLANK(종목별이슈!E11),"",HYPERLINK(종목별이슈!G11,"▶"))</f>
        <v/>
      </c>
      <c r="AG38" s="21"/>
      <c r="AK38" s="48">
        <f>주요뉴스!W11</f>
        <v>0</v>
      </c>
      <c r="AL38" s="48"/>
      <c r="AM38" s="48"/>
      <c r="AN38" s="48"/>
      <c r="AO38" s="48"/>
    </row>
    <row r="39" spans="1:41">
      <c r="A39" s="16"/>
      <c r="K39" s="49">
        <f>주요뉴스!A12</f>
        <v>0</v>
      </c>
      <c r="L39" s="49"/>
      <c r="M39" s="48">
        <f>주요뉴스!A12</f>
        <v>0</v>
      </c>
      <c r="N39" s="48"/>
      <c r="O39" s="48"/>
      <c r="P39" s="48"/>
      <c r="Q39" s="48"/>
      <c r="R39" s="20"/>
      <c r="S39" s="20"/>
      <c r="T39" s="20"/>
      <c r="U39" s="20"/>
      <c r="V39" s="20"/>
      <c r="W39" s="20"/>
      <c r="X39" s="20"/>
      <c r="Y39" s="20"/>
      <c r="Z39" s="39" t="str">
        <f>IF(ISBLANK(주요뉴스!A12), "", HYPERLINK(주요뉴스!E12,"▶"))</f>
        <v/>
      </c>
      <c r="AA39" s="21"/>
      <c r="AB39" s="42">
        <f>종목별이슈!E12</f>
        <v>0</v>
      </c>
      <c r="AC39" s="20"/>
      <c r="AD39" s="20"/>
      <c r="AE39" s="21">
        <f>종목별이슈!F12</f>
        <v>0</v>
      </c>
      <c r="AF39" s="39" t="str">
        <f>IF(ISBLANK(종목별이슈!E12),"",HYPERLINK(종목별이슈!G12,"▶"))</f>
        <v/>
      </c>
      <c r="AG39" s="21"/>
      <c r="AK39" s="48">
        <f>주요뉴스!W12</f>
        <v>0</v>
      </c>
      <c r="AL39" s="48"/>
      <c r="AM39" s="48"/>
      <c r="AN39" s="48"/>
      <c r="AO39" s="48"/>
    </row>
    <row r="40" spans="1:41">
      <c r="A40" s="16"/>
      <c r="K40" s="49">
        <f>주요뉴스!A13</f>
        <v>0</v>
      </c>
      <c r="L40" s="49"/>
      <c r="M40" s="48">
        <f>주요뉴스!A13</f>
        <v>0</v>
      </c>
      <c r="N40" s="48"/>
      <c r="O40" s="48"/>
      <c r="P40" s="48"/>
      <c r="Q40" s="48"/>
      <c r="R40" s="20"/>
      <c r="S40" s="20"/>
      <c r="T40" s="20"/>
      <c r="U40" s="20"/>
      <c r="V40" s="20"/>
      <c r="W40" s="20"/>
      <c r="X40" s="20"/>
      <c r="Y40" s="20"/>
      <c r="Z40" s="39" t="str">
        <f>IF(ISBLANK(주요뉴스!A13), "", HYPERLINK(주요뉴스!E13,"▶"))</f>
        <v/>
      </c>
      <c r="AA40" s="21"/>
      <c r="AB40" s="42">
        <f>종목별이슈!E13</f>
        <v>0</v>
      </c>
      <c r="AC40" s="20"/>
      <c r="AD40" s="20"/>
      <c r="AE40" s="21">
        <f>종목별이슈!F13</f>
        <v>0</v>
      </c>
      <c r="AF40" s="39" t="str">
        <f>IF(ISBLANK(종목별이슈!E13),"",HYPERLINK(종목별이슈!G13,"▶"))</f>
        <v/>
      </c>
      <c r="AG40" s="21"/>
      <c r="AK40" s="48">
        <f>주요뉴스!W13</f>
        <v>0</v>
      </c>
      <c r="AL40" s="48"/>
      <c r="AM40" s="48"/>
      <c r="AN40" s="48"/>
      <c r="AO40" s="48"/>
    </row>
    <row r="41" spans="1:41">
      <c r="A41" s="16"/>
      <c r="K41" s="49">
        <f>주요뉴스!A14</f>
        <v>0</v>
      </c>
      <c r="L41" s="49"/>
      <c r="M41" s="48">
        <f>주요뉴스!A14</f>
        <v>0</v>
      </c>
      <c r="N41" s="48"/>
      <c r="O41" s="48"/>
      <c r="P41" s="48"/>
      <c r="Q41" s="48"/>
      <c r="R41" s="20"/>
      <c r="S41" s="20"/>
      <c r="T41" s="20"/>
      <c r="U41" s="20"/>
      <c r="V41" s="20"/>
      <c r="W41" s="20"/>
      <c r="X41" s="20"/>
      <c r="Y41" s="20"/>
      <c r="Z41" s="39" t="str">
        <f>IF(ISBLANK(주요뉴스!A14), "", HYPERLINK(주요뉴스!E14,"▶"))</f>
        <v/>
      </c>
      <c r="AA41" s="21"/>
      <c r="AB41" s="42">
        <f>종목별이슈!E14</f>
        <v>0</v>
      </c>
      <c r="AC41" s="20"/>
      <c r="AD41" s="20"/>
      <c r="AE41" s="21">
        <f>종목별이슈!F14</f>
        <v>0</v>
      </c>
      <c r="AF41" s="39" t="str">
        <f>IF(ISBLANK(종목별이슈!E14),"",HYPERLINK(종목별이슈!G14,"▶"))</f>
        <v/>
      </c>
      <c r="AG41" s="21"/>
      <c r="AK41" s="48">
        <f>주요뉴스!W14</f>
        <v>0</v>
      </c>
      <c r="AL41" s="48"/>
      <c r="AM41" s="48"/>
      <c r="AN41" s="48"/>
      <c r="AO41" s="48"/>
    </row>
    <row r="42" spans="1:41">
      <c r="A42" s="16"/>
      <c r="K42" s="49">
        <f>주요뉴스!A15</f>
        <v>0</v>
      </c>
      <c r="L42" s="49"/>
      <c r="M42" s="48">
        <f>주요뉴스!A15</f>
        <v>0</v>
      </c>
      <c r="N42" s="48"/>
      <c r="O42" s="48"/>
      <c r="P42" s="48"/>
      <c r="Q42" s="48"/>
      <c r="R42" s="20"/>
      <c r="S42" s="20"/>
      <c r="T42" s="20"/>
      <c r="U42" s="20"/>
      <c r="V42" s="20"/>
      <c r="W42" s="20"/>
      <c r="X42" s="20"/>
      <c r="Y42" s="20"/>
      <c r="Z42" s="39" t="str">
        <f>IF(ISBLANK(주요뉴스!A15), "", HYPERLINK(주요뉴스!E15,"▶"))</f>
        <v/>
      </c>
      <c r="AA42" s="21"/>
      <c r="AB42" s="42">
        <f>종목별이슈!E15</f>
        <v>0</v>
      </c>
      <c r="AC42" s="20"/>
      <c r="AD42" s="20"/>
      <c r="AE42" s="21">
        <f>종목별이슈!F15</f>
        <v>0</v>
      </c>
      <c r="AF42" s="39" t="str">
        <f>IF(ISBLANK(종목별이슈!E15),"",HYPERLINK(종목별이슈!G15,"▶"))</f>
        <v/>
      </c>
      <c r="AG42" s="21"/>
      <c r="AK42" s="48">
        <f>주요뉴스!W15</f>
        <v>0</v>
      </c>
      <c r="AL42" s="48"/>
      <c r="AM42" s="48"/>
      <c r="AN42" s="48"/>
      <c r="AO42" s="48"/>
    </row>
    <row r="43" spans="1:41" s="4" customFormat="1">
      <c r="A43"/>
      <c r="B43"/>
      <c r="C43"/>
      <c r="D43"/>
      <c r="E43"/>
      <c r="F43"/>
      <c r="G43"/>
      <c r="H43"/>
      <c r="I43"/>
      <c r="J43"/>
      <c r="K43" s="49">
        <f>주요뉴스!A16</f>
        <v>0</v>
      </c>
      <c r="L43" s="49"/>
      <c r="M43" s="48">
        <f>주요뉴스!A16</f>
        <v>0</v>
      </c>
      <c r="N43" s="48"/>
      <c r="O43" s="48"/>
      <c r="P43" s="48"/>
      <c r="Q43" s="48"/>
      <c r="R43" s="20"/>
      <c r="S43" s="20"/>
      <c r="T43" s="20"/>
      <c r="U43" s="20"/>
      <c r="V43" s="20"/>
      <c r="W43" s="20"/>
      <c r="X43" s="20"/>
      <c r="Y43" s="20"/>
      <c r="Z43" s="39" t="str">
        <f>IF(ISBLANK(주요뉴스!A16), "", HYPERLINK(주요뉴스!E16,"▶"))</f>
        <v/>
      </c>
      <c r="AA43" s="21"/>
      <c r="AB43" s="42">
        <f>종목별이슈!E16</f>
        <v>0</v>
      </c>
      <c r="AC43" s="20"/>
      <c r="AD43" s="20"/>
      <c r="AE43" s="21">
        <f>종목별이슈!F16</f>
        <v>0</v>
      </c>
      <c r="AF43" s="39" t="str">
        <f>IF(ISBLANK(종목별이슈!E16),"",HYPERLINK(종목별이슈!G16,"▶"))</f>
        <v/>
      </c>
      <c r="AG43" s="21"/>
      <c r="AK43" s="48">
        <f>주요뉴스!W16</f>
        <v>0</v>
      </c>
      <c r="AL43" s="48"/>
      <c r="AM43" s="48"/>
      <c r="AN43" s="48"/>
      <c r="AO43" s="48"/>
    </row>
    <row r="44" spans="1:41">
      <c r="K44" s="49">
        <f>주요뉴스!A17</f>
        <v>0</v>
      </c>
      <c r="L44" s="49"/>
      <c r="M44" s="48">
        <f>주요뉴스!A17</f>
        <v>0</v>
      </c>
      <c r="N44" s="48"/>
      <c r="O44" s="48"/>
      <c r="P44" s="48"/>
      <c r="Q44" s="48"/>
      <c r="R44" s="20"/>
      <c r="S44" s="20"/>
      <c r="T44" s="20"/>
      <c r="U44" s="20"/>
      <c r="V44" s="20"/>
      <c r="W44" s="20"/>
      <c r="X44" s="20"/>
      <c r="Y44" s="20"/>
      <c r="Z44" s="39" t="str">
        <f>IF(ISBLANK(주요뉴스!A17), "", HYPERLINK(주요뉴스!E17,"▶"))</f>
        <v/>
      </c>
      <c r="AA44" s="21"/>
      <c r="AB44" s="42">
        <f>종목별이슈!E17</f>
        <v>0</v>
      </c>
      <c r="AC44" s="20"/>
      <c r="AD44" s="20"/>
      <c r="AE44" s="21">
        <f>종목별이슈!F17</f>
        <v>0</v>
      </c>
      <c r="AF44" s="39" t="str">
        <f>IF(ISBLANK(종목별이슈!E17),"",HYPERLINK(종목별이슈!G17,"▶"))</f>
        <v/>
      </c>
      <c r="AG44" s="21"/>
      <c r="AK44" s="48">
        <f>주요뉴스!W17</f>
        <v>0</v>
      </c>
      <c r="AL44" s="48"/>
      <c r="AM44" s="48"/>
      <c r="AN44" s="48"/>
      <c r="AO44" s="48"/>
    </row>
    <row r="45" spans="1:41">
      <c r="K45" s="49">
        <f>주요뉴스!A18</f>
        <v>0</v>
      </c>
      <c r="L45" s="49"/>
      <c r="M45" s="48">
        <f>주요뉴스!A18</f>
        <v>0</v>
      </c>
      <c r="N45" s="48"/>
      <c r="O45" s="48"/>
      <c r="P45" s="48"/>
      <c r="Q45" s="48"/>
      <c r="R45" s="20"/>
      <c r="S45" s="20"/>
      <c r="T45" s="20"/>
      <c r="U45" s="20"/>
      <c r="V45" s="20"/>
      <c r="W45" s="20"/>
      <c r="X45" s="20"/>
      <c r="Y45" s="20"/>
      <c r="Z45" s="39" t="str">
        <f>IF(ISBLANK(주요뉴스!A18), "", HYPERLINK(주요뉴스!E18,"▶"))</f>
        <v/>
      </c>
      <c r="AA45" s="21"/>
      <c r="AB45" s="42">
        <f>종목별이슈!E18</f>
        <v>0</v>
      </c>
      <c r="AC45" s="20"/>
      <c r="AD45" s="20"/>
      <c r="AE45" s="21">
        <f>종목별이슈!F18</f>
        <v>0</v>
      </c>
      <c r="AF45" s="39" t="str">
        <f>IF(ISBLANK(종목별이슈!E18),"",HYPERLINK(종목별이슈!G18,"▶"))</f>
        <v/>
      </c>
      <c r="AG45" s="21"/>
      <c r="AK45" s="48">
        <f>주요뉴스!W18</f>
        <v>0</v>
      </c>
      <c r="AL45" s="48"/>
      <c r="AM45" s="48"/>
      <c r="AN45" s="48"/>
      <c r="AO45" s="48"/>
    </row>
    <row r="46" spans="1:41" ht="18" customHeight="1">
      <c r="K46" s="49">
        <f>주요뉴스!A19</f>
        <v>0</v>
      </c>
      <c r="L46" s="49"/>
      <c r="M46" s="48">
        <f>주요뉴스!A19</f>
        <v>0</v>
      </c>
      <c r="N46" s="48"/>
      <c r="O46" s="48"/>
      <c r="P46" s="48"/>
      <c r="Q46" s="48"/>
      <c r="R46" s="20"/>
      <c r="S46" s="20"/>
      <c r="T46" s="20"/>
      <c r="U46" s="20"/>
      <c r="V46" s="20"/>
      <c r="W46" s="20"/>
      <c r="X46" s="20"/>
      <c r="Y46" s="20"/>
      <c r="Z46" s="39" t="str">
        <f>IF(ISBLANK(주요뉴스!A19), "", HYPERLINK(주요뉴스!E19,"▶"))</f>
        <v/>
      </c>
      <c r="AA46" s="21"/>
      <c r="AB46" s="42">
        <f>종목별이슈!E19</f>
        <v>0</v>
      </c>
      <c r="AC46" s="20"/>
      <c r="AD46" s="20"/>
      <c r="AE46" s="21">
        <f>종목별이슈!F19</f>
        <v>0</v>
      </c>
      <c r="AF46" s="39" t="str">
        <f>IF(ISBLANK(종목별이슈!E19),"",HYPERLINK(종목별이슈!G19,"▶"))</f>
        <v/>
      </c>
      <c r="AG46" s="21"/>
      <c r="AK46" s="48">
        <f>주요뉴스!W19</f>
        <v>0</v>
      </c>
      <c r="AL46" s="48"/>
      <c r="AM46" s="48"/>
      <c r="AN46" s="48"/>
      <c r="AO46" s="48"/>
    </row>
    <row r="47" spans="1:41">
      <c r="K47" s="49">
        <f>주요뉴스!A20</f>
        <v>0</v>
      </c>
      <c r="L47" s="49"/>
      <c r="M47" s="48">
        <f>주요뉴스!A20</f>
        <v>0</v>
      </c>
      <c r="N47" s="48"/>
      <c r="O47" s="48"/>
      <c r="P47" s="48"/>
      <c r="Q47" s="48"/>
      <c r="R47" s="20"/>
      <c r="S47" s="20"/>
      <c r="T47" s="20"/>
      <c r="U47" s="20"/>
      <c r="V47" s="20"/>
      <c r="W47" s="20"/>
      <c r="X47" s="20"/>
      <c r="Y47" s="20"/>
      <c r="Z47" s="39" t="str">
        <f>IF(ISBLANK(주요뉴스!A20), "", HYPERLINK(주요뉴스!E20,"▶"))</f>
        <v/>
      </c>
      <c r="AA47" s="21"/>
      <c r="AB47" s="42">
        <f>종목별이슈!E20</f>
        <v>0</v>
      </c>
      <c r="AC47" s="20"/>
      <c r="AD47" s="20"/>
      <c r="AE47" s="21">
        <f>종목별이슈!F20</f>
        <v>0</v>
      </c>
      <c r="AF47" s="39" t="str">
        <f>IF(ISBLANK(종목별이슈!E20),"",HYPERLINK(종목별이슈!G20,"▶"))</f>
        <v/>
      </c>
      <c r="AG47" s="21"/>
      <c r="AK47" s="48">
        <f>주요뉴스!W20</f>
        <v>0</v>
      </c>
      <c r="AL47" s="48"/>
      <c r="AM47" s="48"/>
      <c r="AN47" s="48"/>
      <c r="AO47" s="48"/>
    </row>
    <row r="48" spans="1:41">
      <c r="K48" s="49"/>
      <c r="L48" s="49"/>
      <c r="M48" s="21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21"/>
      <c r="AG48" s="21"/>
    </row>
    <row r="51" ht="19.149999999999999" customHeight="1"/>
  </sheetData>
  <mergeCells count="84">
    <mergeCell ref="AK39:AO39"/>
    <mergeCell ref="AK40:AO40"/>
    <mergeCell ref="AK34:AO34"/>
    <mergeCell ref="AK35:AO35"/>
    <mergeCell ref="AK36:AO36"/>
    <mergeCell ref="AK37:AO37"/>
    <mergeCell ref="AK38:AO38"/>
    <mergeCell ref="AK29:AO29"/>
    <mergeCell ref="AK30:AO30"/>
    <mergeCell ref="AK31:AO31"/>
    <mergeCell ref="AK32:AO32"/>
    <mergeCell ref="AK33:AO33"/>
    <mergeCell ref="AK41:AO41"/>
    <mergeCell ref="AK42:AO42"/>
    <mergeCell ref="AK43:AO43"/>
    <mergeCell ref="N48:Z48"/>
    <mergeCell ref="M47:Q47"/>
    <mergeCell ref="M44:Q44"/>
    <mergeCell ref="M45:Q45"/>
    <mergeCell ref="M46:Q46"/>
    <mergeCell ref="AK44:AO44"/>
    <mergeCell ref="AK45:AO45"/>
    <mergeCell ref="AK46:AO46"/>
    <mergeCell ref="AK47:AO47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K32:L32"/>
    <mergeCell ref="K33:L33"/>
    <mergeCell ref="K37:L37"/>
    <mergeCell ref="M28:Q28"/>
    <mergeCell ref="M29:Q29"/>
    <mergeCell ref="M30:Q30"/>
    <mergeCell ref="M31:Q31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M43:Q43"/>
    <mergeCell ref="M38:Q38"/>
    <mergeCell ref="M39:Q39"/>
    <mergeCell ref="M40:Q40"/>
    <mergeCell ref="M41:Q41"/>
    <mergeCell ref="M42:Q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"/>
  <sheetViews>
    <sheetView workbookViewId="0">
      <selection activeCell="F1" sqref="F1"/>
    </sheetView>
  </sheetViews>
  <sheetFormatPr defaultRowHeight="16.5"/>
  <cols>
    <col min="1" max="1" width="16.25" style="35" customWidth="1"/>
    <col min="2" max="2" width="43.875" customWidth="1"/>
    <col min="3" max="3" width="10.375" style="35" customWidth="1"/>
    <col min="4" max="4" width="23.875" style="4" customWidth="1"/>
    <col min="5" max="5" width="12.375" style="4" bestFit="1" customWidth="1"/>
  </cols>
  <sheetData>
    <row r="1" spans="1:6" s="37" customFormat="1" ht="17.25" thickBot="1">
      <c r="A1" s="67" t="s">
        <v>110</v>
      </c>
      <c r="B1" s="67" t="s">
        <v>106</v>
      </c>
      <c r="C1" s="67" t="s">
        <v>107</v>
      </c>
      <c r="D1" s="67" t="s">
        <v>108</v>
      </c>
      <c r="E1" s="67" t="s">
        <v>109</v>
      </c>
      <c r="F1" s="67" t="s">
        <v>43</v>
      </c>
    </row>
    <row r="2" spans="1:6" ht="17.25" thickTop="1"/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"/>
  <sheetViews>
    <sheetView workbookViewId="0">
      <selection activeCell="E1" sqref="E1"/>
    </sheetView>
  </sheetViews>
  <sheetFormatPr defaultRowHeight="16.5"/>
  <cols>
    <col min="1" max="1" width="55" customWidth="1"/>
    <col min="2" max="2" width="11" customWidth="1"/>
    <col min="3" max="3" width="17.625" style="4" customWidth="1"/>
    <col min="4" max="4" width="13.375" style="4" customWidth="1"/>
  </cols>
  <sheetData>
    <row r="1" spans="1:5" s="37" customFormat="1" ht="17.25" thickBot="1">
      <c r="A1" s="67" t="s">
        <v>106</v>
      </c>
      <c r="B1" s="67" t="s">
        <v>107</v>
      </c>
      <c r="C1" s="67" t="s">
        <v>108</v>
      </c>
      <c r="D1" s="67" t="s">
        <v>109</v>
      </c>
      <c r="E1" s="67" t="s">
        <v>43</v>
      </c>
    </row>
    <row r="2" spans="1:5" ht="17.25" thickTop="1">
      <c r="B2" s="2"/>
    </row>
    <row r="3" spans="1:5">
      <c r="B3" s="2"/>
    </row>
    <row r="4" spans="1:5">
      <c r="B4" s="2"/>
    </row>
    <row r="5" spans="1:5">
      <c r="B5" s="2"/>
    </row>
    <row r="6" spans="1:5">
      <c r="B6" s="2"/>
    </row>
    <row r="7" spans="1:5">
      <c r="B7" s="2"/>
    </row>
    <row r="8" spans="1:5">
      <c r="B8" s="2"/>
    </row>
    <row r="9" spans="1:5">
      <c r="B9" s="2"/>
    </row>
    <row r="10" spans="1:5">
      <c r="B10" s="2"/>
    </row>
    <row r="11" spans="1:5">
      <c r="B11" s="2"/>
    </row>
    <row r="12" spans="1:5">
      <c r="B12" s="2"/>
    </row>
    <row r="13" spans="1:5">
      <c r="B13" s="2"/>
    </row>
    <row r="14" spans="1:5">
      <c r="B14" s="2"/>
    </row>
    <row r="15" spans="1:5">
      <c r="B15" s="2"/>
    </row>
    <row r="16" spans="1:5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>
      <selection activeCell="L15" sqref="L15"/>
    </sheetView>
  </sheetViews>
  <sheetFormatPr defaultRowHeight="16.5"/>
  <cols>
    <col min="1" max="16384" width="9" style="66"/>
  </cols>
  <sheetData>
    <row r="1" spans="1:8" ht="17.25" thickBot="1">
      <c r="A1" s="67"/>
      <c r="B1" s="67"/>
      <c r="C1" s="67"/>
      <c r="D1" s="67"/>
      <c r="E1" s="67"/>
      <c r="F1" s="67"/>
      <c r="G1" s="67"/>
      <c r="H1" s="67"/>
    </row>
    <row r="2" spans="1:8" ht="17.25" thickTop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E27" sqref="E27"/>
    </sheetView>
  </sheetViews>
  <sheetFormatPr defaultRowHeight="16.5"/>
  <cols>
    <col min="1" max="1" width="8.75" style="37"/>
    <col min="2" max="2" width="39" style="57" bestFit="1" customWidth="1"/>
    <col min="3" max="3" width="8.75" style="57" customWidth="1"/>
    <col min="4" max="4" width="9" style="57"/>
    <col min="5" max="5" width="16.25" style="64" customWidth="1"/>
    <col min="6" max="6" width="11.25" style="57" customWidth="1"/>
    <col min="7" max="7" width="13.75" style="57" customWidth="1"/>
    <col min="8" max="9" width="9" style="57"/>
    <col min="10" max="11" width="10.625" style="57" bestFit="1" customWidth="1"/>
    <col min="12" max="16384" width="9" style="57"/>
  </cols>
  <sheetData>
    <row r="1" spans="1:14" ht="17.25" thickBot="1">
      <c r="A1" s="67" t="s">
        <v>124</v>
      </c>
      <c r="B1" s="67" t="s">
        <v>113</v>
      </c>
      <c r="C1" s="67" t="s">
        <v>125</v>
      </c>
      <c r="D1" s="67" t="s">
        <v>19</v>
      </c>
      <c r="E1" s="67" t="s">
        <v>20</v>
      </c>
      <c r="F1" s="67" t="s">
        <v>21</v>
      </c>
      <c r="G1" s="67" t="s">
        <v>22</v>
      </c>
      <c r="H1" s="67" t="s">
        <v>126</v>
      </c>
      <c r="I1" s="67" t="s">
        <v>127</v>
      </c>
      <c r="J1" s="67" t="s">
        <v>128</v>
      </c>
      <c r="K1" s="67" t="s">
        <v>129</v>
      </c>
      <c r="L1" s="67" t="s">
        <v>25</v>
      </c>
      <c r="M1" s="67" t="s">
        <v>26</v>
      </c>
      <c r="N1" s="67" t="s">
        <v>43</v>
      </c>
    </row>
    <row r="2" spans="1:14" ht="17.25" thickTop="1">
      <c r="A2" s="57"/>
      <c r="C2" s="58"/>
      <c r="D2" s="59"/>
      <c r="E2" s="60"/>
      <c r="F2" s="61"/>
      <c r="G2" s="59"/>
      <c r="H2" s="59"/>
      <c r="I2" s="62"/>
      <c r="J2" s="59"/>
      <c r="K2" s="62"/>
      <c r="L2" s="62"/>
      <c r="M2" s="62"/>
    </row>
    <row r="3" spans="1:14">
      <c r="A3" s="57"/>
      <c r="C3" s="58"/>
      <c r="D3" s="59"/>
      <c r="E3" s="60"/>
      <c r="F3" s="61"/>
      <c r="G3" s="59"/>
      <c r="H3" s="59"/>
      <c r="I3" s="62"/>
      <c r="J3" s="59"/>
      <c r="K3" s="62"/>
      <c r="L3" s="62"/>
      <c r="M3" s="62"/>
    </row>
    <row r="4" spans="1:14">
      <c r="A4" s="57"/>
      <c r="C4" s="58"/>
      <c r="D4" s="59"/>
      <c r="E4" s="60"/>
      <c r="F4" s="61"/>
      <c r="G4" s="59"/>
      <c r="H4" s="59"/>
      <c r="I4" s="59"/>
      <c r="J4" s="59"/>
      <c r="K4" s="59"/>
      <c r="L4" s="62"/>
      <c r="M4" s="62"/>
    </row>
    <row r="5" spans="1:14">
      <c r="A5" s="57"/>
      <c r="C5" s="58"/>
      <c r="D5" s="59"/>
      <c r="E5" s="60"/>
      <c r="F5" s="61"/>
      <c r="G5" s="59"/>
      <c r="H5" s="59"/>
      <c r="I5" s="59"/>
      <c r="J5" s="59"/>
      <c r="K5" s="59"/>
      <c r="L5" s="62"/>
      <c r="M5" s="62"/>
    </row>
    <row r="6" spans="1:14">
      <c r="A6" s="57"/>
      <c r="C6" s="58"/>
      <c r="D6" s="59"/>
      <c r="E6" s="60"/>
      <c r="F6" s="61"/>
      <c r="G6" s="59"/>
      <c r="H6" s="59"/>
      <c r="I6" s="59"/>
      <c r="J6" s="59"/>
      <c r="K6" s="59"/>
      <c r="L6" s="62"/>
      <c r="M6" s="62"/>
    </row>
    <row r="7" spans="1:14">
      <c r="A7" s="57"/>
      <c r="C7" s="58"/>
      <c r="D7" s="59"/>
      <c r="E7" s="60"/>
      <c r="F7" s="61"/>
      <c r="G7" s="59"/>
      <c r="H7" s="59"/>
      <c r="I7" s="59"/>
      <c r="J7" s="59"/>
      <c r="K7" s="59"/>
      <c r="L7" s="62"/>
      <c r="M7" s="62"/>
    </row>
    <row r="8" spans="1:14">
      <c r="A8" s="57"/>
      <c r="C8" s="58"/>
      <c r="D8" s="59"/>
      <c r="E8" s="60"/>
      <c r="F8" s="61"/>
      <c r="G8" s="59"/>
      <c r="H8" s="59"/>
      <c r="I8" s="59"/>
      <c r="J8" s="59"/>
      <c r="K8" s="59"/>
      <c r="L8" s="62"/>
      <c r="M8" s="62"/>
    </row>
    <row r="9" spans="1:14">
      <c r="A9" s="57"/>
      <c r="C9" s="58"/>
      <c r="D9" s="59"/>
      <c r="E9" s="60"/>
      <c r="F9" s="61"/>
      <c r="G9" s="59"/>
      <c r="H9" s="59"/>
      <c r="I9" s="59"/>
      <c r="J9" s="59"/>
      <c r="K9" s="59"/>
      <c r="L9" s="62"/>
      <c r="M9" s="62"/>
    </row>
    <row r="10" spans="1:14">
      <c r="A10" s="57"/>
      <c r="C10" s="58"/>
      <c r="D10" s="59"/>
      <c r="E10" s="60"/>
      <c r="F10" s="61"/>
      <c r="G10" s="59"/>
      <c r="H10" s="59"/>
      <c r="I10" s="59"/>
      <c r="J10" s="59"/>
      <c r="K10" s="59"/>
      <c r="L10" s="62"/>
      <c r="M10" s="62"/>
    </row>
    <row r="11" spans="1:14">
      <c r="A11" s="57"/>
      <c r="C11" s="58"/>
      <c r="D11" s="59"/>
      <c r="E11" s="60"/>
      <c r="F11" s="61"/>
      <c r="G11" s="59"/>
      <c r="H11" s="59"/>
      <c r="I11" s="59"/>
      <c r="J11" s="59"/>
      <c r="K11" s="59"/>
      <c r="L11" s="62"/>
      <c r="M11" s="62"/>
    </row>
    <row r="12" spans="1:14">
      <c r="A12" s="57"/>
      <c r="C12" s="58"/>
      <c r="D12" s="59"/>
      <c r="E12" s="60"/>
      <c r="F12" s="61"/>
      <c r="G12" s="59"/>
      <c r="H12" s="59"/>
      <c r="I12" s="59"/>
      <c r="J12" s="59"/>
      <c r="K12" s="59"/>
      <c r="L12" s="62"/>
      <c r="M12" s="62"/>
    </row>
    <row r="13" spans="1:14">
      <c r="A13" s="57"/>
      <c r="C13" s="58"/>
      <c r="D13" s="59"/>
      <c r="E13" s="60"/>
      <c r="F13" s="61"/>
      <c r="G13" s="59"/>
      <c r="H13" s="59"/>
      <c r="I13" s="59"/>
      <c r="J13" s="59"/>
      <c r="K13" s="59"/>
      <c r="L13" s="62"/>
      <c r="M13" s="62"/>
    </row>
    <row r="14" spans="1:14">
      <c r="A14" s="57"/>
      <c r="C14" s="58"/>
      <c r="D14" s="59"/>
      <c r="E14" s="60"/>
      <c r="F14" s="61"/>
      <c r="G14" s="59"/>
      <c r="H14" s="59"/>
      <c r="I14" s="59"/>
      <c r="J14" s="59"/>
      <c r="K14" s="59"/>
      <c r="L14" s="62"/>
      <c r="M14" s="62"/>
    </row>
    <row r="15" spans="1:14">
      <c r="A15" s="57"/>
      <c r="C15" s="58"/>
      <c r="D15" s="59"/>
      <c r="E15" s="60"/>
      <c r="F15" s="61"/>
      <c r="G15" s="59"/>
      <c r="H15" s="59"/>
      <c r="I15" s="59"/>
      <c r="J15" s="59"/>
      <c r="K15" s="59"/>
      <c r="L15" s="62"/>
      <c r="M15" s="62"/>
    </row>
    <row r="16" spans="1:14">
      <c r="A16" s="57"/>
      <c r="C16" s="58"/>
      <c r="D16" s="59"/>
      <c r="E16" s="60"/>
      <c r="F16" s="61"/>
      <c r="G16" s="59"/>
      <c r="H16" s="59"/>
      <c r="I16" s="59"/>
      <c r="J16" s="59"/>
      <c r="K16" s="59"/>
      <c r="L16" s="63"/>
      <c r="M16" s="62"/>
    </row>
    <row r="17" spans="1:13">
      <c r="A17" s="57"/>
      <c r="C17" s="58"/>
      <c r="D17" s="59"/>
      <c r="E17" s="60"/>
      <c r="F17" s="61"/>
      <c r="G17" s="59"/>
      <c r="H17" s="59"/>
      <c r="I17" s="59"/>
      <c r="J17" s="59"/>
      <c r="K17" s="59"/>
      <c r="L17" s="62"/>
      <c r="M17" s="62"/>
    </row>
    <row r="18" spans="1:13">
      <c r="A18" s="57"/>
      <c r="C18" s="58"/>
      <c r="D18" s="59"/>
      <c r="E18" s="60"/>
      <c r="F18" s="61"/>
      <c r="G18" s="59"/>
      <c r="H18" s="59"/>
      <c r="I18" s="59"/>
      <c r="J18" s="59"/>
      <c r="K18" s="59"/>
      <c r="L18" s="62"/>
      <c r="M18" s="62"/>
    </row>
    <row r="19" spans="1:13">
      <c r="A19" s="57"/>
      <c r="C19" s="58"/>
      <c r="D19" s="59"/>
      <c r="E19" s="60"/>
      <c r="F19" s="61"/>
      <c r="G19" s="59"/>
      <c r="H19" s="59"/>
      <c r="I19" s="59"/>
      <c r="J19" s="59"/>
      <c r="K19" s="59"/>
      <c r="L19" s="62"/>
      <c r="M19" s="62"/>
    </row>
    <row r="20" spans="1:13">
      <c r="A20" s="57"/>
      <c r="C20" s="58"/>
      <c r="D20" s="59"/>
      <c r="E20" s="60"/>
      <c r="F20" s="61"/>
      <c r="G20" s="59"/>
      <c r="H20" s="59"/>
      <c r="I20" s="59"/>
      <c r="J20" s="59"/>
      <c r="K20" s="59"/>
      <c r="L20" s="62"/>
      <c r="M20" s="62"/>
    </row>
    <row r="21" spans="1:13">
      <c r="A21" s="57"/>
      <c r="C21" s="58"/>
      <c r="D21" s="59"/>
      <c r="E21" s="60"/>
      <c r="F21" s="61"/>
      <c r="G21" s="59"/>
      <c r="H21" s="59"/>
      <c r="I21" s="59"/>
      <c r="J21" s="59"/>
      <c r="K21" s="59"/>
      <c r="L21" s="62"/>
      <c r="M21" s="62"/>
    </row>
    <row r="22" spans="1:13">
      <c r="A22" s="57"/>
      <c r="C22" s="58"/>
      <c r="D22" s="59"/>
      <c r="E22" s="60"/>
      <c r="F22" s="61"/>
      <c r="G22" s="59"/>
      <c r="H22" s="59"/>
      <c r="I22" s="59"/>
      <c r="J22" s="59"/>
      <c r="K22" s="59"/>
      <c r="L22" s="63"/>
      <c r="M22" s="62"/>
    </row>
    <row r="23" spans="1:13">
      <c r="A23" s="57"/>
      <c r="C23" s="58"/>
      <c r="D23" s="59"/>
      <c r="E23" s="60"/>
      <c r="F23" s="61"/>
      <c r="G23" s="59"/>
      <c r="H23" s="59"/>
      <c r="I23" s="59"/>
      <c r="J23" s="59"/>
      <c r="K23" s="59"/>
      <c r="L23" s="62"/>
      <c r="M23" s="62"/>
    </row>
    <row r="24" spans="1:13">
      <c r="A24" s="57"/>
      <c r="C24" s="58"/>
      <c r="D24" s="59"/>
      <c r="E24" s="60"/>
      <c r="F24" s="61"/>
      <c r="G24" s="59"/>
      <c r="H24" s="59"/>
      <c r="I24" s="59"/>
      <c r="J24" s="59"/>
      <c r="K24" s="59"/>
      <c r="L24" s="62"/>
      <c r="M24" s="62"/>
    </row>
    <row r="25" spans="1:13">
      <c r="A25" s="57"/>
      <c r="C25" s="58"/>
      <c r="D25" s="59"/>
      <c r="E25" s="60"/>
      <c r="F25" s="61"/>
      <c r="G25" s="59"/>
      <c r="H25" s="59"/>
      <c r="I25" s="59"/>
      <c r="J25" s="59"/>
      <c r="K25" s="59"/>
      <c r="L25" s="62"/>
      <c r="M25" s="62"/>
    </row>
    <row r="26" spans="1:13">
      <c r="A26" s="57"/>
      <c r="C26" s="58"/>
      <c r="D26" s="59"/>
      <c r="E26" s="60"/>
      <c r="F26" s="61"/>
      <c r="G26" s="59"/>
      <c r="H26" s="59"/>
      <c r="I26" s="59"/>
      <c r="J26" s="59"/>
      <c r="K26" s="59"/>
      <c r="L26" s="62"/>
      <c r="M26" s="62"/>
    </row>
    <row r="27" spans="1:13">
      <c r="A27" s="57"/>
      <c r="C27" s="58"/>
      <c r="D27" s="59"/>
      <c r="E27" s="60"/>
      <c r="F27" s="61"/>
      <c r="G27" s="59"/>
      <c r="H27" s="59"/>
      <c r="I27" s="59"/>
      <c r="J27" s="59"/>
      <c r="K27" s="59"/>
      <c r="L27" s="62"/>
      <c r="M27" s="62"/>
    </row>
    <row r="28" spans="1:13">
      <c r="A28" s="57"/>
      <c r="C28" s="58"/>
      <c r="D28" s="59"/>
      <c r="E28" s="60"/>
      <c r="F28" s="61"/>
      <c r="G28" s="59"/>
      <c r="H28" s="59"/>
      <c r="I28" s="59"/>
      <c r="J28" s="59"/>
      <c r="K28" s="59"/>
      <c r="L28" s="62"/>
      <c r="M28" s="62"/>
    </row>
    <row r="29" spans="1:13">
      <c r="A29" s="57"/>
      <c r="C29" s="58"/>
      <c r="D29" s="59"/>
      <c r="E29" s="60"/>
      <c r="F29" s="61"/>
      <c r="G29" s="59"/>
      <c r="H29" s="59"/>
      <c r="I29" s="59"/>
      <c r="J29" s="59"/>
      <c r="K29" s="59"/>
      <c r="L29" s="63"/>
      <c r="M29" s="62"/>
    </row>
    <row r="30" spans="1:13">
      <c r="A30" s="57"/>
      <c r="C30" s="58"/>
      <c r="D30" s="59"/>
      <c r="E30" s="60"/>
      <c r="F30" s="61"/>
      <c r="G30" s="59"/>
      <c r="H30" s="59"/>
      <c r="I30" s="59"/>
      <c r="J30" s="59"/>
      <c r="K30" s="59"/>
      <c r="L30" s="63"/>
      <c r="M30" s="62"/>
    </row>
    <row r="31" spans="1:13">
      <c r="A31" s="57"/>
      <c r="C31" s="58"/>
      <c r="D31" s="59"/>
      <c r="E31" s="60"/>
      <c r="F31" s="61"/>
      <c r="G31" s="59"/>
      <c r="H31" s="59"/>
      <c r="I31" s="59"/>
      <c r="J31" s="59"/>
      <c r="K31" s="59"/>
      <c r="L31" s="62"/>
      <c r="M31" s="6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N1" sqref="N1"/>
    </sheetView>
  </sheetViews>
  <sheetFormatPr defaultRowHeight="16.5"/>
  <cols>
    <col min="1" max="1" width="8.75" style="37"/>
    <col min="2" max="2" width="39" style="57" bestFit="1" customWidth="1"/>
    <col min="3" max="3" width="8.75" style="57" customWidth="1"/>
    <col min="4" max="4" width="9" style="57"/>
    <col min="5" max="5" width="8.75" style="64"/>
    <col min="6" max="6" width="11.25" style="57" customWidth="1"/>
    <col min="7" max="7" width="13.75" style="57" customWidth="1"/>
    <col min="8" max="9" width="9" style="57"/>
    <col min="10" max="11" width="10.625" style="57" bestFit="1" customWidth="1"/>
    <col min="12" max="16384" width="9" style="57"/>
  </cols>
  <sheetData>
    <row r="1" spans="1:14" ht="17.25" thickBot="1">
      <c r="A1" s="67" t="s">
        <v>124</v>
      </c>
      <c r="B1" s="67" t="s">
        <v>113</v>
      </c>
      <c r="C1" s="67" t="s">
        <v>125</v>
      </c>
      <c r="D1" s="67" t="s">
        <v>19</v>
      </c>
      <c r="E1" s="67" t="s">
        <v>20</v>
      </c>
      <c r="F1" s="67" t="s">
        <v>21</v>
      </c>
      <c r="G1" s="67" t="s">
        <v>22</v>
      </c>
      <c r="H1" s="67" t="s">
        <v>126</v>
      </c>
      <c r="I1" s="67" t="s">
        <v>127</v>
      </c>
      <c r="J1" s="67" t="s">
        <v>128</v>
      </c>
      <c r="K1" s="67" t="s">
        <v>129</v>
      </c>
      <c r="L1" s="67" t="s">
        <v>25</v>
      </c>
      <c r="M1" s="67" t="s">
        <v>26</v>
      </c>
      <c r="N1" s="67" t="s">
        <v>43</v>
      </c>
    </row>
    <row r="2" spans="1:14" ht="17.25" thickTop="1">
      <c r="A2" s="57"/>
      <c r="C2" s="58"/>
      <c r="D2" s="59"/>
      <c r="E2" s="60"/>
      <c r="F2" s="61"/>
      <c r="G2" s="59"/>
      <c r="H2" s="59"/>
      <c r="I2" s="62"/>
      <c r="J2" s="59"/>
      <c r="K2" s="62"/>
      <c r="L2" s="62"/>
      <c r="M2" s="62"/>
    </row>
    <row r="3" spans="1:14">
      <c r="A3" s="57"/>
      <c r="C3" s="58"/>
      <c r="D3" s="59"/>
      <c r="E3" s="60"/>
      <c r="F3" s="61"/>
      <c r="G3" s="59"/>
      <c r="H3" s="59"/>
      <c r="I3" s="62"/>
      <c r="J3" s="59"/>
      <c r="K3" s="62"/>
      <c r="L3" s="62"/>
      <c r="M3" s="62"/>
    </row>
    <row r="4" spans="1:14">
      <c r="A4" s="57"/>
      <c r="C4" s="58"/>
      <c r="D4" s="59"/>
      <c r="E4" s="60"/>
      <c r="F4" s="61"/>
      <c r="G4" s="59"/>
      <c r="H4" s="59"/>
      <c r="I4" s="59"/>
      <c r="J4" s="59"/>
      <c r="K4" s="59"/>
      <c r="L4" s="62"/>
      <c r="M4" s="62"/>
    </row>
    <row r="5" spans="1:14">
      <c r="A5" s="57"/>
      <c r="C5" s="58"/>
      <c r="D5" s="59"/>
      <c r="E5" s="60"/>
      <c r="F5" s="61"/>
      <c r="G5" s="59"/>
      <c r="H5" s="59"/>
      <c r="I5" s="59"/>
      <c r="J5" s="59"/>
      <c r="K5" s="59"/>
      <c r="L5" s="62"/>
      <c r="M5" s="62"/>
    </row>
    <row r="6" spans="1:14">
      <c r="A6" s="57"/>
      <c r="C6" s="58"/>
      <c r="D6" s="59"/>
      <c r="E6" s="60"/>
      <c r="F6" s="61"/>
      <c r="G6" s="59"/>
      <c r="H6" s="59"/>
      <c r="I6" s="59"/>
      <c r="J6" s="59"/>
      <c r="K6" s="59"/>
      <c r="L6" s="62"/>
      <c r="M6" s="62"/>
    </row>
    <row r="7" spans="1:14">
      <c r="A7" s="57"/>
      <c r="C7" s="58"/>
      <c r="D7" s="59"/>
      <c r="E7" s="60"/>
      <c r="F7" s="61"/>
      <c r="G7" s="59"/>
      <c r="H7" s="59"/>
      <c r="I7" s="59"/>
      <c r="J7" s="59"/>
      <c r="K7" s="59"/>
      <c r="L7" s="62"/>
      <c r="M7" s="62"/>
    </row>
    <row r="8" spans="1:14">
      <c r="A8" s="57"/>
      <c r="C8" s="58"/>
      <c r="D8" s="59"/>
      <c r="E8" s="60"/>
      <c r="F8" s="61"/>
      <c r="G8" s="59"/>
      <c r="H8" s="59"/>
      <c r="I8" s="59"/>
      <c r="J8" s="59"/>
      <c r="K8" s="59"/>
      <c r="L8" s="62"/>
      <c r="M8" s="62"/>
    </row>
    <row r="9" spans="1:14">
      <c r="A9" s="57"/>
      <c r="C9" s="58"/>
      <c r="D9" s="59"/>
      <c r="E9" s="60"/>
      <c r="F9" s="61"/>
      <c r="G9" s="59"/>
      <c r="H9" s="59"/>
      <c r="I9" s="59"/>
      <c r="J9" s="59"/>
      <c r="K9" s="59"/>
      <c r="L9" s="62"/>
      <c r="M9" s="62"/>
    </row>
    <row r="10" spans="1:14">
      <c r="A10" s="57"/>
      <c r="C10" s="58"/>
      <c r="D10" s="59"/>
      <c r="E10" s="60"/>
      <c r="F10" s="61"/>
      <c r="G10" s="59"/>
      <c r="H10" s="59"/>
      <c r="I10" s="59"/>
      <c r="J10" s="59"/>
      <c r="K10" s="59"/>
      <c r="L10" s="62"/>
      <c r="M10" s="62"/>
    </row>
    <row r="11" spans="1:14">
      <c r="A11" s="57"/>
      <c r="C11" s="58"/>
      <c r="D11" s="59"/>
      <c r="E11" s="60"/>
      <c r="F11" s="61"/>
      <c r="G11" s="59"/>
      <c r="H11" s="59"/>
      <c r="I11" s="59"/>
      <c r="J11" s="59"/>
      <c r="K11" s="59"/>
      <c r="L11" s="62"/>
      <c r="M11" s="62"/>
    </row>
    <row r="12" spans="1:14">
      <c r="A12" s="57"/>
      <c r="C12" s="58"/>
      <c r="D12" s="59"/>
      <c r="E12" s="60"/>
      <c r="F12" s="61"/>
      <c r="G12" s="59"/>
      <c r="H12" s="59"/>
      <c r="I12" s="59"/>
      <c r="J12" s="59"/>
      <c r="K12" s="59"/>
      <c r="L12" s="62"/>
      <c r="M12" s="62"/>
    </row>
    <row r="13" spans="1:14">
      <c r="A13" s="57"/>
      <c r="C13" s="58"/>
      <c r="D13" s="59"/>
      <c r="E13" s="60"/>
      <c r="F13" s="61"/>
      <c r="G13" s="59"/>
      <c r="H13" s="59"/>
      <c r="I13" s="59"/>
      <c r="J13" s="59"/>
      <c r="K13" s="59"/>
      <c r="L13" s="62"/>
      <c r="M13" s="62"/>
    </row>
    <row r="14" spans="1:14">
      <c r="A14" s="57"/>
      <c r="C14" s="58"/>
      <c r="D14" s="59"/>
      <c r="E14" s="60"/>
      <c r="F14" s="61"/>
      <c r="G14" s="59"/>
      <c r="H14" s="59"/>
      <c r="I14" s="59"/>
      <c r="J14" s="59"/>
      <c r="K14" s="59"/>
      <c r="L14" s="62"/>
      <c r="M14" s="62"/>
    </row>
    <row r="15" spans="1:14">
      <c r="A15" s="57"/>
      <c r="C15" s="58"/>
      <c r="D15" s="59"/>
      <c r="E15" s="60"/>
      <c r="F15" s="61"/>
      <c r="G15" s="59"/>
      <c r="H15" s="59"/>
      <c r="I15" s="59"/>
      <c r="J15" s="59"/>
      <c r="K15" s="59"/>
      <c r="L15" s="62"/>
      <c r="M15" s="62"/>
    </row>
    <row r="16" spans="1:14">
      <c r="A16" s="57"/>
      <c r="C16" s="58"/>
      <c r="D16" s="59"/>
      <c r="E16" s="60"/>
      <c r="F16" s="61"/>
      <c r="G16" s="59"/>
      <c r="H16" s="59"/>
      <c r="I16" s="59"/>
      <c r="J16" s="59"/>
      <c r="K16" s="59"/>
      <c r="L16" s="63"/>
      <c r="M16" s="62"/>
    </row>
    <row r="17" spans="1:13">
      <c r="A17" s="57"/>
      <c r="C17" s="58"/>
      <c r="D17" s="59"/>
      <c r="E17" s="60"/>
      <c r="F17" s="61"/>
      <c r="G17" s="59"/>
      <c r="H17" s="59"/>
      <c r="I17" s="59"/>
      <c r="J17" s="59"/>
      <c r="K17" s="59"/>
      <c r="L17" s="62"/>
      <c r="M17" s="62"/>
    </row>
    <row r="18" spans="1:13">
      <c r="A18" s="57"/>
      <c r="C18" s="58"/>
      <c r="D18" s="59"/>
      <c r="E18" s="60"/>
      <c r="F18" s="61"/>
      <c r="G18" s="59"/>
      <c r="H18" s="59"/>
      <c r="I18" s="59"/>
      <c r="J18" s="59"/>
      <c r="K18" s="59"/>
      <c r="L18" s="62"/>
      <c r="M18" s="62"/>
    </row>
    <row r="19" spans="1:13">
      <c r="A19" s="57"/>
      <c r="C19" s="58"/>
      <c r="D19" s="59"/>
      <c r="E19" s="60"/>
      <c r="F19" s="61"/>
      <c r="G19" s="59"/>
      <c r="H19" s="59"/>
      <c r="I19" s="59"/>
      <c r="J19" s="59"/>
      <c r="K19" s="59"/>
      <c r="L19" s="62"/>
      <c r="M19" s="62"/>
    </row>
    <row r="20" spans="1:13">
      <c r="A20" s="57"/>
      <c r="C20" s="58"/>
      <c r="D20" s="59"/>
      <c r="E20" s="60"/>
      <c r="F20" s="61"/>
      <c r="G20" s="59"/>
      <c r="H20" s="59"/>
      <c r="I20" s="59"/>
      <c r="J20" s="59"/>
      <c r="K20" s="59"/>
      <c r="L20" s="62"/>
      <c r="M20" s="62"/>
    </row>
    <row r="21" spans="1:13">
      <c r="A21" s="57"/>
      <c r="C21" s="58"/>
      <c r="D21" s="59"/>
      <c r="E21" s="60"/>
      <c r="F21" s="61"/>
      <c r="G21" s="59"/>
      <c r="H21" s="59"/>
      <c r="I21" s="59"/>
      <c r="J21" s="59"/>
      <c r="K21" s="59"/>
      <c r="L21" s="62"/>
      <c r="M21" s="62"/>
    </row>
    <row r="22" spans="1:13">
      <c r="A22" s="57"/>
      <c r="C22" s="58"/>
      <c r="D22" s="59"/>
      <c r="E22" s="60"/>
      <c r="F22" s="61"/>
      <c r="G22" s="59"/>
      <c r="H22" s="59"/>
      <c r="I22" s="59"/>
      <c r="J22" s="59"/>
      <c r="K22" s="59"/>
      <c r="L22" s="63"/>
      <c r="M22" s="62"/>
    </row>
    <row r="23" spans="1:13">
      <c r="A23" s="57"/>
      <c r="C23" s="58"/>
      <c r="D23" s="59"/>
      <c r="E23" s="60"/>
      <c r="F23" s="61"/>
      <c r="G23" s="59"/>
      <c r="H23" s="59"/>
      <c r="I23" s="59"/>
      <c r="J23" s="59"/>
      <c r="K23" s="59"/>
      <c r="L23" s="62"/>
      <c r="M23" s="62"/>
    </row>
    <row r="24" spans="1:13">
      <c r="A24" s="57"/>
      <c r="C24" s="58"/>
      <c r="D24" s="59"/>
      <c r="E24" s="60"/>
      <c r="F24" s="61"/>
      <c r="G24" s="59"/>
      <c r="H24" s="59"/>
      <c r="I24" s="59"/>
      <c r="J24" s="59"/>
      <c r="K24" s="59"/>
      <c r="L24" s="62"/>
      <c r="M24" s="62"/>
    </row>
    <row r="25" spans="1:13">
      <c r="A25" s="57"/>
      <c r="C25" s="58"/>
      <c r="D25" s="59"/>
      <c r="E25" s="60"/>
      <c r="F25" s="61"/>
      <c r="G25" s="59"/>
      <c r="H25" s="59"/>
      <c r="I25" s="59"/>
      <c r="J25" s="59"/>
      <c r="K25" s="59"/>
      <c r="L25" s="62"/>
      <c r="M25" s="62"/>
    </row>
    <row r="26" spans="1:13">
      <c r="A26" s="57"/>
      <c r="C26" s="58"/>
      <c r="D26" s="59"/>
      <c r="E26" s="60"/>
      <c r="F26" s="61"/>
      <c r="G26" s="59"/>
      <c r="H26" s="59"/>
      <c r="I26" s="59"/>
      <c r="J26" s="59"/>
      <c r="K26" s="59"/>
      <c r="L26" s="62"/>
      <c r="M26" s="62"/>
    </row>
    <row r="27" spans="1:13">
      <c r="A27" s="57"/>
      <c r="C27" s="58"/>
      <c r="D27" s="59"/>
      <c r="E27" s="60"/>
      <c r="F27" s="61"/>
      <c r="G27" s="59"/>
      <c r="H27" s="59"/>
      <c r="I27" s="59"/>
      <c r="J27" s="59"/>
      <c r="K27" s="59"/>
      <c r="L27" s="62"/>
      <c r="M27" s="62"/>
    </row>
    <row r="28" spans="1:13">
      <c r="A28" s="57"/>
      <c r="C28" s="58"/>
      <c r="D28" s="59"/>
      <c r="E28" s="60"/>
      <c r="F28" s="61"/>
      <c r="G28" s="59"/>
      <c r="H28" s="59"/>
      <c r="I28" s="59"/>
      <c r="J28" s="59"/>
      <c r="K28" s="59"/>
      <c r="L28" s="62"/>
      <c r="M28" s="62"/>
    </row>
    <row r="29" spans="1:13">
      <c r="A29" s="57"/>
      <c r="C29" s="58"/>
      <c r="D29" s="59"/>
      <c r="E29" s="60"/>
      <c r="F29" s="61"/>
      <c r="G29" s="59"/>
      <c r="H29" s="59"/>
      <c r="I29" s="59"/>
      <c r="J29" s="59"/>
      <c r="K29" s="59"/>
      <c r="L29" s="62"/>
      <c r="M29" s="62"/>
    </row>
    <row r="30" spans="1:13">
      <c r="A30" s="57"/>
      <c r="C30" s="58"/>
      <c r="D30" s="59"/>
      <c r="E30" s="60"/>
      <c r="F30" s="61"/>
      <c r="G30" s="59"/>
      <c r="H30" s="59"/>
      <c r="I30" s="59"/>
      <c r="J30" s="59"/>
      <c r="K30" s="59"/>
      <c r="L30" s="63"/>
      <c r="M30" s="62"/>
    </row>
    <row r="31" spans="1:13">
      <c r="A31" s="57"/>
      <c r="C31" s="58"/>
      <c r="D31" s="59"/>
      <c r="E31" s="60"/>
      <c r="F31" s="61"/>
      <c r="G31" s="59"/>
      <c r="H31" s="59"/>
      <c r="I31" s="59"/>
      <c r="J31" s="59"/>
      <c r="K31" s="59"/>
      <c r="L31" s="62"/>
      <c r="M31" s="6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80"/>
  <sheetViews>
    <sheetView workbookViewId="0">
      <selection activeCell="I1" sqref="I1"/>
    </sheetView>
  </sheetViews>
  <sheetFormatPr defaultRowHeight="16.5"/>
  <cols>
    <col min="1" max="1" width="20.25" bestFit="1" customWidth="1"/>
    <col min="2" max="2" width="14.125" style="2" customWidth="1"/>
    <col min="3" max="3" width="8.625" bestFit="1" customWidth="1"/>
    <col min="4" max="4" width="21.5" bestFit="1" customWidth="1"/>
    <col min="5" max="5" width="22.5" customWidth="1"/>
    <col min="6" max="6" width="21.75" customWidth="1"/>
    <col min="7" max="7" width="21.5" bestFit="1" customWidth="1"/>
    <col min="8" max="8" width="10.375" bestFit="1" customWidth="1"/>
  </cols>
  <sheetData>
    <row r="1" spans="1:9" s="57" customFormat="1" ht="17.25" thickBot="1">
      <c r="A1" s="67" t="s">
        <v>116</v>
      </c>
      <c r="B1" s="67" t="s">
        <v>117</v>
      </c>
      <c r="C1" s="67" t="s">
        <v>118</v>
      </c>
      <c r="D1" s="67" t="s">
        <v>119</v>
      </c>
      <c r="E1" s="67" t="s">
        <v>120</v>
      </c>
      <c r="F1" s="67" t="s">
        <v>121</v>
      </c>
      <c r="G1" s="67" t="s">
        <v>122</v>
      </c>
      <c r="H1" s="67" t="s">
        <v>123</v>
      </c>
      <c r="I1" s="67" t="s">
        <v>43</v>
      </c>
    </row>
    <row r="2" spans="1:9" ht="17.25" thickTop="1">
      <c r="C2" s="12"/>
      <c r="H2" s="14"/>
    </row>
    <row r="3" spans="1:9">
      <c r="C3" s="12"/>
      <c r="H3" s="14"/>
    </row>
    <row r="4" spans="1:9">
      <c r="C4" s="12"/>
      <c r="H4" s="14"/>
    </row>
    <row r="5" spans="1:9">
      <c r="C5" s="12"/>
      <c r="H5" s="14"/>
    </row>
    <row r="6" spans="1:9">
      <c r="C6" s="12"/>
      <c r="H6" s="14"/>
    </row>
    <row r="7" spans="1:9">
      <c r="C7" s="12"/>
      <c r="H7" s="14"/>
    </row>
    <row r="8" spans="1:9">
      <c r="C8" s="12"/>
      <c r="H8" s="14"/>
    </row>
    <row r="9" spans="1:9">
      <c r="C9" s="12"/>
      <c r="H9" s="14"/>
    </row>
    <row r="10" spans="1:9">
      <c r="C10" s="12"/>
      <c r="H10" s="14"/>
    </row>
    <row r="11" spans="1:9">
      <c r="C11" s="12"/>
      <c r="H11" s="14"/>
    </row>
    <row r="12" spans="1:9">
      <c r="C12" s="12"/>
      <c r="H12" s="14"/>
    </row>
    <row r="13" spans="1:9">
      <c r="C13" s="12"/>
      <c r="H13" s="14"/>
    </row>
    <row r="14" spans="1:9">
      <c r="C14" s="12"/>
      <c r="H14" s="14"/>
    </row>
    <row r="15" spans="1:9">
      <c r="C15" s="12"/>
      <c r="H15" s="14"/>
    </row>
    <row r="16" spans="1:9">
      <c r="C16" s="12"/>
      <c r="H16" s="14"/>
    </row>
    <row r="17" spans="3:8">
      <c r="C17" s="12"/>
      <c r="H17" s="14"/>
    </row>
    <row r="18" spans="3:8">
      <c r="C18" s="12"/>
      <c r="H18" s="14"/>
    </row>
    <row r="19" spans="3:8">
      <c r="C19" s="12"/>
      <c r="H19" s="14"/>
    </row>
    <row r="20" spans="3:8">
      <c r="C20" s="12"/>
      <c r="H20" s="14"/>
    </row>
    <row r="21" spans="3:8">
      <c r="C21" s="12"/>
      <c r="H21" s="14"/>
    </row>
    <row r="22" spans="3:8">
      <c r="C22" s="12"/>
      <c r="H22" s="14"/>
    </row>
    <row r="23" spans="3:8">
      <c r="C23" s="12"/>
      <c r="H23" s="14"/>
    </row>
    <row r="24" spans="3:8">
      <c r="C24" s="12"/>
      <c r="H24" s="14"/>
    </row>
    <row r="25" spans="3:8">
      <c r="C25" s="12"/>
      <c r="H25" s="14"/>
    </row>
    <row r="26" spans="3:8">
      <c r="C26" s="12"/>
      <c r="H26" s="14"/>
    </row>
    <row r="27" spans="3:8">
      <c r="C27" s="12"/>
      <c r="H27" s="14"/>
    </row>
    <row r="28" spans="3:8">
      <c r="C28" s="12"/>
      <c r="H28" s="14"/>
    </row>
    <row r="29" spans="3:8">
      <c r="C29" s="12"/>
      <c r="H29" s="14"/>
    </row>
    <row r="30" spans="3:8">
      <c r="C30" s="12"/>
      <c r="H30" s="14"/>
    </row>
    <row r="31" spans="3:8">
      <c r="C31" s="12"/>
      <c r="H31" s="14"/>
    </row>
    <row r="32" spans="3:8">
      <c r="C32" s="12"/>
      <c r="H32" s="14"/>
    </row>
    <row r="33" spans="3:8">
      <c r="C33" s="12"/>
      <c r="H33" s="14"/>
    </row>
    <row r="34" spans="3:8">
      <c r="C34" s="12"/>
      <c r="H34" s="14"/>
    </row>
    <row r="35" spans="3:8">
      <c r="C35" s="12"/>
      <c r="H35" s="14"/>
    </row>
    <row r="36" spans="3:8">
      <c r="C36" s="12"/>
      <c r="H36" s="14"/>
    </row>
    <row r="37" spans="3:8">
      <c r="C37" s="12"/>
      <c r="H37" s="14"/>
    </row>
    <row r="38" spans="3:8">
      <c r="C38" s="12"/>
      <c r="H38" s="14"/>
    </row>
    <row r="39" spans="3:8">
      <c r="C39" s="12"/>
      <c r="H39" s="14"/>
    </row>
    <row r="40" spans="3:8">
      <c r="C40" s="12"/>
      <c r="H40" s="14"/>
    </row>
    <row r="41" spans="3:8">
      <c r="C41" s="12"/>
      <c r="H41" s="14"/>
    </row>
    <row r="42" spans="3:8">
      <c r="C42" s="12"/>
      <c r="H42" s="14"/>
    </row>
    <row r="43" spans="3:8">
      <c r="C43" s="12"/>
      <c r="H43" s="14"/>
    </row>
    <row r="44" spans="3:8">
      <c r="C44" s="12"/>
      <c r="H44" s="14"/>
    </row>
    <row r="45" spans="3:8">
      <c r="C45" s="12"/>
      <c r="H45" s="14"/>
    </row>
    <row r="46" spans="3:8">
      <c r="C46" s="12"/>
      <c r="H46" s="14"/>
    </row>
    <row r="47" spans="3:8">
      <c r="C47" s="12"/>
      <c r="H47" s="14"/>
    </row>
    <row r="48" spans="3:8">
      <c r="C48" s="12"/>
      <c r="H48" s="14"/>
    </row>
    <row r="49" spans="3:8">
      <c r="C49" s="12"/>
      <c r="H49" s="14"/>
    </row>
    <row r="50" spans="3:8">
      <c r="C50" s="12"/>
      <c r="H50" s="14"/>
    </row>
    <row r="51" spans="3:8">
      <c r="C51" s="12"/>
      <c r="H51" s="14"/>
    </row>
    <row r="52" spans="3:8">
      <c r="C52" s="12"/>
      <c r="H52" s="14"/>
    </row>
    <row r="53" spans="3:8">
      <c r="C53" s="12"/>
      <c r="H53" s="14"/>
    </row>
    <row r="54" spans="3:8">
      <c r="C54" s="12"/>
      <c r="H54" s="14"/>
    </row>
    <row r="55" spans="3:8">
      <c r="C55" s="12"/>
      <c r="H55" s="14"/>
    </row>
    <row r="56" spans="3:8">
      <c r="C56" s="12"/>
      <c r="H56" s="14"/>
    </row>
    <row r="57" spans="3:8">
      <c r="C57" s="12"/>
      <c r="H57" s="14"/>
    </row>
    <row r="58" spans="3:8">
      <c r="C58" s="12"/>
      <c r="H58" s="14"/>
    </row>
    <row r="59" spans="3:8">
      <c r="C59" s="12"/>
      <c r="H59" s="14"/>
    </row>
    <row r="60" spans="3:8">
      <c r="C60" s="12"/>
      <c r="H60" s="14"/>
    </row>
    <row r="61" spans="3:8">
      <c r="C61" s="12"/>
      <c r="H61" s="14"/>
    </row>
    <row r="62" spans="3:8">
      <c r="C62" s="12"/>
      <c r="H62" s="14"/>
    </row>
    <row r="63" spans="3:8">
      <c r="C63" s="12"/>
      <c r="H63" s="14"/>
    </row>
    <row r="64" spans="3:8">
      <c r="C64" s="12"/>
      <c r="H64" s="14"/>
    </row>
    <row r="65" spans="3:8">
      <c r="C65" s="12"/>
      <c r="H65" s="14"/>
    </row>
    <row r="66" spans="3:8">
      <c r="C66" s="12"/>
      <c r="H66" s="14"/>
    </row>
    <row r="67" spans="3:8">
      <c r="C67" s="12"/>
      <c r="H67" s="14"/>
    </row>
    <row r="68" spans="3:8">
      <c r="C68" s="12"/>
      <c r="H68" s="14"/>
    </row>
    <row r="69" spans="3:8">
      <c r="C69" s="12"/>
      <c r="H69" s="14"/>
    </row>
    <row r="70" spans="3:8">
      <c r="C70" s="12"/>
      <c r="H70" s="14"/>
    </row>
    <row r="71" spans="3:8">
      <c r="C71" s="12"/>
      <c r="H71" s="14"/>
    </row>
    <row r="72" spans="3:8">
      <c r="C72" s="12"/>
      <c r="H72" s="14"/>
    </row>
    <row r="73" spans="3:8">
      <c r="C73" s="12"/>
      <c r="H73" s="14"/>
    </row>
    <row r="74" spans="3:8">
      <c r="C74" s="12"/>
      <c r="H74" s="14"/>
    </row>
    <row r="75" spans="3:8">
      <c r="C75" s="12"/>
      <c r="H75" s="14"/>
    </row>
    <row r="76" spans="3:8">
      <c r="C76" s="12"/>
      <c r="H76" s="14"/>
    </row>
    <row r="77" spans="3:8">
      <c r="C77" s="12"/>
      <c r="H77" s="14"/>
    </row>
    <row r="78" spans="3:8">
      <c r="C78" s="12"/>
      <c r="H78" s="14"/>
    </row>
    <row r="79" spans="3:8">
      <c r="C79" s="12"/>
      <c r="H79" s="14"/>
    </row>
    <row r="80" spans="3:8">
      <c r="C80" s="12"/>
      <c r="H80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A1:F969"/>
  <sheetViews>
    <sheetView tabSelected="1" workbookViewId="0">
      <selection activeCell="H7" sqref="H7"/>
    </sheetView>
  </sheetViews>
  <sheetFormatPr defaultColWidth="9.125" defaultRowHeight="16.5"/>
  <cols>
    <col min="1" max="1" width="35.625" style="38" customWidth="1"/>
    <col min="2" max="2" width="59.75" style="4" customWidth="1"/>
    <col min="3" max="3" width="19.875" style="4" customWidth="1"/>
    <col min="4" max="4" width="19.75" customWidth="1"/>
  </cols>
  <sheetData>
    <row r="1" spans="1:6" s="57" customFormat="1" ht="17.25" thickBot="1">
      <c r="A1" s="67" t="s">
        <v>28</v>
      </c>
      <c r="B1" s="67" t="s">
        <v>44</v>
      </c>
      <c r="C1" s="67" t="s">
        <v>45</v>
      </c>
      <c r="D1" s="67" t="s">
        <v>46</v>
      </c>
      <c r="E1" s="67" t="s">
        <v>130</v>
      </c>
      <c r="F1" s="67" t="s">
        <v>43</v>
      </c>
    </row>
    <row r="2" spans="1:6" ht="17.25" thickTop="1">
      <c r="A2" s="45"/>
      <c r="B2" s="40"/>
      <c r="C2" s="46"/>
    </row>
    <row r="3" spans="1:6">
      <c r="A3" s="45"/>
      <c r="B3" s="38"/>
      <c r="C3" s="46"/>
    </row>
    <row r="4" spans="1:6">
      <c r="A4" s="45"/>
      <c r="B4" s="40"/>
      <c r="C4" s="46"/>
    </row>
    <row r="5" spans="1:6">
      <c r="A5" s="45"/>
      <c r="B5" s="40"/>
      <c r="C5" s="46"/>
    </row>
    <row r="6" spans="1:6">
      <c r="A6" s="45"/>
      <c r="B6" s="38"/>
      <c r="C6" s="46"/>
    </row>
    <row r="7" spans="1:6">
      <c r="A7" s="45"/>
      <c r="B7" s="40"/>
      <c r="C7" s="46"/>
    </row>
    <row r="8" spans="1:6">
      <c r="B8" s="46"/>
      <c r="C8"/>
    </row>
    <row r="9" spans="1:6">
      <c r="B9" s="46"/>
      <c r="C9"/>
    </row>
    <row r="10" spans="1:6">
      <c r="B10" s="46"/>
      <c r="C10"/>
    </row>
    <row r="11" spans="1:6">
      <c r="A11" s="40"/>
      <c r="B11" s="46"/>
      <c r="C11"/>
    </row>
    <row r="12" spans="1:6">
      <c r="B12" s="46"/>
      <c r="C12"/>
    </row>
    <row r="13" spans="1:6">
      <c r="B13" s="46"/>
      <c r="C13"/>
    </row>
    <row r="14" spans="1:6">
      <c r="B14" s="46"/>
      <c r="C14"/>
    </row>
    <row r="15" spans="1:6">
      <c r="A15" s="40"/>
      <c r="B15" s="46"/>
      <c r="C15"/>
    </row>
    <row r="16" spans="1:6">
      <c r="B16" s="46"/>
      <c r="C16"/>
    </row>
    <row r="17" spans="1:3">
      <c r="B17" s="46"/>
      <c r="C17"/>
    </row>
    <row r="18" spans="1:3">
      <c r="B18" s="46"/>
      <c r="C18"/>
    </row>
    <row r="19" spans="1:3">
      <c r="B19" s="46"/>
      <c r="C19"/>
    </row>
    <row r="20" spans="1:3">
      <c r="A20" s="40"/>
      <c r="B20" s="46"/>
      <c r="C20"/>
    </row>
    <row r="21" spans="1:3">
      <c r="A21" s="4"/>
      <c r="B21" s="41"/>
      <c r="C21"/>
    </row>
    <row r="22" spans="1:3">
      <c r="A22" s="4"/>
      <c r="B22" s="41"/>
      <c r="C22"/>
    </row>
    <row r="23" spans="1:3">
      <c r="A23" s="4"/>
      <c r="B23" s="41"/>
      <c r="C23"/>
    </row>
    <row r="24" spans="1:3">
      <c r="A24" s="4"/>
      <c r="B24" s="41"/>
      <c r="C24"/>
    </row>
    <row r="25" spans="1:3">
      <c r="A25" s="4"/>
      <c r="B25" s="41"/>
      <c r="C25"/>
    </row>
    <row r="26" spans="1:3">
      <c r="A26" s="4"/>
      <c r="B26" s="41"/>
      <c r="C26"/>
    </row>
    <row r="27" spans="1:3">
      <c r="A27" s="4"/>
      <c r="B27" s="41"/>
      <c r="C27"/>
    </row>
    <row r="28" spans="1:3">
      <c r="A28" s="4"/>
      <c r="B28" s="41"/>
      <c r="C28"/>
    </row>
    <row r="29" spans="1:3">
      <c r="A29" s="4"/>
      <c r="B29" s="41"/>
      <c r="C29"/>
    </row>
    <row r="30" spans="1:3">
      <c r="A30" s="4"/>
      <c r="B30" s="41"/>
      <c r="C30"/>
    </row>
    <row r="31" spans="1:3">
      <c r="A31" s="4"/>
      <c r="B31" s="41"/>
      <c r="C31"/>
    </row>
    <row r="32" spans="1:3">
      <c r="A32" s="4"/>
      <c r="B32" s="41"/>
      <c r="C32"/>
    </row>
    <row r="33" spans="1:3">
      <c r="A33" s="4"/>
      <c r="B33" s="41"/>
      <c r="C33"/>
    </row>
    <row r="34" spans="1:3">
      <c r="A34" s="4"/>
      <c r="B34" s="41"/>
      <c r="C34"/>
    </row>
    <row r="35" spans="1:3">
      <c r="A35" s="4"/>
      <c r="B35" s="41"/>
      <c r="C35"/>
    </row>
    <row r="36" spans="1:3">
      <c r="A36" s="4"/>
      <c r="B36" s="41"/>
      <c r="C36"/>
    </row>
    <row r="37" spans="1:3">
      <c r="A37" s="4"/>
      <c r="B37" s="41"/>
      <c r="C37"/>
    </row>
    <row r="38" spans="1:3">
      <c r="A38" s="4"/>
      <c r="B38" s="41"/>
      <c r="C38"/>
    </row>
    <row r="39" spans="1:3">
      <c r="A39" s="4"/>
      <c r="B39" s="41"/>
      <c r="C39"/>
    </row>
    <row r="40" spans="1:3">
      <c r="A40" s="4"/>
      <c r="B40" s="41"/>
      <c r="C40"/>
    </row>
    <row r="41" spans="1:3">
      <c r="A41" s="4"/>
      <c r="B41" s="41"/>
      <c r="C41"/>
    </row>
    <row r="42" spans="1:3">
      <c r="A42" s="4"/>
      <c r="B42" s="41"/>
      <c r="C42"/>
    </row>
    <row r="43" spans="1:3">
      <c r="A43" s="4"/>
      <c r="B43" s="41"/>
      <c r="C43"/>
    </row>
    <row r="44" spans="1:3">
      <c r="A44" s="4"/>
      <c r="B44" s="41"/>
      <c r="C44"/>
    </row>
    <row r="45" spans="1:3">
      <c r="A45" s="4"/>
      <c r="B45" s="41"/>
      <c r="C45"/>
    </row>
    <row r="46" spans="1:3">
      <c r="A46" s="4"/>
      <c r="B46" s="41"/>
      <c r="C46"/>
    </row>
    <row r="47" spans="1:3">
      <c r="A47" s="4"/>
      <c r="B47" s="41"/>
      <c r="C47"/>
    </row>
    <row r="48" spans="1:3">
      <c r="A48" s="4"/>
      <c r="B48" s="41"/>
      <c r="C48"/>
    </row>
    <row r="49" spans="1:3">
      <c r="A49" s="4"/>
      <c r="B49" s="41"/>
      <c r="C49"/>
    </row>
    <row r="50" spans="1:3">
      <c r="A50" s="4"/>
      <c r="B50" s="41"/>
      <c r="C50"/>
    </row>
    <row r="51" spans="1:3">
      <c r="A51" s="4"/>
      <c r="B51" s="41"/>
      <c r="C51"/>
    </row>
    <row r="52" spans="1:3">
      <c r="A52" s="4"/>
      <c r="B52" s="41"/>
      <c r="C52"/>
    </row>
    <row r="53" spans="1:3">
      <c r="A53" s="4"/>
      <c r="B53" s="41"/>
      <c r="C53"/>
    </row>
    <row r="54" spans="1:3">
      <c r="A54" s="4"/>
      <c r="B54" s="41"/>
      <c r="C54"/>
    </row>
    <row r="55" spans="1:3">
      <c r="A55" s="4"/>
      <c r="B55" s="41"/>
      <c r="C55"/>
    </row>
    <row r="56" spans="1:3">
      <c r="A56" s="4"/>
      <c r="B56" s="41"/>
      <c r="C56"/>
    </row>
    <row r="57" spans="1:3">
      <c r="A57" s="4"/>
      <c r="B57" s="41"/>
      <c r="C57"/>
    </row>
    <row r="58" spans="1:3">
      <c r="A58" s="4"/>
      <c r="B58" s="41"/>
      <c r="C58"/>
    </row>
    <row r="59" spans="1:3">
      <c r="A59" s="4"/>
      <c r="B59" s="41"/>
      <c r="C59"/>
    </row>
    <row r="60" spans="1:3">
      <c r="A60" s="4"/>
      <c r="B60" s="41"/>
      <c r="C60"/>
    </row>
    <row r="61" spans="1:3">
      <c r="A61" s="4"/>
      <c r="B61" s="41"/>
      <c r="C61"/>
    </row>
    <row r="62" spans="1:3">
      <c r="A62" s="4"/>
      <c r="B62" s="41"/>
      <c r="C62"/>
    </row>
    <row r="63" spans="1:3">
      <c r="A63" s="4"/>
      <c r="B63" s="41"/>
      <c r="C63"/>
    </row>
    <row r="64" spans="1:3">
      <c r="A64" s="4"/>
      <c r="B64" s="41"/>
      <c r="C64"/>
    </row>
    <row r="65" spans="1:3">
      <c r="A65" s="4"/>
      <c r="B65" s="41"/>
      <c r="C65"/>
    </row>
    <row r="66" spans="1:3">
      <c r="A66" s="4"/>
      <c r="B66" s="41"/>
      <c r="C66"/>
    </row>
    <row r="67" spans="1:3">
      <c r="A67" s="4"/>
      <c r="B67" s="41"/>
      <c r="C67"/>
    </row>
    <row r="68" spans="1:3">
      <c r="A68" s="4"/>
      <c r="B68" s="41"/>
      <c r="C68"/>
    </row>
    <row r="69" spans="1:3">
      <c r="A69" s="4"/>
      <c r="B69" s="41"/>
      <c r="C69"/>
    </row>
    <row r="70" spans="1:3">
      <c r="A70" s="4"/>
      <c r="B70" s="41"/>
      <c r="C70"/>
    </row>
    <row r="71" spans="1:3">
      <c r="A71" s="4"/>
      <c r="B71" s="41"/>
      <c r="C71"/>
    </row>
    <row r="72" spans="1:3">
      <c r="A72" s="4"/>
      <c r="B72" s="41"/>
      <c r="C72"/>
    </row>
    <row r="73" spans="1:3">
      <c r="A73" s="4"/>
      <c r="B73" s="41"/>
      <c r="C73"/>
    </row>
    <row r="74" spans="1:3">
      <c r="A74" s="4"/>
      <c r="B74" s="41"/>
      <c r="C74"/>
    </row>
    <row r="75" spans="1:3">
      <c r="A75" s="4"/>
      <c r="B75" s="41"/>
      <c r="C75"/>
    </row>
    <row r="76" spans="1:3">
      <c r="A76" s="4"/>
      <c r="B76" s="41"/>
      <c r="C76"/>
    </row>
    <row r="77" spans="1:3">
      <c r="A77" s="4"/>
      <c r="B77" s="41"/>
      <c r="C77"/>
    </row>
    <row r="78" spans="1:3">
      <c r="A78" s="4"/>
      <c r="B78" s="41"/>
      <c r="C78"/>
    </row>
    <row r="79" spans="1:3">
      <c r="A79" s="4"/>
      <c r="B79" s="41"/>
      <c r="C79"/>
    </row>
    <row r="80" spans="1:3">
      <c r="A80" s="4"/>
      <c r="B80" s="41"/>
      <c r="C80"/>
    </row>
    <row r="81" spans="1:3">
      <c r="A81" s="4"/>
      <c r="B81" s="41"/>
      <c r="C81"/>
    </row>
    <row r="82" spans="1:3">
      <c r="A82" s="4"/>
      <c r="B82" s="41"/>
      <c r="C82"/>
    </row>
    <row r="83" spans="1:3">
      <c r="A83" s="4"/>
      <c r="B83" s="41"/>
      <c r="C83"/>
    </row>
    <row r="84" spans="1:3">
      <c r="A84" s="4"/>
      <c r="B84" s="41"/>
      <c r="C84"/>
    </row>
    <row r="85" spans="1:3">
      <c r="A85" s="4"/>
      <c r="B85" s="41"/>
      <c r="C85"/>
    </row>
    <row r="86" spans="1:3">
      <c r="A86" s="4"/>
      <c r="B86" s="41"/>
      <c r="C86"/>
    </row>
    <row r="87" spans="1:3">
      <c r="A87" s="4"/>
      <c r="B87" s="41"/>
      <c r="C87"/>
    </row>
    <row r="88" spans="1:3">
      <c r="A88" s="4"/>
      <c r="B88" s="41"/>
      <c r="C88"/>
    </row>
    <row r="89" spans="1:3">
      <c r="A89" s="4"/>
      <c r="B89" s="41"/>
      <c r="C89"/>
    </row>
    <row r="90" spans="1:3">
      <c r="A90" s="4"/>
      <c r="B90" s="41"/>
      <c r="C90"/>
    </row>
    <row r="91" spans="1:3">
      <c r="A91" s="4"/>
      <c r="B91" s="41"/>
      <c r="C91"/>
    </row>
    <row r="92" spans="1:3">
      <c r="A92" s="4"/>
      <c r="B92" s="41"/>
      <c r="C92"/>
    </row>
    <row r="93" spans="1:3">
      <c r="A93" s="4"/>
      <c r="B93" s="41"/>
      <c r="C93"/>
    </row>
    <row r="94" spans="1:3">
      <c r="A94" s="4"/>
      <c r="B94" s="41"/>
      <c r="C94"/>
    </row>
    <row r="95" spans="1:3">
      <c r="A95" s="4"/>
      <c r="B95" s="41"/>
      <c r="C95"/>
    </row>
    <row r="96" spans="1:3">
      <c r="A96" s="4"/>
      <c r="B96" s="41"/>
      <c r="C96"/>
    </row>
    <row r="97" spans="1:3">
      <c r="A97" s="4"/>
      <c r="B97" s="41"/>
      <c r="C97"/>
    </row>
    <row r="98" spans="1:3">
      <c r="A98" s="4"/>
      <c r="B98" s="41"/>
      <c r="C98"/>
    </row>
    <row r="99" spans="1:3">
      <c r="A99" s="4"/>
      <c r="B99" s="41"/>
      <c r="C99"/>
    </row>
    <row r="100" spans="1:3">
      <c r="A100" s="4"/>
      <c r="B100" s="41"/>
      <c r="C100"/>
    </row>
    <row r="101" spans="1:3">
      <c r="A101" s="4"/>
      <c r="B101" s="41"/>
      <c r="C101"/>
    </row>
    <row r="102" spans="1:3">
      <c r="A102" s="4"/>
      <c r="B102" s="41"/>
      <c r="C102"/>
    </row>
    <row r="103" spans="1:3">
      <c r="A103" s="4"/>
      <c r="B103" s="41"/>
      <c r="C103"/>
    </row>
    <row r="104" spans="1:3">
      <c r="A104" s="4"/>
      <c r="B104" s="41"/>
      <c r="C104"/>
    </row>
    <row r="105" spans="1:3">
      <c r="A105" s="4"/>
      <c r="B105" s="41"/>
      <c r="C105"/>
    </row>
    <row r="106" spans="1:3">
      <c r="A106" s="4"/>
      <c r="B106" s="41"/>
      <c r="C106"/>
    </row>
    <row r="107" spans="1:3">
      <c r="A107" s="4"/>
      <c r="B107" s="41"/>
      <c r="C107"/>
    </row>
    <row r="108" spans="1:3">
      <c r="A108" s="4"/>
      <c r="B108" s="41"/>
      <c r="C108"/>
    </row>
    <row r="109" spans="1:3">
      <c r="A109" s="4"/>
      <c r="B109" s="41"/>
      <c r="C109"/>
    </row>
    <row r="110" spans="1:3">
      <c r="A110" s="4"/>
      <c r="B110" s="41"/>
      <c r="C110"/>
    </row>
    <row r="111" spans="1:3">
      <c r="A111" s="4"/>
      <c r="B111" s="41"/>
      <c r="C111"/>
    </row>
    <row r="112" spans="1:3">
      <c r="A112" s="4"/>
      <c r="B112" s="41"/>
      <c r="C112"/>
    </row>
    <row r="113" spans="1:3">
      <c r="A113" s="4"/>
      <c r="B113" s="41"/>
      <c r="C113"/>
    </row>
    <row r="114" spans="1:3">
      <c r="A114" s="4"/>
      <c r="B114" s="41"/>
      <c r="C114"/>
    </row>
    <row r="115" spans="1:3">
      <c r="A115" s="4"/>
      <c r="B115" s="41"/>
      <c r="C115"/>
    </row>
    <row r="116" spans="1:3">
      <c r="A116" s="4"/>
      <c r="B116" s="41"/>
      <c r="C116"/>
    </row>
    <row r="117" spans="1:3">
      <c r="A117" s="4"/>
      <c r="B117" s="41"/>
      <c r="C117"/>
    </row>
    <row r="118" spans="1:3">
      <c r="A118" s="4"/>
      <c r="B118" s="41"/>
      <c r="C118"/>
    </row>
    <row r="119" spans="1:3">
      <c r="A119" s="4"/>
      <c r="B119" s="41"/>
      <c r="C119"/>
    </row>
    <row r="120" spans="1:3">
      <c r="A120" s="4"/>
      <c r="B120" s="41"/>
      <c r="C120"/>
    </row>
    <row r="121" spans="1:3">
      <c r="A121" s="4"/>
      <c r="B121" s="41"/>
      <c r="C121"/>
    </row>
    <row r="122" spans="1:3">
      <c r="A122" s="4"/>
      <c r="B122" s="41"/>
      <c r="C122"/>
    </row>
    <row r="123" spans="1:3">
      <c r="A123" s="4"/>
      <c r="B123" s="41"/>
      <c r="C123"/>
    </row>
    <row r="124" spans="1:3">
      <c r="A124" s="4"/>
      <c r="B124" s="41"/>
      <c r="C124"/>
    </row>
    <row r="125" spans="1:3">
      <c r="A125" s="4"/>
      <c r="B125" s="41"/>
      <c r="C125"/>
    </row>
    <row r="126" spans="1:3">
      <c r="A126" s="4"/>
      <c r="B126" s="41"/>
      <c r="C126"/>
    </row>
    <row r="127" spans="1:3">
      <c r="A127" s="4"/>
      <c r="B127" s="41"/>
      <c r="C127"/>
    </row>
    <row r="128" spans="1:3">
      <c r="A128" s="4"/>
      <c r="B128" s="41"/>
      <c r="C128"/>
    </row>
    <row r="129" spans="1:3">
      <c r="A129" s="4"/>
      <c r="B129" s="41"/>
      <c r="C129"/>
    </row>
    <row r="130" spans="1:3">
      <c r="A130" s="4"/>
      <c r="B130" s="41"/>
      <c r="C130"/>
    </row>
    <row r="131" spans="1:3">
      <c r="A131" s="4"/>
      <c r="B131" s="41"/>
      <c r="C131"/>
    </row>
    <row r="132" spans="1:3">
      <c r="A132" s="4"/>
      <c r="B132" s="41"/>
      <c r="C132"/>
    </row>
    <row r="133" spans="1:3">
      <c r="A133" s="4"/>
      <c r="B133" s="41"/>
      <c r="C133"/>
    </row>
    <row r="134" spans="1:3">
      <c r="A134" s="4"/>
      <c r="B134" s="41"/>
      <c r="C134"/>
    </row>
    <row r="135" spans="1:3">
      <c r="A135" s="4"/>
      <c r="B135" s="41"/>
      <c r="C135"/>
    </row>
    <row r="136" spans="1:3">
      <c r="A136" s="4"/>
      <c r="B136" s="41"/>
      <c r="C136"/>
    </row>
    <row r="137" spans="1:3">
      <c r="A137" s="4"/>
      <c r="B137" s="41"/>
      <c r="C137"/>
    </row>
    <row r="138" spans="1:3">
      <c r="A138" s="4"/>
      <c r="B138" s="41"/>
      <c r="C138"/>
    </row>
    <row r="139" spans="1:3">
      <c r="A139" s="4"/>
      <c r="B139" s="41"/>
      <c r="C139"/>
    </row>
    <row r="140" spans="1:3">
      <c r="A140" s="4"/>
      <c r="B140" s="41"/>
      <c r="C140"/>
    </row>
    <row r="141" spans="1:3">
      <c r="A141" s="4"/>
      <c r="B141" s="41"/>
      <c r="C141"/>
    </row>
    <row r="142" spans="1:3">
      <c r="A142" s="4"/>
      <c r="B142" s="41"/>
      <c r="C142"/>
    </row>
    <row r="143" spans="1:3">
      <c r="A143" s="4"/>
      <c r="B143" s="41"/>
      <c r="C143"/>
    </row>
    <row r="144" spans="1:3">
      <c r="A144" s="4"/>
      <c r="B144" s="41"/>
      <c r="C144"/>
    </row>
    <row r="145" spans="1:3">
      <c r="A145" s="4"/>
      <c r="B145" s="41"/>
      <c r="C145"/>
    </row>
    <row r="146" spans="1:3">
      <c r="A146" s="4"/>
      <c r="B146" s="41"/>
      <c r="C146"/>
    </row>
    <row r="147" spans="1:3">
      <c r="A147" s="4"/>
      <c r="B147" s="41"/>
      <c r="C147"/>
    </row>
    <row r="148" spans="1:3">
      <c r="A148" s="4"/>
      <c r="B148" s="41"/>
      <c r="C148"/>
    </row>
    <row r="149" spans="1:3">
      <c r="A149" s="4"/>
      <c r="B149" s="41"/>
      <c r="C149"/>
    </row>
    <row r="150" spans="1:3">
      <c r="A150" s="4"/>
      <c r="B150" s="41"/>
      <c r="C150"/>
    </row>
    <row r="151" spans="1:3">
      <c r="A151" s="4"/>
      <c r="B151" s="41"/>
      <c r="C151"/>
    </row>
    <row r="152" spans="1:3">
      <c r="A152" s="4"/>
      <c r="B152" s="41"/>
      <c r="C152"/>
    </row>
    <row r="153" spans="1:3">
      <c r="A153" s="4"/>
      <c r="B153" s="41"/>
      <c r="C153"/>
    </row>
    <row r="154" spans="1:3">
      <c r="A154" s="4"/>
      <c r="B154" s="41"/>
      <c r="C154"/>
    </row>
    <row r="155" spans="1:3">
      <c r="A155" s="4"/>
      <c r="B155" s="41"/>
      <c r="C155"/>
    </row>
    <row r="156" spans="1:3">
      <c r="A156" s="4"/>
      <c r="B156" s="41"/>
      <c r="C156"/>
    </row>
    <row r="157" spans="1:3">
      <c r="A157" s="4"/>
      <c r="B157" s="41"/>
      <c r="C157"/>
    </row>
    <row r="158" spans="1:3">
      <c r="A158" s="4"/>
      <c r="B158" s="41"/>
      <c r="C158"/>
    </row>
    <row r="159" spans="1:3">
      <c r="A159" s="4"/>
      <c r="B159" s="41"/>
      <c r="C159"/>
    </row>
    <row r="160" spans="1:3">
      <c r="A160" s="4"/>
      <c r="B160" s="41"/>
      <c r="C160"/>
    </row>
    <row r="161" spans="1:3">
      <c r="A161" s="4"/>
      <c r="B161" s="41"/>
      <c r="C161"/>
    </row>
    <row r="162" spans="1:3">
      <c r="A162" s="4"/>
      <c r="B162" s="41"/>
      <c r="C162"/>
    </row>
    <row r="163" spans="1:3">
      <c r="A163" s="4"/>
      <c r="B163" s="41"/>
      <c r="C163"/>
    </row>
    <row r="164" spans="1:3">
      <c r="A164" s="4"/>
      <c r="B164" s="41"/>
      <c r="C164"/>
    </row>
    <row r="165" spans="1:3">
      <c r="A165" s="4"/>
      <c r="B165" s="41"/>
      <c r="C165"/>
    </row>
    <row r="166" spans="1:3">
      <c r="A166" s="4"/>
      <c r="B166" s="41"/>
      <c r="C166"/>
    </row>
    <row r="167" spans="1:3">
      <c r="A167" s="4"/>
      <c r="B167" s="41"/>
      <c r="C167"/>
    </row>
    <row r="168" spans="1:3">
      <c r="A168" s="4"/>
      <c r="B168" s="41"/>
      <c r="C168"/>
    </row>
    <row r="169" spans="1:3">
      <c r="A169" s="4"/>
      <c r="B169" s="41"/>
      <c r="C169"/>
    </row>
    <row r="170" spans="1:3">
      <c r="A170" s="4"/>
      <c r="B170" s="41"/>
      <c r="C170"/>
    </row>
    <row r="171" spans="1:3">
      <c r="A171" s="4"/>
      <c r="B171" s="41"/>
      <c r="C171"/>
    </row>
    <row r="172" spans="1:3">
      <c r="A172" s="4"/>
      <c r="B172" s="41"/>
      <c r="C172"/>
    </row>
    <row r="173" spans="1:3">
      <c r="A173" s="4"/>
      <c r="B173" s="41"/>
      <c r="C173"/>
    </row>
    <row r="174" spans="1:3">
      <c r="A174" s="4"/>
      <c r="B174" s="41"/>
      <c r="C174"/>
    </row>
    <row r="175" spans="1:3">
      <c r="A175" s="4"/>
      <c r="B175" s="41"/>
      <c r="C175"/>
    </row>
    <row r="176" spans="1:3">
      <c r="A176" s="4"/>
      <c r="B176" s="41"/>
      <c r="C176"/>
    </row>
    <row r="177" spans="1:3">
      <c r="A177" s="4"/>
      <c r="B177" s="41"/>
      <c r="C177"/>
    </row>
    <row r="178" spans="1:3">
      <c r="A178" s="4"/>
      <c r="B178" s="41"/>
      <c r="C178"/>
    </row>
    <row r="179" spans="1:3">
      <c r="A179" s="4"/>
      <c r="B179" s="41"/>
      <c r="C179"/>
    </row>
    <row r="180" spans="1:3">
      <c r="A180" s="4"/>
      <c r="B180" s="41"/>
      <c r="C180"/>
    </row>
    <row r="181" spans="1:3">
      <c r="A181" s="4"/>
      <c r="B181" s="41"/>
      <c r="C181"/>
    </row>
    <row r="182" spans="1:3">
      <c r="A182" s="4"/>
      <c r="B182" s="41"/>
      <c r="C182"/>
    </row>
    <row r="183" spans="1:3">
      <c r="A183" s="4"/>
      <c r="B183" s="41"/>
      <c r="C183"/>
    </row>
    <row r="184" spans="1:3">
      <c r="A184" s="4"/>
      <c r="B184" s="41"/>
      <c r="C184"/>
    </row>
    <row r="185" spans="1:3">
      <c r="A185" s="4"/>
      <c r="B185" s="41"/>
      <c r="C185"/>
    </row>
    <row r="186" spans="1:3">
      <c r="A186" s="4"/>
      <c r="B186" s="41"/>
      <c r="C186"/>
    </row>
    <row r="187" spans="1:3">
      <c r="A187" s="4"/>
      <c r="B187" s="41"/>
      <c r="C187"/>
    </row>
    <row r="188" spans="1:3">
      <c r="A188" s="4"/>
      <c r="B188" s="41"/>
      <c r="C188"/>
    </row>
    <row r="189" spans="1:3">
      <c r="A189" s="4"/>
      <c r="B189" s="41"/>
      <c r="C189"/>
    </row>
    <row r="190" spans="1:3">
      <c r="A190" s="4"/>
      <c r="B190" s="41"/>
      <c r="C190"/>
    </row>
    <row r="191" spans="1:3">
      <c r="A191" s="4"/>
      <c r="B191" s="41"/>
      <c r="C191"/>
    </row>
    <row r="192" spans="1:3">
      <c r="A192" s="4"/>
      <c r="B192" s="41"/>
      <c r="C192"/>
    </row>
    <row r="193" spans="1:3">
      <c r="A193" s="4"/>
      <c r="B193" s="41"/>
      <c r="C193"/>
    </row>
    <row r="194" spans="1:3">
      <c r="A194" s="4"/>
      <c r="B194" s="41"/>
      <c r="C194"/>
    </row>
    <row r="195" spans="1:3">
      <c r="A195" s="4"/>
      <c r="B195" s="41"/>
      <c r="C195"/>
    </row>
    <row r="196" spans="1:3">
      <c r="A196" s="4"/>
      <c r="B196" s="41"/>
      <c r="C196"/>
    </row>
    <row r="197" spans="1:3">
      <c r="A197" s="4"/>
      <c r="B197" s="41"/>
      <c r="C197"/>
    </row>
    <row r="198" spans="1:3">
      <c r="A198" s="4"/>
      <c r="B198" s="41"/>
      <c r="C198"/>
    </row>
    <row r="199" spans="1:3">
      <c r="A199" s="4"/>
      <c r="B199" s="41"/>
      <c r="C199"/>
    </row>
    <row r="200" spans="1:3">
      <c r="A200" s="4"/>
      <c r="B200" s="41"/>
      <c r="C200"/>
    </row>
    <row r="201" spans="1:3">
      <c r="A201" s="4"/>
      <c r="B201" s="41"/>
      <c r="C201"/>
    </row>
    <row r="202" spans="1:3">
      <c r="A202" s="4"/>
      <c r="B202" s="41"/>
      <c r="C202"/>
    </row>
    <row r="203" spans="1:3">
      <c r="A203" s="4"/>
      <c r="B203" s="41"/>
      <c r="C203"/>
    </row>
    <row r="204" spans="1:3">
      <c r="A204" s="4"/>
      <c r="B204" s="41"/>
      <c r="C204"/>
    </row>
    <row r="205" spans="1:3">
      <c r="A205" s="4"/>
      <c r="B205" s="41"/>
      <c r="C205"/>
    </row>
    <row r="206" spans="1:3">
      <c r="A206" s="4"/>
      <c r="B206" s="41"/>
      <c r="C206"/>
    </row>
    <row r="207" spans="1:3">
      <c r="A207" s="4"/>
      <c r="B207" s="41"/>
      <c r="C207"/>
    </row>
    <row r="208" spans="1:3">
      <c r="A208" s="4"/>
      <c r="B208" s="41"/>
      <c r="C208"/>
    </row>
    <row r="209" spans="1:3">
      <c r="A209" s="4"/>
      <c r="B209" s="41"/>
      <c r="C209"/>
    </row>
    <row r="210" spans="1:3">
      <c r="A210" s="4"/>
      <c r="B210" s="41"/>
      <c r="C210"/>
    </row>
    <row r="211" spans="1:3">
      <c r="A211" s="4"/>
      <c r="B211" s="41"/>
      <c r="C211"/>
    </row>
    <row r="212" spans="1:3">
      <c r="A212" s="4"/>
      <c r="B212" s="41"/>
      <c r="C212"/>
    </row>
    <row r="213" spans="1:3">
      <c r="A213" s="4"/>
      <c r="B213" s="41"/>
      <c r="C213"/>
    </row>
    <row r="214" spans="1:3">
      <c r="A214" s="4"/>
      <c r="B214" s="41"/>
      <c r="C214"/>
    </row>
    <row r="215" spans="1:3">
      <c r="A215" s="4"/>
      <c r="B215" s="41"/>
      <c r="C215"/>
    </row>
    <row r="216" spans="1:3">
      <c r="A216" s="4"/>
      <c r="B216" s="41"/>
      <c r="C216"/>
    </row>
    <row r="217" spans="1:3">
      <c r="A217" s="4"/>
      <c r="C217"/>
    </row>
    <row r="218" spans="1:3">
      <c r="A218" s="4"/>
      <c r="C218"/>
    </row>
    <row r="219" spans="1:3">
      <c r="A219" s="4"/>
      <c r="C219"/>
    </row>
    <row r="220" spans="1:3">
      <c r="A220" s="4"/>
      <c r="C220"/>
    </row>
    <row r="221" spans="1:3">
      <c r="A221" s="4"/>
      <c r="C221"/>
    </row>
    <row r="222" spans="1:3">
      <c r="A222" s="4"/>
      <c r="C222"/>
    </row>
    <row r="223" spans="1:3">
      <c r="A223" s="4"/>
      <c r="C223"/>
    </row>
    <row r="224" spans="1:3">
      <c r="A224" s="4"/>
      <c r="C224"/>
    </row>
    <row r="225" spans="1:3">
      <c r="A225" s="4"/>
      <c r="C225"/>
    </row>
    <row r="226" spans="1:3">
      <c r="A226" s="4"/>
      <c r="C226"/>
    </row>
    <row r="227" spans="1:3">
      <c r="A227" s="4"/>
      <c r="C227"/>
    </row>
    <row r="228" spans="1:3">
      <c r="A228" s="4"/>
      <c r="C228"/>
    </row>
    <row r="229" spans="1:3">
      <c r="A229" s="4"/>
      <c r="C229"/>
    </row>
    <row r="230" spans="1:3">
      <c r="A230" s="4"/>
      <c r="C230"/>
    </row>
    <row r="231" spans="1:3">
      <c r="A231" s="4"/>
      <c r="C231"/>
    </row>
    <row r="232" spans="1:3">
      <c r="A232" s="4"/>
      <c r="C232"/>
    </row>
    <row r="233" spans="1:3">
      <c r="A233" s="4"/>
      <c r="C233"/>
    </row>
    <row r="234" spans="1:3">
      <c r="A234" s="4"/>
      <c r="C234"/>
    </row>
    <row r="235" spans="1:3">
      <c r="A235" s="4"/>
      <c r="C235"/>
    </row>
    <row r="236" spans="1:3">
      <c r="A236" s="4"/>
      <c r="C236"/>
    </row>
    <row r="237" spans="1:3">
      <c r="A237" s="4"/>
      <c r="C237"/>
    </row>
    <row r="238" spans="1:3">
      <c r="A238" s="4"/>
      <c r="C238"/>
    </row>
    <row r="239" spans="1:3">
      <c r="A239" s="4"/>
      <c r="C239"/>
    </row>
    <row r="240" spans="1:3">
      <c r="A240" s="4"/>
      <c r="C240"/>
    </row>
    <row r="241" spans="1:3">
      <c r="A241" s="4"/>
      <c r="C241"/>
    </row>
    <row r="242" spans="1:3">
      <c r="A242" s="4"/>
      <c r="C242"/>
    </row>
    <row r="243" spans="1:3">
      <c r="A243" s="4"/>
      <c r="C243"/>
    </row>
    <row r="244" spans="1:3">
      <c r="A244" s="4"/>
      <c r="C244"/>
    </row>
    <row r="245" spans="1:3">
      <c r="A245" s="4"/>
      <c r="C245"/>
    </row>
    <row r="246" spans="1:3">
      <c r="A246" s="4"/>
      <c r="C246"/>
    </row>
    <row r="247" spans="1:3">
      <c r="A247" s="4"/>
      <c r="C247"/>
    </row>
    <row r="248" spans="1:3">
      <c r="A248" s="4"/>
      <c r="C248"/>
    </row>
    <row r="249" spans="1:3">
      <c r="A249" s="4"/>
      <c r="C249"/>
    </row>
    <row r="250" spans="1:3">
      <c r="A250" s="4"/>
      <c r="C250"/>
    </row>
    <row r="251" spans="1:3">
      <c r="A251" s="4"/>
      <c r="C251"/>
    </row>
    <row r="252" spans="1:3">
      <c r="A252" s="4"/>
      <c r="C252"/>
    </row>
    <row r="253" spans="1:3">
      <c r="A253" s="4"/>
      <c r="C253"/>
    </row>
    <row r="254" spans="1:3">
      <c r="A254" s="4"/>
      <c r="C254"/>
    </row>
    <row r="255" spans="1:3">
      <c r="A255" s="4"/>
      <c r="C255"/>
    </row>
    <row r="256" spans="1:3">
      <c r="A256" s="4"/>
      <c r="C256"/>
    </row>
    <row r="257" spans="1:3">
      <c r="A257" s="4"/>
      <c r="C257"/>
    </row>
    <row r="258" spans="1:3">
      <c r="A258" s="4"/>
      <c r="C258"/>
    </row>
    <row r="259" spans="1:3">
      <c r="A259" s="4"/>
      <c r="C259"/>
    </row>
    <row r="260" spans="1:3">
      <c r="A260" s="4"/>
      <c r="C260"/>
    </row>
    <row r="261" spans="1:3">
      <c r="A261" s="4"/>
      <c r="C261"/>
    </row>
    <row r="262" spans="1:3">
      <c r="A262" s="4"/>
      <c r="C262"/>
    </row>
    <row r="263" spans="1:3">
      <c r="A263" s="4"/>
      <c r="C263"/>
    </row>
    <row r="264" spans="1:3">
      <c r="A264" s="4"/>
      <c r="C264"/>
    </row>
    <row r="265" spans="1:3">
      <c r="A265" s="4"/>
      <c r="C265"/>
    </row>
    <row r="266" spans="1:3">
      <c r="A266" s="4"/>
      <c r="C266"/>
    </row>
    <row r="267" spans="1:3">
      <c r="A267" s="4"/>
      <c r="C267"/>
    </row>
    <row r="268" spans="1:3">
      <c r="A268" s="4"/>
      <c r="C268"/>
    </row>
    <row r="269" spans="1:3">
      <c r="A269" s="4"/>
      <c r="C269"/>
    </row>
    <row r="270" spans="1:3">
      <c r="A270" s="4"/>
      <c r="C270"/>
    </row>
    <row r="271" spans="1:3">
      <c r="A271" s="4"/>
      <c r="C271"/>
    </row>
    <row r="272" spans="1:3">
      <c r="A272" s="4"/>
      <c r="C272"/>
    </row>
    <row r="273" spans="1:3">
      <c r="A273" s="4"/>
      <c r="C273"/>
    </row>
    <row r="274" spans="1:3">
      <c r="A274" s="4"/>
      <c r="C274"/>
    </row>
    <row r="275" spans="1:3">
      <c r="A275" s="4"/>
      <c r="C275"/>
    </row>
    <row r="276" spans="1:3">
      <c r="A276" s="4"/>
      <c r="C276"/>
    </row>
    <row r="277" spans="1:3">
      <c r="A277" s="4"/>
      <c r="C277"/>
    </row>
    <row r="278" spans="1:3">
      <c r="A278" s="4"/>
      <c r="C278"/>
    </row>
    <row r="279" spans="1:3">
      <c r="A279" s="4"/>
      <c r="C279"/>
    </row>
    <row r="280" spans="1:3">
      <c r="A280" s="4"/>
      <c r="C280"/>
    </row>
    <row r="281" spans="1:3">
      <c r="A281" s="4"/>
      <c r="C281"/>
    </row>
    <row r="282" spans="1:3">
      <c r="A282" s="4"/>
      <c r="C282"/>
    </row>
    <row r="283" spans="1:3">
      <c r="A283" s="4"/>
      <c r="C283"/>
    </row>
    <row r="284" spans="1:3">
      <c r="A284" s="4"/>
      <c r="C284"/>
    </row>
    <row r="285" spans="1:3">
      <c r="A285" s="4"/>
      <c r="C285"/>
    </row>
    <row r="286" spans="1:3">
      <c r="A286" s="4"/>
      <c r="C286"/>
    </row>
    <row r="287" spans="1:3">
      <c r="A287" s="4"/>
      <c r="C287"/>
    </row>
    <row r="288" spans="1:3">
      <c r="A288" s="4"/>
      <c r="C288"/>
    </row>
    <row r="289" spans="1:3">
      <c r="A289" s="4"/>
      <c r="C289"/>
    </row>
    <row r="290" spans="1:3">
      <c r="A290" s="4"/>
      <c r="C290"/>
    </row>
    <row r="291" spans="1:3">
      <c r="A291" s="4"/>
      <c r="C291"/>
    </row>
    <row r="292" spans="1:3">
      <c r="A292" s="4"/>
      <c r="C292"/>
    </row>
    <row r="293" spans="1:3">
      <c r="A293" s="4"/>
      <c r="C293"/>
    </row>
    <row r="294" spans="1:3">
      <c r="A294" s="4"/>
      <c r="C294"/>
    </row>
    <row r="295" spans="1:3">
      <c r="A295" s="4"/>
      <c r="C295"/>
    </row>
    <row r="296" spans="1:3">
      <c r="A296" s="4"/>
      <c r="C296"/>
    </row>
    <row r="297" spans="1:3">
      <c r="A297" s="4"/>
      <c r="C297"/>
    </row>
    <row r="298" spans="1:3">
      <c r="A298" s="4"/>
      <c r="C298"/>
    </row>
    <row r="299" spans="1:3">
      <c r="A299" s="4"/>
      <c r="C299"/>
    </row>
    <row r="300" spans="1:3">
      <c r="A300" s="4"/>
      <c r="C300"/>
    </row>
    <row r="301" spans="1:3">
      <c r="A301" s="4"/>
      <c r="C301"/>
    </row>
    <row r="302" spans="1:3">
      <c r="A302" s="4"/>
      <c r="C302"/>
    </row>
    <row r="303" spans="1:3">
      <c r="A303" s="4"/>
      <c r="C303"/>
    </row>
    <row r="304" spans="1:3">
      <c r="A304" s="4"/>
      <c r="C304"/>
    </row>
    <row r="305" spans="1:3">
      <c r="A305" s="4"/>
      <c r="C305"/>
    </row>
    <row r="306" spans="1:3">
      <c r="A306" s="4"/>
      <c r="C306"/>
    </row>
    <row r="307" spans="1:3">
      <c r="A307" s="4"/>
      <c r="C307"/>
    </row>
    <row r="308" spans="1:3">
      <c r="A308" s="4"/>
      <c r="C308"/>
    </row>
    <row r="309" spans="1:3">
      <c r="A309" s="4"/>
      <c r="C309"/>
    </row>
    <row r="310" spans="1:3">
      <c r="A310" s="4"/>
      <c r="C310"/>
    </row>
    <row r="311" spans="1:3">
      <c r="A311" s="4"/>
      <c r="C311"/>
    </row>
    <row r="312" spans="1:3">
      <c r="A312" s="4"/>
      <c r="C312"/>
    </row>
    <row r="313" spans="1:3">
      <c r="A313" s="4"/>
      <c r="C313"/>
    </row>
    <row r="314" spans="1:3">
      <c r="A314" s="4"/>
      <c r="C314"/>
    </row>
    <row r="315" spans="1:3">
      <c r="A315" s="4"/>
      <c r="C315"/>
    </row>
    <row r="316" spans="1:3">
      <c r="A316" s="4"/>
      <c r="C316"/>
    </row>
    <row r="317" spans="1:3">
      <c r="A317" s="4"/>
      <c r="C317"/>
    </row>
    <row r="318" spans="1:3">
      <c r="A318" s="4"/>
      <c r="C318"/>
    </row>
    <row r="319" spans="1:3">
      <c r="A319" s="4"/>
      <c r="C319"/>
    </row>
    <row r="320" spans="1:3">
      <c r="A320" s="4"/>
      <c r="C320"/>
    </row>
    <row r="321" spans="1:3">
      <c r="A321" s="4"/>
      <c r="C321"/>
    </row>
    <row r="322" spans="1:3">
      <c r="A322" s="4"/>
      <c r="C322"/>
    </row>
    <row r="323" spans="1:3">
      <c r="A323" s="4"/>
      <c r="C323"/>
    </row>
    <row r="324" spans="1:3">
      <c r="A324" s="4"/>
      <c r="C324"/>
    </row>
    <row r="325" spans="1:3">
      <c r="A325" s="4"/>
      <c r="C325"/>
    </row>
    <row r="326" spans="1:3">
      <c r="A326" s="4"/>
      <c r="C326"/>
    </row>
    <row r="327" spans="1:3">
      <c r="A327" s="4"/>
      <c r="C327"/>
    </row>
    <row r="328" spans="1:3">
      <c r="A328" s="4"/>
      <c r="C328"/>
    </row>
    <row r="329" spans="1:3">
      <c r="A329" s="4"/>
      <c r="C329"/>
    </row>
    <row r="330" spans="1:3">
      <c r="A330" s="4"/>
      <c r="C330"/>
    </row>
    <row r="331" spans="1:3">
      <c r="A331" s="4"/>
      <c r="C331"/>
    </row>
    <row r="332" spans="1:3">
      <c r="A332" s="4"/>
      <c r="C332"/>
    </row>
    <row r="333" spans="1:3">
      <c r="A333" s="4"/>
      <c r="C333"/>
    </row>
    <row r="334" spans="1:3">
      <c r="A334" s="4"/>
      <c r="C334"/>
    </row>
    <row r="335" spans="1:3">
      <c r="A335" s="4"/>
      <c r="C335"/>
    </row>
    <row r="336" spans="1:3">
      <c r="A336" s="4"/>
      <c r="C336"/>
    </row>
    <row r="337" spans="1:3">
      <c r="A337" s="4"/>
      <c r="C337"/>
    </row>
    <row r="338" spans="1:3">
      <c r="A338" s="4"/>
      <c r="C338"/>
    </row>
    <row r="339" spans="1:3">
      <c r="A339" s="4"/>
      <c r="C339"/>
    </row>
    <row r="340" spans="1:3">
      <c r="A340" s="4"/>
      <c r="C340"/>
    </row>
    <row r="341" spans="1:3">
      <c r="A341" s="4"/>
      <c r="C341"/>
    </row>
    <row r="342" spans="1:3">
      <c r="A342" s="4"/>
      <c r="C342"/>
    </row>
    <row r="343" spans="1:3">
      <c r="A343" s="4"/>
      <c r="C343"/>
    </row>
    <row r="344" spans="1:3">
      <c r="A344" s="4"/>
      <c r="C344"/>
    </row>
    <row r="345" spans="1:3">
      <c r="A345" s="4"/>
      <c r="C345"/>
    </row>
    <row r="346" spans="1:3">
      <c r="A346" s="4"/>
      <c r="C346"/>
    </row>
    <row r="347" spans="1:3">
      <c r="A347" s="4"/>
      <c r="C347"/>
    </row>
    <row r="348" spans="1:3">
      <c r="A348" s="4"/>
      <c r="C348"/>
    </row>
    <row r="349" spans="1:3">
      <c r="A349" s="4"/>
      <c r="C349"/>
    </row>
    <row r="350" spans="1:3">
      <c r="A350" s="4"/>
      <c r="C350"/>
    </row>
    <row r="351" spans="1:3">
      <c r="A351" s="4"/>
      <c r="C351"/>
    </row>
    <row r="352" spans="1:3">
      <c r="A352" s="4"/>
      <c r="C352"/>
    </row>
    <row r="353" spans="1:3">
      <c r="A353" s="4"/>
      <c r="C353"/>
    </row>
    <row r="354" spans="1:3">
      <c r="A354" s="4"/>
      <c r="C354"/>
    </row>
    <row r="355" spans="1:3">
      <c r="A355" s="4"/>
      <c r="C355"/>
    </row>
    <row r="356" spans="1:3">
      <c r="A356" s="4"/>
      <c r="C356"/>
    </row>
    <row r="357" spans="1:3">
      <c r="A357" s="4"/>
      <c r="C357"/>
    </row>
    <row r="358" spans="1:3">
      <c r="A358" s="4"/>
      <c r="C358"/>
    </row>
    <row r="359" spans="1:3">
      <c r="A359" s="4"/>
      <c r="C359"/>
    </row>
    <row r="360" spans="1:3">
      <c r="A360" s="4"/>
      <c r="C360"/>
    </row>
    <row r="361" spans="1:3">
      <c r="A361" s="4"/>
      <c r="C361"/>
    </row>
    <row r="362" spans="1:3">
      <c r="A362" s="4"/>
      <c r="C362"/>
    </row>
    <row r="363" spans="1:3">
      <c r="A363" s="4"/>
      <c r="C363"/>
    </row>
    <row r="364" spans="1:3">
      <c r="A364" s="4"/>
      <c r="C364"/>
    </row>
    <row r="365" spans="1:3">
      <c r="A365" s="4"/>
      <c r="C365"/>
    </row>
    <row r="366" spans="1:3">
      <c r="A366" s="4"/>
      <c r="C366"/>
    </row>
    <row r="367" spans="1:3">
      <c r="A367" s="4"/>
      <c r="C367"/>
    </row>
    <row r="368" spans="1:3">
      <c r="A368" s="4"/>
      <c r="C368"/>
    </row>
    <row r="369" spans="1:3">
      <c r="A369" s="4"/>
      <c r="C369"/>
    </row>
    <row r="370" spans="1:3">
      <c r="A370" s="4"/>
      <c r="C370"/>
    </row>
    <row r="371" spans="1:3">
      <c r="A371" s="4"/>
      <c r="C371"/>
    </row>
    <row r="372" spans="1:3">
      <c r="A372" s="4"/>
      <c r="C372"/>
    </row>
    <row r="373" spans="1:3">
      <c r="A373" s="4"/>
      <c r="C373"/>
    </row>
    <row r="374" spans="1:3">
      <c r="A374" s="4"/>
      <c r="C374"/>
    </row>
    <row r="375" spans="1:3">
      <c r="A375" s="4"/>
      <c r="C375"/>
    </row>
    <row r="376" spans="1:3">
      <c r="A376" s="4"/>
      <c r="C376"/>
    </row>
    <row r="377" spans="1:3">
      <c r="A377" s="4"/>
      <c r="C377"/>
    </row>
    <row r="378" spans="1:3">
      <c r="A378" s="4"/>
      <c r="C378"/>
    </row>
    <row r="379" spans="1:3">
      <c r="A379" s="4"/>
      <c r="C379"/>
    </row>
    <row r="380" spans="1:3">
      <c r="A380" s="4"/>
      <c r="C380"/>
    </row>
    <row r="381" spans="1:3">
      <c r="A381" s="4"/>
      <c r="C381"/>
    </row>
    <row r="382" spans="1:3">
      <c r="A382" s="4"/>
      <c r="C382"/>
    </row>
    <row r="383" spans="1:3">
      <c r="A383" s="4"/>
      <c r="C383"/>
    </row>
    <row r="384" spans="1:3">
      <c r="A384" s="4"/>
      <c r="C384"/>
    </row>
    <row r="385" spans="1:3">
      <c r="A385" s="4"/>
      <c r="C385"/>
    </row>
    <row r="386" spans="1:3">
      <c r="A386" s="4"/>
      <c r="C386"/>
    </row>
    <row r="387" spans="1:3">
      <c r="A387" s="4"/>
      <c r="C387"/>
    </row>
    <row r="388" spans="1:3">
      <c r="A388" s="4"/>
      <c r="C388"/>
    </row>
    <row r="389" spans="1:3">
      <c r="A389" s="4"/>
      <c r="C389"/>
    </row>
    <row r="390" spans="1:3">
      <c r="A390" s="4"/>
      <c r="C390"/>
    </row>
    <row r="391" spans="1:3">
      <c r="A391" s="4"/>
      <c r="C391"/>
    </row>
    <row r="392" spans="1:3">
      <c r="A392" s="4"/>
      <c r="C392"/>
    </row>
    <row r="393" spans="1:3">
      <c r="A393" s="4"/>
      <c r="C393"/>
    </row>
    <row r="394" spans="1:3">
      <c r="A394" s="4"/>
      <c r="C394"/>
    </row>
    <row r="395" spans="1:3">
      <c r="A395" s="4"/>
      <c r="C395"/>
    </row>
    <row r="396" spans="1:3">
      <c r="A396" s="4"/>
      <c r="C396"/>
    </row>
    <row r="397" spans="1:3">
      <c r="A397" s="4"/>
      <c r="C397"/>
    </row>
    <row r="398" spans="1:3">
      <c r="A398" s="4"/>
      <c r="C398"/>
    </row>
    <row r="399" spans="1:3">
      <c r="A399" s="4"/>
      <c r="C399"/>
    </row>
    <row r="400" spans="1:3">
      <c r="A400" s="4"/>
      <c r="C400"/>
    </row>
    <row r="401" spans="1:3">
      <c r="A401" s="4"/>
      <c r="C401"/>
    </row>
    <row r="402" spans="1:3">
      <c r="A402" s="4"/>
      <c r="C402"/>
    </row>
    <row r="403" spans="1:3">
      <c r="A403" s="4"/>
      <c r="C403"/>
    </row>
    <row r="404" spans="1:3">
      <c r="A404" s="4"/>
      <c r="C404"/>
    </row>
    <row r="405" spans="1:3">
      <c r="A405" s="4"/>
      <c r="C405"/>
    </row>
    <row r="406" spans="1:3">
      <c r="A406" s="4"/>
      <c r="C406"/>
    </row>
    <row r="407" spans="1:3">
      <c r="A407" s="4"/>
      <c r="C407"/>
    </row>
    <row r="408" spans="1:3">
      <c r="A408" s="4"/>
      <c r="C408"/>
    </row>
    <row r="409" spans="1:3">
      <c r="A409" s="4"/>
      <c r="C409"/>
    </row>
    <row r="410" spans="1:3">
      <c r="A410" s="4"/>
      <c r="C410"/>
    </row>
    <row r="411" spans="1:3">
      <c r="A411" s="4"/>
      <c r="C411"/>
    </row>
    <row r="412" spans="1:3">
      <c r="A412" s="4"/>
      <c r="C412"/>
    </row>
    <row r="413" spans="1:3">
      <c r="A413" s="4"/>
      <c r="C413"/>
    </row>
    <row r="414" spans="1:3">
      <c r="A414" s="4"/>
      <c r="C414"/>
    </row>
    <row r="415" spans="1:3">
      <c r="A415" s="4"/>
      <c r="C415"/>
    </row>
    <row r="416" spans="1:3">
      <c r="A416" s="4"/>
      <c r="C416"/>
    </row>
    <row r="417" spans="1:3">
      <c r="A417" s="4"/>
      <c r="C417"/>
    </row>
    <row r="418" spans="1:3">
      <c r="A418" s="4"/>
      <c r="C418"/>
    </row>
    <row r="419" spans="1:3">
      <c r="A419" s="4"/>
      <c r="C419"/>
    </row>
    <row r="420" spans="1:3">
      <c r="A420" s="4"/>
      <c r="C420"/>
    </row>
    <row r="421" spans="1:3">
      <c r="A421" s="4"/>
      <c r="C421"/>
    </row>
    <row r="422" spans="1:3">
      <c r="A422" s="4"/>
      <c r="C422"/>
    </row>
    <row r="423" spans="1:3">
      <c r="A423" s="4"/>
      <c r="C423"/>
    </row>
    <row r="424" spans="1:3">
      <c r="A424" s="4"/>
      <c r="C424"/>
    </row>
    <row r="425" spans="1:3">
      <c r="A425" s="4"/>
      <c r="C425"/>
    </row>
    <row r="426" spans="1:3">
      <c r="A426" s="4"/>
      <c r="C426"/>
    </row>
    <row r="427" spans="1:3">
      <c r="A427" s="4"/>
      <c r="C427"/>
    </row>
    <row r="428" spans="1:3">
      <c r="A428" s="4"/>
      <c r="C428"/>
    </row>
    <row r="429" spans="1:3">
      <c r="A429" s="4"/>
      <c r="C429"/>
    </row>
    <row r="430" spans="1:3">
      <c r="A430" s="4"/>
      <c r="C430"/>
    </row>
    <row r="431" spans="1:3">
      <c r="A431" s="4"/>
      <c r="C431"/>
    </row>
    <row r="432" spans="1:3">
      <c r="A432" s="4"/>
      <c r="C432"/>
    </row>
    <row r="433" spans="1:3">
      <c r="A433" s="4"/>
      <c r="C433"/>
    </row>
    <row r="434" spans="1:3">
      <c r="A434" s="4"/>
      <c r="C434"/>
    </row>
    <row r="435" spans="1:3">
      <c r="A435" s="4"/>
      <c r="C435"/>
    </row>
    <row r="436" spans="1:3">
      <c r="A436" s="4"/>
      <c r="C436"/>
    </row>
    <row r="437" spans="1:3">
      <c r="A437" s="4"/>
      <c r="C437"/>
    </row>
    <row r="438" spans="1:3">
      <c r="A438" s="4"/>
      <c r="C438"/>
    </row>
    <row r="439" spans="1:3">
      <c r="A439" s="4"/>
      <c r="C439"/>
    </row>
    <row r="440" spans="1:3">
      <c r="A440" s="4"/>
      <c r="C440"/>
    </row>
    <row r="441" spans="1:3">
      <c r="A441" s="4"/>
      <c r="C441"/>
    </row>
    <row r="442" spans="1:3">
      <c r="A442" s="4"/>
      <c r="C442"/>
    </row>
    <row r="443" spans="1:3">
      <c r="A443" s="4"/>
      <c r="C443"/>
    </row>
    <row r="444" spans="1:3">
      <c r="A444" s="4"/>
      <c r="C444"/>
    </row>
    <row r="445" spans="1:3">
      <c r="A445" s="4"/>
      <c r="C445"/>
    </row>
    <row r="446" spans="1:3">
      <c r="A446" s="4"/>
      <c r="C446"/>
    </row>
    <row r="447" spans="1:3">
      <c r="A447" s="4"/>
      <c r="C447"/>
    </row>
    <row r="448" spans="1:3">
      <c r="A448" s="4"/>
      <c r="C448"/>
    </row>
    <row r="449" spans="1:3">
      <c r="A449" s="4"/>
      <c r="C449"/>
    </row>
    <row r="450" spans="1:3">
      <c r="A450" s="4"/>
      <c r="C450"/>
    </row>
    <row r="451" spans="1:3">
      <c r="A451" s="4"/>
      <c r="C451"/>
    </row>
    <row r="452" spans="1:3">
      <c r="A452" s="4"/>
      <c r="C452"/>
    </row>
    <row r="453" spans="1:3">
      <c r="A453" s="4"/>
      <c r="C453"/>
    </row>
    <row r="454" spans="1:3">
      <c r="A454" s="4"/>
      <c r="C454"/>
    </row>
    <row r="455" spans="1:3">
      <c r="A455" s="4"/>
      <c r="C455"/>
    </row>
    <row r="456" spans="1:3">
      <c r="A456" s="4"/>
      <c r="C456"/>
    </row>
    <row r="457" spans="1:3">
      <c r="A457" s="4"/>
      <c r="C457"/>
    </row>
    <row r="458" spans="1:3">
      <c r="A458" s="4"/>
      <c r="C458"/>
    </row>
    <row r="459" spans="1:3">
      <c r="A459" s="4"/>
      <c r="C459"/>
    </row>
    <row r="460" spans="1:3">
      <c r="A460" s="4"/>
      <c r="C460"/>
    </row>
    <row r="461" spans="1:3">
      <c r="A461" s="4"/>
      <c r="C461"/>
    </row>
    <row r="462" spans="1:3">
      <c r="A462" s="4"/>
      <c r="C462"/>
    </row>
    <row r="463" spans="1:3">
      <c r="A463" s="4"/>
      <c r="C463"/>
    </row>
    <row r="464" spans="1:3">
      <c r="A464" s="4"/>
      <c r="C464"/>
    </row>
    <row r="465" spans="1:3">
      <c r="A465" s="4"/>
      <c r="C465"/>
    </row>
    <row r="466" spans="1:3">
      <c r="A466" s="4"/>
      <c r="C466"/>
    </row>
    <row r="467" spans="1:3">
      <c r="A467" s="4"/>
      <c r="C467"/>
    </row>
    <row r="468" spans="1:3">
      <c r="A468" s="4"/>
      <c r="C468"/>
    </row>
    <row r="469" spans="1:3">
      <c r="A469" s="4"/>
      <c r="C469"/>
    </row>
    <row r="470" spans="1:3">
      <c r="A470" s="4"/>
      <c r="C470"/>
    </row>
    <row r="471" spans="1:3">
      <c r="A471" s="4"/>
      <c r="C471"/>
    </row>
    <row r="472" spans="1:3">
      <c r="A472" s="4"/>
      <c r="C472"/>
    </row>
    <row r="473" spans="1:3">
      <c r="A473" s="4"/>
      <c r="C473"/>
    </row>
    <row r="474" spans="1:3">
      <c r="A474" s="4"/>
      <c r="C474"/>
    </row>
    <row r="475" spans="1:3">
      <c r="A475" s="4"/>
      <c r="C475"/>
    </row>
    <row r="476" spans="1:3">
      <c r="A476" s="4"/>
      <c r="C476"/>
    </row>
    <row r="477" spans="1:3">
      <c r="A477" s="4"/>
      <c r="C477"/>
    </row>
    <row r="478" spans="1:3">
      <c r="A478" s="4"/>
      <c r="C478"/>
    </row>
    <row r="479" spans="1:3">
      <c r="A479" s="4"/>
      <c r="C479"/>
    </row>
    <row r="480" spans="1:3">
      <c r="A480" s="4"/>
      <c r="C480"/>
    </row>
    <row r="481" spans="1:3">
      <c r="A481" s="4"/>
      <c r="C481"/>
    </row>
    <row r="482" spans="1:3">
      <c r="A482" s="4"/>
      <c r="C482"/>
    </row>
    <row r="483" spans="1:3">
      <c r="A483" s="4"/>
      <c r="C483"/>
    </row>
    <row r="484" spans="1:3">
      <c r="A484" s="4"/>
      <c r="C484"/>
    </row>
    <row r="485" spans="1:3">
      <c r="A485" s="4"/>
      <c r="C485"/>
    </row>
    <row r="486" spans="1:3">
      <c r="A486" s="4"/>
      <c r="C486"/>
    </row>
    <row r="487" spans="1:3">
      <c r="A487" s="4"/>
      <c r="C487"/>
    </row>
    <row r="488" spans="1:3">
      <c r="A488" s="4"/>
      <c r="C488"/>
    </row>
    <row r="489" spans="1:3">
      <c r="A489" s="4"/>
      <c r="C489"/>
    </row>
    <row r="490" spans="1:3">
      <c r="A490" s="4"/>
      <c r="C490"/>
    </row>
    <row r="491" spans="1:3">
      <c r="A491" s="4"/>
      <c r="C491"/>
    </row>
    <row r="492" spans="1:3">
      <c r="A492" s="4"/>
      <c r="C492"/>
    </row>
    <row r="493" spans="1:3">
      <c r="A493" s="4"/>
      <c r="C493"/>
    </row>
    <row r="494" spans="1:3">
      <c r="A494" s="4"/>
      <c r="C494"/>
    </row>
    <row r="495" spans="1:3">
      <c r="A495" s="4"/>
      <c r="C495"/>
    </row>
    <row r="496" spans="1:3">
      <c r="A496" s="4"/>
      <c r="C496"/>
    </row>
    <row r="497" spans="1:3">
      <c r="A497" s="4"/>
      <c r="C497"/>
    </row>
    <row r="498" spans="1:3">
      <c r="A498" s="4"/>
      <c r="C498"/>
    </row>
    <row r="499" spans="1:3">
      <c r="A499" s="4"/>
      <c r="C499"/>
    </row>
    <row r="500" spans="1:3">
      <c r="A500" s="4"/>
      <c r="C500"/>
    </row>
    <row r="501" spans="1:3">
      <c r="A501" s="4"/>
      <c r="C501"/>
    </row>
    <row r="502" spans="1:3">
      <c r="A502" s="4"/>
      <c r="C502"/>
    </row>
    <row r="503" spans="1:3">
      <c r="A503" s="4"/>
      <c r="C503"/>
    </row>
    <row r="504" spans="1:3">
      <c r="A504" s="4"/>
      <c r="C504"/>
    </row>
    <row r="505" spans="1:3">
      <c r="A505" s="4"/>
      <c r="C505"/>
    </row>
    <row r="506" spans="1:3">
      <c r="A506" s="4"/>
      <c r="C506"/>
    </row>
    <row r="507" spans="1:3">
      <c r="A507" s="4"/>
      <c r="C507"/>
    </row>
    <row r="508" spans="1:3">
      <c r="A508" s="4"/>
      <c r="C508"/>
    </row>
    <row r="509" spans="1:3">
      <c r="A509" s="4"/>
      <c r="C509"/>
    </row>
    <row r="510" spans="1:3">
      <c r="A510" s="4"/>
      <c r="C510"/>
    </row>
    <row r="511" spans="1:3">
      <c r="A511" s="4"/>
      <c r="C511"/>
    </row>
    <row r="512" spans="1:3">
      <c r="A512" s="4"/>
      <c r="C512"/>
    </row>
    <row r="513" spans="1:3">
      <c r="A513" s="4"/>
      <c r="C513"/>
    </row>
    <row r="514" spans="1:3">
      <c r="A514" s="4"/>
      <c r="C514"/>
    </row>
    <row r="515" spans="1:3">
      <c r="A515" s="4"/>
      <c r="C515"/>
    </row>
    <row r="516" spans="1:3">
      <c r="A516" s="4"/>
      <c r="C516"/>
    </row>
    <row r="517" spans="1:3">
      <c r="A517" s="4"/>
      <c r="C517"/>
    </row>
    <row r="518" spans="1:3">
      <c r="A518" s="4"/>
      <c r="C518"/>
    </row>
    <row r="519" spans="1:3">
      <c r="A519" s="4"/>
      <c r="C519"/>
    </row>
    <row r="520" spans="1:3">
      <c r="A520" s="4"/>
      <c r="C520"/>
    </row>
    <row r="521" spans="1:3">
      <c r="A521" s="4"/>
      <c r="C521"/>
    </row>
    <row r="522" spans="1:3">
      <c r="A522" s="4"/>
      <c r="C522"/>
    </row>
    <row r="523" spans="1:3">
      <c r="A523" s="4"/>
      <c r="C523"/>
    </row>
    <row r="524" spans="1:3">
      <c r="A524" s="4"/>
      <c r="C524"/>
    </row>
    <row r="525" spans="1:3">
      <c r="A525" s="4"/>
      <c r="C525"/>
    </row>
    <row r="526" spans="1:3">
      <c r="A526" s="4"/>
      <c r="C526"/>
    </row>
    <row r="527" spans="1:3">
      <c r="A527" s="4"/>
      <c r="C527"/>
    </row>
    <row r="528" spans="1:3">
      <c r="A528" s="4"/>
      <c r="C528"/>
    </row>
    <row r="529" spans="1:3">
      <c r="A529" s="4"/>
      <c r="C529"/>
    </row>
    <row r="530" spans="1:3">
      <c r="A530" s="4"/>
      <c r="C530"/>
    </row>
    <row r="531" spans="1:3">
      <c r="A531" s="4"/>
      <c r="C531"/>
    </row>
    <row r="532" spans="1:3">
      <c r="A532" s="4"/>
      <c r="C532"/>
    </row>
    <row r="533" spans="1:3">
      <c r="A533" s="4"/>
      <c r="C533"/>
    </row>
    <row r="534" spans="1:3">
      <c r="A534" s="4"/>
      <c r="C534"/>
    </row>
    <row r="535" spans="1:3">
      <c r="A535" s="4"/>
      <c r="C535"/>
    </row>
    <row r="536" spans="1:3">
      <c r="A536" s="4"/>
      <c r="C536"/>
    </row>
    <row r="537" spans="1:3">
      <c r="A537" s="4"/>
      <c r="C537"/>
    </row>
    <row r="538" spans="1:3">
      <c r="A538" s="4"/>
      <c r="C538"/>
    </row>
    <row r="539" spans="1:3">
      <c r="A539" s="4"/>
      <c r="C539"/>
    </row>
    <row r="540" spans="1:3">
      <c r="A540" s="4"/>
      <c r="C540"/>
    </row>
    <row r="541" spans="1:3">
      <c r="A541" s="4"/>
      <c r="C541"/>
    </row>
    <row r="542" spans="1:3">
      <c r="A542" s="4"/>
      <c r="C542"/>
    </row>
    <row r="543" spans="1:3">
      <c r="A543" s="4"/>
      <c r="C543"/>
    </row>
    <row r="544" spans="1:3">
      <c r="A544" s="4"/>
      <c r="C544"/>
    </row>
    <row r="545" spans="1:3">
      <c r="A545" s="4"/>
      <c r="C545"/>
    </row>
    <row r="546" spans="1:3">
      <c r="A546" s="4"/>
      <c r="C546"/>
    </row>
    <row r="547" spans="1:3">
      <c r="A547" s="4"/>
      <c r="C547"/>
    </row>
    <row r="548" spans="1:3">
      <c r="A548" s="4"/>
      <c r="C548"/>
    </row>
    <row r="549" spans="1:3">
      <c r="A549" s="4"/>
      <c r="C549"/>
    </row>
    <row r="550" spans="1:3">
      <c r="A550" s="4"/>
      <c r="C550"/>
    </row>
    <row r="551" spans="1:3">
      <c r="A551" s="4"/>
      <c r="C551"/>
    </row>
    <row r="552" spans="1:3">
      <c r="A552" s="4"/>
      <c r="C552"/>
    </row>
    <row r="553" spans="1:3">
      <c r="A553" s="4"/>
      <c r="C553"/>
    </row>
    <row r="554" spans="1:3">
      <c r="A554" s="4"/>
      <c r="C554"/>
    </row>
    <row r="555" spans="1:3">
      <c r="A555" s="4"/>
      <c r="C555"/>
    </row>
    <row r="556" spans="1:3">
      <c r="A556" s="4"/>
      <c r="C556"/>
    </row>
    <row r="557" spans="1:3">
      <c r="A557" s="4"/>
      <c r="C557"/>
    </row>
    <row r="558" spans="1:3">
      <c r="A558" s="4"/>
      <c r="C558"/>
    </row>
    <row r="559" spans="1:3">
      <c r="A559" s="4"/>
      <c r="C559"/>
    </row>
    <row r="560" spans="1:3">
      <c r="A560" s="4"/>
      <c r="C560"/>
    </row>
    <row r="561" spans="1:3">
      <c r="A561" s="4"/>
      <c r="C561"/>
    </row>
    <row r="562" spans="1:3">
      <c r="A562" s="4"/>
      <c r="C562"/>
    </row>
    <row r="563" spans="1:3">
      <c r="A563" s="4"/>
      <c r="C563"/>
    </row>
    <row r="564" spans="1:3">
      <c r="A564" s="4"/>
      <c r="C564"/>
    </row>
    <row r="565" spans="1:3">
      <c r="A565" s="4"/>
      <c r="C565"/>
    </row>
    <row r="566" spans="1:3">
      <c r="A566" s="4"/>
      <c r="C566"/>
    </row>
    <row r="567" spans="1:3">
      <c r="A567" s="4"/>
      <c r="C567"/>
    </row>
    <row r="568" spans="1:3">
      <c r="A568" s="4"/>
      <c r="C568"/>
    </row>
    <row r="569" spans="1:3">
      <c r="A569" s="4"/>
      <c r="C569"/>
    </row>
    <row r="570" spans="1:3">
      <c r="A570" s="4"/>
      <c r="C570"/>
    </row>
    <row r="571" spans="1:3">
      <c r="A571" s="4"/>
      <c r="C571"/>
    </row>
    <row r="572" spans="1:3">
      <c r="A572" s="4"/>
      <c r="C572"/>
    </row>
    <row r="573" spans="1:3">
      <c r="A573" s="4"/>
      <c r="C573"/>
    </row>
    <row r="574" spans="1:3">
      <c r="A574" s="4"/>
      <c r="C574"/>
    </row>
    <row r="575" spans="1:3">
      <c r="A575" s="4"/>
      <c r="C575"/>
    </row>
    <row r="576" spans="1:3">
      <c r="A576" s="4"/>
      <c r="C576"/>
    </row>
    <row r="577" spans="1:3">
      <c r="A577" s="4"/>
      <c r="C577"/>
    </row>
    <row r="578" spans="1:3">
      <c r="A578" s="4"/>
      <c r="C578"/>
    </row>
    <row r="579" spans="1:3">
      <c r="A579" s="4"/>
      <c r="C579"/>
    </row>
    <row r="580" spans="1:3">
      <c r="A580" s="4"/>
      <c r="C580"/>
    </row>
    <row r="581" spans="1:3">
      <c r="A581" s="4"/>
      <c r="C581"/>
    </row>
    <row r="582" spans="1:3">
      <c r="A582" s="4"/>
      <c r="C582"/>
    </row>
    <row r="583" spans="1:3">
      <c r="A583" s="4"/>
      <c r="C583"/>
    </row>
    <row r="584" spans="1:3">
      <c r="A584" s="4"/>
      <c r="C584"/>
    </row>
    <row r="585" spans="1:3">
      <c r="A585" s="4"/>
      <c r="C585"/>
    </row>
    <row r="586" spans="1:3">
      <c r="A586" s="4"/>
      <c r="C586"/>
    </row>
    <row r="587" spans="1:3">
      <c r="A587" s="4"/>
      <c r="C587"/>
    </row>
    <row r="588" spans="1:3">
      <c r="A588" s="4"/>
      <c r="C588"/>
    </row>
    <row r="589" spans="1:3">
      <c r="A589" s="4"/>
      <c r="C589"/>
    </row>
    <row r="590" spans="1:3">
      <c r="A590" s="4"/>
      <c r="C590"/>
    </row>
    <row r="591" spans="1:3">
      <c r="A591" s="4"/>
      <c r="C591"/>
    </row>
    <row r="592" spans="1:3">
      <c r="A592" s="4"/>
      <c r="C592"/>
    </row>
    <row r="593" spans="1:3">
      <c r="A593" s="4"/>
      <c r="C593"/>
    </row>
    <row r="594" spans="1:3">
      <c r="A594" s="4"/>
      <c r="C594"/>
    </row>
    <row r="595" spans="1:3">
      <c r="A595" s="4"/>
      <c r="C595"/>
    </row>
    <row r="596" spans="1:3">
      <c r="A596" s="4"/>
      <c r="C596"/>
    </row>
    <row r="597" spans="1:3">
      <c r="A597" s="4"/>
      <c r="C597"/>
    </row>
    <row r="598" spans="1:3">
      <c r="A598" s="4"/>
      <c r="C598"/>
    </row>
    <row r="599" spans="1:3">
      <c r="A599" s="4"/>
      <c r="C599"/>
    </row>
    <row r="600" spans="1:3">
      <c r="A600" s="4"/>
      <c r="C600"/>
    </row>
    <row r="601" spans="1:3">
      <c r="A601" s="4"/>
      <c r="C601"/>
    </row>
    <row r="602" spans="1:3">
      <c r="A602" s="4"/>
      <c r="C602"/>
    </row>
    <row r="603" spans="1:3">
      <c r="A603" s="4"/>
      <c r="C603"/>
    </row>
    <row r="604" spans="1:3">
      <c r="A604" s="4"/>
      <c r="C604"/>
    </row>
    <row r="605" spans="1:3">
      <c r="A605" s="4"/>
      <c r="C605"/>
    </row>
    <row r="606" spans="1:3">
      <c r="A606" s="4"/>
      <c r="C606"/>
    </row>
    <row r="607" spans="1:3">
      <c r="A607" s="4"/>
      <c r="C607"/>
    </row>
    <row r="608" spans="1:3">
      <c r="A608" s="4"/>
      <c r="C608"/>
    </row>
    <row r="609" spans="1:3">
      <c r="A609" s="4"/>
      <c r="C609"/>
    </row>
    <row r="610" spans="1:3">
      <c r="A610" s="4"/>
      <c r="C610"/>
    </row>
    <row r="611" spans="1:3">
      <c r="A611" s="4"/>
      <c r="C611"/>
    </row>
    <row r="612" spans="1:3">
      <c r="A612" s="4"/>
      <c r="C612"/>
    </row>
    <row r="613" spans="1:3">
      <c r="A613" s="4"/>
      <c r="C613"/>
    </row>
    <row r="614" spans="1:3">
      <c r="A614" s="4"/>
      <c r="C614"/>
    </row>
    <row r="615" spans="1:3">
      <c r="A615" s="4"/>
      <c r="C615"/>
    </row>
    <row r="616" spans="1:3">
      <c r="A616" s="4"/>
      <c r="C616"/>
    </row>
    <row r="617" spans="1:3">
      <c r="A617" s="4"/>
      <c r="C617"/>
    </row>
    <row r="618" spans="1:3">
      <c r="A618" s="4"/>
      <c r="C618"/>
    </row>
    <row r="619" spans="1:3">
      <c r="A619" s="4"/>
      <c r="C619"/>
    </row>
    <row r="620" spans="1:3">
      <c r="A620" s="4"/>
      <c r="C620"/>
    </row>
    <row r="621" spans="1:3">
      <c r="A621" s="4"/>
      <c r="C621"/>
    </row>
    <row r="622" spans="1:3">
      <c r="A622" s="4"/>
      <c r="C622"/>
    </row>
    <row r="623" spans="1:3">
      <c r="A623" s="4"/>
      <c r="C623"/>
    </row>
    <row r="624" spans="1:3">
      <c r="A624" s="4"/>
      <c r="C624"/>
    </row>
    <row r="625" spans="1:3">
      <c r="A625" s="4"/>
      <c r="C625"/>
    </row>
    <row r="626" spans="1:3">
      <c r="A626" s="4"/>
      <c r="C626"/>
    </row>
    <row r="627" spans="1:3">
      <c r="A627" s="4"/>
      <c r="C627"/>
    </row>
    <row r="628" spans="1:3">
      <c r="A628" s="4"/>
      <c r="C628"/>
    </row>
    <row r="629" spans="1:3">
      <c r="A629" s="4"/>
      <c r="C629"/>
    </row>
    <row r="630" spans="1:3">
      <c r="A630" s="4"/>
      <c r="C630"/>
    </row>
    <row r="631" spans="1:3">
      <c r="A631" s="4"/>
      <c r="C631"/>
    </row>
    <row r="632" spans="1:3">
      <c r="A632" s="4"/>
      <c r="C632"/>
    </row>
    <row r="633" spans="1:3">
      <c r="A633" s="4"/>
      <c r="C633"/>
    </row>
    <row r="634" spans="1:3">
      <c r="A634" s="4"/>
      <c r="C634"/>
    </row>
    <row r="635" spans="1:3">
      <c r="A635" s="4"/>
      <c r="C635"/>
    </row>
    <row r="636" spans="1:3">
      <c r="A636" s="4"/>
      <c r="C636"/>
    </row>
    <row r="637" spans="1:3">
      <c r="A637" s="4"/>
      <c r="C637"/>
    </row>
    <row r="638" spans="1:3">
      <c r="A638" s="4"/>
      <c r="C638"/>
    </row>
    <row r="639" spans="1:3">
      <c r="A639" s="4"/>
      <c r="C639"/>
    </row>
    <row r="640" spans="1:3">
      <c r="A640" s="4"/>
      <c r="C640"/>
    </row>
    <row r="641" spans="1:3">
      <c r="A641" s="4"/>
      <c r="C641"/>
    </row>
    <row r="642" spans="1:3">
      <c r="A642" s="4"/>
      <c r="C642"/>
    </row>
    <row r="643" spans="1:3">
      <c r="A643" s="4"/>
      <c r="C643"/>
    </row>
    <row r="644" spans="1:3">
      <c r="A644" s="4"/>
      <c r="C644"/>
    </row>
    <row r="645" spans="1:3">
      <c r="A645" s="4"/>
      <c r="C645"/>
    </row>
    <row r="646" spans="1:3">
      <c r="A646" s="4"/>
      <c r="C646"/>
    </row>
    <row r="647" spans="1:3">
      <c r="A647" s="4"/>
      <c r="C647"/>
    </row>
    <row r="648" spans="1:3">
      <c r="A648" s="4"/>
      <c r="C648"/>
    </row>
    <row r="649" spans="1:3">
      <c r="A649" s="4"/>
      <c r="C649"/>
    </row>
    <row r="650" spans="1:3">
      <c r="A650" s="4"/>
      <c r="C650"/>
    </row>
    <row r="651" spans="1:3">
      <c r="A651" s="4"/>
      <c r="C651"/>
    </row>
    <row r="652" spans="1:3">
      <c r="A652" s="4"/>
      <c r="C652"/>
    </row>
    <row r="653" spans="1:3">
      <c r="A653" s="4"/>
      <c r="C653"/>
    </row>
    <row r="654" spans="1:3">
      <c r="A654" s="4"/>
      <c r="C654"/>
    </row>
    <row r="655" spans="1:3">
      <c r="A655" s="4"/>
      <c r="C655"/>
    </row>
    <row r="656" spans="1:3">
      <c r="A656" s="4"/>
      <c r="C656"/>
    </row>
    <row r="657" spans="1:3">
      <c r="A657" s="4"/>
      <c r="C657"/>
    </row>
    <row r="658" spans="1:3">
      <c r="A658" s="4"/>
      <c r="C658"/>
    </row>
    <row r="659" spans="1:3">
      <c r="A659" s="4"/>
      <c r="C659"/>
    </row>
    <row r="660" spans="1:3">
      <c r="A660" s="4"/>
      <c r="C660"/>
    </row>
    <row r="661" spans="1:3">
      <c r="A661" s="4"/>
      <c r="C661"/>
    </row>
    <row r="662" spans="1:3">
      <c r="A662" s="4"/>
      <c r="C662"/>
    </row>
    <row r="663" spans="1:3">
      <c r="A663" s="4"/>
      <c r="C663"/>
    </row>
    <row r="664" spans="1:3">
      <c r="A664" s="4"/>
      <c r="C664"/>
    </row>
    <row r="665" spans="1:3">
      <c r="A665" s="4"/>
      <c r="C665"/>
    </row>
    <row r="666" spans="1:3">
      <c r="A666" s="4"/>
      <c r="C666"/>
    </row>
    <row r="667" spans="1:3">
      <c r="A667" s="4"/>
      <c r="C667"/>
    </row>
    <row r="668" spans="1:3">
      <c r="A668" s="4"/>
      <c r="C668"/>
    </row>
    <row r="669" spans="1:3">
      <c r="A669" s="4"/>
      <c r="C669"/>
    </row>
    <row r="670" spans="1:3">
      <c r="A670" s="4"/>
      <c r="C670"/>
    </row>
    <row r="671" spans="1:3">
      <c r="A671" s="4"/>
      <c r="C671"/>
    </row>
    <row r="672" spans="1:3">
      <c r="A672" s="4"/>
      <c r="C672"/>
    </row>
    <row r="673" spans="1:3">
      <c r="A673" s="4"/>
      <c r="C673"/>
    </row>
    <row r="674" spans="1:3">
      <c r="A674" s="4"/>
      <c r="C674"/>
    </row>
    <row r="675" spans="1:3">
      <c r="A675" s="4"/>
      <c r="C675"/>
    </row>
    <row r="676" spans="1:3">
      <c r="A676" s="4"/>
      <c r="C676"/>
    </row>
    <row r="677" spans="1:3">
      <c r="A677" s="4"/>
      <c r="C677"/>
    </row>
    <row r="678" spans="1:3">
      <c r="A678" s="4"/>
      <c r="C678"/>
    </row>
    <row r="679" spans="1:3">
      <c r="A679" s="4"/>
      <c r="C679"/>
    </row>
    <row r="680" spans="1:3">
      <c r="A680" s="4"/>
      <c r="C680"/>
    </row>
    <row r="681" spans="1:3">
      <c r="A681" s="4"/>
      <c r="C681"/>
    </row>
    <row r="682" spans="1:3">
      <c r="A682" s="4"/>
      <c r="C682"/>
    </row>
    <row r="683" spans="1:3">
      <c r="A683" s="4"/>
      <c r="C683"/>
    </row>
    <row r="684" spans="1:3">
      <c r="A684" s="4"/>
      <c r="C684"/>
    </row>
    <row r="685" spans="1:3">
      <c r="A685" s="4"/>
      <c r="C685"/>
    </row>
    <row r="686" spans="1:3">
      <c r="A686" s="4"/>
      <c r="C686"/>
    </row>
    <row r="687" spans="1:3">
      <c r="A687" s="4"/>
      <c r="C687"/>
    </row>
    <row r="688" spans="1:3">
      <c r="A688" s="4"/>
      <c r="C688"/>
    </row>
    <row r="689" spans="1:3">
      <c r="A689" s="4"/>
      <c r="C689"/>
    </row>
    <row r="690" spans="1:3">
      <c r="A690" s="4"/>
      <c r="C690"/>
    </row>
    <row r="691" spans="1:3">
      <c r="A691" s="4"/>
      <c r="C691"/>
    </row>
    <row r="692" spans="1:3">
      <c r="A692" s="4"/>
      <c r="C692"/>
    </row>
    <row r="693" spans="1:3">
      <c r="A693" s="4"/>
      <c r="C693"/>
    </row>
    <row r="694" spans="1:3">
      <c r="A694" s="4"/>
      <c r="C694"/>
    </row>
    <row r="695" spans="1:3">
      <c r="A695" s="4"/>
      <c r="C695"/>
    </row>
    <row r="696" spans="1:3">
      <c r="A696" s="4"/>
      <c r="C696"/>
    </row>
    <row r="697" spans="1:3">
      <c r="A697" s="4"/>
      <c r="C697"/>
    </row>
    <row r="698" spans="1:3">
      <c r="A698" s="4"/>
      <c r="C698"/>
    </row>
    <row r="699" spans="1:3">
      <c r="A699" s="4"/>
      <c r="C699"/>
    </row>
    <row r="700" spans="1:3">
      <c r="A700" s="4"/>
      <c r="C700"/>
    </row>
    <row r="701" spans="1:3">
      <c r="A701" s="4"/>
      <c r="C701"/>
    </row>
    <row r="702" spans="1:3">
      <c r="A702" s="4"/>
      <c r="C702"/>
    </row>
    <row r="703" spans="1:3">
      <c r="A703" s="4"/>
      <c r="C703"/>
    </row>
    <row r="704" spans="1:3">
      <c r="A704" s="4"/>
      <c r="C704"/>
    </row>
    <row r="705" spans="1:3">
      <c r="A705" s="4"/>
      <c r="C705"/>
    </row>
    <row r="706" spans="1:3">
      <c r="A706" s="4"/>
      <c r="C706"/>
    </row>
    <row r="707" spans="1:3">
      <c r="A707" s="4"/>
      <c r="C707"/>
    </row>
    <row r="708" spans="1:3">
      <c r="A708" s="4"/>
      <c r="C708"/>
    </row>
    <row r="709" spans="1:3">
      <c r="A709" s="4"/>
      <c r="C709"/>
    </row>
    <row r="710" spans="1:3">
      <c r="A710" s="4"/>
      <c r="C710"/>
    </row>
    <row r="711" spans="1:3">
      <c r="A711" s="4"/>
      <c r="C711"/>
    </row>
    <row r="712" spans="1:3">
      <c r="A712" s="4"/>
      <c r="C712"/>
    </row>
    <row r="713" spans="1:3">
      <c r="A713" s="4"/>
      <c r="C713"/>
    </row>
    <row r="714" spans="1:3">
      <c r="A714" s="4"/>
      <c r="C714"/>
    </row>
    <row r="715" spans="1:3">
      <c r="A715" s="4"/>
      <c r="C715"/>
    </row>
    <row r="716" spans="1:3">
      <c r="A716" s="4"/>
      <c r="C716"/>
    </row>
    <row r="717" spans="1:3">
      <c r="A717" s="4"/>
      <c r="C717"/>
    </row>
    <row r="718" spans="1:3">
      <c r="A718" s="4"/>
      <c r="C718"/>
    </row>
    <row r="719" spans="1:3">
      <c r="A719" s="4"/>
      <c r="C719"/>
    </row>
    <row r="720" spans="1:3">
      <c r="A720" s="4"/>
      <c r="C720"/>
    </row>
    <row r="721" spans="1:3">
      <c r="A721" s="4"/>
      <c r="C721"/>
    </row>
    <row r="722" spans="1:3">
      <c r="A722" s="4"/>
      <c r="C722"/>
    </row>
    <row r="723" spans="1:3">
      <c r="A723" s="4"/>
      <c r="C723"/>
    </row>
    <row r="724" spans="1:3">
      <c r="A724" s="4"/>
      <c r="C724"/>
    </row>
    <row r="725" spans="1:3">
      <c r="A725" s="4"/>
      <c r="C725"/>
    </row>
    <row r="726" spans="1:3">
      <c r="A726" s="4"/>
      <c r="C726"/>
    </row>
    <row r="727" spans="1:3">
      <c r="A727" s="4"/>
      <c r="C727"/>
    </row>
    <row r="728" spans="1:3">
      <c r="A728" s="4"/>
      <c r="C728"/>
    </row>
    <row r="729" spans="1:3">
      <c r="A729" s="4"/>
      <c r="C729"/>
    </row>
    <row r="730" spans="1:3">
      <c r="A730" s="4"/>
      <c r="C730"/>
    </row>
    <row r="731" spans="1:3">
      <c r="A731" s="4"/>
      <c r="C731"/>
    </row>
    <row r="732" spans="1:3">
      <c r="A732" s="4"/>
      <c r="C732"/>
    </row>
    <row r="733" spans="1:3">
      <c r="A733" s="4"/>
      <c r="C733"/>
    </row>
    <row r="734" spans="1:3">
      <c r="A734" s="4"/>
      <c r="C734"/>
    </row>
    <row r="735" spans="1:3">
      <c r="A735" s="4"/>
      <c r="C735"/>
    </row>
    <row r="736" spans="1:3">
      <c r="A736" s="4"/>
      <c r="C736"/>
    </row>
    <row r="737" spans="1:3">
      <c r="A737" s="4"/>
      <c r="C737"/>
    </row>
    <row r="738" spans="1:3">
      <c r="A738" s="4"/>
      <c r="C738"/>
    </row>
    <row r="739" spans="1:3">
      <c r="A739" s="4"/>
      <c r="C739"/>
    </row>
    <row r="740" spans="1:3">
      <c r="A740" s="4"/>
      <c r="C740"/>
    </row>
    <row r="741" spans="1:3">
      <c r="A741" s="4"/>
      <c r="C741"/>
    </row>
    <row r="742" spans="1:3">
      <c r="A742" s="4"/>
      <c r="C742"/>
    </row>
    <row r="743" spans="1:3">
      <c r="A743" s="4"/>
      <c r="C743"/>
    </row>
    <row r="744" spans="1:3">
      <c r="A744" s="4"/>
      <c r="C744"/>
    </row>
    <row r="745" spans="1:3">
      <c r="A745" s="4"/>
      <c r="C745"/>
    </row>
    <row r="746" spans="1:3">
      <c r="A746" s="4"/>
      <c r="C746"/>
    </row>
    <row r="747" spans="1:3">
      <c r="A747" s="4"/>
      <c r="C747"/>
    </row>
    <row r="748" spans="1:3">
      <c r="A748" s="4"/>
      <c r="C748"/>
    </row>
    <row r="749" spans="1:3">
      <c r="A749" s="4"/>
      <c r="C749"/>
    </row>
    <row r="750" spans="1:3">
      <c r="A750" s="4"/>
      <c r="C750"/>
    </row>
    <row r="751" spans="1:3">
      <c r="A751" s="4"/>
      <c r="C751"/>
    </row>
    <row r="752" spans="1:3">
      <c r="A752" s="4"/>
      <c r="C752"/>
    </row>
    <row r="753" spans="1:3">
      <c r="A753" s="4"/>
      <c r="C753"/>
    </row>
    <row r="754" spans="1:3">
      <c r="A754" s="4"/>
      <c r="C754"/>
    </row>
    <row r="755" spans="1:3">
      <c r="A755" s="4"/>
      <c r="C755"/>
    </row>
    <row r="756" spans="1:3">
      <c r="A756" s="4"/>
      <c r="C756"/>
    </row>
    <row r="757" spans="1:3">
      <c r="A757" s="4"/>
      <c r="C757"/>
    </row>
    <row r="758" spans="1:3">
      <c r="A758" s="4"/>
      <c r="C758"/>
    </row>
    <row r="759" spans="1:3">
      <c r="A759" s="4"/>
      <c r="C759"/>
    </row>
    <row r="760" spans="1:3">
      <c r="A760" s="4"/>
      <c r="C760"/>
    </row>
    <row r="761" spans="1:3">
      <c r="A761" s="4"/>
      <c r="C761"/>
    </row>
    <row r="762" spans="1:3">
      <c r="A762" s="4"/>
      <c r="C762"/>
    </row>
    <row r="763" spans="1:3">
      <c r="A763" s="4"/>
      <c r="C763"/>
    </row>
    <row r="764" spans="1:3">
      <c r="A764" s="4"/>
      <c r="C764"/>
    </row>
    <row r="765" spans="1:3">
      <c r="A765" s="4"/>
      <c r="C765"/>
    </row>
    <row r="766" spans="1:3">
      <c r="A766" s="4"/>
      <c r="C766"/>
    </row>
    <row r="767" spans="1:3">
      <c r="A767" s="4"/>
      <c r="C767"/>
    </row>
    <row r="768" spans="1:3">
      <c r="A768" s="4"/>
      <c r="C768"/>
    </row>
    <row r="769" spans="1:3">
      <c r="A769" s="4"/>
      <c r="C769"/>
    </row>
    <row r="770" spans="1:3">
      <c r="A770" s="4"/>
      <c r="C770"/>
    </row>
    <row r="771" spans="1:3">
      <c r="A771" s="4"/>
      <c r="C771"/>
    </row>
    <row r="772" spans="1:3">
      <c r="A772" s="4"/>
      <c r="C772"/>
    </row>
    <row r="773" spans="1:3">
      <c r="A773" s="4"/>
      <c r="C773"/>
    </row>
    <row r="774" spans="1:3">
      <c r="A774" s="4"/>
      <c r="C774"/>
    </row>
    <row r="775" spans="1:3">
      <c r="A775" s="4"/>
      <c r="C775"/>
    </row>
    <row r="776" spans="1:3">
      <c r="A776" s="4"/>
      <c r="C776"/>
    </row>
    <row r="777" spans="1:3">
      <c r="A777" s="4"/>
      <c r="C777"/>
    </row>
    <row r="778" spans="1:3">
      <c r="A778" s="4"/>
      <c r="C778"/>
    </row>
    <row r="779" spans="1:3">
      <c r="A779" s="4"/>
      <c r="C779"/>
    </row>
    <row r="780" spans="1:3">
      <c r="A780" s="4"/>
      <c r="C780"/>
    </row>
    <row r="781" spans="1:3">
      <c r="A781" s="4"/>
      <c r="C781"/>
    </row>
    <row r="782" spans="1:3">
      <c r="A782" s="4"/>
      <c r="C782"/>
    </row>
    <row r="783" spans="1:3">
      <c r="A783" s="4"/>
      <c r="C783"/>
    </row>
    <row r="784" spans="1:3">
      <c r="A784" s="4"/>
      <c r="C784"/>
    </row>
    <row r="785" spans="1:3">
      <c r="A785" s="4"/>
      <c r="C785"/>
    </row>
    <row r="786" spans="1:3">
      <c r="A786" s="4"/>
      <c r="C786"/>
    </row>
    <row r="787" spans="1:3">
      <c r="A787" s="4"/>
      <c r="C787"/>
    </row>
    <row r="788" spans="1:3">
      <c r="A788" s="4"/>
      <c r="C788"/>
    </row>
    <row r="789" spans="1:3">
      <c r="A789" s="4"/>
      <c r="C789"/>
    </row>
    <row r="790" spans="1:3">
      <c r="A790" s="4"/>
      <c r="C790"/>
    </row>
    <row r="791" spans="1:3">
      <c r="A791" s="4"/>
      <c r="C791"/>
    </row>
    <row r="792" spans="1:3">
      <c r="A792" s="4"/>
      <c r="C792"/>
    </row>
    <row r="793" spans="1:3">
      <c r="A793" s="4"/>
      <c r="C793"/>
    </row>
    <row r="794" spans="1:3">
      <c r="A794" s="4"/>
      <c r="C794"/>
    </row>
    <row r="795" spans="1:3">
      <c r="A795" s="4"/>
      <c r="C795"/>
    </row>
    <row r="796" spans="1:3">
      <c r="A796" s="4"/>
      <c r="C796"/>
    </row>
    <row r="797" spans="1:3">
      <c r="A797" s="4"/>
      <c r="C797"/>
    </row>
    <row r="798" spans="1:3">
      <c r="A798" s="4"/>
      <c r="C798"/>
    </row>
    <row r="799" spans="1:3">
      <c r="A799" s="4"/>
      <c r="C799"/>
    </row>
    <row r="800" spans="1:3">
      <c r="A800" s="4"/>
      <c r="C800"/>
    </row>
    <row r="801" spans="1:3">
      <c r="A801" s="4"/>
      <c r="C801"/>
    </row>
    <row r="802" spans="1:3">
      <c r="A802" s="4"/>
      <c r="C802"/>
    </row>
    <row r="803" spans="1:3">
      <c r="A803" s="4"/>
      <c r="C803"/>
    </row>
    <row r="804" spans="1:3">
      <c r="A804" s="4"/>
      <c r="C804"/>
    </row>
    <row r="805" spans="1:3">
      <c r="A805" s="4"/>
      <c r="C805"/>
    </row>
    <row r="806" spans="1:3">
      <c r="A806" s="4"/>
      <c r="C806"/>
    </row>
    <row r="807" spans="1:3">
      <c r="A807" s="4"/>
      <c r="C807"/>
    </row>
    <row r="808" spans="1:3">
      <c r="A808" s="4"/>
      <c r="C808"/>
    </row>
    <row r="809" spans="1:3">
      <c r="A809" s="4"/>
      <c r="C809"/>
    </row>
    <row r="810" spans="1:3">
      <c r="A810" s="4"/>
      <c r="C810"/>
    </row>
    <row r="811" spans="1:3">
      <c r="A811" s="4"/>
      <c r="C811"/>
    </row>
    <row r="812" spans="1:3">
      <c r="A812" s="4"/>
      <c r="C812"/>
    </row>
    <row r="813" spans="1:3">
      <c r="A813" s="4"/>
      <c r="C813"/>
    </row>
    <row r="814" spans="1:3">
      <c r="A814" s="4"/>
      <c r="C814"/>
    </row>
    <row r="815" spans="1:3">
      <c r="A815" s="4"/>
      <c r="C815"/>
    </row>
    <row r="816" spans="1:3">
      <c r="A816" s="4"/>
      <c r="C816"/>
    </row>
    <row r="817" spans="1:3">
      <c r="A817" s="4"/>
      <c r="C817"/>
    </row>
    <row r="818" spans="1:3">
      <c r="A818" s="4"/>
      <c r="C818"/>
    </row>
    <row r="819" spans="1:3">
      <c r="A819" s="4"/>
      <c r="C819"/>
    </row>
    <row r="820" spans="1:3">
      <c r="A820" s="4"/>
      <c r="C820"/>
    </row>
    <row r="821" spans="1:3">
      <c r="A821" s="4"/>
      <c r="C821"/>
    </row>
    <row r="822" spans="1:3">
      <c r="A822" s="4"/>
      <c r="C822"/>
    </row>
    <row r="823" spans="1:3">
      <c r="A823" s="4"/>
      <c r="C823"/>
    </row>
    <row r="824" spans="1:3">
      <c r="A824" s="4"/>
      <c r="C824"/>
    </row>
    <row r="825" spans="1:3">
      <c r="A825" s="4"/>
      <c r="C825"/>
    </row>
    <row r="826" spans="1:3">
      <c r="A826" s="4"/>
      <c r="C826"/>
    </row>
    <row r="827" spans="1:3">
      <c r="A827" s="4"/>
      <c r="C827"/>
    </row>
    <row r="828" spans="1:3">
      <c r="A828" s="4"/>
      <c r="C828"/>
    </row>
    <row r="829" spans="1:3">
      <c r="A829" s="4"/>
      <c r="C829"/>
    </row>
    <row r="830" spans="1:3">
      <c r="A830" s="4"/>
      <c r="C830"/>
    </row>
    <row r="831" spans="1:3">
      <c r="A831" s="4"/>
      <c r="C831"/>
    </row>
    <row r="832" spans="1:3">
      <c r="A832" s="4"/>
      <c r="C832"/>
    </row>
    <row r="833" spans="1:3">
      <c r="A833" s="4"/>
      <c r="C833"/>
    </row>
    <row r="834" spans="1:3">
      <c r="A834" s="4"/>
      <c r="C834"/>
    </row>
    <row r="835" spans="1:3">
      <c r="A835" s="4"/>
      <c r="C835"/>
    </row>
    <row r="836" spans="1:3">
      <c r="A836" s="4"/>
      <c r="C836"/>
    </row>
    <row r="837" spans="1:3">
      <c r="A837" s="4"/>
      <c r="C837"/>
    </row>
    <row r="838" spans="1:3">
      <c r="A838" s="4"/>
      <c r="C838"/>
    </row>
    <row r="839" spans="1:3">
      <c r="A839" s="4"/>
      <c r="C839"/>
    </row>
    <row r="840" spans="1:3">
      <c r="A840" s="4"/>
      <c r="C840"/>
    </row>
    <row r="841" spans="1:3">
      <c r="A841" s="4"/>
      <c r="C841"/>
    </row>
    <row r="842" spans="1:3">
      <c r="A842" s="4"/>
      <c r="C842"/>
    </row>
    <row r="843" spans="1:3">
      <c r="A843" s="4"/>
      <c r="C843"/>
    </row>
    <row r="844" spans="1:3">
      <c r="A844" s="4"/>
      <c r="C844"/>
    </row>
    <row r="845" spans="1:3">
      <c r="A845" s="4"/>
      <c r="C845"/>
    </row>
    <row r="846" spans="1:3">
      <c r="A846" s="4"/>
      <c r="C846"/>
    </row>
    <row r="847" spans="1:3">
      <c r="A847" s="4"/>
      <c r="C847"/>
    </row>
    <row r="848" spans="1:3">
      <c r="A848" s="4"/>
      <c r="C848"/>
    </row>
    <row r="849" spans="1:3">
      <c r="A849" s="4"/>
      <c r="C849"/>
    </row>
    <row r="850" spans="1:3">
      <c r="A850" s="4"/>
      <c r="C850"/>
    </row>
    <row r="851" spans="1:3">
      <c r="A851" s="4"/>
      <c r="C851"/>
    </row>
    <row r="852" spans="1:3">
      <c r="A852" s="4"/>
      <c r="C852"/>
    </row>
    <row r="853" spans="1:3">
      <c r="A853" s="4"/>
      <c r="C853"/>
    </row>
    <row r="854" spans="1:3">
      <c r="A854" s="4"/>
      <c r="C854"/>
    </row>
    <row r="855" spans="1:3">
      <c r="A855" s="4"/>
      <c r="C855"/>
    </row>
    <row r="856" spans="1:3">
      <c r="A856" s="4"/>
      <c r="C856"/>
    </row>
    <row r="857" spans="1:3">
      <c r="A857" s="4"/>
      <c r="C857"/>
    </row>
    <row r="858" spans="1:3">
      <c r="A858" s="4"/>
      <c r="C858"/>
    </row>
    <row r="859" spans="1:3">
      <c r="A859" s="4"/>
      <c r="C859"/>
    </row>
    <row r="860" spans="1:3">
      <c r="A860" s="4"/>
      <c r="C860"/>
    </row>
    <row r="861" spans="1:3">
      <c r="A861" s="4"/>
      <c r="C861"/>
    </row>
    <row r="862" spans="1:3">
      <c r="A862" s="4"/>
      <c r="C862"/>
    </row>
    <row r="863" spans="1:3">
      <c r="A863" s="4"/>
      <c r="C863"/>
    </row>
    <row r="864" spans="1:3">
      <c r="A864" s="4"/>
      <c r="C864"/>
    </row>
    <row r="865" spans="1:3">
      <c r="A865" s="4"/>
      <c r="C865"/>
    </row>
    <row r="866" spans="1:3">
      <c r="A866" s="4"/>
      <c r="C866"/>
    </row>
    <row r="867" spans="1:3">
      <c r="A867" s="4"/>
      <c r="C867"/>
    </row>
    <row r="868" spans="1:3">
      <c r="A868" s="4"/>
      <c r="C868"/>
    </row>
    <row r="869" spans="1:3">
      <c r="A869" s="4"/>
      <c r="C869"/>
    </row>
    <row r="870" spans="1:3">
      <c r="A870" s="4"/>
      <c r="C870"/>
    </row>
    <row r="871" spans="1:3">
      <c r="A871" s="4"/>
      <c r="C871"/>
    </row>
    <row r="872" spans="1:3">
      <c r="A872" s="4"/>
      <c r="C872"/>
    </row>
    <row r="873" spans="1:3">
      <c r="A873" s="4"/>
      <c r="C873"/>
    </row>
    <row r="874" spans="1:3">
      <c r="A874" s="4"/>
      <c r="C874"/>
    </row>
    <row r="875" spans="1:3">
      <c r="A875" s="4"/>
      <c r="C875"/>
    </row>
    <row r="876" spans="1:3">
      <c r="A876" s="4"/>
      <c r="C876"/>
    </row>
    <row r="877" spans="1:3">
      <c r="A877" s="4"/>
      <c r="C877"/>
    </row>
    <row r="878" spans="1:3">
      <c r="A878" s="4"/>
      <c r="C878"/>
    </row>
    <row r="879" spans="1:3">
      <c r="A879" s="4"/>
      <c r="C879"/>
    </row>
    <row r="880" spans="1:3">
      <c r="A880" s="4"/>
      <c r="C880"/>
    </row>
    <row r="881" spans="1:3">
      <c r="A881" s="4"/>
      <c r="C881"/>
    </row>
    <row r="882" spans="1:3">
      <c r="A882" s="4"/>
      <c r="C882"/>
    </row>
    <row r="883" spans="1:3">
      <c r="A883" s="4"/>
      <c r="C883"/>
    </row>
    <row r="884" spans="1:3">
      <c r="A884" s="4"/>
      <c r="C884"/>
    </row>
    <row r="885" spans="1:3">
      <c r="A885" s="4"/>
      <c r="C885"/>
    </row>
    <row r="886" spans="1:3">
      <c r="A886" s="4"/>
      <c r="C886"/>
    </row>
    <row r="887" spans="1:3">
      <c r="A887" s="4"/>
      <c r="C887"/>
    </row>
    <row r="888" spans="1:3">
      <c r="A888" s="4"/>
      <c r="C888"/>
    </row>
    <row r="889" spans="1:3">
      <c r="A889" s="4"/>
      <c r="C889"/>
    </row>
    <row r="890" spans="1:3">
      <c r="A890" s="4"/>
      <c r="C890"/>
    </row>
    <row r="891" spans="1:3">
      <c r="A891" s="4"/>
      <c r="C891"/>
    </row>
    <row r="892" spans="1:3">
      <c r="A892" s="4"/>
      <c r="C892"/>
    </row>
    <row r="893" spans="1:3">
      <c r="A893" s="4"/>
      <c r="C893"/>
    </row>
    <row r="894" spans="1:3">
      <c r="A894" s="4"/>
      <c r="C894"/>
    </row>
    <row r="895" spans="1:3">
      <c r="A895" s="4"/>
      <c r="C895"/>
    </row>
    <row r="896" spans="1:3">
      <c r="A896" s="4"/>
      <c r="C896"/>
    </row>
    <row r="897" spans="1:3">
      <c r="A897" s="4"/>
      <c r="C897"/>
    </row>
    <row r="898" spans="1:3">
      <c r="A898" s="4"/>
      <c r="C898"/>
    </row>
    <row r="899" spans="1:3">
      <c r="A899" s="4"/>
      <c r="C899"/>
    </row>
    <row r="900" spans="1:3">
      <c r="A900" s="4"/>
      <c r="C900"/>
    </row>
    <row r="901" spans="1:3">
      <c r="A901" s="4"/>
      <c r="C901"/>
    </row>
    <row r="902" spans="1:3">
      <c r="A902" s="4"/>
      <c r="C902"/>
    </row>
    <row r="903" spans="1:3">
      <c r="A903" s="4"/>
      <c r="C903"/>
    </row>
    <row r="904" spans="1:3">
      <c r="A904" s="4"/>
      <c r="C904"/>
    </row>
    <row r="905" spans="1:3">
      <c r="A905" s="4"/>
      <c r="C905"/>
    </row>
    <row r="906" spans="1:3">
      <c r="A906" s="4"/>
      <c r="C906"/>
    </row>
    <row r="907" spans="1:3">
      <c r="A907" s="4"/>
      <c r="C907"/>
    </row>
    <row r="908" spans="1:3">
      <c r="A908" s="4"/>
      <c r="C908"/>
    </row>
    <row r="909" spans="1:3">
      <c r="A909" s="4"/>
      <c r="C909"/>
    </row>
    <row r="910" spans="1:3">
      <c r="A910" s="4"/>
      <c r="C910"/>
    </row>
    <row r="911" spans="1:3">
      <c r="A911" s="4"/>
      <c r="C911"/>
    </row>
    <row r="912" spans="1:3">
      <c r="A912" s="4"/>
      <c r="C912"/>
    </row>
    <row r="913" spans="1:3">
      <c r="A913" s="4"/>
      <c r="C913"/>
    </row>
    <row r="914" spans="1:3">
      <c r="A914" s="4"/>
      <c r="C914"/>
    </row>
    <row r="915" spans="1:3">
      <c r="A915" s="4"/>
      <c r="C915"/>
    </row>
    <row r="916" spans="1:3">
      <c r="A916" s="4"/>
      <c r="C916"/>
    </row>
    <row r="917" spans="1:3">
      <c r="A917" s="4"/>
      <c r="C917"/>
    </row>
    <row r="918" spans="1:3">
      <c r="A918" s="4"/>
      <c r="C918"/>
    </row>
    <row r="919" spans="1:3">
      <c r="A919" s="4"/>
      <c r="C919"/>
    </row>
    <row r="920" spans="1:3">
      <c r="A920" s="4"/>
      <c r="C920"/>
    </row>
    <row r="921" spans="1:3">
      <c r="A921" s="4"/>
      <c r="C921"/>
    </row>
    <row r="922" spans="1:3">
      <c r="A922" s="4"/>
      <c r="C922"/>
    </row>
    <row r="923" spans="1:3">
      <c r="A923" s="4"/>
      <c r="C923"/>
    </row>
    <row r="924" spans="1:3">
      <c r="A924" s="4"/>
      <c r="C924"/>
    </row>
    <row r="925" spans="1:3">
      <c r="A925" s="4"/>
      <c r="C925"/>
    </row>
    <row r="926" spans="1:3">
      <c r="A926" s="4"/>
      <c r="C926"/>
    </row>
    <row r="927" spans="1:3">
      <c r="A927" s="4"/>
      <c r="C927"/>
    </row>
    <row r="928" spans="1:3">
      <c r="A928" s="4"/>
      <c r="C928"/>
    </row>
    <row r="929" spans="1:3">
      <c r="A929" s="4"/>
      <c r="C929"/>
    </row>
    <row r="930" spans="1:3">
      <c r="A930" s="4"/>
      <c r="C930"/>
    </row>
    <row r="931" spans="1:3">
      <c r="A931" s="4"/>
      <c r="C931"/>
    </row>
    <row r="932" spans="1:3">
      <c r="A932" s="4"/>
      <c r="C932"/>
    </row>
    <row r="933" spans="1:3">
      <c r="A933" s="4"/>
      <c r="C933"/>
    </row>
    <row r="934" spans="1:3">
      <c r="A934" s="4"/>
      <c r="C934"/>
    </row>
    <row r="935" spans="1:3">
      <c r="A935" s="4"/>
      <c r="C935"/>
    </row>
    <row r="936" spans="1:3">
      <c r="A936" s="4"/>
      <c r="C936"/>
    </row>
    <row r="937" spans="1:3">
      <c r="A937" s="4"/>
      <c r="C937"/>
    </row>
    <row r="938" spans="1:3">
      <c r="A938" s="4"/>
      <c r="C938"/>
    </row>
    <row r="939" spans="1:3">
      <c r="A939" s="4"/>
      <c r="C939"/>
    </row>
    <row r="940" spans="1:3">
      <c r="A940" s="4"/>
      <c r="C940"/>
    </row>
    <row r="941" spans="1:3">
      <c r="A941" s="4"/>
      <c r="C941"/>
    </row>
    <row r="942" spans="1:3">
      <c r="A942" s="4"/>
      <c r="C942"/>
    </row>
    <row r="943" spans="1:3">
      <c r="A943" s="4"/>
      <c r="C943"/>
    </row>
    <row r="944" spans="1:3">
      <c r="A944" s="4"/>
      <c r="C944"/>
    </row>
    <row r="945" spans="1:3">
      <c r="A945" s="4"/>
      <c r="C945"/>
    </row>
    <row r="946" spans="1:3">
      <c r="A946" s="4"/>
      <c r="C946"/>
    </row>
    <row r="947" spans="1:3">
      <c r="A947" s="4"/>
      <c r="C947"/>
    </row>
    <row r="948" spans="1:3">
      <c r="A948" s="4"/>
      <c r="C948"/>
    </row>
    <row r="949" spans="1:3">
      <c r="A949" s="4"/>
      <c r="C949"/>
    </row>
    <row r="950" spans="1:3">
      <c r="A950" s="4"/>
      <c r="C950"/>
    </row>
    <row r="951" spans="1:3">
      <c r="A951" s="4"/>
      <c r="C951"/>
    </row>
    <row r="952" spans="1:3">
      <c r="A952" s="4"/>
      <c r="C952"/>
    </row>
    <row r="953" spans="1:3">
      <c r="A953" s="4"/>
      <c r="C953"/>
    </row>
    <row r="954" spans="1:3">
      <c r="A954" s="4"/>
      <c r="C954"/>
    </row>
    <row r="955" spans="1:3">
      <c r="A955" s="4"/>
      <c r="C955"/>
    </row>
    <row r="956" spans="1:3">
      <c r="A956" s="4"/>
      <c r="C956"/>
    </row>
    <row r="957" spans="1:3">
      <c r="A957" s="4"/>
      <c r="C957"/>
    </row>
    <row r="958" spans="1:3">
      <c r="A958" s="4"/>
      <c r="C958"/>
    </row>
    <row r="959" spans="1:3">
      <c r="A959" s="4"/>
      <c r="C959"/>
    </row>
    <row r="960" spans="1:3">
      <c r="A960" s="4"/>
      <c r="C960"/>
    </row>
    <row r="961" spans="1:3">
      <c r="A961" s="4"/>
      <c r="C961"/>
    </row>
    <row r="962" spans="1:3">
      <c r="A962" s="4"/>
      <c r="C962"/>
    </row>
    <row r="963" spans="1:3">
      <c r="A963" s="4"/>
      <c r="C963"/>
    </row>
    <row r="964" spans="1:3">
      <c r="A964" s="4"/>
      <c r="C964"/>
    </row>
    <row r="965" spans="1:3">
      <c r="A965" s="4"/>
      <c r="C965"/>
    </row>
    <row r="966" spans="1:3">
      <c r="A966" s="4"/>
      <c r="C966"/>
    </row>
    <row r="967" spans="1:3">
      <c r="A967" s="4"/>
      <c r="C967"/>
    </row>
    <row r="968" spans="1:3">
      <c r="A968" s="4"/>
      <c r="C968"/>
    </row>
    <row r="969" spans="1:3">
      <c r="A969" s="4"/>
      <c r="C96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I66"/>
  <sheetViews>
    <sheetView workbookViewId="0">
      <selection activeCell="H1" sqref="H1"/>
    </sheetView>
  </sheetViews>
  <sheetFormatPr defaultRowHeight="16.5"/>
  <cols>
    <col min="1" max="1" width="6.5" bestFit="1" customWidth="1"/>
    <col min="2" max="2" width="8.875" bestFit="1" customWidth="1"/>
    <col min="3" max="4" width="19.875" customWidth="1"/>
    <col min="5" max="5" width="58.625" customWidth="1"/>
    <col min="6" max="6" width="20" customWidth="1"/>
    <col min="7" max="7" width="6.5" style="39" bestFit="1" customWidth="1"/>
    <col min="8" max="8" width="9" style="4"/>
    <col min="9" max="9" width="9" style="47"/>
  </cols>
  <sheetData>
    <row r="1" spans="1:9" s="57" customFormat="1" ht="17.25" thickBot="1">
      <c r="A1" s="67" t="s">
        <v>111</v>
      </c>
      <c r="B1" s="67" t="s">
        <v>112</v>
      </c>
      <c r="C1" s="67" t="s">
        <v>113</v>
      </c>
      <c r="D1" s="67" t="s">
        <v>114</v>
      </c>
      <c r="E1" s="67" t="s">
        <v>106</v>
      </c>
      <c r="F1" s="67" t="s">
        <v>115</v>
      </c>
      <c r="G1" s="67" t="s">
        <v>130</v>
      </c>
      <c r="H1" s="67" t="s">
        <v>43</v>
      </c>
      <c r="I1" s="65"/>
    </row>
    <row r="2" spans="1:9" ht="17.25" thickTop="1">
      <c r="I2" s="47" t="s">
        <v>57</v>
      </c>
    </row>
    <row r="3" spans="1:9">
      <c r="I3" s="47" t="s">
        <v>58</v>
      </c>
    </row>
    <row r="4" spans="1:9">
      <c r="I4" s="47" t="s">
        <v>59</v>
      </c>
    </row>
    <row r="5" spans="1:9">
      <c r="I5" s="47" t="s">
        <v>60</v>
      </c>
    </row>
    <row r="6" spans="1:9">
      <c r="E6" s="3"/>
      <c r="I6" s="47" t="s">
        <v>61</v>
      </c>
    </row>
    <row r="7" spans="1:9">
      <c r="E7" s="6"/>
      <c r="I7" s="47" t="s">
        <v>62</v>
      </c>
    </row>
    <row r="8" spans="1:9">
      <c r="I8" s="47" t="s">
        <v>63</v>
      </c>
    </row>
    <row r="9" spans="1:9">
      <c r="I9" s="47" t="s">
        <v>64</v>
      </c>
    </row>
    <row r="10" spans="1:9">
      <c r="I10" s="47" t="s">
        <v>65</v>
      </c>
    </row>
    <row r="11" spans="1:9">
      <c r="I11" s="47" t="s">
        <v>66</v>
      </c>
    </row>
    <row r="12" spans="1:9">
      <c r="I12" s="47" t="s">
        <v>67</v>
      </c>
    </row>
    <row r="13" spans="1:9">
      <c r="I13" s="47" t="s">
        <v>57</v>
      </c>
    </row>
    <row r="14" spans="1:9">
      <c r="I14" s="47" t="s">
        <v>68</v>
      </c>
    </row>
    <row r="15" spans="1:9">
      <c r="I15" s="47" t="s">
        <v>69</v>
      </c>
    </row>
    <row r="16" spans="1:9">
      <c r="I16" s="47" t="s">
        <v>68</v>
      </c>
    </row>
    <row r="17" spans="5:9">
      <c r="I17" s="47" t="s">
        <v>70</v>
      </c>
    </row>
    <row r="18" spans="5:9">
      <c r="I18" s="47" t="s">
        <v>68</v>
      </c>
    </row>
    <row r="19" spans="5:9">
      <c r="I19" s="47" t="s">
        <v>71</v>
      </c>
    </row>
    <row r="20" spans="5:9">
      <c r="I20" s="47" t="s">
        <v>72</v>
      </c>
    </row>
    <row r="21" spans="5:9">
      <c r="I21" s="47" t="s">
        <v>68</v>
      </c>
    </row>
    <row r="22" spans="5:9">
      <c r="I22" s="47" t="s">
        <v>73</v>
      </c>
    </row>
    <row r="23" spans="5:9">
      <c r="I23" s="47" t="s">
        <v>71</v>
      </c>
    </row>
    <row r="24" spans="5:9">
      <c r="I24" s="47" t="s">
        <v>74</v>
      </c>
    </row>
    <row r="25" spans="5:9">
      <c r="I25" s="47" t="s">
        <v>72</v>
      </c>
    </row>
    <row r="26" spans="5:9">
      <c r="I26" s="47" t="s">
        <v>75</v>
      </c>
    </row>
    <row r="27" spans="5:9">
      <c r="I27" s="47" t="s">
        <v>76</v>
      </c>
    </row>
    <row r="28" spans="5:9">
      <c r="E28" s="3"/>
      <c r="I28" s="47" t="s">
        <v>77</v>
      </c>
    </row>
    <row r="29" spans="5:9">
      <c r="I29" s="47" t="s">
        <v>67</v>
      </c>
    </row>
    <row r="30" spans="5:9">
      <c r="I30" s="47" t="s">
        <v>78</v>
      </c>
    </row>
    <row r="31" spans="5:9">
      <c r="I31" s="47" t="s">
        <v>68</v>
      </c>
    </row>
    <row r="32" spans="5:9">
      <c r="I32" s="47" t="s">
        <v>79</v>
      </c>
    </row>
    <row r="33" spans="5:9">
      <c r="I33" s="47" t="s">
        <v>80</v>
      </c>
    </row>
    <row r="34" spans="5:9">
      <c r="I34" s="47" t="s">
        <v>81</v>
      </c>
    </row>
    <row r="35" spans="5:9">
      <c r="I35" s="47" t="s">
        <v>82</v>
      </c>
    </row>
    <row r="36" spans="5:9">
      <c r="I36" s="47" t="s">
        <v>83</v>
      </c>
    </row>
    <row r="37" spans="5:9">
      <c r="I37" s="47" t="s">
        <v>84</v>
      </c>
    </row>
    <row r="38" spans="5:9">
      <c r="I38" s="47" t="s">
        <v>85</v>
      </c>
    </row>
    <row r="39" spans="5:9">
      <c r="E39" s="3"/>
      <c r="I39" s="47" t="s">
        <v>86</v>
      </c>
    </row>
    <row r="40" spans="5:9">
      <c r="I40" s="47" t="s">
        <v>87</v>
      </c>
    </row>
    <row r="41" spans="5:9">
      <c r="I41" s="47" t="s">
        <v>57</v>
      </c>
    </row>
    <row r="42" spans="5:9">
      <c r="I42" s="47" t="s">
        <v>88</v>
      </c>
    </row>
    <row r="43" spans="5:9">
      <c r="I43" s="47" t="s">
        <v>74</v>
      </c>
    </row>
    <row r="44" spans="5:9">
      <c r="I44" s="47" t="s">
        <v>57</v>
      </c>
    </row>
    <row r="45" spans="5:9">
      <c r="I45" s="47" t="s">
        <v>88</v>
      </c>
    </row>
    <row r="46" spans="5:9">
      <c r="I46" s="47" t="s">
        <v>89</v>
      </c>
    </row>
    <row r="47" spans="5:9">
      <c r="I47" s="47" t="s">
        <v>90</v>
      </c>
    </row>
    <row r="48" spans="5:9">
      <c r="I48" s="47" t="s">
        <v>73</v>
      </c>
    </row>
    <row r="49" spans="5:9">
      <c r="I49" s="47" t="s">
        <v>58</v>
      </c>
    </row>
    <row r="50" spans="5:9">
      <c r="I50" s="47" t="s">
        <v>59</v>
      </c>
    </row>
    <row r="51" spans="5:9">
      <c r="I51" s="47" t="s">
        <v>91</v>
      </c>
    </row>
    <row r="52" spans="5:9">
      <c r="I52" s="47" t="s">
        <v>92</v>
      </c>
    </row>
    <row r="53" spans="5:9">
      <c r="I53" s="47" t="s">
        <v>93</v>
      </c>
    </row>
    <row r="54" spans="5:9">
      <c r="I54" s="47" t="s">
        <v>94</v>
      </c>
    </row>
    <row r="55" spans="5:9">
      <c r="I55" s="47" t="s">
        <v>95</v>
      </c>
    </row>
    <row r="56" spans="5:9">
      <c r="I56" s="47" t="s">
        <v>96</v>
      </c>
    </row>
    <row r="57" spans="5:9">
      <c r="E57" s="6"/>
      <c r="I57" s="47" t="s">
        <v>97</v>
      </c>
    </row>
    <row r="58" spans="5:9">
      <c r="I58" s="47" t="s">
        <v>98</v>
      </c>
    </row>
    <row r="59" spans="5:9">
      <c r="E59" s="3"/>
      <c r="I59" s="47" t="s">
        <v>99</v>
      </c>
    </row>
    <row r="60" spans="5:9">
      <c r="I60" s="47" t="s">
        <v>100</v>
      </c>
    </row>
    <row r="61" spans="5:9">
      <c r="E61" s="3"/>
      <c r="I61" s="47" t="s">
        <v>101</v>
      </c>
    </row>
    <row r="62" spans="5:9">
      <c r="E62" s="3"/>
      <c r="I62" s="47" t="s">
        <v>102</v>
      </c>
    </row>
    <row r="63" spans="5:9">
      <c r="I63" s="47" t="s">
        <v>103</v>
      </c>
    </row>
    <row r="64" spans="5:9">
      <c r="I64" s="47" t="s">
        <v>104</v>
      </c>
    </row>
    <row r="65" spans="9:9">
      <c r="I65" s="47" t="s">
        <v>105</v>
      </c>
    </row>
    <row r="66" spans="9:9">
      <c r="I66" s="47" t="s">
        <v>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"/>
  <sheetViews>
    <sheetView workbookViewId="0">
      <selection activeCell="D17" sqref="D17"/>
    </sheetView>
  </sheetViews>
  <sheetFormatPr defaultRowHeight="16.5"/>
  <cols>
    <col min="1" max="1" width="55" customWidth="1"/>
    <col min="2" max="2" width="11" customWidth="1"/>
    <col min="3" max="3" width="17.625" style="4" customWidth="1"/>
    <col min="4" max="4" width="13.375" style="4" customWidth="1"/>
  </cols>
  <sheetData>
    <row r="1" spans="1:5" s="37" customFormat="1" ht="17.25" thickBot="1">
      <c r="A1" s="67" t="s">
        <v>106</v>
      </c>
      <c r="B1" s="67" t="s">
        <v>107</v>
      </c>
      <c r="C1" s="67" t="s">
        <v>108</v>
      </c>
      <c r="D1" s="67" t="s">
        <v>109</v>
      </c>
      <c r="E1" s="67" t="s">
        <v>43</v>
      </c>
    </row>
    <row r="2" spans="1:5" ht="17.25" thickTop="1">
      <c r="B2" s="2"/>
    </row>
    <row r="3" spans="1:5">
      <c r="B3" s="2"/>
    </row>
    <row r="4" spans="1:5">
      <c r="B4" s="2"/>
    </row>
    <row r="5" spans="1:5">
      <c r="B5" s="2"/>
    </row>
    <row r="6" spans="1:5">
      <c r="B6" s="2"/>
    </row>
    <row r="7" spans="1:5">
      <c r="B7" s="2"/>
    </row>
    <row r="8" spans="1:5">
      <c r="B8" s="2"/>
    </row>
    <row r="9" spans="1:5">
      <c r="B9" s="2"/>
    </row>
    <row r="10" spans="1:5">
      <c r="B10" s="2"/>
    </row>
    <row r="11" spans="1:5">
      <c r="B11" s="2"/>
    </row>
    <row r="12" spans="1:5">
      <c r="B12" s="2"/>
    </row>
    <row r="13" spans="1:5">
      <c r="B13" s="2"/>
    </row>
    <row r="14" spans="1:5">
      <c r="B14" s="2"/>
    </row>
    <row r="15" spans="1:5">
      <c r="B15" s="2"/>
    </row>
    <row r="16" spans="1:5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8"/>
  <sheetViews>
    <sheetView workbookViewId="0">
      <selection activeCell="E1" sqref="E1"/>
    </sheetView>
  </sheetViews>
  <sheetFormatPr defaultRowHeight="16.5"/>
  <cols>
    <col min="1" max="1" width="53" customWidth="1"/>
    <col min="2" max="2" width="10.75" customWidth="1"/>
    <col min="3" max="3" width="19.125" style="4" customWidth="1"/>
    <col min="4" max="4" width="13.75" style="4" customWidth="1"/>
  </cols>
  <sheetData>
    <row r="1" spans="1:5" s="37" customFormat="1" ht="17.25" thickBot="1">
      <c r="A1" s="67" t="s">
        <v>106</v>
      </c>
      <c r="B1" s="67" t="s">
        <v>107</v>
      </c>
      <c r="C1" s="67" t="s">
        <v>108</v>
      </c>
      <c r="D1" s="67" t="s">
        <v>109</v>
      </c>
      <c r="E1" s="67" t="s">
        <v>43</v>
      </c>
    </row>
    <row r="2" spans="1:5" ht="17.25" thickTop="1">
      <c r="B2" s="2"/>
    </row>
    <row r="3" spans="1:5">
      <c r="B3" s="2"/>
    </row>
    <row r="4" spans="1:5">
      <c r="B4" s="2"/>
    </row>
    <row r="5" spans="1:5">
      <c r="B5" s="2"/>
    </row>
    <row r="6" spans="1:5">
      <c r="B6" s="2"/>
    </row>
    <row r="7" spans="1:5">
      <c r="B7" s="2"/>
    </row>
    <row r="8" spans="1:5">
      <c r="B8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"/>
  <sheetViews>
    <sheetView workbookViewId="0">
      <selection activeCell="F1" sqref="F1"/>
    </sheetView>
  </sheetViews>
  <sheetFormatPr defaultRowHeight="16.5"/>
  <cols>
    <col min="1" max="1" width="16.25" style="35" customWidth="1"/>
    <col min="2" max="2" width="43.875" customWidth="1"/>
    <col min="3" max="3" width="10.375" style="35" customWidth="1"/>
    <col min="4" max="4" width="23.875" style="4" customWidth="1"/>
    <col min="5" max="5" width="12.375" style="4" bestFit="1" customWidth="1"/>
  </cols>
  <sheetData>
    <row r="1" spans="1:6" s="37" customFormat="1" ht="17.25" thickBot="1">
      <c r="A1" s="67" t="s">
        <v>4</v>
      </c>
      <c r="B1" s="67" t="s">
        <v>106</v>
      </c>
      <c r="C1" s="67" t="s">
        <v>107</v>
      </c>
      <c r="D1" s="67" t="s">
        <v>108</v>
      </c>
      <c r="E1" s="67" t="s">
        <v>109</v>
      </c>
      <c r="F1" s="67" t="s">
        <v>43</v>
      </c>
    </row>
    <row r="2" spans="1:6" ht="17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2024-12-20T17:27:47Z</dcterms:modified>
</cp:coreProperties>
</file>