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1AC95CFC-794B-4A71-BAF9-98D0DB429BB3}" xr6:coauthVersionLast="47" xr6:coauthVersionMax="47" xr10:uidLastSave="{00000000-0000-0000-0000-000000000000}"/>
  <bookViews>
    <workbookView xWindow="2985" yWindow="2985" windowWidth="1692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" i="1" l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AE25" i="1"/>
  <c r="AF2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N2" i="3"/>
  <c r="N3" i="3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7" i="1" l="1"/>
  <c r="AF6" i="1"/>
  <c r="AF5" i="1"/>
  <c r="E6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5" i="21"/>
  <c r="E4" i="21"/>
  <c r="E3" i="21"/>
  <c r="E2" i="21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20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I3" i="5"/>
  <c r="I4" i="5"/>
  <c r="N3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2" i="2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AF14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AF8" i="1" s="1"/>
  <c r="S6" i="1"/>
  <c r="AF9" i="1" s="1"/>
  <c r="T6" i="1"/>
  <c r="AF10" i="1" s="1"/>
  <c r="U6" i="1"/>
  <c r="AF11" i="1" s="1"/>
  <c r="V6" i="1"/>
  <c r="AF12" i="1" s="1"/>
  <c r="W6" i="1"/>
  <c r="AF13" i="1" s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AC18" i="1" s="1"/>
  <c r="Y5" i="1"/>
</calcChain>
</file>

<file path=xl/sharedStrings.xml><?xml version="1.0" encoding="utf-8"?>
<sst xmlns="http://schemas.openxmlformats.org/spreadsheetml/2006/main" count="614" uniqueCount="449">
  <si>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</si>
  <si>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</si>
  <si>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</si>
  <si>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</si>
  <si>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</si>
  <si>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</si>
  <si>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</si>
  <si>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</si>
  <si>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</si>
  <si>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</si>
  <si>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</si>
  <si>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</si>
  <si>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</si>
  <si>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</si>
  <si>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</si>
  <si>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</si>
  <si>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</si>
  <si>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</si>
  <si>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</si>
  <si>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</si>
  <si>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</si>
  <si>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</si>
  <si>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</si>
  <si>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</si>
  <si>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</si>
  <si>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</si>
  <si>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</si>
  <si>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</si>
  <si>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</si>
  <si>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</si>
  <si>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</si>
  <si>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</si>
  <si>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</si>
  <si>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</si>
  <si>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</si>
  <si>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</si>
  <si>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</si>
  <si>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</si>
  <si>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</si>
  <si>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</si>
  <si>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</si>
  <si>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</si>
  <si>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</si>
  <si>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</si>
  <si>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</si>
  <si>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</si>
  <si>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</si>
  <si>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</si>
  <si>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</si>
  <si>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</si>
  <si>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</si>
  <si>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</si>
  <si>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</si>
  <si>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</si>
  <si>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</si>
  <si>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제목URL</t>
    <phoneticPr fontId="1" type="noConversion"/>
  </si>
  <si>
    <t>분류</t>
    <phoneticPr fontId="1" type="noConversion"/>
  </si>
  <si>
    <t>종목별 이슈</t>
    <phoneticPr fontId="1" type="noConversion"/>
  </si>
  <si>
    <t>N</t>
    <phoneticPr fontId="1" type="noConversion"/>
  </si>
  <si>
    <t>종목명 Url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</si>
  <si>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</si>
  <si>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</si>
  <si>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</si>
  <si>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</si>
  <si>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</si>
  <si>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</si>
  <si>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</si>
  <si>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</si>
  <si>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</si>
  <si>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</si>
  <si>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</si>
  <si>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</si>
  <si>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</si>
  <si>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</si>
  <si>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</si>
  <si>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</si>
  <si>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</si>
  <si>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</si>
  <si>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</si>
  <si>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</si>
  <si>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</si>
  <si>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</si>
  <si>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“이걸 ETF라 불러도 될까”…요즘 잘 나가는 ETF, 개별 종목에 몰빵한다는데</t>
  </si>
  <si>
    <t>https://n.news.naver.com/mnews/article/009/0005418003</t>
  </si>
  <si>
    <t>똘똘한 우량주 ETF 급성장 엔비디아 레버리지 상품에 세계 최대 59억달러 뭉칫돈 테슬라·코인베이스 ETF도 공격적 베팅투자로 인기 액..</t>
  </si>
  <si>
    <t xml:space="preserve">매일경제 </t>
  </si>
  <si>
    <t>개미 '수난시대'…"사기만 하면 마이너스"</t>
  </si>
  <si>
    <t>https://n.news.naver.com/mnews/article/215/0001192691</t>
  </si>
  <si>
    <t>이달 들어 계엄 사태 등 돌발 악재 등에 따른 증시 변동성 확대 국면 속에서도 외국인들은 비교적 선방한 것으로 나타났다. 22일 금융투..</t>
  </si>
  <si>
    <t xml:space="preserve">한국경제TV </t>
  </si>
  <si>
    <t>트럼프 만나고 귀국…"트럼프 측근들에 한국은 저력 있다고 말했다"</t>
  </si>
  <si>
    <t>https://n.news.naver.com/mnews/article/057/0001862195</t>
  </si>
  <si>
    <t>미 대선 이후 국내 인사 중 트럼프 당선인과 처음으로 만난 정용진 신세계그룹 회장이 조금 전 귀국했습니다. 당선인 장남과의 친분 덕분에..</t>
  </si>
  <si>
    <t xml:space="preserve">MBN </t>
  </si>
  <si>
    <t>“떡상은 없고 떡락만 한가득”…올해 코스닥 상장사 108개 중 71개 종목 하락</t>
  </si>
  <si>
    <t>https://n.news.naver.com/mnews/article/009/0005417977</t>
  </si>
  <si>
    <t>까다롭지 않은 상장 조건에 공모가 대비 주가 급락하는 부실종목 사흘에 하나씩 입성 코스닥시장의 고질적인 부진은 상장이 남발되고 그렇게 ..</t>
  </si>
  <si>
    <t>30대 직장인 연말정산때 정년퇴임한 부모님 '부양가족 인적공제' 받을수 있나 [세무 재테크 Q&amp;A]</t>
  </si>
  <si>
    <t>https://n.news.naver.com/mnews/article/014/0005285841</t>
  </si>
  <si>
    <t>30대 직장인 A씨는 지난해 연말정산 때 당시 정년퇴임한 상태였던 부모님에 대해 부양가족 인적공제를 받았다. 그런데 부모님 소득금액이 ..</t>
  </si>
  <si>
    <t xml:space="preserve">파이낸셜뉴스 </t>
  </si>
  <si>
    <t>美빅테크 AI 인프라 구축 가속... 장비·전력망 등 알짜기업 투자 [이런 펀드 어때요?]</t>
  </si>
  <si>
    <t>https://n.news.naver.com/mnews/article/014/0005285840</t>
  </si>
  <si>
    <t>KCGI글로벌성장기반증권자투자신탁 펀드는 미국 테크기업 기술 패권을 염두에 둔 투자자들이 눈여겨볼 만하다. 4차산업 인프라 투자가 가속..</t>
  </si>
  <si>
    <t>약세장 속 조선ETF '굳건'… 달러상품에도 자금 몰려 [ETF 스퀘어]</t>
  </si>
  <si>
    <t>https://n.news.naver.com/mnews/article/014/0005285838</t>
  </si>
  <si>
    <t>지난주 국내 상장지수펀드(ETF) 시장에서는 조선 관련 상품에 자금이 몰렸다. 실적 성장 기대감과 함께 트럼프 2기 행정부의 수혜 업종..</t>
  </si>
  <si>
    <t>개미 쫓아내는 유상증자 폭탄…주당순이익 낮춰 불신 심화</t>
  </si>
  <si>
    <t>https://n.news.naver.com/mnews/article/009/0005417965</t>
  </si>
  <si>
    <t>금감원, 유상증자 제동 나서 올해 국내 주식시장 침체로 유상증자는 작년에 비해 줄었지만 소액주주들을 배려하지 않은 유상증자 사례가 나오..</t>
  </si>
  <si>
    <t>“삼성·현대차가 이익 내면 뭐하나”…유증·상장 남발에 밸류 깎아먹는 코스피</t>
  </si>
  <si>
    <t>https://n.news.naver.com/mnews/article/009/0005417964</t>
  </si>
  <si>
    <t>韓 2021년 동학개미 몰려들자 신규상장·유상증자 물량 급증 코스피, 반·차 순이익 늘었지만 10년간 상승률, S&amp;P500 8분의1 美..</t>
  </si>
  <si>
    <t>`돌핀` 가상자산사업자 신고 수리…법인 가상자산 거래 허용 신호탄?</t>
  </si>
  <si>
    <t>https://n.news.naver.com/mnews/article/029/0002924590</t>
  </si>
  <si>
    <t>국내 법인에 디지털 자산 솔루션을 제공하는 '돌핀'이 금융당국에 신청한 가상자산사업자 신고가 수리되면서 사실상 막혀 있던 법인 등의 가..</t>
  </si>
  <si>
    <t xml:space="preserve">디지털타임스 </t>
  </si>
  <si>
    <t>美 금리인하 전망 따라 출렁이는 양자·UAM株</t>
  </si>
  <si>
    <t>https://n.news.naver.com/mnews/article/015/0005073293</t>
  </si>
  <si>
    <t>이 기사는 국내 최대 해외 투자정보 플랫폼 한경 글로벌마켓에 게재된 기사입니다. 양자기술, 도심항공모빌리티(UAM) 등 차세대 기술 관..</t>
  </si>
  <si>
    <t xml:space="preserve">한국경제 </t>
  </si>
  <si>
    <t>내년 반도체株 성적표 'D·T·C'가 좌우한다</t>
  </si>
  <si>
    <t>https://n.news.naver.com/mnews/article/015/0005073289</t>
  </si>
  <si>
    <t>국내 반도체 기업 주가에 선행하는 메모리 반도체 수요가 내년 하반기에 반등할 수 있다는 전망이 나오고 있다. 반도체 수요 주기가 짧아져..</t>
  </si>
  <si>
    <t>"최대 3년간 배당금 지급 못한다"…현대해상, 52주 신저가까지 추락</t>
  </si>
  <si>
    <t>https://n.news.naver.com/mnews/article/015/0005073288</t>
  </si>
  <si>
    <t>현대해상이 향후 2~3년간 배당금을 지급하기 어려울 것이라는 전망이 나오면서 52주 신저가까지 급락했다. 지난 20일 현대해상은 6.6..</t>
  </si>
  <si>
    <t>탄핵 직격탄' 맞은 원전주…2.8조 수주 잭팟에도 내리막</t>
  </si>
  <si>
    <t>https://n.news.naver.com/mnews/article/015/0005073287</t>
  </si>
  <si>
    <t>국내 원전주가 루마니아발 대규모 사업 수주 소식에도 부진한 흐름을 보이고 있다. 탄핵 정국 직격탄을 맞으며 해외 조 단위 계약이 주가 ..</t>
  </si>
  <si>
    <t>대신파이낸셜그룹 'NPL 명가' 자존심 되찾았다</t>
  </si>
  <si>
    <t>https://n.news.naver.com/mnews/article/014/0005285753</t>
  </si>
  <si>
    <t>대신파이낸셜그룹이 부실채권(NPL) 명가의 자존심을 되찾았다. 올해 대규모 NPL매입으로 누적기준 시장점유율 2위로 올라섰다. NPL매..</t>
  </si>
  <si>
    <t>수출주, 고환율 덕봤다… 올해 상승률 상위권 싹쓸이</t>
  </si>
  <si>
    <t>https://n.news.naver.com/mnews/article/014/0005285750</t>
  </si>
  <si>
    <t>올해 수출주가 강세를 띤 것으로 나타났다. 강달러 수혜가 예상되는 수출주가 수익률 상위권을 싹쓸이했다. 최근 미국의 금리인하 속도조절에..</t>
  </si>
  <si>
    <t>연기금, 전력주서 희망을 봤다</t>
  </si>
  <si>
    <t>https://n.news.naver.com/mnews/article/014/0005285749</t>
  </si>
  <si>
    <t>탄핵정국에도 바이코리아를 이어간 연기금의 순매수 상위종목에 전력주가 다수 포함돼 주목받고 있다. 미국의 관세 폭탄 우려에도 전력망의 대..</t>
  </si>
  <si>
    <t>美 우량기업 '품절株' 만드는데 … 韓 무더기 상장에 주가 허우적</t>
  </si>
  <si>
    <t>https://n.news.naver.com/mnews/article/009/0005417939</t>
  </si>
  <si>
    <t>상장하자마자 '주르륵' … 코스닥 발목잡는 새내기주</t>
  </si>
  <si>
    <t>https://n.news.naver.com/mnews/article/009/0005417938</t>
  </si>
  <si>
    <t>사흘에 하나씩 코스닥 입성 까다롭지 않은 상장 조건에 공모가 대비 주가 급락 속출 코스닥시장의 고질적인 부진은 상장이 남발되고 그렇게 ..</t>
  </si>
  <si>
    <t>트럼프 호재' 노 젓는 HD한국조선해양 [이번주 추천주]</t>
  </si>
  <si>
    <t>https://n.news.naver.com/mnews/article/011/0004430953</t>
  </si>
  <si>
    <t>극심한 대내외 불확실성으로 국내 증시 부진이 길어지고 있는 가운데 국내 주요 증권사들은 미국 정책 수혜가 예상되는 종목을 추천했다. 또..</t>
  </si>
  <si>
    <t xml:space="preserve">서울경제 </t>
  </si>
  <si>
    <t>오리엔트바이오</t>
  </si>
  <si>
    <t>https://finance.naver.com/item/main.naver?code=002630</t>
  </si>
  <si>
    <t>↑</t>
  </si>
  <si>
    <t>SBS</t>
  </si>
  <si>
    <t>https://finance.naver.com/item/main.naver?code=034120</t>
  </si>
  <si>
    <t>티와이홀딩스우</t>
  </si>
  <si>
    <t>https://finance.naver.com/item/main.naver?code=36328K</t>
  </si>
  <si>
    <t>N/A</t>
  </si>
  <si>
    <t>코오롱모빌리티그룹우</t>
  </si>
  <si>
    <t>https://finance.naver.com/item/main.naver?code=45014K</t>
  </si>
  <si>
    <t>남선알미우</t>
  </si>
  <si>
    <t>https://finance.naver.com/item/main.naver?code=008355</t>
  </si>
  <si>
    <t>남선알미늄</t>
  </si>
  <si>
    <t>https://finance.naver.com/item/main.naver?code=008350</t>
  </si>
  <si>
    <t>▲</t>
  </si>
  <si>
    <t>HJ중공업</t>
  </si>
  <si>
    <t>https://finance.naver.com/item/main.naver?code=097230</t>
  </si>
  <si>
    <t>성안머티리얼스</t>
  </si>
  <si>
    <t>https://finance.naver.com/item/main.naver?code=011300</t>
  </si>
  <si>
    <t>DB</t>
  </si>
  <si>
    <t>https://finance.naver.com/item/main.naver?code=012030</t>
  </si>
  <si>
    <t>HD현대마린솔루션</t>
  </si>
  <si>
    <t>https://finance.naver.com/item/main.naver?code=443060</t>
  </si>
  <si>
    <t>전진건설로봇</t>
  </si>
  <si>
    <t>https://finance.naver.com/item/main.naver?code=079900</t>
  </si>
  <si>
    <t>한국특강</t>
  </si>
  <si>
    <t>https://finance.naver.com/item/main.naver?code=007280</t>
  </si>
  <si>
    <t>동양2우B</t>
  </si>
  <si>
    <t>https://finance.naver.com/item/main.naver?code=001527</t>
  </si>
  <si>
    <t>일성건설</t>
  </si>
  <si>
    <t>https://finance.naver.com/item/main.naver?code=013360</t>
  </si>
  <si>
    <t>SK오션플랜트</t>
  </si>
  <si>
    <t>https://finance.naver.com/item/main.naver?code=100090</t>
  </si>
  <si>
    <t>동원금속</t>
  </si>
  <si>
    <t>https://finance.naver.com/item/main.naver?code=018500</t>
  </si>
  <si>
    <t>에스엠벡셀</t>
  </si>
  <si>
    <t>https://finance.naver.com/item/main.naver?code=010580</t>
  </si>
  <si>
    <t>이스타코</t>
  </si>
  <si>
    <t>https://finance.naver.com/item/main.naver?code=015020</t>
  </si>
  <si>
    <t>다올투자증권</t>
  </si>
  <si>
    <t>https://finance.naver.com/item/main.naver?code=030210</t>
  </si>
  <si>
    <t>형지엘리트</t>
  </si>
  <si>
    <t>https://finance.naver.com/item/main.naver?code=093240</t>
  </si>
  <si>
    <t>신원</t>
  </si>
  <si>
    <t>https://finance.naver.com/item/main.naver?code=009270</t>
  </si>
  <si>
    <t>한솔홈데코</t>
  </si>
  <si>
    <t>https://finance.naver.com/item/main.naver?code=025750</t>
  </si>
  <si>
    <t>티와이홀딩스</t>
  </si>
  <si>
    <t>https://finance.naver.com/item/main.naver?code=363280</t>
  </si>
  <si>
    <t>한화오션</t>
  </si>
  <si>
    <t>https://finance.naver.com/item/main.naver?code=042660</t>
  </si>
  <si>
    <t>부국철강</t>
  </si>
  <si>
    <t>https://finance.naver.com/item/main.naver?code=026940</t>
  </si>
  <si>
    <t>파미셀</t>
  </si>
  <si>
    <t>https://finance.naver.com/item/main.naver?code=005690</t>
  </si>
  <si>
    <t>KOSEF 글로벌퓨처모빌리티</t>
  </si>
  <si>
    <t>https://finance.naver.com/item/main.naver?code=394350</t>
  </si>
  <si>
    <t>지누스</t>
  </si>
  <si>
    <t>https://finance.naver.com/item/main.naver?code=013890</t>
  </si>
  <si>
    <t>대호에이엘</t>
  </si>
  <si>
    <t>https://finance.naver.com/item/main.naver?code=069460</t>
  </si>
  <si>
    <t>한일시멘트</t>
  </si>
  <si>
    <t>https://finance.naver.com/item/main.naver?code=300720</t>
  </si>
  <si>
    <t>티케이케미칼</t>
  </si>
  <si>
    <t>https://finance.naver.com/item/main.naver?code=104480</t>
  </si>
  <si>
    <t>디젠스</t>
  </si>
  <si>
    <t>https://finance.naver.com/item/main.naver?code=113810</t>
  </si>
  <si>
    <t>온코닉테라퓨틱스</t>
  </si>
  <si>
    <t>https://finance.naver.com/item/main.naver?code=476060</t>
  </si>
  <si>
    <t>오리엔트정공</t>
  </si>
  <si>
    <t>https://finance.naver.com/item/main.naver?code=065500</t>
  </si>
  <si>
    <t>에코바이오</t>
  </si>
  <si>
    <t>https://finance.naver.com/item/main.naver?code=038870</t>
  </si>
  <si>
    <t>에코아이</t>
  </si>
  <si>
    <t>https://finance.naver.com/item/main.naver?code=448280</t>
  </si>
  <si>
    <t>퀀텀온</t>
  </si>
  <si>
    <t>https://finance.naver.com/item/main.naver?code=227100</t>
  </si>
  <si>
    <t>인벤티지랩</t>
  </si>
  <si>
    <t>https://finance.naver.com/item/main.naver?code=389470</t>
  </si>
  <si>
    <t>듀켐바이오</t>
  </si>
  <si>
    <t>https://finance.naver.com/item/main.naver?code=176750</t>
  </si>
  <si>
    <t>켐트로스</t>
  </si>
  <si>
    <t>https://finance.naver.com/item/main.naver?code=220260</t>
  </si>
  <si>
    <t>케어젠</t>
  </si>
  <si>
    <t>https://finance.naver.com/item/main.naver?code=214370</t>
  </si>
  <si>
    <t>오스테오닉</t>
  </si>
  <si>
    <t>https://finance.naver.com/item/main.naver?code=226400</t>
  </si>
  <si>
    <t>에스유홀딩스</t>
  </si>
  <si>
    <t>https://finance.naver.com/item/main.naver?code=031860</t>
  </si>
  <si>
    <t>일승</t>
  </si>
  <si>
    <t>https://finance.naver.com/item/main.naver?code=333430</t>
  </si>
  <si>
    <t>알티캐스트</t>
  </si>
  <si>
    <t>https://finance.naver.com/item/main.naver?code=085810</t>
  </si>
  <si>
    <t>파인테크닉스</t>
  </si>
  <si>
    <t>https://finance.naver.com/item/main.naver?code=106240</t>
  </si>
  <si>
    <t>그린리소스</t>
  </si>
  <si>
    <t>https://finance.naver.com/item/main.naver?code=402490</t>
  </si>
  <si>
    <t>강원에너지</t>
  </si>
  <si>
    <t>https://finance.naver.com/item/main.naver?code=114190</t>
  </si>
  <si>
    <t>이렘</t>
  </si>
  <si>
    <t>https://finance.naver.com/item/main.naver?code=009730</t>
  </si>
  <si>
    <t>인포바인</t>
  </si>
  <si>
    <t>https://finance.naver.com/item/main.naver?code=115310</t>
  </si>
  <si>
    <t>액션스퀘어</t>
  </si>
  <si>
    <t>https://finance.naver.com/item/main.naver?code=205500</t>
  </si>
  <si>
    <t>조아제약</t>
  </si>
  <si>
    <t>https://finance.naver.com/item/main.naver?code=034940</t>
  </si>
  <si>
    <t>소룩스</t>
  </si>
  <si>
    <t>https://finance.naver.com/item/main.naver?code=290690</t>
  </si>
  <si>
    <t>프리엠스</t>
  </si>
  <si>
    <t>https://finance.naver.com/item/main.naver?code=053160</t>
  </si>
  <si>
    <t>와이오엠</t>
  </si>
  <si>
    <t>https://finance.naver.com/item/main.naver?code=066430</t>
  </si>
  <si>
    <t>디케이앤디</t>
  </si>
  <si>
    <t>https://finance.naver.com/item/main.naver?code=263020</t>
  </si>
  <si>
    <t>나스미디어</t>
  </si>
  <si>
    <t>https://finance.naver.com/item/main.naver?code=089600</t>
  </si>
  <si>
    <t>폴라리스AI</t>
  </si>
  <si>
    <t>https://finance.naver.com/item/main.naver?code=039980</t>
  </si>
  <si>
    <t>한국첨단소재</t>
  </si>
  <si>
    <t>https://finance.naver.com/item/main.naver?code=062970</t>
  </si>
  <si>
    <t>해성옵틱스</t>
  </si>
  <si>
    <t>https://finance.naver.com/item/main.naver?code=076610</t>
  </si>
  <si>
    <t>건강관리업체및서비스</t>
  </si>
  <si>
    <t>https://finance.naver.com/sise/sise_group_detail.naver?type=upjong&amp;no=316</t>
  </si>
  <si>
    <t>해운사</t>
  </si>
  <si>
    <t>https://finance.naver.com/sise/sise_group_detail.naver?type=upjong&amp;no=323</t>
  </si>
  <si>
    <t>조선</t>
  </si>
  <si>
    <t>https://finance.naver.com/sise/sise_group_detail.naver?type=upjong&amp;no=291</t>
  </si>
  <si>
    <t>사무용전자제품</t>
  </si>
  <si>
    <t>https://finance.naver.com/sise/sise_group_detail.naver?type=upjong&amp;no=338</t>
  </si>
  <si>
    <t>가스유틸리티</t>
  </si>
  <si>
    <t>https://finance.naver.com/sise/sise_group_detail.naver?type=upjong&amp;no=312</t>
  </si>
  <si>
    <t>상업서비스와공급품</t>
  </si>
  <si>
    <t>https://finance.naver.com/sise/sise_group_detail.naver?type=upjong&amp;no=324</t>
  </si>
  <si>
    <t>생명보험</t>
  </si>
  <si>
    <t>https://finance.naver.com/sise/sise_group_detail.naver?type=upjong&amp;no=330</t>
  </si>
  <si>
    <t>석유와가스</t>
  </si>
  <si>
    <t>https://finance.naver.com/sise/sise_group_detail.naver?type=upjong&amp;no=313</t>
  </si>
  <si>
    <t>백화점과일반상점</t>
  </si>
  <si>
    <t>https://finance.naver.com/sise/sise_group_detail.naver?type=upjong&amp;no=264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</si>
  <si>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</si>
  <si>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</si>
  <si>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</si>
  <si>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</si>
  <si>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다각화된소비자서비스</t>
  </si>
  <si>
    <t>https://finance.naver.com/sise/sise_group_detail.naver?type=upjong&amp;no=339</t>
  </si>
  <si>
    <t>자동차</t>
  </si>
  <si>
    <t>https://finance.naver.com/sise/sise_group_detail.naver?type=upjong&amp;no=273</t>
  </si>
  <si>
    <t>광고</t>
  </si>
  <si>
    <t>https://finance.naver.com/sise/sise_group_detail.naver?type=upjong&amp;no=310</t>
  </si>
  <si>
    <t>도로와철도운송</t>
  </si>
  <si>
    <t>https://finance.naver.com/sise/sise_group_detail.naver?type=upjong&amp;no=329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</si>
  <si>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</si>
  <si>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</si>
  <si>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</si>
  <si>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</si>
  <si>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무역회사와판매업체</t>
  </si>
  <si>
    <t>https://finance.naver.com/sise/sise_group_detail.naver?type=upjong&amp;no=334</t>
  </si>
  <si>
    <t>복합유틸리티</t>
  </si>
  <si>
    <t>https://finance.naver.com/sise/sise_group_detail.naver?type=upjong&amp;no=331</t>
  </si>
  <si>
    <t>종이와목재</t>
  </si>
  <si>
    <t>https://finance.naver.com/sise/sise_group_detail.naver?type=upjong&amp;no=318</t>
  </si>
  <si>
    <t>기타</t>
  </si>
  <si>
    <t>https://finance.naver.com/sise/sise_group_detail.naver?type=upjong&amp;no=25</t>
  </si>
  <si>
    <t>다각화된통신서비스</t>
  </si>
  <si>
    <t>https://finance.naver.com/sise/sise_group_detail.naver?type=upjong&amp;no=336</t>
  </si>
  <si>
    <t>인터넷과카탈로그소매</t>
  </si>
  <si>
    <t>https://finance.naver.com/sise/sise_group_detail.naver?type=upjong&amp;no=308</t>
  </si>
  <si>
    <t>건설</t>
  </si>
  <si>
    <t>https://finance.naver.com/sise/sise_group_detail.naver?type=upjong&amp;no=279</t>
  </si>
  <si>
    <t>IT서비스</t>
  </si>
  <si>
    <t>https://finance.naver.com/sise/sise_group_detail.naver?type=upjong&amp;no=267</t>
  </si>
  <si>
    <t>섬유,의류,신발,호화품</t>
  </si>
  <si>
    <t>https://finance.naver.com/sise/sise_group_detail.naver?type=upjong&amp;no=274</t>
  </si>
  <si>
    <t>건축자재</t>
  </si>
  <si>
    <t>https://finance.naver.com/sise/sise_group_detail.naver?type=upjong&amp;no=289</t>
  </si>
  <si>
    <t>가정용품</t>
  </si>
  <si>
    <t>https://finance.naver.com/sise/sise_group_detail.naver?type=upjong&amp;no=297</t>
  </si>
  <si>
    <t>카드</t>
  </si>
  <si>
    <t>https://finance.naver.com/sise/sise_group_detail.naver?type=upjong&amp;no=337</t>
  </si>
  <si>
    <t>부동산</t>
  </si>
  <si>
    <t>https://finance.naver.com/sise/sise_group_detail.naver?type=upjong&amp;no=280</t>
  </si>
  <si>
    <t>에너지장비및서비스</t>
  </si>
  <si>
    <t>https://finance.naver.com/sise/sise_group_detail.naver?type=upjong&amp;no=295</t>
  </si>
  <si>
    <t>가정용기기와용품</t>
  </si>
  <si>
    <t>https://finance.naver.com/sise/sise_group_detail.naver?type=upjong&amp;no=298</t>
  </si>
  <si>
    <t>호텔,레스토랑,레저</t>
  </si>
  <si>
    <t>https://finance.naver.com/sise/sise_group_detail.naver?type=upjong&amp;no=317</t>
  </si>
  <si>
    <t>복합기업</t>
  </si>
  <si>
    <t>https://finance.naver.com/sise/sise_group_detail.naver?type=upjong&amp;no=276</t>
  </si>
  <si>
    <t>포장재</t>
  </si>
  <si>
    <t>https://finance.naver.com/sise/sise_group_detail.naver?type=upjong&amp;no=311</t>
  </si>
  <si>
    <t>기계</t>
  </si>
  <si>
    <t>https://finance.naver.com/sise/sise_group_detail.naver?type=upjong&amp;no=299</t>
  </si>
  <si>
    <t>음료</t>
  </si>
  <si>
    <t>https://finance.naver.com/sise/sise_group_detail.naver?type=upjong&amp;no=309</t>
  </si>
  <si>
    <t>운송인프라</t>
  </si>
  <si>
    <t>https://finance.naver.com/sise/sise_group_detail.naver?type=upjong&amp;no=296</t>
  </si>
  <si>
    <t>제약</t>
  </si>
  <si>
    <t>https://finance.naver.com/sise/sise_group_detail.naver?type=upjong&amp;no=261</t>
  </si>
  <si>
    <t>전기유틸리티</t>
  </si>
  <si>
    <t>https://finance.naver.com/sise/sise_group_detail.naver?type=upjong&amp;no=325</t>
  </si>
  <si>
    <t>건축제품</t>
  </si>
  <si>
    <t>https://finance.naver.com/sise/sise_group_detail.naver?type=upjong&amp;no=320</t>
  </si>
  <si>
    <t>무선통신서비스</t>
  </si>
  <si>
    <t>https://finance.naver.com/sise/sise_group_detail.naver?type=upjong&amp;no=333</t>
  </si>
  <si>
    <t>은행</t>
  </si>
  <si>
    <t>https://finance.naver.com/sise/sise_group_detail.naver?type=upjong&amp;no=301</t>
  </si>
  <si>
    <t>건강관리장비와용품</t>
  </si>
  <si>
    <t>https://finance.naver.com/sise/sise_group_detail.naver?type=upjong&amp;no=281</t>
  </si>
  <si>
    <t>반도체와반도체장비</t>
  </si>
  <si>
    <t>https://finance.naver.com/sise/sise_group_detail.naver?type=upjong&amp;no=278</t>
  </si>
  <si>
    <t>식품</t>
  </si>
  <si>
    <t>https://finance.naver.com/sise/sise_group_detail.naver?type=upjong&amp;no=268</t>
  </si>
  <si>
    <t>전문소매</t>
  </si>
  <si>
    <t>https://finance.naver.com/sise/sise_group_detail.naver?type=upjong&amp;no=328</t>
  </si>
  <si>
    <t>식품과기본식료품소매</t>
  </si>
  <si>
    <t>https://finance.naver.com/sise/sise_group_detail.naver?type=upjong&amp;no=302</t>
  </si>
  <si>
    <t>교육서비스</t>
  </si>
  <si>
    <t>https://finance.naver.com/sise/sise_group_detail.naver?type=upjong&amp;no=290</t>
  </si>
  <si>
    <t>철강</t>
  </si>
  <si>
    <t>https://finance.naver.com/sise/sise_group_detail.naver?type=upjong&amp;no=304</t>
  </si>
  <si>
    <t>디스플레이장비및부품</t>
  </si>
  <si>
    <t>https://finance.naver.com/sise/sise_group_detail.naver?type=upjong&amp;no=269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</si>
  <si>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</si>
  <si>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</si>
  <si>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</si>
  <si>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</si>
  <si>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기타금융</t>
  </si>
  <si>
    <t>https://finance.naver.com/sise/sise_group_detail.naver?type=upjong&amp;no=319</t>
  </si>
  <si>
    <t>전자장비와기기</t>
  </si>
  <si>
    <t>https://finance.naver.com/sise/sise_group_detail.naver?type=upjong&amp;no=282</t>
  </si>
  <si>
    <t>게임엔터테인먼트</t>
  </si>
  <si>
    <t>https://finance.naver.com/sise/sise_group_detail.naver?type=upjong&amp;no=263</t>
  </si>
  <si>
    <t>증권</t>
  </si>
  <si>
    <t>https://finance.naver.com/sise/sise_group_detail.naver?type=upjong&amp;no=321</t>
  </si>
  <si>
    <t>전기장비</t>
  </si>
  <si>
    <t>https://finance.naver.com/sise/sise_group_detail.naver?type=upjong&amp;no=306</t>
  </si>
  <si>
    <t>출판</t>
  </si>
  <si>
    <t>https://finance.naver.com/sise/sise_group_detail.naver?type=upjong&amp;no=314</t>
  </si>
  <si>
    <t>자동차부품</t>
  </si>
  <si>
    <t>https://finance.naver.com/sise/sise_group_detail.naver?type=upjong&amp;no=270</t>
  </si>
  <si>
    <t>화학</t>
  </si>
  <si>
    <t>https://finance.naver.com/sise/sise_group_detail.naver?type=upjong&amp;no=272</t>
  </si>
  <si>
    <t>생물공학</t>
  </si>
  <si>
    <t>https://finance.naver.com/sise/sise_group_detail.naver?type=upjong&amp;no=286</t>
  </si>
  <si>
    <t>항공사</t>
  </si>
  <si>
    <t>https://finance.naver.com/sise/sise_group_detail.naver?type=upjong&amp;no=305</t>
  </si>
  <si>
    <t>소프트웨어</t>
  </si>
  <si>
    <t>https://finance.naver.com/sise/sise_group_detail.naver?type=upjong&amp;no=287</t>
  </si>
  <si>
    <t>생명과학도구및서비스</t>
  </si>
  <si>
    <t>https://finance.naver.com/sise/sise_group_detail.naver?type=upjong&amp;no=262</t>
  </si>
  <si>
    <t>핸드셋</t>
  </si>
  <si>
    <t>https://finance.naver.com/sise/sise_group_detail.naver?type=upjong&amp;no=292</t>
  </si>
  <si>
    <t>전자제품</t>
  </si>
  <si>
    <t>https://finance.naver.com/sise/sise_group_detail.naver?type=upjong&amp;no=307</t>
  </si>
  <si>
    <t>방송과엔터테인먼트</t>
  </si>
  <si>
    <t>https://finance.naver.com/sise/sise_group_detail.naver?type=upjong&amp;no=285</t>
  </si>
  <si>
    <t>창업투자</t>
  </si>
  <si>
    <t>https://finance.naver.com/sise/sise_group_detail.naver?type=upjong&amp;no=277</t>
  </si>
  <si>
    <t>디스플레이패널</t>
  </si>
  <si>
    <t>https://finance.naver.com/sise/sise_group_detail.naver?type=upjong&amp;no=327</t>
  </si>
  <si>
    <t>레저용장비와제품</t>
  </si>
  <si>
    <t>https://finance.naver.com/sise/sise_group_detail.naver?type=upjong&amp;no=271</t>
  </si>
  <si>
    <t>통신장비</t>
  </si>
  <si>
    <t>https://finance.naver.com/sise/sise_group_detail.naver?type=upjong&amp;no=294</t>
  </si>
  <si>
    <t>담배</t>
  </si>
  <si>
    <t>https://finance.naver.com/sise/sise_group_detail.naver?type=upjong&amp;no=275</t>
  </si>
  <si>
    <t>손해보험</t>
  </si>
  <si>
    <t>https://finance.naver.com/sise/sise_group_detail.naver?type=upjong&amp;no=315</t>
  </si>
  <si>
    <t>판매업체</t>
  </si>
  <si>
    <t>https://finance.naver.com/sise/sise_group_detail.naver?type=upjong&amp;no=265</t>
  </si>
  <si>
    <t>전기제품</t>
  </si>
  <si>
    <t>https://finance.naver.com/sise/sise_group_detail.naver?type=upjong&amp;no=283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</si>
  <si>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</si>
  <si>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</si>
  <si>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</si>
  <si>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</si>
  <si>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</si>
  <si>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</si>
  <si>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순위</t>
    <phoneticPr fontId="1" type="noConversion"/>
  </si>
  <si>
    <t>지수명</t>
    <phoneticPr fontId="1" type="noConversion"/>
  </si>
  <si>
    <t>제공자</t>
    <phoneticPr fontId="1" type="noConversion"/>
  </si>
  <si>
    <t>코스피</t>
  </si>
  <si>
    <t>뉴스공시</t>
  </si>
  <si>
    <t>https://n.news.naver.com/mnews/article/016/0002406045</t>
  </si>
  <si>
    <t>“이게 웬 날벼락” 만년 적자 겨우 버텼는데…결국 넷플릭스에 당했...</t>
  </si>
  <si>
    <t>헤럴드경제</t>
  </si>
  <si>
    <t>https://n.news.naver.com/mnews/article/076/0004228659</t>
  </si>
  <si>
    <t>넷플릭스-SBS, K-콘텐츠 경쟁력 확대 전략적 파트너십 체결</t>
  </si>
  <si>
    <t>스포츠조선</t>
  </si>
  <si>
    <t>서울경제</t>
  </si>
  <si>
    <t>https://n.news.naver.com/mnews/article/003/0012975356</t>
  </si>
  <si>
    <t>토종 OTT 합치는 사이…넷플릭스와 손잡는 지상파</t>
  </si>
  <si>
    <t>뉴시스</t>
  </si>
  <si>
    <t>https://n.news.naver.com/mnews/article/011/0004430859</t>
  </si>
  <si>
    <t>IPO호황이라더니…올 신규상장사 70% 공모가 하회</t>
  </si>
  <si>
    <t>코스닥</t>
  </si>
  <si>
    <t>https://n.news.naver.com/mnews/article/011/0004430824</t>
  </si>
  <si>
    <t>‘몸값’ 낮춘 바이오 공모주…상장 첫날 성적표는?[Why 바이오]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</si>
</sst>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12" fillId="0" borderId="5" xfId="0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해운사</c:v>
                </c:pt>
                <c:pt idx="2">
                  <c:v>조선</c:v>
                </c:pt>
                <c:pt idx="3">
                  <c:v>사무용전자제품</c:v>
                </c:pt>
                <c:pt idx="4">
                  <c:v>가스유틸리티</c:v>
                </c:pt>
                <c:pt idx="5">
                  <c:v>상업서비스와공급품</c:v>
                </c:pt>
                <c:pt idx="6">
                  <c:v>생명보험</c:v>
                </c:pt>
                <c:pt idx="7">
                  <c:v>석유와가스</c:v>
                </c:pt>
                <c:pt idx="8">
                  <c:v>백화점과일반상점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다각화된소비자서비스</c:v>
                </c:pt>
                <c:pt idx="12">
                  <c:v>자동차</c:v>
                </c:pt>
                <c:pt idx="13">
                  <c:v>광고</c:v>
                </c:pt>
                <c:pt idx="14">
                  <c:v>도로와철도운송</c:v>
                </c:pt>
                <c:pt idx="15">
                  <c:v>양방향미디어와서비스</c:v>
                </c:pt>
                <c:pt idx="16">
                  <c:v>컴퓨터와주변기기</c:v>
                </c:pt>
                <c:pt idx="17">
                  <c:v>무역회사와판매업체</c:v>
                </c:pt>
                <c:pt idx="18">
                  <c:v>복합유틸리티</c:v>
                </c:pt>
                <c:pt idx="19">
                  <c:v>종이와목재</c:v>
                </c:pt>
                <c:pt idx="20">
                  <c:v>기타</c:v>
                </c:pt>
                <c:pt idx="21">
                  <c:v>다각화된통신서비스</c:v>
                </c:pt>
                <c:pt idx="22">
                  <c:v>인터넷과카탈로그소매</c:v>
                </c:pt>
                <c:pt idx="23">
                  <c:v>건설</c:v>
                </c:pt>
                <c:pt idx="24">
                  <c:v>IT서비스</c:v>
                </c:pt>
                <c:pt idx="25">
                  <c:v>섬유,의류,신발,호화품</c:v>
                </c:pt>
                <c:pt idx="26">
                  <c:v>건축자재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2.69E-2</c:v>
                </c:pt>
                <c:pt idx="1">
                  <c:v>1.9800000000000002E-2</c:v>
                </c:pt>
                <c:pt idx="2">
                  <c:v>1.61E-2</c:v>
                </c:pt>
                <c:pt idx="3">
                  <c:v>5.4000000000000003E-3</c:v>
                </c:pt>
                <c:pt idx="4">
                  <c:v>5.3E-3</c:v>
                </c:pt>
                <c:pt idx="5">
                  <c:v>2.0999999999999999E-3</c:v>
                </c:pt>
                <c:pt idx="6">
                  <c:v>5.0000000000000001E-4</c:v>
                </c:pt>
                <c:pt idx="7">
                  <c:v>-2.9999999999999997E-4</c:v>
                </c:pt>
                <c:pt idx="8">
                  <c:v>-5.9999999999999995E-4</c:v>
                </c:pt>
                <c:pt idx="9">
                  <c:v>-8.0000000000000004E-4</c:v>
                </c:pt>
                <c:pt idx="10">
                  <c:v>-8.9999999999999998E-4</c:v>
                </c:pt>
                <c:pt idx="11">
                  <c:v>-1.9E-3</c:v>
                </c:pt>
                <c:pt idx="12">
                  <c:v>-2.3999999999999998E-3</c:v>
                </c:pt>
                <c:pt idx="13">
                  <c:v>-3.0000000000000001E-3</c:v>
                </c:pt>
                <c:pt idx="14">
                  <c:v>-3.5000000000000001E-3</c:v>
                </c:pt>
                <c:pt idx="15">
                  <c:v>-3.8999999999999998E-3</c:v>
                </c:pt>
                <c:pt idx="16">
                  <c:v>-4.4999999999999997E-3</c:v>
                </c:pt>
                <c:pt idx="17">
                  <c:v>-4.8999999999999998E-3</c:v>
                </c:pt>
                <c:pt idx="18">
                  <c:v>-5.3E-3</c:v>
                </c:pt>
                <c:pt idx="19">
                  <c:v>-6.3E-3</c:v>
                </c:pt>
                <c:pt idx="20">
                  <c:v>-6.3E-3</c:v>
                </c:pt>
                <c:pt idx="21">
                  <c:v>-6.6E-3</c:v>
                </c:pt>
                <c:pt idx="22">
                  <c:v>-6.7999999999999996E-3</c:v>
                </c:pt>
                <c:pt idx="23">
                  <c:v>-6.7999999999999996E-3</c:v>
                </c:pt>
                <c:pt idx="24">
                  <c:v>-7.7000000000000002E-3</c:v>
                </c:pt>
                <c:pt idx="25">
                  <c:v>-8.9999999999999993E-3</c:v>
                </c:pt>
                <c:pt idx="26">
                  <c:v>-9.4999999999999998E-3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B49EA28-E029-45A7-8866-665CAAF8D2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706A787-CB62-47E6-A00A-9D9FF64A2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0839339-6301-4BD5-BA5A-E83DBAE76C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CE14033-70A3-42CC-A2BC-8880472C40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1457600-74C6-46B4-8427-400F29EB5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2D62278-8686-48A5-BDF9-4D96B5836A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E790E33-71AB-4137-A7D9-E680E29B93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9F65E49-7199-44BB-8896-98D43227A3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6A8B7AD-C13F-4A75-B71A-4F3B6CC961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200025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0152504-04E0-464F-B121-15A749F47B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200025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B5EE02D-5398-42CC-8BE0-0136B0F792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200025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89C7E915-7700-484A-88BE-9729E80C9F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6831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B1" zoomScale="95" zoomScaleNormal="95" workbookViewId="0">
      <selection activeCell="K4" sqref="K4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6" t="s">
        <v>2</v>
      </c>
      <c r="C3" s="66"/>
      <c r="E3" s="66" t="s">
        <v>29</v>
      </c>
      <c r="F3" s="66"/>
      <c r="H3" s="66" t="s">
        <v>30</v>
      </c>
      <c r="I3" s="66"/>
      <c r="K3" s="66" t="s">
        <v>31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B3" s="68" t="s">
        <v>32</v>
      </c>
      <c r="AC3" s="68"/>
      <c r="AD3" s="68"/>
      <c r="AE3" s="68"/>
      <c r="AF3" s="68"/>
    </row>
    <row r="4" spans="2:32" ht="18" customHeight="1" thickBot="1">
      <c r="D4" s="4"/>
      <c r="K4" s="27" t="s">
        <v>8</v>
      </c>
      <c r="L4" s="27" t="s">
        <v>1</v>
      </c>
      <c r="M4" s="27" t="s">
        <v>81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40</v>
      </c>
      <c r="Z4" s="27" t="s">
        <v>5</v>
      </c>
      <c r="AB4" s="8" t="s">
        <v>4</v>
      </c>
      <c r="AC4" s="67" t="s">
        <v>79</v>
      </c>
      <c r="AD4" s="67"/>
      <c r="AE4" s="67"/>
      <c r="AF4" s="67"/>
    </row>
    <row r="5" spans="2:32">
      <c r="K5" s="16">
        <v>1</v>
      </c>
      <c r="L5" s="70" t="s">
        <v>2</v>
      </c>
      <c r="M5" s="16"/>
      <c r="N5" s="17" t="str">
        <f>IFERROR(KOSPI!B2,"")</f>
        <v>오리엔트바이오</v>
      </c>
      <c r="O5" s="17">
        <f>IFERROR(KOSPI!D2,"")</f>
        <v>1236</v>
      </c>
      <c r="P5" s="20" t="str">
        <f>IFERROR(KOSPI!E2,"")</f>
        <v>↑</v>
      </c>
      <c r="Q5" s="38">
        <f>IF(ISBLANK(KOSPI!F2),"",KOSPI!F2)</f>
        <v>0.29970000000000002</v>
      </c>
      <c r="R5" s="17">
        <f>KOSPI!G2</f>
        <v>20179104</v>
      </c>
      <c r="S5" s="17">
        <f>KOSPI!H2</f>
        <v>1466</v>
      </c>
      <c r="T5" s="17">
        <f>KOSPI!I2</f>
        <v>-6</v>
      </c>
      <c r="U5" s="17">
        <f>KOSPI!J2</f>
        <v>0.22</v>
      </c>
      <c r="V5" s="17">
        <f>KOSPI!K2</f>
        <v>44.14</v>
      </c>
      <c r="W5" s="17">
        <f>KOSPI!L2</f>
        <v>16.45</v>
      </c>
      <c r="X5" s="17">
        <f>KOSPI!M2</f>
        <v>1.88</v>
      </c>
      <c r="Y5" s="17" t="str">
        <f>IFERROR(IF(VLOOKUP(N15, 종목별이슈!C:D, 2, FALSE)="전자공시", VLOOKUP(N15, 종목별이슈!C:D, 1, FALSE), "일치 없음"), "결과 없음")</f>
        <v>결과 없음</v>
      </c>
      <c r="Z5" s="37" t="str">
        <f>IF(ISBLANK(KOSPI!C2),"",HYPERLINK(KOSPI!C2, "▶"))</f>
        <v>▶</v>
      </c>
      <c r="AB5" s="31" t="s">
        <v>46</v>
      </c>
      <c r="AC5" s="31"/>
      <c r="AD5" s="31"/>
      <c r="AE5" s="21"/>
      <c r="AF5" s="26">
        <f>IFERROR(VLOOKUP($AC$4,$N$5:$Y$24,2,0),"")</f>
        <v>20000</v>
      </c>
    </row>
    <row r="6" spans="2:32">
      <c r="K6" s="5">
        <v>2</v>
      </c>
      <c r="L6" s="70"/>
      <c r="M6" s="5"/>
      <c r="N6" s="17" t="str">
        <f>IFERROR(KOSPI!B3,"")</f>
        <v>SBS</v>
      </c>
      <c r="O6" s="17">
        <f>IFERROR(KOSPI!D3,"")</f>
        <v>20000</v>
      </c>
      <c r="P6" s="20" t="str">
        <f>IFERROR(KOSPI!E3,"")</f>
        <v>↑</v>
      </c>
      <c r="Q6" s="38">
        <f>IF(ISBLANK(KOSPI!F3),"",KOSPI!F3)</f>
        <v>0.29949999999999999</v>
      </c>
      <c r="R6" s="17">
        <f>KOSPI!G3</f>
        <v>5548013</v>
      </c>
      <c r="S6" s="17">
        <f>KOSPI!H3</f>
        <v>3710</v>
      </c>
      <c r="T6" s="17">
        <f>KOSPI!I3</f>
        <v>583</v>
      </c>
      <c r="U6" s="17">
        <f>KOSPI!J3</f>
        <v>0</v>
      </c>
      <c r="V6" s="17">
        <f>KOSPI!K3</f>
        <v>327.87</v>
      </c>
      <c r="W6" s="17">
        <f>KOSPI!L3</f>
        <v>5.45</v>
      </c>
      <c r="X6" s="17">
        <f>KOSPI!M3</f>
        <v>0.43</v>
      </c>
      <c r="Y6" s="17" t="str">
        <f>IFERROR(IF(VLOOKUP(N16, 종목별이슈!C:D, 2, FALSE)="전자공시", VLOOKUP(N16, 종목별이슈!C:D, 1, FALSE), "일치 없음"), "결과 없음")</f>
        <v>결과 없음</v>
      </c>
      <c r="Z6" s="37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>↑</v>
      </c>
    </row>
    <row r="7" spans="2:32">
      <c r="K7" s="5">
        <v>3</v>
      </c>
      <c r="L7" s="70"/>
      <c r="M7" s="5"/>
      <c r="N7" s="17" t="str">
        <f>IFERROR(KOSPI!B4,"")</f>
        <v>티와이홀딩스우</v>
      </c>
      <c r="O7" s="17">
        <f>IFERROR(KOSPI!D4,"")</f>
        <v>5580</v>
      </c>
      <c r="P7" s="20" t="str">
        <f>IFERROR(KOSPI!E4,"")</f>
        <v>↑</v>
      </c>
      <c r="Q7" s="38">
        <f>IF(ISBLANK(KOSPI!F4),"",KOSPI!F4)</f>
        <v>0.29920000000000002</v>
      </c>
      <c r="R7" s="17">
        <f>KOSPI!G4</f>
        <v>223157</v>
      </c>
      <c r="S7" s="17">
        <f>KOSPI!H4</f>
        <v>69</v>
      </c>
      <c r="T7" s="17" t="str">
        <f>KOSPI!I4</f>
        <v>N/A</v>
      </c>
      <c r="U7" s="17">
        <f>KOSPI!J4</f>
        <v>0.52</v>
      </c>
      <c r="V7" s="17">
        <f>KOSPI!K4</f>
        <v>-0.38</v>
      </c>
      <c r="W7" s="17" t="str">
        <f>KOSPI!L4</f>
        <v>N/A</v>
      </c>
      <c r="X7" s="17">
        <f>KOSPI!M4</f>
        <v>0.24</v>
      </c>
      <c r="Y7" s="17" t="str">
        <f>IFERROR(IF(VLOOKUP(N17, 종목별이슈!C:D, 2, FALSE)="전자공시", VLOOKUP(N17, 종목별이슈!C:D, 1, FALSE), "일치 없음"), "결과 없음")</f>
        <v>결과 없음</v>
      </c>
      <c r="Z7" s="37" t="str">
        <f>IF(ISBLANK(KOSPI!C4),"",HYPERLINK(KOSPI!C4, "▶"))</f>
        <v>▶</v>
      </c>
      <c r="AB7" s="31" t="s">
        <v>21</v>
      </c>
      <c r="AC7" s="31"/>
      <c r="AD7" s="31"/>
      <c r="AE7" s="22"/>
      <c r="AF7" s="25">
        <f>IFERROR(VLOOKUP($AC$4,$N$5:$Y$24,4,0),"")</f>
        <v>0.29949999999999999</v>
      </c>
    </row>
    <row r="8" spans="2:32" ht="17.25" thickBot="1">
      <c r="K8" s="5">
        <v>4</v>
      </c>
      <c r="L8" s="70"/>
      <c r="M8" s="5"/>
      <c r="N8" s="17" t="str">
        <f>IFERROR(KOSPI!B5,"")</f>
        <v>코오롱모빌리티그룹우</v>
      </c>
      <c r="O8" s="17">
        <f>IFERROR(KOSPI!D5,"")</f>
        <v>8870</v>
      </c>
      <c r="P8" s="20" t="str">
        <f>IFERROR(KOSPI!E5,"")</f>
        <v>↑</v>
      </c>
      <c r="Q8" s="38">
        <f>IF(ISBLANK(KOSPI!F5),"",KOSPI!F5)</f>
        <v>0.29870000000000002</v>
      </c>
      <c r="R8" s="17">
        <f>KOSPI!G5</f>
        <v>1149960</v>
      </c>
      <c r="S8" s="17">
        <f>KOSPI!H5</f>
        <v>218</v>
      </c>
      <c r="T8" s="17" t="str">
        <f>KOSPI!I5</f>
        <v>N/A</v>
      </c>
      <c r="U8" s="17">
        <f>KOSPI!J5</f>
        <v>0.01</v>
      </c>
      <c r="V8" s="17" t="str">
        <f>KOSPI!K5</f>
        <v>N/A</v>
      </c>
      <c r="W8" s="17" t="str">
        <f>KOSPI!L5</f>
        <v>N/A</v>
      </c>
      <c r="X8" s="17">
        <f>KOSPI!M5</f>
        <v>3.07</v>
      </c>
      <c r="Y8" s="17" t="str">
        <f>IFERROR(IF(VLOOKUP(N18, 종목별이슈!C:D, 2, FALSE)="전자공시", VLOOKUP(N18, 종목별이슈!C:D, 1, FALSE), "일치 없음"), "결과 없음")</f>
        <v>결과 없음</v>
      </c>
      <c r="Z8" s="37" t="str">
        <f>IF(ISBLANK(KOSPI!C5),"",HYPERLINK(KOSPI!C5, "▶"))</f>
        <v>▶</v>
      </c>
      <c r="AB8" s="31" t="s">
        <v>22</v>
      </c>
      <c r="AC8" s="31"/>
      <c r="AD8" s="31"/>
      <c r="AE8" s="22"/>
      <c r="AF8" s="26">
        <f>IFERROR(VLOOKUP($AC$4,$N$5:$Y$24,5,0),"")</f>
        <v>5548013</v>
      </c>
    </row>
    <row r="9" spans="2:32" ht="17.25" thickBot="1">
      <c r="B9" s="66" t="s">
        <v>9</v>
      </c>
      <c r="C9" s="66"/>
      <c r="E9" s="66" t="s">
        <v>10</v>
      </c>
      <c r="F9" s="66"/>
      <c r="H9" s="66" t="s">
        <v>11</v>
      </c>
      <c r="I9" s="66"/>
      <c r="K9" s="5">
        <v>5</v>
      </c>
      <c r="L9" s="70"/>
      <c r="M9" s="5"/>
      <c r="N9" s="17" t="str">
        <f>IFERROR(KOSPI!B6,"")</f>
        <v>남선알미우</v>
      </c>
      <c r="O9" s="17">
        <f>IFERROR(KOSPI!D6,"")</f>
        <v>21400</v>
      </c>
      <c r="P9" s="20" t="str">
        <f>IFERROR(KOSPI!E6,"")</f>
        <v>↑</v>
      </c>
      <c r="Q9" s="38">
        <f>IF(ISBLANK(KOSPI!F6),"",KOSPI!F6)</f>
        <v>0.29849999999999999</v>
      </c>
      <c r="R9" s="17">
        <f>KOSPI!G6</f>
        <v>87350</v>
      </c>
      <c r="S9" s="17">
        <f>KOSPI!H6</f>
        <v>66</v>
      </c>
      <c r="T9" s="17" t="str">
        <f>KOSPI!I6</f>
        <v>N/A</v>
      </c>
      <c r="U9" s="17">
        <f>KOSPI!J6</f>
        <v>0.18</v>
      </c>
      <c r="V9" s="17">
        <f>KOSPI!K6</f>
        <v>237.78</v>
      </c>
      <c r="W9" s="17" t="str">
        <f>KOSPI!L6</f>
        <v>N/A</v>
      </c>
      <c r="X9" s="17">
        <f>KOSPI!M6</f>
        <v>8.66</v>
      </c>
      <c r="Y9" s="17" t="str">
        <f>IFERROR(IF(VLOOKUP(N19, 종목별이슈!C:D, 2, FALSE)="전자공시", VLOOKUP(N19, 종목별이슈!C:D, 1, FALSE), "일치 없음"), "결과 없음")</f>
        <v>결과 없음</v>
      </c>
      <c r="Z9" s="37" t="str">
        <f>IF(ISBLANK(KOSPI!C6),"",HYPERLINK(KOSPI!C6, "▶"))</f>
        <v>▶</v>
      </c>
      <c r="AB9" s="31" t="s">
        <v>47</v>
      </c>
      <c r="AC9" s="31"/>
      <c r="AD9" s="31"/>
      <c r="AF9" s="26">
        <f>IFERROR(VLOOKUP($AC$4,$N$5:$Y$24,6,0),"")</f>
        <v>3710</v>
      </c>
    </row>
    <row r="10" spans="2:32">
      <c r="B10" s="3"/>
      <c r="C10" s="6"/>
      <c r="E10" s="7"/>
      <c r="F10" s="11"/>
      <c r="K10" s="5">
        <v>6</v>
      </c>
      <c r="L10" s="70"/>
      <c r="M10" s="5"/>
      <c r="N10" s="17" t="str">
        <f>IFERROR(KOSPI!B7,"")</f>
        <v>남선알미늄</v>
      </c>
      <c r="O10" s="17">
        <f>IFERROR(KOSPI!D7,"")</f>
        <v>1700</v>
      </c>
      <c r="P10" s="20" t="str">
        <f>IFERROR(KOSPI!E7,"")</f>
        <v>▲</v>
      </c>
      <c r="Q10" s="38">
        <f>IF(ISBLANK(KOSPI!F7),"",KOSPI!F7)</f>
        <v>0.19719999999999999</v>
      </c>
      <c r="R10" s="17">
        <f>KOSPI!G7</f>
        <v>76166198</v>
      </c>
      <c r="S10" s="17">
        <f>KOSPI!H7</f>
        <v>2194</v>
      </c>
      <c r="T10" s="17">
        <f>KOSPI!I7</f>
        <v>64</v>
      </c>
      <c r="U10" s="17">
        <f>KOSPI!J7</f>
        <v>3.85</v>
      </c>
      <c r="V10" s="17">
        <f>KOSPI!K7</f>
        <v>18.89</v>
      </c>
      <c r="W10" s="17">
        <f>KOSPI!L7</f>
        <v>-0.09</v>
      </c>
      <c r="X10" s="17">
        <f>KOSPI!M7</f>
        <v>0.69</v>
      </c>
      <c r="Y10" s="17" t="str">
        <f>IFERROR(IF(VLOOKUP(N20, 종목별이슈!C:D, 2, FALSE)="전자공시", VLOOKUP(N20, 종목별이슈!C:D, 1, FALSE), "일치 없음"), "결과 없음")</f>
        <v>결과 없음</v>
      </c>
      <c r="Z10" s="37" t="str">
        <f>IF(ISBLANK(KOSPI!C7),"",HYPERLINK(KOSPI!C7, "▶"))</f>
        <v>▶</v>
      </c>
      <c r="AB10" s="31" t="s">
        <v>50</v>
      </c>
      <c r="AC10" s="31"/>
      <c r="AD10" s="31"/>
      <c r="AF10" s="24">
        <f>IFERROR(VLOOKUP($AC$4,$N$5:$Y$24,7,0),"")</f>
        <v>583</v>
      </c>
    </row>
    <row r="11" spans="2:32" ht="17.45" customHeight="1">
      <c r="K11" s="5">
        <v>7</v>
      </c>
      <c r="L11" s="70"/>
      <c r="M11" s="5"/>
      <c r="N11" s="17" t="str">
        <f>IFERROR(KOSPI!B8,"")</f>
        <v>HJ중공업</v>
      </c>
      <c r="O11" s="17">
        <f>IFERROR(KOSPI!D8,"")</f>
        <v>5850</v>
      </c>
      <c r="P11" s="20" t="str">
        <f>IFERROR(KOSPI!E8,"")</f>
        <v>▲</v>
      </c>
      <c r="Q11" s="38">
        <f>IF(ISBLANK(KOSPI!F8),"",KOSPI!F8)</f>
        <v>0.12720000000000001</v>
      </c>
      <c r="R11" s="17">
        <f>KOSPI!G8</f>
        <v>8997016</v>
      </c>
      <c r="S11" s="17">
        <f>KOSPI!H8</f>
        <v>4872</v>
      </c>
      <c r="T11" s="17">
        <f>KOSPI!I8</f>
        <v>-1088</v>
      </c>
      <c r="U11" s="17">
        <f>KOSPI!J8</f>
        <v>12.56</v>
      </c>
      <c r="V11" s="17">
        <f>KOSPI!K8</f>
        <v>25.11</v>
      </c>
      <c r="W11" s="17">
        <f>KOSPI!L8</f>
        <v>-31.41</v>
      </c>
      <c r="X11" s="17">
        <f>KOSPI!M8</f>
        <v>1.33</v>
      </c>
      <c r="Y11" s="17" t="str">
        <f>IFERROR(IF(VLOOKUP(N21, 종목별이슈!C:D, 2, FALSE)="전자공시", VLOOKUP(N21, 종목별이슈!C:D, 1, FALSE), "일치 없음"), "결과 없음")</f>
        <v>결과 없음</v>
      </c>
      <c r="Z11" s="37" t="str">
        <f>IF(ISBLANK(KOSPI!C8),"",HYPERLINK(KOSPI!C8, "▶"))</f>
        <v>▶</v>
      </c>
      <c r="AB11" s="31" t="s">
        <v>53</v>
      </c>
      <c r="AC11" s="31"/>
      <c r="AD11" s="31"/>
      <c r="AF11" s="24">
        <f>IFERROR(VLOOKUP($AC$4,$N$5:$Y$24,8,0),"")</f>
        <v>0</v>
      </c>
    </row>
    <row r="12" spans="2:32">
      <c r="K12" s="5">
        <v>8</v>
      </c>
      <c r="L12" s="70"/>
      <c r="M12" s="5"/>
      <c r="N12" s="17" t="str">
        <f>IFERROR(KOSPI!B9,"")</f>
        <v>성안머티리얼스</v>
      </c>
      <c r="O12" s="17">
        <f>IFERROR(KOSPI!D9,"")</f>
        <v>699</v>
      </c>
      <c r="P12" s="20" t="str">
        <f>IFERROR(KOSPI!E9,"")</f>
        <v>▲</v>
      </c>
      <c r="Q12" s="38">
        <f>IF(ISBLANK(KOSPI!F9),"",KOSPI!F9)</f>
        <v>9.9099999999999994E-2</v>
      </c>
      <c r="R12" s="17">
        <f>KOSPI!G9</f>
        <v>7736647</v>
      </c>
      <c r="S12" s="17">
        <f>KOSPI!H9</f>
        <v>574</v>
      </c>
      <c r="T12" s="17">
        <f>KOSPI!I9</f>
        <v>-93</v>
      </c>
      <c r="U12" s="17">
        <f>KOSPI!J9</f>
        <v>1.46</v>
      </c>
      <c r="V12" s="17">
        <f>KOSPI!K9</f>
        <v>-0.95</v>
      </c>
      <c r="W12" s="17">
        <f>KOSPI!L9</f>
        <v>-158.55000000000001</v>
      </c>
      <c r="X12" s="17">
        <f>KOSPI!M9</f>
        <v>1.93</v>
      </c>
      <c r="Y12" s="17" t="str">
        <f>IFERROR(IF(VLOOKUP(N22, 종목별이슈!C:D, 2, FALSE)="전자공시", VLOOKUP(N22, 종목별이슈!C:D, 1, FALSE), "일치 없음"), "결과 없음")</f>
        <v>결과 없음</v>
      </c>
      <c r="Z12" s="37" t="str">
        <f>IF(ISBLANK(KOSPI!C9),"",HYPERLINK(KOSPI!C9, "▶"))</f>
        <v>▶</v>
      </c>
      <c r="AB12" s="31" t="s">
        <v>51</v>
      </c>
      <c r="AC12" s="31"/>
      <c r="AD12" s="31"/>
      <c r="AF12" s="24">
        <f>IFERROR(VLOOKUP($AC$4,$N$5:$Y$24,9,0),"")</f>
        <v>327.87</v>
      </c>
    </row>
    <row r="13" spans="2:32">
      <c r="K13" s="5">
        <v>9</v>
      </c>
      <c r="L13" s="70"/>
      <c r="M13" s="5"/>
      <c r="N13" s="17" t="str">
        <f>IFERROR(KOSPI!B10,"")</f>
        <v>DB</v>
      </c>
      <c r="O13" s="17">
        <f>IFERROR(KOSPI!D10,"")</f>
        <v>1540</v>
      </c>
      <c r="P13" s="20" t="str">
        <f>IFERROR(KOSPI!E10,"")</f>
        <v>▲</v>
      </c>
      <c r="Q13" s="38">
        <f>IF(ISBLANK(KOSPI!F10),"",KOSPI!F10)</f>
        <v>8.3699999999999997E-2</v>
      </c>
      <c r="R13" s="17">
        <f>KOSPI!G10</f>
        <v>3912644</v>
      </c>
      <c r="S13" s="17">
        <f>KOSPI!H10</f>
        <v>3098</v>
      </c>
      <c r="T13" s="17">
        <f>KOSPI!I10</f>
        <v>370</v>
      </c>
      <c r="U13" s="17">
        <f>KOSPI!J10</f>
        <v>0.97</v>
      </c>
      <c r="V13" s="17">
        <f>KOSPI!K10</f>
        <v>4.62</v>
      </c>
      <c r="W13" s="17">
        <f>KOSPI!L10</f>
        <v>5.96</v>
      </c>
      <c r="X13" s="17">
        <f>KOSPI!M10</f>
        <v>0.76</v>
      </c>
      <c r="Y13" s="17" t="str">
        <f>IFERROR(IF(VLOOKUP(N23, 종목별이슈!C:D, 2, FALSE)="전자공시", VLOOKUP(N23, 종목별이슈!C:D, 1, FALSE), "일치 없음"), "결과 없음")</f>
        <v>일치 없음</v>
      </c>
      <c r="Z13" s="37" t="str">
        <f>IF(ISBLANK(KOSPI!C10),"",HYPERLINK(KOSPI!C10, "▶"))</f>
        <v>▶</v>
      </c>
      <c r="AB13" s="31" t="s">
        <v>52</v>
      </c>
      <c r="AC13" s="31"/>
      <c r="AD13" s="31"/>
      <c r="AF13" s="24">
        <f>IFERROR(VLOOKUP($AC$4,$N$5:$Y$24,10,0),"")</f>
        <v>5.45</v>
      </c>
    </row>
    <row r="14" spans="2:32" ht="17.25" thickBot="1">
      <c r="K14" s="5">
        <v>10</v>
      </c>
      <c r="L14" s="71"/>
      <c r="M14" s="5"/>
      <c r="N14" s="17" t="str">
        <f>IFERROR(KOSPI!B11,"")</f>
        <v>HD현대마린솔루션</v>
      </c>
      <c r="O14" s="17">
        <f>IFERROR(KOSPI!D11,"")</f>
        <v>162000</v>
      </c>
      <c r="P14" s="20" t="str">
        <f>IFERROR(KOSPI!E11,"")</f>
        <v>▲</v>
      </c>
      <c r="Q14" s="38">
        <f>IF(ISBLANK(KOSPI!F11),"",KOSPI!F11)</f>
        <v>8.2199999999999995E-2</v>
      </c>
      <c r="R14" s="17">
        <f>KOSPI!G11</f>
        <v>651270</v>
      </c>
      <c r="S14" s="17">
        <f>KOSPI!H11</f>
        <v>72009</v>
      </c>
      <c r="T14" s="17">
        <f>KOSPI!I11</f>
        <v>2015</v>
      </c>
      <c r="U14" s="17">
        <f>KOSPI!J11</f>
        <v>4.59</v>
      </c>
      <c r="V14" s="17">
        <f>KOSPI!K11</f>
        <v>42.88</v>
      </c>
      <c r="W14" s="17">
        <f>KOSPI!L11</f>
        <v>71.59</v>
      </c>
      <c r="X14" s="17">
        <f>KOSPI!M11</f>
        <v>10.78</v>
      </c>
      <c r="Y14" s="17" t="str">
        <f>IFERROR(IF(VLOOKUP(N24, 종목별이슈!C:D, 2, FALSE)="전자공시", VLOOKUP(N24, 종목별이슈!C:D, 1, FALSE), "일치 없음"), "결과 없음")</f>
        <v>결과 없음</v>
      </c>
      <c r="Z14" s="37" t="str">
        <f>IF(ISBLANK(KOSPI!C11),"",HYPERLINK(KOSPI!C11, "▶"))</f>
        <v>▶</v>
      </c>
      <c r="AB14" s="31" t="s">
        <v>54</v>
      </c>
      <c r="AC14" s="31"/>
      <c r="AD14" s="31"/>
      <c r="AF14" s="24">
        <f>IFERROR(VLOOKUP($AC$4,$N$5:$Y$24,11,0),"")</f>
        <v>0.43</v>
      </c>
    </row>
    <row r="15" spans="2:32" ht="17.25" thickBot="1">
      <c r="B15" s="66" t="s">
        <v>12</v>
      </c>
      <c r="C15" s="66"/>
      <c r="E15" s="66" t="s">
        <v>13</v>
      </c>
      <c r="F15" s="66"/>
      <c r="H15" s="66" t="s">
        <v>14</v>
      </c>
      <c r="I15" s="66"/>
      <c r="K15" s="16">
        <v>1</v>
      </c>
      <c r="L15" s="69" t="s">
        <v>3</v>
      </c>
      <c r="M15" s="5"/>
      <c r="N15" s="17" t="str">
        <f>IFERROR(KOSDAQ!B2,"")</f>
        <v>티케이케미칼</v>
      </c>
      <c r="O15" s="17">
        <f>IFERROR(KOSDAQ!D2,"")</f>
        <v>1816</v>
      </c>
      <c r="P15" s="20" t="str">
        <f>IFERROR(KOSDAQ!E2,"")</f>
        <v>↑</v>
      </c>
      <c r="Q15" s="38">
        <f>IF(ISBLANK(KOSDAQ!F2),"",KOSDAQ!F2)</f>
        <v>0.2999</v>
      </c>
      <c r="R15" s="17">
        <f>KOSDAQ!G7</f>
        <v>988835</v>
      </c>
      <c r="S15" s="17">
        <f>KOSDAQ!H7</f>
        <v>1980</v>
      </c>
      <c r="T15" s="17">
        <f>KOSDAQ!I7</f>
        <v>182</v>
      </c>
      <c r="U15" s="17">
        <f>KOSDAQ!J7</f>
        <v>0.35</v>
      </c>
      <c r="V15" s="17">
        <f>KOSDAQ!K7</f>
        <v>10.27</v>
      </c>
      <c r="W15" s="17">
        <f>KOSDAQ!L7</f>
        <v>17.399999999999999</v>
      </c>
      <c r="X15" s="17">
        <f>KOSDAQ!M7</f>
        <v>1.54</v>
      </c>
      <c r="Y15" s="17" t="str">
        <f>IFERROR(IF(VLOOKUP(N25, 종목별이슈!C:D, 2, FALSE)="전자공시", VLOOKUP(N25, 종목별이슈!C:D, 1, FALSE), "일치 없음"), "결과 없음")</f>
        <v>결과 없음</v>
      </c>
      <c r="Z15" s="37" t="str">
        <f>IF(ISBLANK(KOSDAQ!C2),"",HYPERLINK(KOSDAQ!C2, "▶"))</f>
        <v>▶</v>
      </c>
      <c r="AB15" s="73"/>
      <c r="AC15" s="73"/>
      <c r="AD15" s="73"/>
      <c r="AF15" s="24"/>
    </row>
    <row r="16" spans="2:32" ht="17.25" thickBot="1">
      <c r="K16" s="5">
        <v>2</v>
      </c>
      <c r="L16" s="70"/>
      <c r="M16" s="5"/>
      <c r="N16" s="17" t="str">
        <f>IFERROR(KOSDAQ!B3,"")</f>
        <v>디젠스</v>
      </c>
      <c r="O16" s="17">
        <f>IFERROR(KOSDAQ!D3,"")</f>
        <v>1536</v>
      </c>
      <c r="P16" s="20" t="str">
        <f>IFERROR(KOSDAQ!E3,"")</f>
        <v>↑</v>
      </c>
      <c r="Q16" s="38">
        <f>IF(ISBLANK(KOSDAQ!F3),"",KOSDAQ!F3)</f>
        <v>0.29949999999999999</v>
      </c>
      <c r="R16" s="17">
        <f>KOSDAQ!G8</f>
        <v>10367793</v>
      </c>
      <c r="S16" s="17">
        <f>KOSDAQ!H8</f>
        <v>168</v>
      </c>
      <c r="T16" s="17">
        <f>KOSDAQ!I8</f>
        <v>-67</v>
      </c>
      <c r="U16" s="17">
        <f>KOSDAQ!J8</f>
        <v>0.25</v>
      </c>
      <c r="V16" s="17">
        <f>KOSDAQ!K8</f>
        <v>-0.13</v>
      </c>
      <c r="W16" s="17">
        <f>KOSDAQ!L8</f>
        <v>-120.71</v>
      </c>
      <c r="X16" s="17">
        <f>KOSDAQ!M8</f>
        <v>-0.33</v>
      </c>
      <c r="Y16" s="17" t="str">
        <f>IFERROR(IF(VLOOKUP(N26, 종목별이슈!C:D, 2, FALSE)="전자공시", VLOOKUP(N26, 종목별이슈!C:D, 1, FALSE), "일치 없음"), "결과 없음")</f>
        <v>결과 없음</v>
      </c>
      <c r="Z16" s="37" t="str">
        <f>IF(ISBLANK(KOSDAQ!C3),"",HYPERLINK(KOSDAQ!C3, "▶"))</f>
        <v>▶</v>
      </c>
      <c r="AB16" s="68" t="s">
        <v>35</v>
      </c>
      <c r="AC16" s="68"/>
      <c r="AD16" s="9"/>
      <c r="AE16" s="68" t="s">
        <v>36</v>
      </c>
      <c r="AF16" s="68"/>
    </row>
    <row r="17" spans="1:33" ht="17.25" thickBot="1">
      <c r="K17" s="5">
        <v>3</v>
      </c>
      <c r="L17" s="70"/>
      <c r="M17" s="5"/>
      <c r="N17" s="17" t="str">
        <f>IFERROR(KOSDAQ!B4,"")</f>
        <v>온코닉테라퓨틱스</v>
      </c>
      <c r="O17" s="17">
        <f>IFERROR(KOSDAQ!D4,"")</f>
        <v>21400</v>
      </c>
      <c r="P17" s="20" t="str">
        <f>IFERROR(KOSDAQ!E4,"")</f>
        <v>▲</v>
      </c>
      <c r="Q17" s="38">
        <f>IF(ISBLANK(KOSDAQ!F4),"",KOSDAQ!F4)</f>
        <v>0.23699999999999999</v>
      </c>
      <c r="R17" s="17">
        <f>KOSDAQ!G9</f>
        <v>2463932</v>
      </c>
      <c r="S17" s="17">
        <f>KOSDAQ!H9</f>
        <v>1748</v>
      </c>
      <c r="T17" s="17">
        <f>KOSDAQ!I9</f>
        <v>-160</v>
      </c>
      <c r="U17" s="17">
        <f>KOSDAQ!J9</f>
        <v>0.44</v>
      </c>
      <c r="V17" s="17">
        <f>KOSDAQ!K9</f>
        <v>-17.559999999999999</v>
      </c>
      <c r="W17" s="17">
        <f>KOSDAQ!L9</f>
        <v>-154.94</v>
      </c>
      <c r="X17" s="17">
        <f>KOSDAQ!M9</f>
        <v>4.46</v>
      </c>
      <c r="Y17" s="17" t="str">
        <f>IFERROR(IF(VLOOKUP(N27, 종목별이슈!C:D, 2, FALSE)="전자공시", VLOOKUP(N27, 종목별이슈!C:D, 1, FALSE), "일치 없음"), "결과 없음")</f>
        <v>결과 없음</v>
      </c>
      <c r="Z17" s="37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70"/>
      <c r="M18" s="5"/>
      <c r="N18" s="17" t="str">
        <f>IFERROR(KOSDAQ!B5,"")</f>
        <v>오리엔트정공</v>
      </c>
      <c r="O18" s="17">
        <f>IFERROR(KOSDAQ!D5,"")</f>
        <v>6100</v>
      </c>
      <c r="P18" s="20" t="str">
        <f>IFERROR(KOSDAQ!E5,"")</f>
        <v>▲</v>
      </c>
      <c r="Q18" s="38">
        <f>IF(ISBLANK(KOSDAQ!F5),"",KOSDAQ!F5)</f>
        <v>0.22489999999999999</v>
      </c>
      <c r="R18" s="17">
        <f>KOSDAQ!G10</f>
        <v>21269443</v>
      </c>
      <c r="S18" s="17">
        <f>KOSDAQ!H10</f>
        <v>2584</v>
      </c>
      <c r="T18" s="17">
        <f>KOSDAQ!I10</f>
        <v>53</v>
      </c>
      <c r="U18" s="17">
        <f>KOSDAQ!J10</f>
        <v>0.34</v>
      </c>
      <c r="V18" s="17" t="str">
        <f>KOSDAQ!K10</f>
        <v>N/A</v>
      </c>
      <c r="W18" s="17">
        <f>KOSDAQ!L10</f>
        <v>20.309999999999999</v>
      </c>
      <c r="X18" s="17" t="str">
        <f>KOSDAQ!M10</f>
        <v>N/A</v>
      </c>
      <c r="Y18" s="17" t="str">
        <f>IFERROR(IF(VLOOKUP(N28, 종목별이슈!C:D, 2, FALSE)="전자공시", VLOOKUP(N28, 종목별이슈!C:D, 1, FALSE), "일치 없음"), "결과 없음")</f>
        <v>결과 없음</v>
      </c>
      <c r="Z18" s="37" t="str">
        <f>IF(ISBLANK(KOSDAQ!C5),"",HYPERLINK(KOSDAQ!C5, "▶"))</f>
        <v>▶</v>
      </c>
      <c r="AC18" s="19" t="str">
        <f>IFERROR(VLOOKUP($AC$4,$N$5:$Y$24,12,0),"")</f>
        <v>결과 없음</v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0"/>
      <c r="M19" s="5"/>
      <c r="N19" s="17" t="str">
        <f>IFERROR(KOSDAQ!B6,"")</f>
        <v>에코바이오</v>
      </c>
      <c r="O19" s="17">
        <f>IFERROR(KOSDAQ!D6,"")</f>
        <v>4250</v>
      </c>
      <c r="P19" s="20" t="str">
        <f>IFERROR(KOSDAQ!E6,"")</f>
        <v>▲</v>
      </c>
      <c r="Q19" s="38">
        <f>IF(ISBLANK(KOSDAQ!F6),"",KOSDAQ!F6)</f>
        <v>0.1822</v>
      </c>
      <c r="R19" s="17">
        <f>KOSDAQ!G11</f>
        <v>8671549</v>
      </c>
      <c r="S19" s="17">
        <f>KOSDAQ!H11</f>
        <v>1211</v>
      </c>
      <c r="T19" s="17">
        <f>KOSDAQ!I11</f>
        <v>34</v>
      </c>
      <c r="U19" s="17">
        <f>KOSDAQ!J11</f>
        <v>0</v>
      </c>
      <c r="V19" s="17">
        <f>KOSDAQ!K11</f>
        <v>31.02</v>
      </c>
      <c r="W19" s="17">
        <f>KOSDAQ!L11</f>
        <v>4.6500000000000004</v>
      </c>
      <c r="X19" s="17">
        <f>KOSDAQ!M11</f>
        <v>1.86</v>
      </c>
      <c r="Y19" s="17" t="str">
        <f>IFERROR(IF(VLOOKUP(N29, 종목별이슈!C:D, 2, FALSE)="전자공시", VLOOKUP(N29, 종목별이슈!C:D, 1, FALSE), "일치 없음"), "결과 없음")</f>
        <v>결과 없음</v>
      </c>
      <c r="Z19" s="37" t="str">
        <f>IF(ISBLANK(KOSDAQ!C6),"",HYPERLINK(KOSDAQ!C6, "▶"))</f>
        <v>▶</v>
      </c>
      <c r="AE19" s="1" t="s">
        <v>37</v>
      </c>
      <c r="AF19" s="2">
        <f>COUNTA(투자정보!A3:A252)</f>
        <v>0</v>
      </c>
    </row>
    <row r="20" spans="1:33" ht="17.25" thickBot="1">
      <c r="K20" s="5">
        <v>6</v>
      </c>
      <c r="L20" s="70"/>
      <c r="M20" s="5"/>
      <c r="N20" s="17" t="str">
        <f>IFERROR(KOSDAQ!B7,"")</f>
        <v>에코아이</v>
      </c>
      <c r="O20" s="17">
        <f>IFERROR(KOSDAQ!D7,"")</f>
        <v>20050</v>
      </c>
      <c r="P20" s="20" t="str">
        <f>IFERROR(KOSDAQ!E7,"")</f>
        <v>▲</v>
      </c>
      <c r="Q20" s="38">
        <f>IF(ISBLANK(KOSDAQ!F7),"",KOSDAQ!F7)</f>
        <v>0.16300000000000001</v>
      </c>
      <c r="R20" s="17">
        <f>KOSDAQ!G12</f>
        <v>447765</v>
      </c>
      <c r="S20" s="17">
        <f>KOSDAQ!H12</f>
        <v>14476</v>
      </c>
      <c r="T20" s="17">
        <f>KOSDAQ!I12</f>
        <v>404</v>
      </c>
      <c r="U20" s="17">
        <f>KOSDAQ!J12</f>
        <v>4.8099999999999996</v>
      </c>
      <c r="V20" s="17">
        <f>KOSDAQ!K12</f>
        <v>40.47</v>
      </c>
      <c r="W20" s="17">
        <f>KOSDAQ!L12</f>
        <v>18.02</v>
      </c>
      <c r="X20" s="17">
        <f>KOSDAQ!M12</f>
        <v>5.98</v>
      </c>
      <c r="Y20" s="17" t="str">
        <f>IFERROR(IF(VLOOKUP(N30, 종목별이슈!C:D, 2, FALSE)="전자공시", VLOOKUP(N30, 종목별이슈!C:D, 1, FALSE), "일치 없음"), "결과 없음")</f>
        <v>결과 없음</v>
      </c>
      <c r="Z20" s="37" t="str">
        <f>IF(ISBLANK(KOSDAQ!C7),"",HYPERLINK(KOSDAQ!C7, "▶"))</f>
        <v>▶</v>
      </c>
      <c r="AE20" s="1" t="s">
        <v>38</v>
      </c>
      <c r="AF20" s="2">
        <f>COUNTA(종목분석!B4:B253)</f>
        <v>0</v>
      </c>
    </row>
    <row r="21" spans="1:33" ht="17.25" thickBot="1">
      <c r="B21" s="66" t="s">
        <v>15</v>
      </c>
      <c r="C21" s="66"/>
      <c r="E21" s="66" t="s">
        <v>16</v>
      </c>
      <c r="F21" s="66"/>
      <c r="H21" s="66" t="s">
        <v>17</v>
      </c>
      <c r="I21" s="66"/>
      <c r="K21" s="5">
        <v>7</v>
      </c>
      <c r="L21" s="70"/>
      <c r="M21" s="5"/>
      <c r="N21" s="17" t="str">
        <f>IFERROR(KOSDAQ!B8,"")</f>
        <v>퀀텀온</v>
      </c>
      <c r="O21" s="17">
        <f>IFERROR(KOSDAQ!D8,"")</f>
        <v>698</v>
      </c>
      <c r="P21" s="20" t="str">
        <f>IFERROR(KOSDAQ!E8,"")</f>
        <v>▲</v>
      </c>
      <c r="Q21" s="38">
        <f>IF(ISBLANK(KOSDAQ!F8),"",KOSDAQ!F8)</f>
        <v>0.14610000000000001</v>
      </c>
      <c r="R21" s="17">
        <f>KOSDAQ!G13</f>
        <v>1914687</v>
      </c>
      <c r="S21" s="17">
        <f>KOSDAQ!H13</f>
        <v>1254</v>
      </c>
      <c r="T21" s="17">
        <f>KOSDAQ!I13</f>
        <v>48</v>
      </c>
      <c r="U21" s="17">
        <f>KOSDAQ!J13</f>
        <v>1.05</v>
      </c>
      <c r="V21" s="17">
        <f>KOSDAQ!K13</f>
        <v>20.3</v>
      </c>
      <c r="W21" s="17">
        <f>KOSDAQ!L13</f>
        <v>8.2799999999999994</v>
      </c>
      <c r="X21" s="17">
        <f>KOSDAQ!M13</f>
        <v>2.11</v>
      </c>
      <c r="Y21" s="17" t="str">
        <f>IFERROR(IF(VLOOKUP(N31, 종목별이슈!C:D, 2, FALSE)="전자공시", VLOOKUP(N31, 종목별이슈!C:D, 1, FALSE), "일치 없음"), "결과 없음")</f>
        <v>결과 없음</v>
      </c>
      <c r="Z21" s="37" t="str">
        <f>IF(ISBLANK(KOSDAQ!C8),"",HYPERLINK(KOSDAQ!C8, "▶"))</f>
        <v>▶</v>
      </c>
      <c r="AE21" s="1" t="s">
        <v>48</v>
      </c>
      <c r="AF21" s="2">
        <f>COUNTA(산업분석!B5:B254)</f>
        <v>0</v>
      </c>
    </row>
    <row r="22" spans="1:33" ht="17.25" thickBot="1">
      <c r="K22" s="5">
        <v>8</v>
      </c>
      <c r="L22" s="70"/>
      <c r="M22" s="5"/>
      <c r="N22" s="17" t="str">
        <f>IFERROR(KOSDAQ!B9,"")</f>
        <v>인벤티지랩</v>
      </c>
      <c r="O22" s="17">
        <f>IFERROR(KOSDAQ!D9,"")</f>
        <v>17420</v>
      </c>
      <c r="P22" s="20" t="str">
        <f>IFERROR(KOSDAQ!E9,"")</f>
        <v>▲</v>
      </c>
      <c r="Q22" s="38">
        <f>IF(ISBLANK(KOSDAQ!F9),"",KOSDAQ!F9)</f>
        <v>0.14449999999999999</v>
      </c>
      <c r="R22" s="17">
        <f>KOSDAQ!G14</f>
        <v>1197265</v>
      </c>
      <c r="S22" s="17">
        <f>KOSDAQ!H14</f>
        <v>255</v>
      </c>
      <c r="T22" s="17">
        <f>KOSDAQ!I14</f>
        <v>-131</v>
      </c>
      <c r="U22" s="17">
        <f>KOSDAQ!J14</f>
        <v>2.2000000000000002</v>
      </c>
      <c r="V22" s="17">
        <f>KOSDAQ!K14</f>
        <v>-1.05</v>
      </c>
      <c r="W22" s="17">
        <f>KOSDAQ!L14</f>
        <v>-52.99</v>
      </c>
      <c r="X22" s="17">
        <f>KOSDAQ!M14</f>
        <v>0.45</v>
      </c>
      <c r="Y22" s="17" t="str">
        <f>IFERROR(IF(VLOOKUP(N32, 종목별이슈!C:D, 2, FALSE)="전자공시", VLOOKUP(N32, 종목별이슈!C:D, 1, FALSE), "일치 없음"), "결과 없음")</f>
        <v>결과 없음</v>
      </c>
      <c r="Z22" s="37" t="str">
        <f>IF(ISBLANK(KOSDAQ!C9),"",HYPERLINK(KOSDAQ!C9, "▶"))</f>
        <v>▶</v>
      </c>
      <c r="AE22" s="1" t="s">
        <v>49</v>
      </c>
      <c r="AF22" s="2">
        <f>COUNTA(경제분석!B6:B255)</f>
        <v>0</v>
      </c>
    </row>
    <row r="23" spans="1:33" ht="17.25" thickBot="1">
      <c r="K23" s="5">
        <v>9</v>
      </c>
      <c r="L23" s="70"/>
      <c r="M23" s="5"/>
      <c r="N23" s="17" t="str">
        <f>IFERROR(KOSDAQ!B10,"")</f>
        <v>듀켐바이오</v>
      </c>
      <c r="O23" s="17">
        <f>IFERROR(KOSDAQ!D10,"")</f>
        <v>9080</v>
      </c>
      <c r="P23" s="20" t="str">
        <f>IFERROR(KOSDAQ!E10,"")</f>
        <v>▲</v>
      </c>
      <c r="Q23" s="38">
        <f>IF(ISBLANK(KOSDAQ!F10),"",KOSDAQ!F10)</f>
        <v>0.13500000000000001</v>
      </c>
      <c r="R23" s="17">
        <f>KOSDAQ!G15</f>
        <v>33044021</v>
      </c>
      <c r="S23" s="17">
        <f>KOSDAQ!H15</f>
        <v>1410</v>
      </c>
      <c r="T23" s="17">
        <f>KOSDAQ!I15</f>
        <v>53</v>
      </c>
      <c r="U23" s="17">
        <f>KOSDAQ!J15</f>
        <v>0.56000000000000005</v>
      </c>
      <c r="V23" s="17">
        <f>KOSDAQ!K15</f>
        <v>51.57</v>
      </c>
      <c r="W23" s="17">
        <f>KOSDAQ!L15</f>
        <v>10.74</v>
      </c>
      <c r="X23" s="17">
        <f>KOSDAQ!M15</f>
        <v>3.82</v>
      </c>
      <c r="Y23" s="17" t="str">
        <f>IFERROR(IF(VLOOKUP(N33, 종목별이슈!C:D, 2, FALSE)="전자공시", VLOOKUP(N33, 종목별이슈!C:D, 1, FALSE), "일치 없음"), "결과 없음")</f>
        <v>결과 없음</v>
      </c>
      <c r="Z23" s="37" t="str">
        <f>IF(ISBLANK(KOSDAQ!C10),"",HYPERLINK(KOSDAQ!C10, "▶"))</f>
        <v>▶</v>
      </c>
      <c r="AE23" s="68" t="s">
        <v>39</v>
      </c>
      <c r="AF23" s="68"/>
    </row>
    <row r="24" spans="1:33" ht="17.25" thickBot="1">
      <c r="K24" s="5">
        <v>10</v>
      </c>
      <c r="L24" s="71"/>
      <c r="M24" s="5"/>
      <c r="N24" s="17" t="str">
        <f>IFERROR(KOSDAQ!B11,"")</f>
        <v>켐트로스</v>
      </c>
      <c r="O24" s="17">
        <f>IFERROR(KOSDAQ!D11,"")</f>
        <v>4560</v>
      </c>
      <c r="P24" s="20" t="str">
        <f>IFERROR(KOSDAQ!E11,"")</f>
        <v>▲</v>
      </c>
      <c r="Q24" s="38">
        <f>IF(ISBLANK(KOSDAQ!F11),"",KOSDAQ!F11)</f>
        <v>0.1108</v>
      </c>
      <c r="R24" s="17">
        <f>KOSDAQ!G16</f>
        <v>3566580</v>
      </c>
      <c r="S24" s="17">
        <f>KOSDAQ!H16</f>
        <v>368</v>
      </c>
      <c r="T24" s="17">
        <f>KOSDAQ!I16</f>
        <v>-63</v>
      </c>
      <c r="U24" s="17">
        <f>KOSDAQ!J16</f>
        <v>0</v>
      </c>
      <c r="V24" s="17">
        <f>KOSDAQ!K16</f>
        <v>-2.3199999999999998</v>
      </c>
      <c r="W24" s="17">
        <f>KOSDAQ!L16</f>
        <v>-72.38</v>
      </c>
      <c r="X24" s="17">
        <f>KOSDAQ!M16</f>
        <v>2.58</v>
      </c>
      <c r="Y24" s="17" t="str">
        <f>IFERROR(IF(VLOOKUP(N34, 종목별이슈!C:D, 2, FALSE)="전자공시", VLOOKUP(N34, 종목별이슈!C:D, 1, FALSE), "일치 없음"), "결과 없음")</f>
        <v>결과 없음</v>
      </c>
      <c r="Z24" s="37" t="str">
        <f>IF(ISBLANK(KOSDAQ!C11),"",HYPERLINK(KOSDAQ!C11, "▶"))</f>
        <v>▶</v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6" t="s">
        <v>41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B27" s="72" t="s">
        <v>57</v>
      </c>
      <c r="AC27" s="68"/>
      <c r="AD27" s="68"/>
      <c r="AE27" s="68"/>
      <c r="AF27" s="68"/>
    </row>
    <row r="28" spans="1:33" ht="17.25" thickBot="1">
      <c r="K28" s="66" t="s">
        <v>7</v>
      </c>
      <c r="L28" s="66"/>
      <c r="M28" s="66" t="s">
        <v>28</v>
      </c>
      <c r="N28" s="66"/>
      <c r="O28" s="66"/>
      <c r="P28" s="66"/>
      <c r="Q28" s="66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4" t="s">
        <v>80</v>
      </c>
      <c r="AF28" s="54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5" t="str">
        <f>IFERROR(주요뉴스!$D2,"")</f>
        <v xml:space="preserve">매일경제 </v>
      </c>
      <c r="L29" s="65"/>
      <c r="M29" s="19" t="str">
        <f>IFERROR(주요뉴스!$A2,"")</f>
        <v>“이걸 ETF라 불러도 될까”…요즘 잘 나가는 ETF, 개별 종목에 몰빵한다는데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 t="str">
        <f>IFERROR(종목별이슈!F2,"")</f>
        <v>“이게 웬 날벼락” 만년 적자 겨우 버텼는데…결국 넷플릭스에 당했...</v>
      </c>
      <c r="AC29" s="18"/>
      <c r="AD29" s="18"/>
      <c r="AE29" s="18" t="str">
        <f>IF(ISBLANK(종목별이슈!E2),"",HYPERLINK(종목별이슈!E2,"▶"))</f>
        <v>▶</v>
      </c>
      <c r="AF29" s="36" t="str">
        <f>IFERROR(종목별이슈!C2,"")</f>
        <v>SBS</v>
      </c>
    </row>
    <row r="30" spans="1:33">
      <c r="K30" s="65" t="str">
        <f>IFERROR(주요뉴스!$D3,"")</f>
        <v xml:space="preserve">한국경제TV </v>
      </c>
      <c r="L30" s="65"/>
      <c r="M30" s="19" t="str">
        <f>IFERROR(주요뉴스!$A3,"")</f>
        <v>개미 '수난시대'…"사기만 하면 마이너스"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 t="str">
        <f>IFERROR(종목별이슈!F3,"")</f>
        <v>넷플릭스-SBS, K-콘텐츠 경쟁력 확대 전략적 파트너십 체결</v>
      </c>
      <c r="AC30" s="18"/>
      <c r="AD30" s="18"/>
      <c r="AE30" s="18" t="str">
        <f>IF(ISBLANK(종목별이슈!E3),"",HYPERLINK(종목별이슈!E3,"▶"))</f>
        <v>▶</v>
      </c>
      <c r="AF30" s="36" t="str">
        <f>IFERROR(종목별이슈!C3,"")</f>
        <v>SBS</v>
      </c>
      <c r="AG30" s="19"/>
    </row>
    <row r="31" spans="1:33">
      <c r="K31" s="65" t="str">
        <f>IFERROR(주요뉴스!$D4,"")</f>
        <v xml:space="preserve">MBN </v>
      </c>
      <c r="L31" s="65"/>
      <c r="M31" s="19" t="str">
        <f>IFERROR(주요뉴스!$A4,"")</f>
        <v>트럼프 만나고 귀국…"트럼프 측근들에 한국은 저력 있다고 말했다"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 t="str">
        <f>IFERROR(종목별이슈!F4,"")</f>
        <v>트럼프 호재' 노 젓는 HD한국조선해양 [이번주 추천주]</v>
      </c>
      <c r="AC31" s="18"/>
      <c r="AD31" s="18"/>
      <c r="AE31" s="18" t="str">
        <f>IF(ISBLANK(종목별이슈!E4),"",HYPERLINK(종목별이슈!E4,"▶"))</f>
        <v>▶</v>
      </c>
      <c r="AF31" s="36" t="str">
        <f>IFERROR(종목별이슈!C4,"")</f>
        <v>SBS</v>
      </c>
      <c r="AG31" s="19"/>
    </row>
    <row r="32" spans="1:33">
      <c r="K32" s="65" t="str">
        <f>IFERROR(주요뉴스!$D5,"")</f>
        <v xml:space="preserve">매일경제 </v>
      </c>
      <c r="L32" s="65"/>
      <c r="M32" s="19" t="str">
        <f>IFERROR(주요뉴스!$A5,"")</f>
        <v>“떡상은 없고 떡락만 한가득”…올해 코스닥 상장사 108개 중 71개 종목 하락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 t="str">
        <f>IFERROR(종목별이슈!F5,"")</f>
        <v>토종 OTT 합치는 사이…넷플릭스와 손잡는 지상파</v>
      </c>
      <c r="AC32" s="18"/>
      <c r="AD32" s="18"/>
      <c r="AE32" s="18" t="str">
        <f>IF(ISBLANK(종목별이슈!E5),"",HYPERLINK(종목별이슈!E5,"▶"))</f>
        <v>▶</v>
      </c>
      <c r="AF32" s="36" t="str">
        <f>IFERROR(종목별이슈!C5,"")</f>
        <v>SBS</v>
      </c>
      <c r="AG32" s="19"/>
    </row>
    <row r="33" spans="1:33">
      <c r="K33" s="65" t="str">
        <f>IFERROR(주요뉴스!$D6,"")</f>
        <v xml:space="preserve">파이낸셜뉴스 </v>
      </c>
      <c r="L33" s="65"/>
      <c r="M33" s="19" t="str">
        <f>IFERROR(주요뉴스!$A6,"")</f>
        <v>30대 직장인 연말정산때 정년퇴임한 부모님 '부양가족 인적공제' 받을수 있나 [세무 재테크 Q&amp;A]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 t="str">
        <f>IFERROR(종목별이슈!F6,"")</f>
        <v>IPO호황이라더니…올 신규상장사 70% 공모가 하회</v>
      </c>
      <c r="AC33" s="18"/>
      <c r="AD33" s="18"/>
      <c r="AE33" s="18" t="str">
        <f>IF(ISBLANK(종목별이슈!E6),"",HYPERLINK(종목별이슈!E6,"▶"))</f>
        <v>▶</v>
      </c>
      <c r="AF33" s="36" t="str">
        <f>IFERROR(종목별이슈!C6,"")</f>
        <v>HD현대마린솔루션</v>
      </c>
      <c r="AG33" s="19"/>
    </row>
    <row r="34" spans="1:33">
      <c r="K34" s="65" t="str">
        <f>IFERROR(주요뉴스!$D7,"")</f>
        <v xml:space="preserve">파이낸셜뉴스 </v>
      </c>
      <c r="L34" s="65"/>
      <c r="M34" s="19" t="str">
        <f>IFERROR(주요뉴스!$A7,"")</f>
        <v>美빅테크 AI 인프라 구축 가속... 장비·전력망 등 알짜기업 투자 [이런 펀드 어때요?]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 t="str">
        <f>IFERROR(종목별이슈!F7,"")</f>
        <v>‘몸값’ 낮춘 바이오 공모주…상장 첫날 성적표는?[Why 바이오]</v>
      </c>
      <c r="AC34" s="18"/>
      <c r="AD34" s="18"/>
      <c r="AE34" s="18" t="str">
        <f>IF(ISBLANK(종목별이슈!E7),"",HYPERLINK(종목별이슈!E7,"▶"))</f>
        <v>▶</v>
      </c>
      <c r="AF34" s="36" t="str">
        <f>IFERROR(종목별이슈!C7,"")</f>
        <v>듀켐바이오</v>
      </c>
      <c r="AG34" s="19"/>
    </row>
    <row r="35" spans="1:33">
      <c r="K35" s="65" t="str">
        <f>IFERROR(주요뉴스!$D8,"")</f>
        <v xml:space="preserve">파이낸셜뉴스 </v>
      </c>
      <c r="L35" s="65"/>
      <c r="M35" s="19" t="str">
        <f>IFERROR(주요뉴스!$A8,"")</f>
        <v>약세장 속 조선ETF '굳건'… 달러상품에도 자금 몰려 [ETF 스퀘어]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65" t="str">
        <f>IFERROR(주요뉴스!$D9,"")</f>
        <v xml:space="preserve">매일경제 </v>
      </c>
      <c r="L36" s="65"/>
      <c r="M36" s="19" t="str">
        <f>IFERROR(주요뉴스!$A9,"")</f>
        <v>개미 쫓아내는 유상증자 폭탄…주당순이익 낮춰 불신 심화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65" t="str">
        <f>IFERROR(주요뉴스!$D10,"")</f>
        <v xml:space="preserve">매일경제 </v>
      </c>
      <c r="L37" s="65"/>
      <c r="M37" s="19" t="str">
        <f>IFERROR(주요뉴스!$A10,"")</f>
        <v>“삼성·현대차가 이익 내면 뭐하나”…유증·상장 남발에 밸류 깎아먹는 코스피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65" t="str">
        <f>IFERROR(주요뉴스!$D11,"")</f>
        <v xml:space="preserve">디지털타임스 </v>
      </c>
      <c r="L38" s="65"/>
      <c r="M38" s="19" t="str">
        <f>IFERROR(주요뉴스!$A11,"")</f>
        <v>`돌핀` 가상자산사업자 신고 수리…법인 가상자산 거래 허용 신호탄?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5" t="str">
        <f>IFERROR(주요뉴스!$D12,"")</f>
        <v xml:space="preserve">한국경제 </v>
      </c>
      <c r="L39" s="65"/>
      <c r="M39" s="19" t="str">
        <f>IFERROR(주요뉴스!$A12,"")</f>
        <v>美 금리인하 전망 따라 출렁이는 양자·UAM株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5" t="str">
        <f>IFERROR(주요뉴스!$D13,"")</f>
        <v xml:space="preserve">한국경제 </v>
      </c>
      <c r="L40" s="65"/>
      <c r="M40" s="19" t="str">
        <f>IFERROR(주요뉴스!$A13,"")</f>
        <v>내년 반도체株 성적표 'D·T·C'가 좌우한다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5" t="str">
        <f>IFERROR(주요뉴스!$D14,"")</f>
        <v xml:space="preserve">한국경제 </v>
      </c>
      <c r="L41" s="65"/>
      <c r="M41" s="19" t="str">
        <f>IFERROR(주요뉴스!$A14,"")</f>
        <v>"최대 3년간 배당금 지급 못한다"…현대해상, 52주 신저가까지 추락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5" t="str">
        <f>IFERROR(주요뉴스!$D15,"")</f>
        <v xml:space="preserve">한국경제 </v>
      </c>
      <c r="L42" s="65"/>
      <c r="M42" s="19" t="str">
        <f>IFERROR(주요뉴스!$A15,"")</f>
        <v>탄핵 직격탄' 맞은 원전주…2.8조 수주 잭팟에도 내리막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5" t="str">
        <f>IFERROR(주요뉴스!$D16,"")</f>
        <v xml:space="preserve">파이낸셜뉴스 </v>
      </c>
      <c r="L43" s="65"/>
      <c r="M43" s="19" t="str">
        <f>IFERROR(주요뉴스!$A16,"")</f>
        <v>대신파이낸셜그룹 'NPL 명가' 자존심 되찾았다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5" t="str">
        <f>IFERROR(주요뉴스!$D17,"")</f>
        <v xml:space="preserve">파이낸셜뉴스 </v>
      </c>
      <c r="L44" s="65"/>
      <c r="M44" s="19" t="str">
        <f>IFERROR(주요뉴스!$A17,"")</f>
        <v>수출주, 고환율 덕봤다… 올해 상승률 상위권 싹쓸이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5" t="str">
        <f>IFERROR(주요뉴스!$D18,"")</f>
        <v xml:space="preserve">파이낸셜뉴스 </v>
      </c>
      <c r="L45" s="65"/>
      <c r="M45" s="19" t="str">
        <f>IFERROR(주요뉴스!$A18,"")</f>
        <v>연기금, 전력주서 희망을 봤다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5" t="str">
        <f>IFERROR(주요뉴스!$D19,"")</f>
        <v xml:space="preserve">매일경제 </v>
      </c>
      <c r="L46" s="65"/>
      <c r="M46" s="19" t="str">
        <f>IFERROR(주요뉴스!$A19,"")</f>
        <v>美 우량기업 '품절株' 만드는데 … 韓 무더기 상장에 주가 허우적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>▶</v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5" t="str">
        <f>IFERROR(주요뉴스!$D20,"")</f>
        <v xml:space="preserve">매일경제 </v>
      </c>
      <c r="L47" s="65"/>
      <c r="M47" s="19" t="str">
        <f>IFERROR(주요뉴스!$A20,"")</f>
        <v>상장하자마자 '주르륵' … 코스닥 발목잡는 새내기주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>▶</v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5" t="str">
        <f>IFERROR(주요뉴스!$D21,"")</f>
        <v xml:space="preserve">서울경제 </v>
      </c>
      <c r="L48" s="65"/>
      <c r="M48" s="19" t="str">
        <f>IFERROR(주요뉴스!$A21,"")</f>
        <v>트럼프 호재' 노 젓는 HD한국조선해양 [이번주 추천주]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>▶</v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5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B16:AC16"/>
    <mergeCell ref="AE23:AF23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60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8" t="s">
        <v>56</v>
      </c>
      <c r="B1" s="48" t="s">
        <v>28</v>
      </c>
      <c r="C1" s="57" t="s">
        <v>55</v>
      </c>
      <c r="D1" s="48" t="s">
        <v>77</v>
      </c>
      <c r="E1" s="48" t="s">
        <v>78</v>
      </c>
      <c r="F1" s="48" t="s">
        <v>42</v>
      </c>
    </row>
    <row r="2" spans="1:6" ht="17.25" thickTop="1">
      <c r="F2" s="35" t="str">
        <f t="shared" ref="F2:F65" si="0">IF(ISBLANK($B2),"",HYPERLINK($C2,"▶"))</f>
        <v/>
      </c>
    </row>
    <row r="3" spans="1:6">
      <c r="F3" s="35" t="str">
        <f t="shared" si="0"/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ref="F66:F129" si="1">IF(ISBLANK($B66),"",HYPERLINK($C66,"▶"))</f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ref="F130:F193" si="2">IF(ISBLANK($B130),"",HYPERLINK($C130,"▶"))</f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ref="F194:F200" si="3">IF(ISBLANK($B194),"",HYPERLINK($C194,"▶"))</f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9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8" t="s">
        <v>28</v>
      </c>
      <c r="B1" s="57" t="s">
        <v>55</v>
      </c>
      <c r="C1" s="48" t="s">
        <v>77</v>
      </c>
      <c r="D1" s="48" t="s">
        <v>78</v>
      </c>
      <c r="E1" s="48" t="s">
        <v>42</v>
      </c>
    </row>
    <row r="2" spans="1:5" ht="17.25" thickTop="1">
      <c r="B2" s="58"/>
      <c r="E2" s="35" t="str">
        <f t="shared" ref="E2:E3" si="0">IF(ISBLANK($A2),"",HYPERLINK($B2,"▶"))</f>
        <v/>
      </c>
    </row>
    <row r="3" spans="1:5">
      <c r="B3" s="58"/>
      <c r="E3" s="35" t="str">
        <f t="shared" si="0"/>
        <v/>
      </c>
    </row>
    <row r="4" spans="1:5">
      <c r="B4" s="58"/>
      <c r="E4" s="35" t="str">
        <f>IF(ISBLANK($A4),"",HYPERLINK($B4,"▶"))</f>
        <v/>
      </c>
    </row>
    <row r="5" spans="1:5">
      <c r="B5" s="58"/>
      <c r="E5" s="35" t="str">
        <f t="shared" ref="E5:E68" si="1">IF(ISBLANK($A5),"",HYPERLINK($B5,"▶"))</f>
        <v/>
      </c>
    </row>
    <row r="6" spans="1:5">
      <c r="B6" s="58"/>
      <c r="E6" s="35" t="str">
        <f>IF(ISBLANK($A6),"",HYPERLINK($B6,"▶"))</f>
        <v/>
      </c>
    </row>
    <row r="7" spans="1:5">
      <c r="B7" s="58"/>
      <c r="E7" s="35" t="str">
        <f t="shared" si="1"/>
        <v/>
      </c>
    </row>
    <row r="8" spans="1:5">
      <c r="B8" s="58"/>
      <c r="E8" s="35" t="str">
        <f t="shared" si="1"/>
        <v/>
      </c>
    </row>
    <row r="9" spans="1:5">
      <c r="B9" s="58"/>
      <c r="E9" s="35" t="str">
        <f t="shared" si="1"/>
        <v/>
      </c>
    </row>
    <row r="10" spans="1:5">
      <c r="B10" s="58"/>
      <c r="E10" s="35" t="str">
        <f t="shared" si="1"/>
        <v/>
      </c>
    </row>
    <row r="11" spans="1:5">
      <c r="B11" s="58"/>
      <c r="E11" s="35" t="str">
        <f t="shared" si="1"/>
        <v/>
      </c>
    </row>
    <row r="12" spans="1:5">
      <c r="B12" s="58"/>
      <c r="E12" s="35" t="str">
        <f t="shared" si="1"/>
        <v/>
      </c>
    </row>
    <row r="13" spans="1:5">
      <c r="B13" s="58"/>
      <c r="E13" s="35" t="str">
        <f t="shared" si="1"/>
        <v/>
      </c>
    </row>
    <row r="14" spans="1:5">
      <c r="B14" s="58"/>
      <c r="E14" s="35" t="str">
        <f t="shared" si="1"/>
        <v/>
      </c>
    </row>
    <row r="15" spans="1:5">
      <c r="B15" s="58"/>
      <c r="E15" s="35" t="str">
        <f t="shared" si="1"/>
        <v/>
      </c>
    </row>
    <row r="16" spans="1:5">
      <c r="B16" s="58"/>
      <c r="E16" s="35" t="str">
        <f t="shared" si="1"/>
        <v/>
      </c>
    </row>
    <row r="17" spans="2:5">
      <c r="B17" s="58"/>
      <c r="E17" s="35" t="str">
        <f t="shared" si="1"/>
        <v/>
      </c>
    </row>
    <row r="18" spans="2:5">
      <c r="B18" s="58"/>
      <c r="E18" s="35" t="str">
        <f t="shared" si="1"/>
        <v/>
      </c>
    </row>
    <row r="19" spans="2:5">
      <c r="B19" s="58"/>
      <c r="E19" s="35" t="str">
        <f t="shared" si="1"/>
        <v/>
      </c>
    </row>
    <row r="20" spans="2:5">
      <c r="B20" s="58"/>
      <c r="E20" s="35" t="str">
        <f t="shared" si="1"/>
        <v/>
      </c>
    </row>
    <row r="21" spans="2:5">
      <c r="E21" s="35" t="str">
        <f t="shared" si="1"/>
        <v/>
      </c>
    </row>
    <row r="22" spans="2:5">
      <c r="E22" s="35" t="str">
        <f t="shared" si="1"/>
        <v/>
      </c>
    </row>
    <row r="23" spans="2:5">
      <c r="E23" s="35" t="str">
        <f t="shared" si="1"/>
        <v/>
      </c>
    </row>
    <row r="24" spans="2:5">
      <c r="E24" s="35" t="str">
        <f t="shared" si="1"/>
        <v/>
      </c>
    </row>
    <row r="25" spans="2:5">
      <c r="E25" s="35" t="str">
        <f t="shared" si="1"/>
        <v/>
      </c>
    </row>
    <row r="26" spans="2:5">
      <c r="E26" s="35" t="str">
        <f t="shared" si="1"/>
        <v/>
      </c>
    </row>
    <row r="27" spans="2:5">
      <c r="E27" s="35" t="str">
        <f t="shared" si="1"/>
        <v/>
      </c>
    </row>
    <row r="28" spans="2:5">
      <c r="E28" s="35" t="str">
        <f t="shared" si="1"/>
        <v/>
      </c>
    </row>
    <row r="29" spans="2:5">
      <c r="E29" s="35" t="str">
        <f t="shared" si="1"/>
        <v/>
      </c>
    </row>
    <row r="30" spans="2:5">
      <c r="E30" s="35" t="str">
        <f t="shared" si="1"/>
        <v/>
      </c>
    </row>
    <row r="31" spans="2:5">
      <c r="E31" s="35" t="str">
        <f t="shared" si="1"/>
        <v/>
      </c>
    </row>
    <row r="32" spans="2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4"/>
      <c r="B1" s="44"/>
      <c r="C1" s="44"/>
      <c r="D1" s="44"/>
      <c r="E1" s="44"/>
      <c r="F1" s="44"/>
      <c r="G1" s="44"/>
      <c r="H1" s="44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9" customWidth="1"/>
    <col min="3" max="3" width="0.875" style="64" customWidth="1"/>
    <col min="4" max="4" width="11.25" style="39" customWidth="1"/>
    <col min="5" max="5" width="7.625" style="47" customWidth="1"/>
    <col min="6" max="6" width="11.25" style="39" customWidth="1"/>
    <col min="7" max="7" width="13.75" style="39" customWidth="1"/>
    <col min="8" max="9" width="13.125" style="39" customWidth="1"/>
    <col min="10" max="10" width="10.625" style="39" bestFit="1" customWidth="1"/>
    <col min="11" max="13" width="8.625" style="39" customWidth="1"/>
    <col min="14" max="14" width="9" style="34"/>
    <col min="15" max="16384" width="9" style="39"/>
  </cols>
  <sheetData>
    <row r="1" spans="1:14" s="49" customFormat="1" ht="17.25" thickBot="1">
      <c r="A1" s="48" t="s">
        <v>58</v>
      </c>
      <c r="B1" s="48" t="s">
        <v>4</v>
      </c>
      <c r="C1" s="57" t="s">
        <v>59</v>
      </c>
      <c r="D1" s="48" t="s">
        <v>46</v>
      </c>
      <c r="E1" s="48" t="s">
        <v>60</v>
      </c>
      <c r="F1" s="48" t="s">
        <v>61</v>
      </c>
      <c r="G1" s="48" t="s">
        <v>62</v>
      </c>
      <c r="H1" s="48" t="s">
        <v>63</v>
      </c>
      <c r="I1" s="48" t="s">
        <v>64</v>
      </c>
      <c r="J1" s="48" t="s">
        <v>65</v>
      </c>
      <c r="K1" s="48" t="s">
        <v>66</v>
      </c>
      <c r="L1" s="48" t="s">
        <v>67</v>
      </c>
      <c r="M1" s="48" t="s">
        <v>68</v>
      </c>
      <c r="N1" s="48" t="s">
        <v>42</v>
      </c>
    </row>
    <row r="2" spans="1:14" ht="17.25" thickTop="1">
      <c r="A2" s="34">
        <v>1</v>
      </c>
      <c r="B2" s="39" t="s">
        <v>148</v>
      </c>
      <c r="C2" s="63" t="s">
        <v>149</v>
      </c>
      <c r="D2" s="40">
        <v>1236</v>
      </c>
      <c r="E2" s="46" t="s">
        <v>150</v>
      </c>
      <c r="F2" s="41">
        <v>0.29970000000000002</v>
      </c>
      <c r="G2" s="40">
        <v>20179104</v>
      </c>
      <c r="H2" s="40">
        <v>1466</v>
      </c>
      <c r="I2" s="42">
        <v>-6</v>
      </c>
      <c r="J2" s="40">
        <v>0.22</v>
      </c>
      <c r="K2" s="42">
        <v>44.14</v>
      </c>
      <c r="L2" s="42">
        <v>16.45</v>
      </c>
      <c r="M2" s="42">
        <v>1.88</v>
      </c>
      <c r="N2" s="35" t="str">
        <f t="shared" ref="N2:N67" si="0">IF(ISBLANK($B2),"",HYPERLINK($C2,"▶"))</f>
        <v>▶</v>
      </c>
    </row>
    <row r="3" spans="1:14">
      <c r="A3" s="34">
        <v>2</v>
      </c>
      <c r="B3" s="39" t="s">
        <v>151</v>
      </c>
      <c r="C3" s="63" t="s">
        <v>152</v>
      </c>
      <c r="D3" s="40">
        <v>20000</v>
      </c>
      <c r="E3" s="46" t="s">
        <v>150</v>
      </c>
      <c r="F3" s="41">
        <v>0.29949999999999999</v>
      </c>
      <c r="G3" s="40">
        <v>5548013</v>
      </c>
      <c r="H3" s="40">
        <v>3710</v>
      </c>
      <c r="I3" s="42">
        <v>583</v>
      </c>
      <c r="J3" s="40">
        <v>0</v>
      </c>
      <c r="K3" s="42">
        <v>327.87</v>
      </c>
      <c r="L3" s="42">
        <v>5.45</v>
      </c>
      <c r="M3" s="42">
        <v>0.43</v>
      </c>
      <c r="N3" s="35" t="str">
        <f t="shared" si="0"/>
        <v>▶</v>
      </c>
    </row>
    <row r="4" spans="1:14">
      <c r="A4" s="34">
        <v>3</v>
      </c>
      <c r="B4" s="39" t="s">
        <v>153</v>
      </c>
      <c r="C4" s="63" t="s">
        <v>154</v>
      </c>
      <c r="D4" s="40">
        <v>5580</v>
      </c>
      <c r="E4" s="46" t="s">
        <v>150</v>
      </c>
      <c r="F4" s="41">
        <v>0.29920000000000002</v>
      </c>
      <c r="G4" s="40">
        <v>223157</v>
      </c>
      <c r="H4" s="40">
        <v>69</v>
      </c>
      <c r="I4" s="40" t="s">
        <v>155</v>
      </c>
      <c r="J4" s="40">
        <v>0.52</v>
      </c>
      <c r="K4" s="40">
        <v>-0.38</v>
      </c>
      <c r="L4" s="42" t="s">
        <v>155</v>
      </c>
      <c r="M4" s="42">
        <v>0.24</v>
      </c>
      <c r="N4" s="35" t="str">
        <f t="shared" si="0"/>
        <v>▶</v>
      </c>
    </row>
    <row r="5" spans="1:14">
      <c r="A5" s="34">
        <v>4</v>
      </c>
      <c r="B5" s="39" t="s">
        <v>156</v>
      </c>
      <c r="C5" s="63" t="s">
        <v>157</v>
      </c>
      <c r="D5" s="40">
        <v>8870</v>
      </c>
      <c r="E5" s="46" t="s">
        <v>150</v>
      </c>
      <c r="F5" s="41">
        <v>0.29870000000000002</v>
      </c>
      <c r="G5" s="40">
        <v>1149960</v>
      </c>
      <c r="H5" s="40">
        <v>218</v>
      </c>
      <c r="I5" s="40" t="s">
        <v>155</v>
      </c>
      <c r="J5" s="40">
        <v>0.01</v>
      </c>
      <c r="K5" s="40" t="s">
        <v>155</v>
      </c>
      <c r="L5" s="42" t="s">
        <v>155</v>
      </c>
      <c r="M5" s="42">
        <v>3.07</v>
      </c>
      <c r="N5" s="35" t="str">
        <f t="shared" si="0"/>
        <v>▶</v>
      </c>
    </row>
    <row r="6" spans="1:14">
      <c r="A6" s="34">
        <v>5</v>
      </c>
      <c r="B6" s="39" t="s">
        <v>158</v>
      </c>
      <c r="C6" s="63" t="s">
        <v>159</v>
      </c>
      <c r="D6" s="40">
        <v>21400</v>
      </c>
      <c r="E6" s="46" t="s">
        <v>150</v>
      </c>
      <c r="F6" s="41">
        <v>0.29849999999999999</v>
      </c>
      <c r="G6" s="40">
        <v>87350</v>
      </c>
      <c r="H6" s="40">
        <v>66</v>
      </c>
      <c r="I6" s="40" t="s">
        <v>155</v>
      </c>
      <c r="J6" s="40">
        <v>0.18</v>
      </c>
      <c r="K6" s="40">
        <v>237.78</v>
      </c>
      <c r="L6" s="42" t="s">
        <v>155</v>
      </c>
      <c r="M6" s="42">
        <v>8.66</v>
      </c>
      <c r="N6" s="35" t="str">
        <f t="shared" si="0"/>
        <v>▶</v>
      </c>
    </row>
    <row r="7" spans="1:14">
      <c r="A7" s="34">
        <v>6</v>
      </c>
      <c r="B7" s="39" t="s">
        <v>160</v>
      </c>
      <c r="C7" s="63" t="s">
        <v>161</v>
      </c>
      <c r="D7" s="40">
        <v>1700</v>
      </c>
      <c r="E7" s="46" t="s">
        <v>162</v>
      </c>
      <c r="F7" s="41">
        <v>0.19719999999999999</v>
      </c>
      <c r="G7" s="40">
        <v>76166198</v>
      </c>
      <c r="H7" s="40">
        <v>2194</v>
      </c>
      <c r="I7" s="40">
        <v>64</v>
      </c>
      <c r="J7" s="40">
        <v>3.85</v>
      </c>
      <c r="K7" s="40">
        <v>18.89</v>
      </c>
      <c r="L7" s="42">
        <v>-0.09</v>
      </c>
      <c r="M7" s="42">
        <v>0.69</v>
      </c>
      <c r="N7" s="35" t="str">
        <f t="shared" si="0"/>
        <v>▶</v>
      </c>
    </row>
    <row r="8" spans="1:14">
      <c r="A8" s="34">
        <v>7</v>
      </c>
      <c r="B8" s="39" t="s">
        <v>163</v>
      </c>
      <c r="C8" s="63" t="s">
        <v>164</v>
      </c>
      <c r="D8" s="40">
        <v>5850</v>
      </c>
      <c r="E8" s="46" t="s">
        <v>162</v>
      </c>
      <c r="F8" s="41">
        <v>0.12720000000000001</v>
      </c>
      <c r="G8" s="40">
        <v>8997016</v>
      </c>
      <c r="H8" s="40">
        <v>4872</v>
      </c>
      <c r="I8" s="40">
        <v>-1088</v>
      </c>
      <c r="J8" s="40">
        <v>12.56</v>
      </c>
      <c r="K8" s="40">
        <v>25.11</v>
      </c>
      <c r="L8" s="42">
        <v>-31.41</v>
      </c>
      <c r="M8" s="42">
        <v>1.33</v>
      </c>
      <c r="N8" s="35" t="str">
        <f t="shared" si="0"/>
        <v>▶</v>
      </c>
    </row>
    <row r="9" spans="1:14">
      <c r="A9" s="34">
        <v>9</v>
      </c>
      <c r="B9" s="39" t="s">
        <v>165</v>
      </c>
      <c r="C9" s="63" t="s">
        <v>166</v>
      </c>
      <c r="D9" s="40">
        <v>699</v>
      </c>
      <c r="E9" s="46" t="s">
        <v>162</v>
      </c>
      <c r="F9" s="41">
        <v>9.9099999999999994E-2</v>
      </c>
      <c r="G9" s="40">
        <v>7736647</v>
      </c>
      <c r="H9" s="40">
        <v>574</v>
      </c>
      <c r="I9" s="40">
        <v>-93</v>
      </c>
      <c r="J9" s="40">
        <v>1.46</v>
      </c>
      <c r="K9" s="40">
        <v>-0.95</v>
      </c>
      <c r="L9" s="42">
        <v>-158.55000000000001</v>
      </c>
      <c r="M9" s="42">
        <v>1.93</v>
      </c>
      <c r="N9" s="35" t="str">
        <f t="shared" si="0"/>
        <v>▶</v>
      </c>
    </row>
    <row r="10" spans="1:14">
      <c r="A10" s="34">
        <v>20</v>
      </c>
      <c r="B10" s="39" t="s">
        <v>167</v>
      </c>
      <c r="C10" s="63" t="s">
        <v>168</v>
      </c>
      <c r="D10" s="40">
        <v>1540</v>
      </c>
      <c r="E10" s="46" t="s">
        <v>162</v>
      </c>
      <c r="F10" s="41">
        <v>8.3699999999999997E-2</v>
      </c>
      <c r="G10" s="40">
        <v>3912644</v>
      </c>
      <c r="H10" s="40">
        <v>3098</v>
      </c>
      <c r="I10" s="40">
        <v>370</v>
      </c>
      <c r="J10" s="40">
        <v>0.97</v>
      </c>
      <c r="K10" s="40">
        <v>4.62</v>
      </c>
      <c r="L10" s="42">
        <v>5.96</v>
      </c>
      <c r="M10" s="42">
        <v>0.76</v>
      </c>
      <c r="N10" s="35" t="str">
        <f t="shared" si="0"/>
        <v>▶</v>
      </c>
    </row>
    <row r="11" spans="1:14">
      <c r="A11" s="34">
        <v>21</v>
      </c>
      <c r="B11" s="39" t="s">
        <v>169</v>
      </c>
      <c r="C11" s="63" t="s">
        <v>170</v>
      </c>
      <c r="D11" s="40">
        <v>162000</v>
      </c>
      <c r="E11" s="46" t="s">
        <v>162</v>
      </c>
      <c r="F11" s="41">
        <v>8.2199999999999995E-2</v>
      </c>
      <c r="G11" s="40">
        <v>651270</v>
      </c>
      <c r="H11" s="40">
        <v>72009</v>
      </c>
      <c r="I11" s="40">
        <v>2015</v>
      </c>
      <c r="J11" s="40">
        <v>4.59</v>
      </c>
      <c r="K11" s="40">
        <v>42.88</v>
      </c>
      <c r="L11" s="42">
        <v>71.59</v>
      </c>
      <c r="M11" s="42">
        <v>10.78</v>
      </c>
      <c r="N11" s="35" t="str">
        <f t="shared" si="0"/>
        <v>▶</v>
      </c>
    </row>
    <row r="12" spans="1:14">
      <c r="A12" s="34">
        <v>23</v>
      </c>
      <c r="B12" s="39" t="s">
        <v>171</v>
      </c>
      <c r="C12" s="63" t="s">
        <v>172</v>
      </c>
      <c r="D12" s="40">
        <v>38150</v>
      </c>
      <c r="E12" s="46" t="s">
        <v>162</v>
      </c>
      <c r="F12" s="41">
        <v>8.0699999999999994E-2</v>
      </c>
      <c r="G12" s="40">
        <v>7991650</v>
      </c>
      <c r="H12" s="40">
        <v>5567</v>
      </c>
      <c r="I12" s="40">
        <v>329</v>
      </c>
      <c r="J12" s="40">
        <v>0.73</v>
      </c>
      <c r="K12" s="40">
        <v>20.239999999999998</v>
      </c>
      <c r="L12" s="42">
        <v>29.35</v>
      </c>
      <c r="M12" s="42">
        <v>3.92</v>
      </c>
      <c r="N12" s="35" t="str">
        <f t="shared" si="0"/>
        <v>▶</v>
      </c>
    </row>
    <row r="13" spans="1:14">
      <c r="A13" s="34">
        <v>24</v>
      </c>
      <c r="B13" s="39" t="s">
        <v>173</v>
      </c>
      <c r="C13" s="63" t="s">
        <v>174</v>
      </c>
      <c r="D13" s="40">
        <v>1600</v>
      </c>
      <c r="E13" s="46" t="s">
        <v>162</v>
      </c>
      <c r="F13" s="41">
        <v>7.8200000000000006E-2</v>
      </c>
      <c r="G13" s="40">
        <v>272414</v>
      </c>
      <c r="H13" s="40">
        <v>973</v>
      </c>
      <c r="I13" s="40">
        <v>473</v>
      </c>
      <c r="J13" s="40">
        <v>0.45</v>
      </c>
      <c r="K13" s="40">
        <v>41.03</v>
      </c>
      <c r="L13" s="42">
        <v>13.2</v>
      </c>
      <c r="M13" s="42">
        <v>0.44</v>
      </c>
      <c r="N13" s="35" t="str">
        <f t="shared" si="0"/>
        <v>▶</v>
      </c>
    </row>
    <row r="14" spans="1:14">
      <c r="A14" s="34">
        <v>25</v>
      </c>
      <c r="B14" s="39" t="s">
        <v>175</v>
      </c>
      <c r="C14" s="63" t="s">
        <v>176</v>
      </c>
      <c r="D14" s="40">
        <v>8380</v>
      </c>
      <c r="E14" s="46" t="s">
        <v>162</v>
      </c>
      <c r="F14" s="41">
        <v>7.5700000000000003E-2</v>
      </c>
      <c r="G14" s="40">
        <v>19723</v>
      </c>
      <c r="H14" s="40">
        <v>26</v>
      </c>
      <c r="I14" s="40" t="s">
        <v>155</v>
      </c>
      <c r="J14" s="40">
        <v>0</v>
      </c>
      <c r="K14" s="40">
        <v>-118.03</v>
      </c>
      <c r="L14" s="42" t="s">
        <v>155</v>
      </c>
      <c r="M14" s="42">
        <v>2.06</v>
      </c>
      <c r="N14" s="35" t="str">
        <f t="shared" si="0"/>
        <v>▶</v>
      </c>
    </row>
    <row r="15" spans="1:14">
      <c r="A15" s="34">
        <v>26</v>
      </c>
      <c r="B15" s="39" t="s">
        <v>177</v>
      </c>
      <c r="C15" s="63" t="s">
        <v>178</v>
      </c>
      <c r="D15" s="40">
        <v>3360</v>
      </c>
      <c r="E15" s="46" t="s">
        <v>162</v>
      </c>
      <c r="F15" s="41">
        <v>7.5200000000000003E-2</v>
      </c>
      <c r="G15" s="40">
        <v>13433694</v>
      </c>
      <c r="H15" s="40">
        <v>1815</v>
      </c>
      <c r="I15" s="40">
        <v>73</v>
      </c>
      <c r="J15" s="40">
        <v>64.180000000000007</v>
      </c>
      <c r="K15" s="40">
        <v>74.67</v>
      </c>
      <c r="L15" s="42">
        <v>3.33</v>
      </c>
      <c r="M15" s="42">
        <v>1.46</v>
      </c>
      <c r="N15" s="35" t="str">
        <f t="shared" si="0"/>
        <v>▶</v>
      </c>
    </row>
    <row r="16" spans="1:14">
      <c r="A16" s="34">
        <v>27</v>
      </c>
      <c r="B16" s="39" t="s">
        <v>179</v>
      </c>
      <c r="C16" s="63" t="s">
        <v>180</v>
      </c>
      <c r="D16" s="40">
        <v>13540</v>
      </c>
      <c r="E16" s="46" t="s">
        <v>162</v>
      </c>
      <c r="F16" s="41">
        <v>7.2900000000000006E-2</v>
      </c>
      <c r="G16" s="40">
        <v>848249</v>
      </c>
      <c r="H16" s="40">
        <v>8015</v>
      </c>
      <c r="I16" s="40">
        <v>756</v>
      </c>
      <c r="J16" s="40">
        <v>4.84</v>
      </c>
      <c r="K16" s="40">
        <v>30.91</v>
      </c>
      <c r="L16" s="43">
        <v>9.4600000000000009</v>
      </c>
      <c r="M16" s="42">
        <v>1.1299999999999999</v>
      </c>
      <c r="N16" s="35" t="str">
        <f t="shared" si="0"/>
        <v>▶</v>
      </c>
    </row>
    <row r="17" spans="1:14">
      <c r="A17" s="34">
        <v>29</v>
      </c>
      <c r="B17" s="39" t="s">
        <v>181</v>
      </c>
      <c r="C17" s="63" t="s">
        <v>182</v>
      </c>
      <c r="D17" s="40">
        <v>1400</v>
      </c>
      <c r="E17" s="46" t="s">
        <v>162</v>
      </c>
      <c r="F17" s="41">
        <v>6.8699999999999997E-2</v>
      </c>
      <c r="G17" s="40">
        <v>7265698</v>
      </c>
      <c r="H17" s="40">
        <v>655</v>
      </c>
      <c r="I17" s="40">
        <v>357</v>
      </c>
      <c r="J17" s="40">
        <v>1.19</v>
      </c>
      <c r="K17" s="40">
        <v>5.28</v>
      </c>
      <c r="L17" s="42">
        <v>18.63</v>
      </c>
      <c r="M17" s="42">
        <v>0.57999999999999996</v>
      </c>
      <c r="N17" s="35" t="str">
        <f t="shared" si="0"/>
        <v>▶</v>
      </c>
    </row>
    <row r="18" spans="1:14">
      <c r="A18" s="34">
        <v>31</v>
      </c>
      <c r="B18" s="39" t="s">
        <v>183</v>
      </c>
      <c r="C18" s="63" t="s">
        <v>184</v>
      </c>
      <c r="D18" s="40">
        <v>1340</v>
      </c>
      <c r="E18" s="46" t="s">
        <v>162</v>
      </c>
      <c r="F18" s="41">
        <v>6.7699999999999996E-2</v>
      </c>
      <c r="G18" s="40">
        <v>4576882</v>
      </c>
      <c r="H18" s="40">
        <v>1491</v>
      </c>
      <c r="I18" s="40">
        <v>95</v>
      </c>
      <c r="J18" s="40">
        <v>0.36</v>
      </c>
      <c r="K18" s="40">
        <v>-20</v>
      </c>
      <c r="L18" s="42">
        <v>1.03</v>
      </c>
      <c r="M18" s="42">
        <v>2.2400000000000002</v>
      </c>
      <c r="N18" s="35" t="str">
        <f t="shared" si="0"/>
        <v>▶</v>
      </c>
    </row>
    <row r="19" spans="1:14">
      <c r="A19" s="34">
        <v>32</v>
      </c>
      <c r="B19" s="39" t="s">
        <v>185</v>
      </c>
      <c r="C19" s="63" t="s">
        <v>186</v>
      </c>
      <c r="D19" s="40">
        <v>1585</v>
      </c>
      <c r="E19" s="46" t="s">
        <v>162</v>
      </c>
      <c r="F19" s="41">
        <v>5.67E-2</v>
      </c>
      <c r="G19" s="40">
        <v>10251602</v>
      </c>
      <c r="H19" s="40">
        <v>679</v>
      </c>
      <c r="I19" s="40">
        <v>-17</v>
      </c>
      <c r="J19" s="40">
        <v>0.56000000000000005</v>
      </c>
      <c r="K19" s="40">
        <v>-14.15</v>
      </c>
      <c r="L19" s="42">
        <v>-6.66</v>
      </c>
      <c r="M19" s="42">
        <v>1.58</v>
      </c>
      <c r="N19" s="35" t="str">
        <f t="shared" si="0"/>
        <v>▶</v>
      </c>
    </row>
    <row r="20" spans="1:14">
      <c r="A20" s="34">
        <v>33</v>
      </c>
      <c r="B20" s="39" t="s">
        <v>187</v>
      </c>
      <c r="C20" s="63" t="s">
        <v>188</v>
      </c>
      <c r="D20" s="40">
        <v>3075</v>
      </c>
      <c r="E20" s="46" t="s">
        <v>162</v>
      </c>
      <c r="F20" s="41">
        <v>5.67E-2</v>
      </c>
      <c r="G20" s="40">
        <v>256079</v>
      </c>
      <c r="H20" s="40">
        <v>1873</v>
      </c>
      <c r="I20" s="40">
        <v>-620</v>
      </c>
      <c r="J20" s="40">
        <v>5.42</v>
      </c>
      <c r="K20" s="40">
        <v>-8.4700000000000006</v>
      </c>
      <c r="L20" s="42">
        <v>-1.66</v>
      </c>
      <c r="M20" s="42">
        <v>0.32</v>
      </c>
      <c r="N20" s="35" t="str">
        <f t="shared" si="0"/>
        <v>▶</v>
      </c>
    </row>
    <row r="21" spans="1:14">
      <c r="A21" s="34">
        <v>34</v>
      </c>
      <c r="B21" s="39" t="s">
        <v>189</v>
      </c>
      <c r="C21" s="63" t="s">
        <v>190</v>
      </c>
      <c r="D21" s="40">
        <v>1965</v>
      </c>
      <c r="E21" s="46" t="s">
        <v>162</v>
      </c>
      <c r="F21" s="41">
        <v>5.6500000000000002E-2</v>
      </c>
      <c r="G21" s="40">
        <v>8392484</v>
      </c>
      <c r="H21" s="40">
        <v>697</v>
      </c>
      <c r="I21" s="40">
        <v>70</v>
      </c>
      <c r="J21" s="40">
        <v>1.03</v>
      </c>
      <c r="K21" s="40">
        <v>9.5399999999999991</v>
      </c>
      <c r="L21" s="42">
        <v>8.75</v>
      </c>
      <c r="M21" s="42">
        <v>0.83</v>
      </c>
      <c r="N21" s="35" t="str">
        <f t="shared" si="0"/>
        <v>▶</v>
      </c>
    </row>
    <row r="22" spans="1:14">
      <c r="A22" s="34">
        <v>37</v>
      </c>
      <c r="B22" s="39" t="s">
        <v>191</v>
      </c>
      <c r="C22" s="63" t="s">
        <v>192</v>
      </c>
      <c r="D22" s="40">
        <v>1500</v>
      </c>
      <c r="E22" s="46" t="s">
        <v>162</v>
      </c>
      <c r="F22" s="41">
        <v>5.2600000000000001E-2</v>
      </c>
      <c r="G22" s="40">
        <v>36816738</v>
      </c>
      <c r="H22" s="40">
        <v>1539</v>
      </c>
      <c r="I22" s="40">
        <v>234</v>
      </c>
      <c r="J22" s="40">
        <v>0.79</v>
      </c>
      <c r="K22" s="40">
        <v>-83.33</v>
      </c>
      <c r="L22" s="43">
        <v>2.63</v>
      </c>
      <c r="M22" s="42">
        <v>0.52</v>
      </c>
      <c r="N22" s="35" t="str">
        <f t="shared" si="0"/>
        <v>▶</v>
      </c>
    </row>
    <row r="23" spans="1:14">
      <c r="A23" s="34">
        <v>38</v>
      </c>
      <c r="B23" s="39" t="s">
        <v>193</v>
      </c>
      <c r="C23" s="63" t="s">
        <v>194</v>
      </c>
      <c r="D23" s="40">
        <v>652</v>
      </c>
      <c r="E23" s="46" t="s">
        <v>162</v>
      </c>
      <c r="F23" s="41">
        <v>4.99E-2</v>
      </c>
      <c r="G23" s="40">
        <v>763507</v>
      </c>
      <c r="H23" s="40">
        <v>525</v>
      </c>
      <c r="I23" s="40">
        <v>-21</v>
      </c>
      <c r="J23" s="40">
        <v>1.85</v>
      </c>
      <c r="K23" s="40">
        <v>-7.01</v>
      </c>
      <c r="L23" s="42">
        <v>-9.7200000000000006</v>
      </c>
      <c r="M23" s="42">
        <v>0.38</v>
      </c>
      <c r="N23" s="35" t="str">
        <f t="shared" si="0"/>
        <v>▶</v>
      </c>
    </row>
    <row r="24" spans="1:14">
      <c r="A24" s="34">
        <v>50</v>
      </c>
      <c r="B24" s="39" t="s">
        <v>195</v>
      </c>
      <c r="C24" s="63" t="s">
        <v>196</v>
      </c>
      <c r="D24" s="40">
        <v>3005</v>
      </c>
      <c r="E24" s="46" t="s">
        <v>162</v>
      </c>
      <c r="F24" s="41">
        <v>4.1599999999999998E-2</v>
      </c>
      <c r="G24" s="40">
        <v>2015577</v>
      </c>
      <c r="H24" s="40">
        <v>1515</v>
      </c>
      <c r="I24" s="40">
        <v>-3541</v>
      </c>
      <c r="J24" s="40">
        <v>1.25</v>
      </c>
      <c r="K24" s="40">
        <v>-0.21</v>
      </c>
      <c r="L24" s="42">
        <v>-49.09</v>
      </c>
      <c r="M24" s="42">
        <v>0.13</v>
      </c>
      <c r="N24" s="35" t="str">
        <f t="shared" si="0"/>
        <v>▶</v>
      </c>
    </row>
    <row r="25" spans="1:14">
      <c r="A25" s="34">
        <v>52</v>
      </c>
      <c r="B25" s="39" t="s">
        <v>197</v>
      </c>
      <c r="C25" s="63" t="s">
        <v>198</v>
      </c>
      <c r="D25" s="40">
        <v>33400</v>
      </c>
      <c r="E25" s="46" t="s">
        <v>162</v>
      </c>
      <c r="F25" s="41">
        <v>3.5700000000000003E-2</v>
      </c>
      <c r="G25" s="40">
        <v>6346842</v>
      </c>
      <c r="H25" s="40">
        <v>102342</v>
      </c>
      <c r="I25" s="40">
        <v>-1965</v>
      </c>
      <c r="J25" s="40">
        <v>17.850000000000001</v>
      </c>
      <c r="K25" s="40">
        <v>41.75</v>
      </c>
      <c r="L25" s="42">
        <v>6.33</v>
      </c>
      <c r="M25" s="42">
        <v>2.4500000000000002</v>
      </c>
      <c r="N25" s="35" t="str">
        <f t="shared" si="0"/>
        <v>▶</v>
      </c>
    </row>
    <row r="26" spans="1:14">
      <c r="A26" s="34">
        <v>54</v>
      </c>
      <c r="B26" s="39" t="s">
        <v>199</v>
      </c>
      <c r="C26" s="63" t="s">
        <v>200</v>
      </c>
      <c r="D26" s="40">
        <v>2490</v>
      </c>
      <c r="E26" s="46" t="s">
        <v>162</v>
      </c>
      <c r="F26" s="41">
        <v>3.5299999999999998E-2</v>
      </c>
      <c r="G26" s="40">
        <v>5401107</v>
      </c>
      <c r="H26" s="40">
        <v>498</v>
      </c>
      <c r="I26" s="40">
        <v>24</v>
      </c>
      <c r="J26" s="40">
        <v>1.03</v>
      </c>
      <c r="K26" s="40">
        <v>19.45</v>
      </c>
      <c r="L26" s="42">
        <v>2.81</v>
      </c>
      <c r="M26" s="42">
        <v>0.37</v>
      </c>
      <c r="N26" s="35" t="str">
        <f t="shared" si="0"/>
        <v>▶</v>
      </c>
    </row>
    <row r="27" spans="1:14">
      <c r="A27" s="34">
        <v>57</v>
      </c>
      <c r="B27" s="39" t="s">
        <v>201</v>
      </c>
      <c r="C27" s="63" t="s">
        <v>202</v>
      </c>
      <c r="D27" s="40">
        <v>8250</v>
      </c>
      <c r="E27" s="46" t="s">
        <v>162</v>
      </c>
      <c r="F27" s="41">
        <v>3.3799999999999997E-2</v>
      </c>
      <c r="G27" s="40">
        <v>2821335</v>
      </c>
      <c r="H27" s="40">
        <v>4951</v>
      </c>
      <c r="I27" s="40">
        <v>13</v>
      </c>
      <c r="J27" s="40">
        <v>6.02</v>
      </c>
      <c r="K27" s="40">
        <v>144.74</v>
      </c>
      <c r="L27" s="42">
        <v>4.5599999999999996</v>
      </c>
      <c r="M27" s="42">
        <v>6</v>
      </c>
      <c r="N27" s="35" t="str">
        <f t="shared" si="0"/>
        <v>▶</v>
      </c>
    </row>
    <row r="28" spans="1:14">
      <c r="A28" s="34">
        <v>58</v>
      </c>
      <c r="B28" s="39" t="s">
        <v>203</v>
      </c>
      <c r="C28" s="63" t="s">
        <v>204</v>
      </c>
      <c r="D28" s="40">
        <v>12245</v>
      </c>
      <c r="E28" s="46" t="s">
        <v>162</v>
      </c>
      <c r="F28" s="41">
        <v>3.3799999999999997E-2</v>
      </c>
      <c r="G28" s="40">
        <v>5724</v>
      </c>
      <c r="H28" s="40">
        <v>294</v>
      </c>
      <c r="I28" s="40" t="s">
        <v>155</v>
      </c>
      <c r="J28" s="40">
        <v>0</v>
      </c>
      <c r="K28" s="40" t="s">
        <v>155</v>
      </c>
      <c r="L28" s="42" t="s">
        <v>155</v>
      </c>
      <c r="M28" s="42" t="s">
        <v>155</v>
      </c>
      <c r="N28" s="35" t="str">
        <f t="shared" si="0"/>
        <v>▶</v>
      </c>
    </row>
    <row r="29" spans="1:14">
      <c r="A29" s="34">
        <v>60</v>
      </c>
      <c r="B29" s="39" t="s">
        <v>205</v>
      </c>
      <c r="C29" s="63" t="s">
        <v>206</v>
      </c>
      <c r="D29" s="40">
        <v>23450</v>
      </c>
      <c r="E29" s="46" t="s">
        <v>162</v>
      </c>
      <c r="F29" s="41">
        <v>3.3000000000000002E-2</v>
      </c>
      <c r="G29" s="40">
        <v>257510</v>
      </c>
      <c r="H29" s="40">
        <v>5219</v>
      </c>
      <c r="I29" s="40">
        <v>183</v>
      </c>
      <c r="J29" s="40">
        <v>11.53</v>
      </c>
      <c r="K29" s="40">
        <v>-15.64</v>
      </c>
      <c r="L29" s="43">
        <v>0.85</v>
      </c>
      <c r="M29" s="42">
        <v>0.83</v>
      </c>
      <c r="N29" s="35" t="str">
        <f t="shared" si="0"/>
        <v>▶</v>
      </c>
    </row>
    <row r="30" spans="1:14">
      <c r="A30" s="34">
        <v>61</v>
      </c>
      <c r="B30" s="39" t="s">
        <v>207</v>
      </c>
      <c r="C30" s="63" t="s">
        <v>208</v>
      </c>
      <c r="D30" s="40">
        <v>1347</v>
      </c>
      <c r="E30" s="46" t="s">
        <v>162</v>
      </c>
      <c r="F30" s="41">
        <v>3.3000000000000002E-2</v>
      </c>
      <c r="G30" s="40">
        <v>581312</v>
      </c>
      <c r="H30" s="40">
        <v>913</v>
      </c>
      <c r="I30" s="40">
        <v>84</v>
      </c>
      <c r="J30" s="40">
        <v>1.31</v>
      </c>
      <c r="K30" s="40">
        <v>26.94</v>
      </c>
      <c r="L30" s="43">
        <v>4.16</v>
      </c>
      <c r="M30" s="42">
        <v>0.95</v>
      </c>
      <c r="N30" s="35" t="str">
        <f t="shared" si="0"/>
        <v>▶</v>
      </c>
    </row>
    <row r="31" spans="1:14">
      <c r="A31" s="34">
        <v>62</v>
      </c>
      <c r="B31" s="39" t="s">
        <v>209</v>
      </c>
      <c r="C31" s="63" t="s">
        <v>210</v>
      </c>
      <c r="D31" s="40">
        <v>16420</v>
      </c>
      <c r="E31" s="46" t="s">
        <v>162</v>
      </c>
      <c r="F31" s="41">
        <v>3.27E-2</v>
      </c>
      <c r="G31" s="40">
        <v>322446</v>
      </c>
      <c r="H31" s="40">
        <v>11373</v>
      </c>
      <c r="I31" s="40">
        <v>2465</v>
      </c>
      <c r="J31" s="40">
        <v>4.91</v>
      </c>
      <c r="K31" s="40">
        <v>5.31</v>
      </c>
      <c r="L31" s="42">
        <v>11.21</v>
      </c>
      <c r="M31" s="42">
        <v>0.66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si="0"/>
        <v/>
      </c>
    </row>
    <row r="68" spans="14:14">
      <c r="N68" s="35" t="str">
        <f t="shared" ref="N68:N131" si="1">IF(ISBLANK($B68),"",HYPERLINK($C68,"▶"))</f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si="1"/>
        <v/>
      </c>
    </row>
    <row r="132" spans="14:14">
      <c r="N132" s="35" t="str">
        <f t="shared" ref="N132:N195" si="2">IF(ISBLANK($B132),"",HYPERLINK($C132,"▶"))</f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si="2"/>
        <v/>
      </c>
    </row>
    <row r="196" spans="14:14">
      <c r="N196" s="35" t="str">
        <f t="shared" ref="N196:N200" si="3">IF(ISBLANK($B196),"",HYPERLINK($C196,"▶"))</f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9" customWidth="1"/>
    <col min="3" max="3" width="0.875" style="64" customWidth="1"/>
    <col min="4" max="4" width="11.25" style="39" customWidth="1"/>
    <col min="5" max="5" width="7.625" style="47" customWidth="1"/>
    <col min="6" max="6" width="11.25" style="39" customWidth="1"/>
    <col min="7" max="7" width="13.75" style="39" customWidth="1"/>
    <col min="8" max="9" width="13.125" style="39" customWidth="1"/>
    <col min="10" max="10" width="10.625" style="39" bestFit="1" customWidth="1"/>
    <col min="11" max="13" width="8.625" style="39" customWidth="1"/>
    <col min="14" max="14" width="9" style="34"/>
    <col min="15" max="16384" width="9" style="39"/>
  </cols>
  <sheetData>
    <row r="1" spans="1:14" ht="17.25" thickBot="1">
      <c r="A1" s="48" t="s">
        <v>58</v>
      </c>
      <c r="B1" s="48" t="s">
        <v>4</v>
      </c>
      <c r="C1" s="57" t="s">
        <v>59</v>
      </c>
      <c r="D1" s="48" t="s">
        <v>46</v>
      </c>
      <c r="E1" s="48" t="s">
        <v>60</v>
      </c>
      <c r="F1" s="48" t="s">
        <v>61</v>
      </c>
      <c r="G1" s="48" t="s">
        <v>62</v>
      </c>
      <c r="H1" s="48" t="s">
        <v>63</v>
      </c>
      <c r="I1" s="48" t="s">
        <v>64</v>
      </c>
      <c r="J1" s="48" t="s">
        <v>65</v>
      </c>
      <c r="K1" s="48" t="s">
        <v>66</v>
      </c>
      <c r="L1" s="48" t="s">
        <v>67</v>
      </c>
      <c r="M1" s="48" t="s">
        <v>68</v>
      </c>
      <c r="N1" s="48" t="s">
        <v>42</v>
      </c>
    </row>
    <row r="2" spans="1:14" ht="17.25" thickTop="1">
      <c r="A2" s="34">
        <v>1</v>
      </c>
      <c r="B2" s="39" t="s">
        <v>211</v>
      </c>
      <c r="C2" s="63" t="s">
        <v>212</v>
      </c>
      <c r="D2" s="40">
        <v>1816</v>
      </c>
      <c r="E2" s="46" t="s">
        <v>150</v>
      </c>
      <c r="F2" s="41">
        <v>0.2999</v>
      </c>
      <c r="G2" s="40">
        <v>29600824</v>
      </c>
      <c r="H2" s="40">
        <v>1651</v>
      </c>
      <c r="I2" s="42">
        <v>-320</v>
      </c>
      <c r="J2" s="40">
        <v>1.82</v>
      </c>
      <c r="K2" s="42">
        <v>1.1499999999999999</v>
      </c>
      <c r="L2" s="42">
        <v>-0.94</v>
      </c>
      <c r="M2" s="42">
        <v>0.15</v>
      </c>
      <c r="N2" s="35" t="str">
        <f>IF(ISBLANK($B2),"",HYPERLINK($C2,"▶"))</f>
        <v>▶</v>
      </c>
    </row>
    <row r="3" spans="1:14">
      <c r="A3" s="34">
        <v>2</v>
      </c>
      <c r="B3" s="39" t="s">
        <v>213</v>
      </c>
      <c r="C3" s="63" t="s">
        <v>214</v>
      </c>
      <c r="D3" s="40">
        <v>1536</v>
      </c>
      <c r="E3" s="46" t="s">
        <v>150</v>
      </c>
      <c r="F3" s="41">
        <v>0.29949999999999999</v>
      </c>
      <c r="G3" s="40">
        <v>13344490</v>
      </c>
      <c r="H3" s="40">
        <v>501</v>
      </c>
      <c r="I3" s="42">
        <v>30</v>
      </c>
      <c r="J3" s="40">
        <v>1.1499999999999999</v>
      </c>
      <c r="K3" s="42">
        <v>12.8</v>
      </c>
      <c r="L3" s="42">
        <v>17.46</v>
      </c>
      <c r="M3" s="42">
        <v>2.33</v>
      </c>
      <c r="N3" s="35" t="str">
        <f>IF(ISBLANK($B3),"",HYPERLINK($C3,"▶"))</f>
        <v>▶</v>
      </c>
    </row>
    <row r="4" spans="1:14">
      <c r="A4" s="34">
        <v>3</v>
      </c>
      <c r="B4" s="39" t="s">
        <v>215</v>
      </c>
      <c r="C4" s="63" t="s">
        <v>216</v>
      </c>
      <c r="D4" s="40">
        <v>21400</v>
      </c>
      <c r="E4" s="46" t="s">
        <v>162</v>
      </c>
      <c r="F4" s="41">
        <v>0.23699999999999999</v>
      </c>
      <c r="G4" s="40">
        <v>20094783</v>
      </c>
      <c r="H4" s="40">
        <v>2312</v>
      </c>
      <c r="I4" s="40">
        <v>22</v>
      </c>
      <c r="J4" s="40">
        <v>0</v>
      </c>
      <c r="K4" s="40">
        <v>116.94</v>
      </c>
      <c r="L4" s="42">
        <v>-8.08</v>
      </c>
      <c r="M4" s="42">
        <v>6.48</v>
      </c>
      <c r="N4" s="35" t="str">
        <f t="shared" ref="N4:N67" si="0">IF(ISBLANK($B4),"",HYPERLINK($C4,"▶"))</f>
        <v>▶</v>
      </c>
    </row>
    <row r="5" spans="1:14">
      <c r="A5" s="34">
        <v>4</v>
      </c>
      <c r="B5" s="39" t="s">
        <v>217</v>
      </c>
      <c r="C5" s="63" t="s">
        <v>218</v>
      </c>
      <c r="D5" s="40">
        <v>6100</v>
      </c>
      <c r="E5" s="46" t="s">
        <v>162</v>
      </c>
      <c r="F5" s="41">
        <v>0.22489999999999999</v>
      </c>
      <c r="G5" s="40">
        <v>41904430</v>
      </c>
      <c r="H5" s="40">
        <v>1936</v>
      </c>
      <c r="I5" s="40">
        <v>20</v>
      </c>
      <c r="J5" s="40">
        <v>0.5</v>
      </c>
      <c r="K5" s="40">
        <v>-28.5</v>
      </c>
      <c r="L5" s="42">
        <v>-14.37</v>
      </c>
      <c r="M5" s="42">
        <v>5.05</v>
      </c>
      <c r="N5" s="35" t="str">
        <f t="shared" si="0"/>
        <v>▶</v>
      </c>
    </row>
    <row r="6" spans="1:14">
      <c r="A6" s="34">
        <v>5</v>
      </c>
      <c r="B6" s="39" t="s">
        <v>219</v>
      </c>
      <c r="C6" s="63" t="s">
        <v>220</v>
      </c>
      <c r="D6" s="40">
        <v>4250</v>
      </c>
      <c r="E6" s="46" t="s">
        <v>162</v>
      </c>
      <c r="F6" s="41">
        <v>0.1822</v>
      </c>
      <c r="G6" s="40">
        <v>12277286</v>
      </c>
      <c r="H6" s="40">
        <v>596</v>
      </c>
      <c r="I6" s="40">
        <v>-26</v>
      </c>
      <c r="J6" s="40">
        <v>1.36</v>
      </c>
      <c r="K6" s="40">
        <v>13.45</v>
      </c>
      <c r="L6" s="42">
        <v>3.16</v>
      </c>
      <c r="M6" s="42">
        <v>0.71</v>
      </c>
      <c r="N6" s="35" t="str">
        <f t="shared" si="0"/>
        <v>▶</v>
      </c>
    </row>
    <row r="7" spans="1:14">
      <c r="A7" s="34">
        <v>6</v>
      </c>
      <c r="B7" s="39" t="s">
        <v>221</v>
      </c>
      <c r="C7" s="63" t="s">
        <v>222</v>
      </c>
      <c r="D7" s="40">
        <v>20050</v>
      </c>
      <c r="E7" s="46" t="s">
        <v>162</v>
      </c>
      <c r="F7" s="41">
        <v>0.16300000000000001</v>
      </c>
      <c r="G7" s="40">
        <v>988835</v>
      </c>
      <c r="H7" s="40">
        <v>1980</v>
      </c>
      <c r="I7" s="40">
        <v>182</v>
      </c>
      <c r="J7" s="40">
        <v>0.35</v>
      </c>
      <c r="K7" s="40">
        <v>10.27</v>
      </c>
      <c r="L7" s="42">
        <v>17.399999999999999</v>
      </c>
      <c r="M7" s="42">
        <v>1.54</v>
      </c>
      <c r="N7" s="35" t="str">
        <f t="shared" si="0"/>
        <v>▶</v>
      </c>
    </row>
    <row r="8" spans="1:14">
      <c r="A8" s="34">
        <v>7</v>
      </c>
      <c r="B8" s="39" t="s">
        <v>223</v>
      </c>
      <c r="C8" s="63" t="s">
        <v>224</v>
      </c>
      <c r="D8" s="40">
        <v>698</v>
      </c>
      <c r="E8" s="46" t="s">
        <v>162</v>
      </c>
      <c r="F8" s="41">
        <v>0.14610000000000001</v>
      </c>
      <c r="G8" s="40">
        <v>10367793</v>
      </c>
      <c r="H8" s="40">
        <v>168</v>
      </c>
      <c r="I8" s="40">
        <v>-67</v>
      </c>
      <c r="J8" s="40">
        <v>0.25</v>
      </c>
      <c r="K8" s="40">
        <v>-0.13</v>
      </c>
      <c r="L8" s="42">
        <v>-120.71</v>
      </c>
      <c r="M8" s="42">
        <v>-0.33</v>
      </c>
      <c r="N8" s="35" t="str">
        <f t="shared" si="0"/>
        <v>▶</v>
      </c>
    </row>
    <row r="9" spans="1:14">
      <c r="A9" s="34">
        <v>8</v>
      </c>
      <c r="B9" s="39" t="s">
        <v>225</v>
      </c>
      <c r="C9" s="63" t="s">
        <v>226</v>
      </c>
      <c r="D9" s="40">
        <v>17420</v>
      </c>
      <c r="E9" s="46" t="s">
        <v>162</v>
      </c>
      <c r="F9" s="41">
        <v>0.14449999999999999</v>
      </c>
      <c r="G9" s="40">
        <v>2463932</v>
      </c>
      <c r="H9" s="40">
        <v>1748</v>
      </c>
      <c r="I9" s="40">
        <v>-160</v>
      </c>
      <c r="J9" s="40">
        <v>0.44</v>
      </c>
      <c r="K9" s="40">
        <v>-17.559999999999999</v>
      </c>
      <c r="L9" s="42">
        <v>-154.94</v>
      </c>
      <c r="M9" s="42">
        <v>4.46</v>
      </c>
      <c r="N9" s="35" t="str">
        <f t="shared" si="0"/>
        <v>▶</v>
      </c>
    </row>
    <row r="10" spans="1:14">
      <c r="A10" s="34">
        <v>9</v>
      </c>
      <c r="B10" s="39" t="s">
        <v>227</v>
      </c>
      <c r="C10" s="63" t="s">
        <v>228</v>
      </c>
      <c r="D10" s="40">
        <v>9080</v>
      </c>
      <c r="E10" s="46" t="s">
        <v>162</v>
      </c>
      <c r="F10" s="41">
        <v>0.13500000000000001</v>
      </c>
      <c r="G10" s="40">
        <v>21269443</v>
      </c>
      <c r="H10" s="40">
        <v>2584</v>
      </c>
      <c r="I10" s="40">
        <v>53</v>
      </c>
      <c r="J10" s="40">
        <v>0.34</v>
      </c>
      <c r="K10" s="40" t="s">
        <v>155</v>
      </c>
      <c r="L10" s="42">
        <v>20.309999999999999</v>
      </c>
      <c r="M10" s="42" t="s">
        <v>155</v>
      </c>
      <c r="N10" s="35" t="str">
        <f t="shared" si="0"/>
        <v>▶</v>
      </c>
    </row>
    <row r="11" spans="1:14">
      <c r="A11" s="34">
        <v>10</v>
      </c>
      <c r="B11" s="39" t="s">
        <v>229</v>
      </c>
      <c r="C11" s="63" t="s">
        <v>230</v>
      </c>
      <c r="D11" s="40">
        <v>4560</v>
      </c>
      <c r="E11" s="46" t="s">
        <v>162</v>
      </c>
      <c r="F11" s="41">
        <v>0.1108</v>
      </c>
      <c r="G11" s="40">
        <v>8671549</v>
      </c>
      <c r="H11" s="40">
        <v>1211</v>
      </c>
      <c r="I11" s="40">
        <v>34</v>
      </c>
      <c r="J11" s="40">
        <v>0</v>
      </c>
      <c r="K11" s="40">
        <v>31.02</v>
      </c>
      <c r="L11" s="42">
        <v>4.6500000000000004</v>
      </c>
      <c r="M11" s="42">
        <v>1.86</v>
      </c>
      <c r="N11" s="35" t="str">
        <f t="shared" si="0"/>
        <v>▶</v>
      </c>
    </row>
    <row r="12" spans="1:14">
      <c r="A12" s="34">
        <v>11</v>
      </c>
      <c r="B12" s="39" t="s">
        <v>231</v>
      </c>
      <c r="C12" s="63" t="s">
        <v>232</v>
      </c>
      <c r="D12" s="40">
        <v>26950</v>
      </c>
      <c r="E12" s="46" t="s">
        <v>162</v>
      </c>
      <c r="F12" s="41">
        <v>0.1045</v>
      </c>
      <c r="G12" s="40">
        <v>447765</v>
      </c>
      <c r="H12" s="40">
        <v>14476</v>
      </c>
      <c r="I12" s="40">
        <v>404</v>
      </c>
      <c r="J12" s="40">
        <v>4.8099999999999996</v>
      </c>
      <c r="K12" s="40">
        <v>40.47</v>
      </c>
      <c r="L12" s="42">
        <v>18.02</v>
      </c>
      <c r="M12" s="42">
        <v>5.98</v>
      </c>
      <c r="N12" s="35" t="str">
        <f t="shared" si="0"/>
        <v>▶</v>
      </c>
    </row>
    <row r="13" spans="1:14">
      <c r="A13" s="34">
        <v>12</v>
      </c>
      <c r="B13" s="39" t="s">
        <v>233</v>
      </c>
      <c r="C13" s="63" t="s">
        <v>234</v>
      </c>
      <c r="D13" s="40">
        <v>6070</v>
      </c>
      <c r="E13" s="46" t="s">
        <v>162</v>
      </c>
      <c r="F13" s="41">
        <v>9.1700000000000004E-2</v>
      </c>
      <c r="G13" s="40">
        <v>1914687</v>
      </c>
      <c r="H13" s="40">
        <v>1254</v>
      </c>
      <c r="I13" s="40">
        <v>48</v>
      </c>
      <c r="J13" s="40">
        <v>1.05</v>
      </c>
      <c r="K13" s="40">
        <v>20.3</v>
      </c>
      <c r="L13" s="42">
        <v>8.2799999999999994</v>
      </c>
      <c r="M13" s="42">
        <v>2.11</v>
      </c>
      <c r="N13" s="35" t="str">
        <f t="shared" si="0"/>
        <v>▶</v>
      </c>
    </row>
    <row r="14" spans="1:14">
      <c r="A14" s="34">
        <v>13</v>
      </c>
      <c r="B14" s="39" t="s">
        <v>235</v>
      </c>
      <c r="C14" s="63" t="s">
        <v>236</v>
      </c>
      <c r="D14" s="40">
        <v>1700</v>
      </c>
      <c r="E14" s="46" t="s">
        <v>162</v>
      </c>
      <c r="F14" s="41">
        <v>8.9700000000000002E-2</v>
      </c>
      <c r="G14" s="40">
        <v>1197265</v>
      </c>
      <c r="H14" s="40">
        <v>255</v>
      </c>
      <c r="I14" s="40">
        <v>-131</v>
      </c>
      <c r="J14" s="40">
        <v>2.2000000000000002</v>
      </c>
      <c r="K14" s="40">
        <v>-1.05</v>
      </c>
      <c r="L14" s="42">
        <v>-52.99</v>
      </c>
      <c r="M14" s="42">
        <v>0.45</v>
      </c>
      <c r="N14" s="35" t="str">
        <f t="shared" si="0"/>
        <v>▶</v>
      </c>
    </row>
    <row r="15" spans="1:14">
      <c r="A15" s="34">
        <v>14</v>
      </c>
      <c r="B15" s="39" t="s">
        <v>237</v>
      </c>
      <c r="C15" s="63" t="s">
        <v>238</v>
      </c>
      <c r="D15" s="40">
        <v>4590</v>
      </c>
      <c r="E15" s="46" t="s">
        <v>162</v>
      </c>
      <c r="F15" s="41">
        <v>8.5099999999999995E-2</v>
      </c>
      <c r="G15" s="40">
        <v>33044021</v>
      </c>
      <c r="H15" s="40">
        <v>1410</v>
      </c>
      <c r="I15" s="40">
        <v>53</v>
      </c>
      <c r="J15" s="40">
        <v>0.56000000000000005</v>
      </c>
      <c r="K15" s="40">
        <v>51.57</v>
      </c>
      <c r="L15" s="42">
        <v>10.74</v>
      </c>
      <c r="M15" s="42">
        <v>3.82</v>
      </c>
      <c r="N15" s="35" t="str">
        <f t="shared" si="0"/>
        <v>▶</v>
      </c>
    </row>
    <row r="16" spans="1:14">
      <c r="A16" s="34">
        <v>15</v>
      </c>
      <c r="B16" s="39" t="s">
        <v>239</v>
      </c>
      <c r="C16" s="63" t="s">
        <v>240</v>
      </c>
      <c r="D16" s="40">
        <v>1185</v>
      </c>
      <c r="E16" s="46" t="s">
        <v>162</v>
      </c>
      <c r="F16" s="41">
        <v>7.7299999999999994E-2</v>
      </c>
      <c r="G16" s="40">
        <v>3566580</v>
      </c>
      <c r="H16" s="40">
        <v>368</v>
      </c>
      <c r="I16" s="40">
        <v>-63</v>
      </c>
      <c r="J16" s="40">
        <v>0</v>
      </c>
      <c r="K16" s="40">
        <v>-2.3199999999999998</v>
      </c>
      <c r="L16" s="43">
        <v>-72.38</v>
      </c>
      <c r="M16" s="42">
        <v>2.58</v>
      </c>
      <c r="N16" s="35" t="str">
        <f t="shared" si="0"/>
        <v>▶</v>
      </c>
    </row>
    <row r="17" spans="1:14">
      <c r="A17" s="34">
        <v>16</v>
      </c>
      <c r="B17" s="39" t="s">
        <v>241</v>
      </c>
      <c r="C17" s="63" t="s">
        <v>242</v>
      </c>
      <c r="D17" s="40">
        <v>881</v>
      </c>
      <c r="E17" s="46" t="s">
        <v>162</v>
      </c>
      <c r="F17" s="41">
        <v>7.5700000000000003E-2</v>
      </c>
      <c r="G17" s="40">
        <v>7793696</v>
      </c>
      <c r="H17" s="40">
        <v>140</v>
      </c>
      <c r="I17" s="40">
        <v>12</v>
      </c>
      <c r="J17" s="40">
        <v>0.08</v>
      </c>
      <c r="K17" s="40">
        <v>-1.8</v>
      </c>
      <c r="L17" s="42">
        <v>-4.1500000000000004</v>
      </c>
      <c r="M17" s="42">
        <v>0.18</v>
      </c>
      <c r="N17" s="35" t="str">
        <f t="shared" si="0"/>
        <v>▶</v>
      </c>
    </row>
    <row r="18" spans="1:14">
      <c r="A18" s="34">
        <v>17</v>
      </c>
      <c r="B18" s="39" t="s">
        <v>243</v>
      </c>
      <c r="C18" s="63" t="s">
        <v>244</v>
      </c>
      <c r="D18" s="40">
        <v>18760</v>
      </c>
      <c r="E18" s="46" t="s">
        <v>162</v>
      </c>
      <c r="F18" s="41">
        <v>7.0199999999999999E-2</v>
      </c>
      <c r="G18" s="40">
        <v>5495966</v>
      </c>
      <c r="H18" s="40">
        <v>1551</v>
      </c>
      <c r="I18" s="40">
        <v>33</v>
      </c>
      <c r="J18" s="40">
        <v>0.33</v>
      </c>
      <c r="K18" s="40">
        <v>48.35</v>
      </c>
      <c r="L18" s="42">
        <v>7.22</v>
      </c>
      <c r="M18" s="42">
        <v>2.64</v>
      </c>
      <c r="N18" s="35" t="str">
        <f t="shared" si="0"/>
        <v>▶</v>
      </c>
    </row>
    <row r="19" spans="1:14">
      <c r="A19" s="34">
        <v>18</v>
      </c>
      <c r="B19" s="39" t="s">
        <v>245</v>
      </c>
      <c r="C19" s="63" t="s">
        <v>246</v>
      </c>
      <c r="D19" s="40">
        <v>9550</v>
      </c>
      <c r="E19" s="46" t="s">
        <v>162</v>
      </c>
      <c r="F19" s="41">
        <v>6.8199999999999997E-2</v>
      </c>
      <c r="G19" s="40">
        <v>550021</v>
      </c>
      <c r="H19" s="40">
        <v>2495</v>
      </c>
      <c r="I19" s="40">
        <v>69</v>
      </c>
      <c r="J19" s="40">
        <v>1.37</v>
      </c>
      <c r="K19" s="40">
        <v>39.14</v>
      </c>
      <c r="L19" s="42">
        <v>12.33</v>
      </c>
      <c r="M19" s="42">
        <v>6.23</v>
      </c>
      <c r="N19" s="35" t="str">
        <f t="shared" si="0"/>
        <v>▶</v>
      </c>
    </row>
    <row r="20" spans="1:14">
      <c r="A20" s="34">
        <v>19</v>
      </c>
      <c r="B20" s="39" t="s">
        <v>247</v>
      </c>
      <c r="C20" s="63" t="s">
        <v>248</v>
      </c>
      <c r="D20" s="40">
        <v>1117</v>
      </c>
      <c r="E20" s="46" t="s">
        <v>162</v>
      </c>
      <c r="F20" s="41">
        <v>6.4799999999999996E-2</v>
      </c>
      <c r="G20" s="40">
        <v>5975901</v>
      </c>
      <c r="H20" s="40">
        <v>621</v>
      </c>
      <c r="I20" s="40">
        <v>10</v>
      </c>
      <c r="J20" s="40">
        <v>1.46</v>
      </c>
      <c r="K20" s="40">
        <v>-5.53</v>
      </c>
      <c r="L20" s="42">
        <v>0.28999999999999998</v>
      </c>
      <c r="M20" s="42">
        <v>0.98</v>
      </c>
      <c r="N20" s="35" t="str">
        <f t="shared" si="0"/>
        <v>▶</v>
      </c>
    </row>
    <row r="21" spans="1:14">
      <c r="A21" s="34">
        <v>20</v>
      </c>
      <c r="B21" s="39" t="s">
        <v>249</v>
      </c>
      <c r="C21" s="63" t="s">
        <v>250</v>
      </c>
      <c r="D21" s="40">
        <v>21250</v>
      </c>
      <c r="E21" s="46" t="s">
        <v>162</v>
      </c>
      <c r="F21" s="41">
        <v>6.4600000000000005E-2</v>
      </c>
      <c r="G21" s="40">
        <v>34861</v>
      </c>
      <c r="H21" s="40">
        <v>678</v>
      </c>
      <c r="I21" s="40">
        <v>78</v>
      </c>
      <c r="J21" s="40">
        <v>5.29</v>
      </c>
      <c r="K21" s="40">
        <v>8.59</v>
      </c>
      <c r="L21" s="42">
        <v>6.87</v>
      </c>
      <c r="M21" s="42">
        <v>0.41</v>
      </c>
      <c r="N21" s="35" t="str">
        <f t="shared" si="0"/>
        <v>▶</v>
      </c>
    </row>
    <row r="22" spans="1:14">
      <c r="A22" s="34">
        <v>21</v>
      </c>
      <c r="B22" s="39" t="s">
        <v>251</v>
      </c>
      <c r="C22" s="63" t="s">
        <v>252</v>
      </c>
      <c r="D22" s="40">
        <v>2030</v>
      </c>
      <c r="E22" s="46" t="s">
        <v>162</v>
      </c>
      <c r="F22" s="41">
        <v>6.3399999999999998E-2</v>
      </c>
      <c r="G22" s="40">
        <v>769935</v>
      </c>
      <c r="H22" s="40">
        <v>1054</v>
      </c>
      <c r="I22" s="40">
        <v>-162</v>
      </c>
      <c r="J22" s="40">
        <v>0.12</v>
      </c>
      <c r="K22" s="40">
        <v>-9.9499999999999993</v>
      </c>
      <c r="L22" s="43">
        <v>-40.090000000000003</v>
      </c>
      <c r="M22" s="42">
        <v>4.8899999999999997</v>
      </c>
      <c r="N22" s="35" t="str">
        <f t="shared" si="0"/>
        <v>▶</v>
      </c>
    </row>
    <row r="23" spans="1:14">
      <c r="A23" s="34">
        <v>22</v>
      </c>
      <c r="B23" s="39" t="s">
        <v>253</v>
      </c>
      <c r="C23" s="63" t="s">
        <v>254</v>
      </c>
      <c r="D23" s="40">
        <v>1013</v>
      </c>
      <c r="E23" s="46" t="s">
        <v>162</v>
      </c>
      <c r="F23" s="41">
        <v>6.0699999999999997E-2</v>
      </c>
      <c r="G23" s="40">
        <v>920296</v>
      </c>
      <c r="H23" s="40">
        <v>314</v>
      </c>
      <c r="I23" s="40">
        <v>-68</v>
      </c>
      <c r="J23" s="40">
        <v>0.46</v>
      </c>
      <c r="K23" s="40">
        <v>-2.4</v>
      </c>
      <c r="L23" s="42">
        <v>-22.41</v>
      </c>
      <c r="M23" s="42">
        <v>0.89</v>
      </c>
      <c r="N23" s="35" t="str">
        <f t="shared" si="0"/>
        <v>▶</v>
      </c>
    </row>
    <row r="24" spans="1:14">
      <c r="A24" s="34">
        <v>23</v>
      </c>
      <c r="B24" s="39" t="s">
        <v>255</v>
      </c>
      <c r="C24" s="63" t="s">
        <v>256</v>
      </c>
      <c r="D24" s="40">
        <v>9610</v>
      </c>
      <c r="E24" s="46" t="s">
        <v>162</v>
      </c>
      <c r="F24" s="41">
        <v>6.0699999999999997E-2</v>
      </c>
      <c r="G24" s="40">
        <v>674941</v>
      </c>
      <c r="H24" s="40">
        <v>4379</v>
      </c>
      <c r="I24" s="40">
        <v>5</v>
      </c>
      <c r="J24" s="40">
        <v>0.31</v>
      </c>
      <c r="K24" s="40">
        <v>-22.77</v>
      </c>
      <c r="L24" s="42">
        <v>-12.67</v>
      </c>
      <c r="M24" s="42">
        <v>4.66</v>
      </c>
      <c r="N24" s="35" t="str">
        <f t="shared" si="0"/>
        <v>▶</v>
      </c>
    </row>
    <row r="25" spans="1:14">
      <c r="A25" s="34">
        <v>24</v>
      </c>
      <c r="B25" s="39" t="s">
        <v>257</v>
      </c>
      <c r="C25" s="63" t="s">
        <v>258</v>
      </c>
      <c r="D25" s="40">
        <v>15120</v>
      </c>
      <c r="E25" s="46" t="s">
        <v>162</v>
      </c>
      <c r="F25" s="41">
        <v>6.0299999999999999E-2</v>
      </c>
      <c r="G25" s="40">
        <v>2371833</v>
      </c>
      <c r="H25" s="40">
        <v>907</v>
      </c>
      <c r="I25" s="40">
        <v>0</v>
      </c>
      <c r="J25" s="40">
        <v>0.88</v>
      </c>
      <c r="K25" s="40">
        <v>-103.56</v>
      </c>
      <c r="L25" s="42">
        <v>1.25</v>
      </c>
      <c r="M25" s="42">
        <v>1.42</v>
      </c>
      <c r="N25" s="35" t="str">
        <f t="shared" si="0"/>
        <v>▶</v>
      </c>
    </row>
    <row r="26" spans="1:14">
      <c r="A26" s="34">
        <v>25</v>
      </c>
      <c r="B26" s="39" t="s">
        <v>259</v>
      </c>
      <c r="C26" s="63" t="s">
        <v>260</v>
      </c>
      <c r="D26" s="40">
        <v>540</v>
      </c>
      <c r="E26" s="46" t="s">
        <v>162</v>
      </c>
      <c r="F26" s="41">
        <v>5.8799999999999998E-2</v>
      </c>
      <c r="G26" s="40">
        <v>159887</v>
      </c>
      <c r="H26" s="40">
        <v>211</v>
      </c>
      <c r="I26" s="40">
        <v>1</v>
      </c>
      <c r="J26" s="40">
        <v>3.18</v>
      </c>
      <c r="K26" s="40">
        <v>-36</v>
      </c>
      <c r="L26" s="42">
        <v>6.96</v>
      </c>
      <c r="M26" s="42">
        <v>0.51</v>
      </c>
      <c r="N26" s="35" t="str">
        <f t="shared" si="0"/>
        <v>▶</v>
      </c>
    </row>
    <row r="27" spans="1:14">
      <c r="A27" s="34">
        <v>26</v>
      </c>
      <c r="B27" s="39" t="s">
        <v>261</v>
      </c>
      <c r="C27" s="63" t="s">
        <v>262</v>
      </c>
      <c r="D27" s="40">
        <v>3240</v>
      </c>
      <c r="E27" s="46" t="s">
        <v>162</v>
      </c>
      <c r="F27" s="41">
        <v>5.8799999999999998E-2</v>
      </c>
      <c r="G27" s="40">
        <v>159544</v>
      </c>
      <c r="H27" s="40">
        <v>470</v>
      </c>
      <c r="I27" s="40">
        <v>82</v>
      </c>
      <c r="J27" s="40">
        <v>6.17</v>
      </c>
      <c r="K27" s="40">
        <v>5.5</v>
      </c>
      <c r="L27" s="42">
        <v>10.76</v>
      </c>
      <c r="M27" s="42">
        <v>0.68</v>
      </c>
      <c r="N27" s="35" t="str">
        <f t="shared" si="0"/>
        <v>▶</v>
      </c>
    </row>
    <row r="28" spans="1:14">
      <c r="A28" s="34">
        <v>27</v>
      </c>
      <c r="B28" s="39" t="s">
        <v>263</v>
      </c>
      <c r="C28" s="63" t="s">
        <v>264</v>
      </c>
      <c r="D28" s="40">
        <v>15270</v>
      </c>
      <c r="E28" s="46" t="s">
        <v>162</v>
      </c>
      <c r="F28" s="41">
        <v>5.8200000000000002E-2</v>
      </c>
      <c r="G28" s="40">
        <v>438029</v>
      </c>
      <c r="H28" s="40">
        <v>1766</v>
      </c>
      <c r="I28" s="40">
        <v>205</v>
      </c>
      <c r="J28" s="40">
        <v>4.6399999999999997</v>
      </c>
      <c r="K28" s="40">
        <v>9.77</v>
      </c>
      <c r="L28" s="42">
        <v>8</v>
      </c>
      <c r="M28" s="42">
        <v>0.78</v>
      </c>
      <c r="N28" s="35" t="str">
        <f t="shared" si="0"/>
        <v>▶</v>
      </c>
    </row>
    <row r="29" spans="1:14">
      <c r="A29" s="34">
        <v>28</v>
      </c>
      <c r="B29" s="39" t="s">
        <v>265</v>
      </c>
      <c r="C29" s="63" t="s">
        <v>266</v>
      </c>
      <c r="D29" s="40">
        <v>3380</v>
      </c>
      <c r="E29" s="46" t="s">
        <v>162</v>
      </c>
      <c r="F29" s="41">
        <v>5.79E-2</v>
      </c>
      <c r="G29" s="40">
        <v>25062864</v>
      </c>
      <c r="H29" s="40">
        <v>2444</v>
      </c>
      <c r="I29" s="40">
        <v>15</v>
      </c>
      <c r="J29" s="40">
        <v>2.59</v>
      </c>
      <c r="K29" s="40">
        <v>-375.56</v>
      </c>
      <c r="L29" s="43">
        <v>1.28</v>
      </c>
      <c r="M29" s="42">
        <v>2.57</v>
      </c>
      <c r="N29" s="35" t="str">
        <f t="shared" si="0"/>
        <v>▶</v>
      </c>
    </row>
    <row r="30" spans="1:14">
      <c r="A30" s="34">
        <v>29</v>
      </c>
      <c r="B30" s="39" t="s">
        <v>267</v>
      </c>
      <c r="C30" s="63" t="s">
        <v>268</v>
      </c>
      <c r="D30" s="40">
        <v>3050</v>
      </c>
      <c r="E30" s="46" t="s">
        <v>162</v>
      </c>
      <c r="F30" s="41">
        <v>5.7200000000000001E-2</v>
      </c>
      <c r="G30" s="40">
        <v>19113288</v>
      </c>
      <c r="H30" s="40">
        <v>301</v>
      </c>
      <c r="I30" s="40">
        <v>-30</v>
      </c>
      <c r="J30" s="40">
        <v>0.77</v>
      </c>
      <c r="K30" s="40">
        <v>-5.78</v>
      </c>
      <c r="L30" s="43">
        <v>-66.67</v>
      </c>
      <c r="M30" s="42">
        <v>10.51</v>
      </c>
      <c r="N30" s="35" t="str">
        <f t="shared" si="0"/>
        <v>▶</v>
      </c>
    </row>
    <row r="31" spans="1:14">
      <c r="A31" s="34">
        <v>30</v>
      </c>
      <c r="B31" s="39" t="s">
        <v>269</v>
      </c>
      <c r="C31" s="63" t="s">
        <v>270</v>
      </c>
      <c r="D31" s="40">
        <v>1012</v>
      </c>
      <c r="E31" s="46" t="s">
        <v>162</v>
      </c>
      <c r="F31" s="41">
        <v>5.3100000000000001E-2</v>
      </c>
      <c r="G31" s="40">
        <v>515083</v>
      </c>
      <c r="H31" s="40">
        <v>258</v>
      </c>
      <c r="I31" s="40">
        <v>40</v>
      </c>
      <c r="J31" s="40">
        <v>0.66</v>
      </c>
      <c r="K31" s="40">
        <v>-5.33</v>
      </c>
      <c r="L31" s="42">
        <v>-3.44</v>
      </c>
      <c r="M31" s="42">
        <v>0.64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si="0"/>
        <v/>
      </c>
    </row>
    <row r="68" spans="14:14">
      <c r="N68" s="35" t="str">
        <f t="shared" ref="N68:N131" si="1">IF(ISBLANK($B68),"",HYPERLINK($C68,"▶"))</f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si="1"/>
        <v/>
      </c>
    </row>
    <row r="132" spans="14:14">
      <c r="N132" s="35" t="str">
        <f t="shared" ref="N132:N195" si="2">IF(ISBLANK($B132),"",HYPERLINK($C132,"▶"))</f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si="2"/>
        <v/>
      </c>
    </row>
    <row r="196" spans="14:14">
      <c r="N196" s="35" t="str">
        <f t="shared" ref="N196:N200" si="3">IF(ISBLANK($B196),"",HYPERLINK($C196,"▶"))</f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8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9" customFormat="1" ht="17.25" thickBot="1">
      <c r="A1" s="48" t="s">
        <v>69</v>
      </c>
      <c r="B1" s="57" t="s">
        <v>70</v>
      </c>
      <c r="C1" s="48" t="s">
        <v>71</v>
      </c>
      <c r="D1" s="48" t="s">
        <v>72</v>
      </c>
      <c r="E1" s="48" t="s">
        <v>73</v>
      </c>
      <c r="F1" s="48" t="s">
        <v>74</v>
      </c>
      <c r="G1" s="48" t="s">
        <v>75</v>
      </c>
      <c r="H1" s="48" t="s">
        <v>76</v>
      </c>
      <c r="I1" s="48" t="s">
        <v>42</v>
      </c>
    </row>
    <row r="2" spans="1:9" ht="17.25" thickTop="1">
      <c r="A2" t="s">
        <v>271</v>
      </c>
      <c r="B2" s="58" t="s">
        <v>272</v>
      </c>
      <c r="C2" s="10">
        <v>2.69E-2</v>
      </c>
      <c r="D2">
        <v>12</v>
      </c>
      <c r="E2">
        <v>1</v>
      </c>
      <c r="F2">
        <v>1</v>
      </c>
      <c r="G2">
        <v>10</v>
      </c>
      <c r="H2" s="12">
        <v>0.3</v>
      </c>
      <c r="I2" s="35" t="str">
        <f t="shared" ref="I2:I3" si="0">IF(ISBLANK($A2),"",HYPERLINK($B2,"▶"))</f>
        <v>▶</v>
      </c>
    </row>
    <row r="3" spans="1:9">
      <c r="A3" t="s">
        <v>273</v>
      </c>
      <c r="B3" s="58" t="s">
        <v>274</v>
      </c>
      <c r="C3" s="10">
        <v>1.9800000000000002E-2</v>
      </c>
      <c r="D3">
        <v>11</v>
      </c>
      <c r="E3">
        <v>4</v>
      </c>
      <c r="F3">
        <v>1</v>
      </c>
      <c r="G3">
        <v>6</v>
      </c>
      <c r="H3" s="12">
        <v>0.22</v>
      </c>
      <c r="I3" s="35" t="str">
        <f t="shared" si="0"/>
        <v>▶</v>
      </c>
    </row>
    <row r="4" spans="1:9">
      <c r="A4" t="s">
        <v>275</v>
      </c>
      <c r="B4" s="58" t="s">
        <v>276</v>
      </c>
      <c r="C4" s="10">
        <v>1.61E-2</v>
      </c>
      <c r="D4">
        <v>24</v>
      </c>
      <c r="E4">
        <v>11</v>
      </c>
      <c r="F4">
        <v>2</v>
      </c>
      <c r="G4">
        <v>11</v>
      </c>
      <c r="H4" s="12">
        <v>0.18</v>
      </c>
      <c r="I4" s="35" t="str">
        <f>IF(ISBLANK($A4),"",HYPERLINK($B4,"▶"))</f>
        <v>▶</v>
      </c>
    </row>
    <row r="5" spans="1:9">
      <c r="A5" t="s">
        <v>277</v>
      </c>
      <c r="B5" s="58" t="s">
        <v>278</v>
      </c>
      <c r="C5" s="10">
        <v>5.4000000000000003E-3</v>
      </c>
      <c r="D5">
        <v>1</v>
      </c>
      <c r="E5">
        <v>1</v>
      </c>
      <c r="F5">
        <v>0</v>
      </c>
      <c r="G5">
        <v>0</v>
      </c>
      <c r="H5" s="12">
        <v>0.06</v>
      </c>
      <c r="I5" s="35" t="str">
        <f t="shared" ref="I5:I68" si="1">IF(ISBLANK($A5),"",HYPERLINK($B5,"▶"))</f>
        <v>▶</v>
      </c>
    </row>
    <row r="6" spans="1:9">
      <c r="A6" t="s">
        <v>279</v>
      </c>
      <c r="B6" s="58" t="s">
        <v>280</v>
      </c>
      <c r="C6" s="10">
        <v>5.3E-3</v>
      </c>
      <c r="D6">
        <v>12</v>
      </c>
      <c r="E6">
        <v>5</v>
      </c>
      <c r="F6">
        <v>1</v>
      </c>
      <c r="G6">
        <v>6</v>
      </c>
      <c r="H6" s="12">
        <v>0.05</v>
      </c>
      <c r="I6" s="35" t="str">
        <f t="shared" si="1"/>
        <v>▶</v>
      </c>
    </row>
    <row r="7" spans="1:9">
      <c r="A7" t="s">
        <v>281</v>
      </c>
      <c r="B7" s="58" t="s">
        <v>282</v>
      </c>
      <c r="C7" s="10">
        <v>2.0999999999999999E-3</v>
      </c>
      <c r="D7">
        <v>31</v>
      </c>
      <c r="E7">
        <v>11</v>
      </c>
      <c r="F7">
        <v>2</v>
      </c>
      <c r="G7">
        <v>18</v>
      </c>
      <c r="H7" s="12">
        <v>0.02</v>
      </c>
      <c r="I7" s="35" t="str">
        <f t="shared" si="1"/>
        <v>▶</v>
      </c>
    </row>
    <row r="8" spans="1:9">
      <c r="A8" t="s">
        <v>283</v>
      </c>
      <c r="B8" s="58" t="s">
        <v>284</v>
      </c>
      <c r="C8" s="10">
        <v>5.0000000000000001E-4</v>
      </c>
      <c r="D8">
        <v>4</v>
      </c>
      <c r="E8">
        <v>2</v>
      </c>
      <c r="F8">
        <v>1</v>
      </c>
      <c r="G8">
        <v>1</v>
      </c>
      <c r="H8" s="12">
        <v>0</v>
      </c>
      <c r="I8" s="35" t="str">
        <f t="shared" si="1"/>
        <v>▶</v>
      </c>
    </row>
    <row r="9" spans="1:9">
      <c r="A9" t="s">
        <v>285</v>
      </c>
      <c r="B9" s="58" t="s">
        <v>286</v>
      </c>
      <c r="C9" s="10">
        <v>-2.9999999999999997E-4</v>
      </c>
      <c r="D9">
        <v>21</v>
      </c>
      <c r="E9">
        <v>4</v>
      </c>
      <c r="F9">
        <v>3</v>
      </c>
      <c r="G9">
        <v>14</v>
      </c>
      <c r="H9" s="12">
        <v>0</v>
      </c>
      <c r="I9" s="35" t="str">
        <f t="shared" si="1"/>
        <v>▶</v>
      </c>
    </row>
    <row r="10" spans="1:9">
      <c r="A10" t="s">
        <v>287</v>
      </c>
      <c r="B10" s="58" t="s">
        <v>288</v>
      </c>
      <c r="C10" s="10">
        <v>-5.9999999999999995E-4</v>
      </c>
      <c r="D10">
        <v>15</v>
      </c>
      <c r="E10">
        <v>1</v>
      </c>
      <c r="F10">
        <v>2</v>
      </c>
      <c r="G10">
        <v>12</v>
      </c>
      <c r="H10" s="12">
        <v>0</v>
      </c>
      <c r="I10" s="35" t="str">
        <f t="shared" si="1"/>
        <v>▶</v>
      </c>
    </row>
    <row r="11" spans="1:9">
      <c r="A11" t="s">
        <v>289</v>
      </c>
      <c r="B11" s="58" t="s">
        <v>290</v>
      </c>
      <c r="C11" s="10">
        <v>-8.0000000000000004E-4</v>
      </c>
      <c r="D11">
        <v>14</v>
      </c>
      <c r="E11">
        <v>1</v>
      </c>
      <c r="F11">
        <v>2</v>
      </c>
      <c r="G11">
        <v>11</v>
      </c>
      <c r="H11" s="12">
        <v>0</v>
      </c>
      <c r="I11" s="35" t="str">
        <f t="shared" si="1"/>
        <v>▶</v>
      </c>
    </row>
    <row r="12" spans="1:9">
      <c r="A12" t="s">
        <v>291</v>
      </c>
      <c r="B12" s="58" t="s">
        <v>292</v>
      </c>
      <c r="C12" s="10">
        <v>-8.9999999999999998E-4</v>
      </c>
      <c r="D12">
        <v>12</v>
      </c>
      <c r="E12">
        <v>4</v>
      </c>
      <c r="F12">
        <v>0</v>
      </c>
      <c r="G12">
        <v>8</v>
      </c>
      <c r="H12" s="12">
        <v>0.01</v>
      </c>
      <c r="I12" s="35" t="str">
        <f t="shared" si="1"/>
        <v>▶</v>
      </c>
    </row>
    <row r="13" spans="1:9">
      <c r="A13" t="s">
        <v>293</v>
      </c>
      <c r="B13" s="58" t="s">
        <v>294</v>
      </c>
      <c r="C13" s="10">
        <v>-1.9E-3</v>
      </c>
      <c r="D13">
        <v>1</v>
      </c>
      <c r="E13">
        <v>0</v>
      </c>
      <c r="F13">
        <v>0</v>
      </c>
      <c r="G13">
        <v>1</v>
      </c>
      <c r="H13" s="12">
        <v>0.02</v>
      </c>
      <c r="I13" s="35" t="str">
        <f t="shared" si="1"/>
        <v>▶</v>
      </c>
    </row>
    <row r="14" spans="1:9">
      <c r="A14" t="s">
        <v>295</v>
      </c>
      <c r="B14" s="58" t="s">
        <v>296</v>
      </c>
      <c r="C14" s="10">
        <v>-2.3999999999999998E-3</v>
      </c>
      <c r="D14">
        <v>15</v>
      </c>
      <c r="E14">
        <v>2</v>
      </c>
      <c r="F14">
        <v>1</v>
      </c>
      <c r="G14">
        <v>12</v>
      </c>
      <c r="H14" s="12">
        <v>0.02</v>
      </c>
      <c r="I14" s="35" t="str">
        <f t="shared" si="1"/>
        <v>▶</v>
      </c>
    </row>
    <row r="15" spans="1:9">
      <c r="A15" t="s">
        <v>297</v>
      </c>
      <c r="B15" s="58" t="s">
        <v>298</v>
      </c>
      <c r="C15" s="10">
        <v>-3.0000000000000001E-3</v>
      </c>
      <c r="D15">
        <v>16</v>
      </c>
      <c r="E15">
        <v>3</v>
      </c>
      <c r="F15">
        <v>1</v>
      </c>
      <c r="G15">
        <v>12</v>
      </c>
      <c r="H15" s="12">
        <v>0.03</v>
      </c>
      <c r="I15" s="35" t="str">
        <f t="shared" si="1"/>
        <v>▶</v>
      </c>
    </row>
    <row r="16" spans="1:9">
      <c r="A16" t="s">
        <v>299</v>
      </c>
      <c r="B16" s="58" t="s">
        <v>300</v>
      </c>
      <c r="C16" s="10">
        <v>-3.5000000000000001E-3</v>
      </c>
      <c r="D16">
        <v>7</v>
      </c>
      <c r="E16">
        <v>1</v>
      </c>
      <c r="F16">
        <v>0</v>
      </c>
      <c r="G16">
        <v>6</v>
      </c>
      <c r="H16" s="12">
        <v>0.03</v>
      </c>
      <c r="I16" s="35" t="str">
        <f t="shared" si="1"/>
        <v>▶</v>
      </c>
    </row>
    <row r="17" spans="1:9">
      <c r="A17" t="s">
        <v>301</v>
      </c>
      <c r="B17" s="58" t="s">
        <v>302</v>
      </c>
      <c r="C17" s="10">
        <v>-3.8999999999999998E-3</v>
      </c>
      <c r="D17">
        <v>17</v>
      </c>
      <c r="E17">
        <v>3</v>
      </c>
      <c r="F17">
        <v>0</v>
      </c>
      <c r="G17">
        <v>14</v>
      </c>
      <c r="H17" s="12">
        <v>0.04</v>
      </c>
      <c r="I17" s="35" t="str">
        <f t="shared" si="1"/>
        <v>▶</v>
      </c>
    </row>
    <row r="18" spans="1:9">
      <c r="A18" t="s">
        <v>303</v>
      </c>
      <c r="B18" s="58" t="s">
        <v>304</v>
      </c>
      <c r="C18" s="10">
        <v>-4.4999999999999997E-3</v>
      </c>
      <c r="D18">
        <v>23</v>
      </c>
      <c r="E18">
        <v>8</v>
      </c>
      <c r="F18">
        <v>3</v>
      </c>
      <c r="G18">
        <v>12</v>
      </c>
      <c r="H18" s="12">
        <v>0.05</v>
      </c>
      <c r="I18" s="35" t="str">
        <f t="shared" si="1"/>
        <v>▶</v>
      </c>
    </row>
    <row r="19" spans="1:9">
      <c r="A19" t="s">
        <v>305</v>
      </c>
      <c r="B19" s="58" t="s">
        <v>306</v>
      </c>
      <c r="C19" s="10">
        <v>-4.8999999999999998E-3</v>
      </c>
      <c r="D19">
        <v>5</v>
      </c>
      <c r="E19">
        <v>0</v>
      </c>
      <c r="F19">
        <v>0</v>
      </c>
      <c r="G19">
        <v>5</v>
      </c>
      <c r="H19" s="12">
        <v>0.05</v>
      </c>
      <c r="I19" s="35" t="str">
        <f t="shared" si="1"/>
        <v>▶</v>
      </c>
    </row>
    <row r="20" spans="1:9">
      <c r="A20" t="s">
        <v>307</v>
      </c>
      <c r="B20" s="58" t="s">
        <v>308</v>
      </c>
      <c r="C20" s="10">
        <v>-5.3E-3</v>
      </c>
      <c r="D20">
        <v>1</v>
      </c>
      <c r="E20">
        <v>0</v>
      </c>
      <c r="F20">
        <v>0</v>
      </c>
      <c r="G20">
        <v>1</v>
      </c>
      <c r="H20" s="12">
        <v>0.05</v>
      </c>
      <c r="I20" s="35" t="str">
        <f t="shared" si="1"/>
        <v>▶</v>
      </c>
    </row>
    <row r="21" spans="1:9">
      <c r="A21" t="s">
        <v>309</v>
      </c>
      <c r="B21" s="58" t="s">
        <v>310</v>
      </c>
      <c r="C21" s="10">
        <v>-6.3E-3</v>
      </c>
      <c r="D21">
        <v>18</v>
      </c>
      <c r="E21">
        <v>2</v>
      </c>
      <c r="F21">
        <v>3</v>
      </c>
      <c r="G21">
        <v>13</v>
      </c>
      <c r="H21" s="12">
        <v>7.0000000000000007E-2</v>
      </c>
      <c r="I21" s="35" t="str">
        <f t="shared" si="1"/>
        <v>▶</v>
      </c>
    </row>
    <row r="22" spans="1:9">
      <c r="A22" t="s">
        <v>311</v>
      </c>
      <c r="B22" s="58" t="s">
        <v>312</v>
      </c>
      <c r="C22" s="10">
        <v>-6.3E-3</v>
      </c>
      <c r="D22">
        <v>1340</v>
      </c>
      <c r="E22">
        <v>314</v>
      </c>
      <c r="F22">
        <v>111</v>
      </c>
      <c r="G22">
        <v>915</v>
      </c>
      <c r="H22" s="12">
        <v>7.0000000000000007E-2</v>
      </c>
      <c r="I22" s="35" t="str">
        <f t="shared" si="1"/>
        <v>▶</v>
      </c>
    </row>
    <row r="23" spans="1:9">
      <c r="A23" t="s">
        <v>313</v>
      </c>
      <c r="B23" s="58" t="s">
        <v>314</v>
      </c>
      <c r="C23" s="10">
        <v>-6.6E-3</v>
      </c>
      <c r="D23">
        <v>4</v>
      </c>
      <c r="E23">
        <v>1</v>
      </c>
      <c r="F23">
        <v>0</v>
      </c>
      <c r="G23">
        <v>3</v>
      </c>
      <c r="H23" s="12">
        <v>7.0000000000000007E-2</v>
      </c>
      <c r="I23" s="35" t="str">
        <f t="shared" si="1"/>
        <v>▶</v>
      </c>
    </row>
    <row r="24" spans="1:9">
      <c r="A24" t="s">
        <v>315</v>
      </c>
      <c r="B24" s="58" t="s">
        <v>316</v>
      </c>
      <c r="C24" s="10">
        <v>-6.7999999999999996E-3</v>
      </c>
      <c r="D24">
        <v>7</v>
      </c>
      <c r="E24">
        <v>0</v>
      </c>
      <c r="F24">
        <v>1</v>
      </c>
      <c r="G24">
        <v>6</v>
      </c>
      <c r="H24" s="12">
        <v>7.0000000000000007E-2</v>
      </c>
      <c r="I24" s="35" t="str">
        <f t="shared" si="1"/>
        <v>▶</v>
      </c>
    </row>
    <row r="25" spans="1:9">
      <c r="A25" t="s">
        <v>317</v>
      </c>
      <c r="B25" s="58" t="s">
        <v>318</v>
      </c>
      <c r="C25" s="10">
        <v>-6.7999999999999996E-3</v>
      </c>
      <c r="D25">
        <v>80</v>
      </c>
      <c r="E25">
        <v>20</v>
      </c>
      <c r="F25">
        <v>6</v>
      </c>
      <c r="G25">
        <v>54</v>
      </c>
      <c r="H25" s="12">
        <v>7.0000000000000007E-2</v>
      </c>
      <c r="I25" s="35" t="str">
        <f t="shared" si="1"/>
        <v>▶</v>
      </c>
    </row>
    <row r="26" spans="1:9">
      <c r="A26" t="s">
        <v>319</v>
      </c>
      <c r="B26" s="58" t="s">
        <v>320</v>
      </c>
      <c r="C26" s="10">
        <v>-7.7000000000000002E-3</v>
      </c>
      <c r="D26">
        <v>101</v>
      </c>
      <c r="E26">
        <v>18</v>
      </c>
      <c r="F26">
        <v>5</v>
      </c>
      <c r="G26">
        <v>78</v>
      </c>
      <c r="H26" s="12">
        <v>0.08</v>
      </c>
      <c r="I26" s="35" t="str">
        <f t="shared" si="1"/>
        <v>▶</v>
      </c>
    </row>
    <row r="27" spans="1:9">
      <c r="A27" t="s">
        <v>321</v>
      </c>
      <c r="B27" s="58" t="s">
        <v>322</v>
      </c>
      <c r="C27" s="10">
        <v>-8.9999999999999993E-3</v>
      </c>
      <c r="D27">
        <v>84</v>
      </c>
      <c r="E27">
        <v>22</v>
      </c>
      <c r="F27">
        <v>3</v>
      </c>
      <c r="G27">
        <v>59</v>
      </c>
      <c r="H27" s="12">
        <v>0.1</v>
      </c>
      <c r="I27" s="35" t="str">
        <f t="shared" si="1"/>
        <v>▶</v>
      </c>
    </row>
    <row r="28" spans="1:9">
      <c r="A28" t="s">
        <v>323</v>
      </c>
      <c r="B28" s="58" t="s">
        <v>324</v>
      </c>
      <c r="C28" s="10">
        <v>-9.4999999999999998E-3</v>
      </c>
      <c r="D28">
        <v>52</v>
      </c>
      <c r="E28">
        <v>15</v>
      </c>
      <c r="F28">
        <v>3</v>
      </c>
      <c r="G28">
        <v>34</v>
      </c>
      <c r="H28" s="12">
        <v>0.1</v>
      </c>
      <c r="I28" s="35" t="str">
        <f t="shared" si="1"/>
        <v>▶</v>
      </c>
    </row>
    <row r="29" spans="1:9">
      <c r="A29" t="s">
        <v>325</v>
      </c>
      <c r="B29" s="58" t="s">
        <v>326</v>
      </c>
      <c r="C29" s="10">
        <v>-9.7000000000000003E-3</v>
      </c>
      <c r="D29">
        <v>11</v>
      </c>
      <c r="E29">
        <v>1</v>
      </c>
      <c r="F29">
        <v>3</v>
      </c>
      <c r="G29">
        <v>7</v>
      </c>
      <c r="H29" s="12">
        <v>0.1</v>
      </c>
      <c r="I29" s="35" t="str">
        <f t="shared" si="1"/>
        <v>▶</v>
      </c>
    </row>
    <row r="30" spans="1:9">
      <c r="A30" t="s">
        <v>327</v>
      </c>
      <c r="B30" s="58" t="s">
        <v>328</v>
      </c>
      <c r="C30" s="10">
        <v>-9.9000000000000008E-3</v>
      </c>
      <c r="D30">
        <v>1</v>
      </c>
      <c r="E30">
        <v>0</v>
      </c>
      <c r="F30">
        <v>0</v>
      </c>
      <c r="G30">
        <v>1</v>
      </c>
      <c r="H30" s="12">
        <v>0.11</v>
      </c>
      <c r="I30" s="35" t="str">
        <f t="shared" si="1"/>
        <v>▶</v>
      </c>
    </row>
    <row r="31" spans="1:9">
      <c r="A31" t="s">
        <v>329</v>
      </c>
      <c r="B31" s="58" t="s">
        <v>330</v>
      </c>
      <c r="C31" s="10">
        <v>-1.04E-2</v>
      </c>
      <c r="D31">
        <v>28</v>
      </c>
      <c r="E31">
        <v>6</v>
      </c>
      <c r="F31">
        <v>1</v>
      </c>
      <c r="G31">
        <v>21</v>
      </c>
      <c r="H31" s="12">
        <v>0.11</v>
      </c>
      <c r="I31" s="35" t="str">
        <f t="shared" si="1"/>
        <v>▶</v>
      </c>
    </row>
    <row r="32" spans="1:9">
      <c r="A32" t="s">
        <v>331</v>
      </c>
      <c r="B32" s="58" t="s">
        <v>332</v>
      </c>
      <c r="C32" s="10">
        <v>-1.0500000000000001E-2</v>
      </c>
      <c r="D32">
        <v>28</v>
      </c>
      <c r="E32">
        <v>7</v>
      </c>
      <c r="F32">
        <v>1</v>
      </c>
      <c r="G32">
        <v>20</v>
      </c>
      <c r="H32" s="12">
        <v>0.11</v>
      </c>
      <c r="I32" s="35" t="str">
        <f t="shared" si="1"/>
        <v>▶</v>
      </c>
    </row>
    <row r="33" spans="1:9">
      <c r="A33" t="s">
        <v>333</v>
      </c>
      <c r="B33" s="58" t="s">
        <v>334</v>
      </c>
      <c r="C33" s="10">
        <v>-1.09E-2</v>
      </c>
      <c r="D33">
        <v>20</v>
      </c>
      <c r="E33">
        <v>2</v>
      </c>
      <c r="F33">
        <v>1</v>
      </c>
      <c r="G33">
        <v>17</v>
      </c>
      <c r="H33" s="12">
        <v>0.12</v>
      </c>
      <c r="I33" s="35" t="str">
        <f t="shared" si="1"/>
        <v>▶</v>
      </c>
    </row>
    <row r="34" spans="1:9">
      <c r="A34" t="s">
        <v>335</v>
      </c>
      <c r="B34" s="58" t="s">
        <v>336</v>
      </c>
      <c r="C34" s="10">
        <v>-1.0999999999999999E-2</v>
      </c>
      <c r="D34">
        <v>19</v>
      </c>
      <c r="E34">
        <v>6</v>
      </c>
      <c r="F34">
        <v>1</v>
      </c>
      <c r="G34">
        <v>12</v>
      </c>
      <c r="H34" s="12">
        <v>0.12</v>
      </c>
      <c r="I34" s="35" t="str">
        <f t="shared" si="1"/>
        <v>▶</v>
      </c>
    </row>
    <row r="35" spans="1:9">
      <c r="A35" t="s">
        <v>337</v>
      </c>
      <c r="B35" s="58" t="s">
        <v>338</v>
      </c>
      <c r="C35" s="10">
        <v>-1.14E-2</v>
      </c>
      <c r="D35">
        <v>25</v>
      </c>
      <c r="E35">
        <v>7</v>
      </c>
      <c r="F35">
        <v>0</v>
      </c>
      <c r="G35">
        <v>18</v>
      </c>
      <c r="H35" s="12">
        <v>0.12</v>
      </c>
      <c r="I35" s="35" t="str">
        <f t="shared" si="1"/>
        <v>▶</v>
      </c>
    </row>
    <row r="36" spans="1:9">
      <c r="A36" t="s">
        <v>339</v>
      </c>
      <c r="B36" s="58" t="s">
        <v>340</v>
      </c>
      <c r="C36" s="10">
        <v>-1.1599999999999999E-2</v>
      </c>
      <c r="D36">
        <v>27</v>
      </c>
      <c r="E36">
        <v>7</v>
      </c>
      <c r="F36">
        <v>1</v>
      </c>
      <c r="G36">
        <v>19</v>
      </c>
      <c r="H36" s="12">
        <v>0.13</v>
      </c>
      <c r="I36" s="35" t="str">
        <f t="shared" si="1"/>
        <v>▶</v>
      </c>
    </row>
    <row r="37" spans="1:9">
      <c r="A37" t="s">
        <v>341</v>
      </c>
      <c r="B37" s="58" t="s">
        <v>342</v>
      </c>
      <c r="C37" s="10">
        <v>-1.1900000000000001E-2</v>
      </c>
      <c r="D37">
        <v>101</v>
      </c>
      <c r="E37">
        <v>17</v>
      </c>
      <c r="F37">
        <v>9</v>
      </c>
      <c r="G37">
        <v>75</v>
      </c>
      <c r="H37" s="12">
        <v>0.13</v>
      </c>
      <c r="I37" s="35" t="str">
        <f t="shared" si="1"/>
        <v>▶</v>
      </c>
    </row>
    <row r="38" spans="1:9">
      <c r="A38" t="s">
        <v>343</v>
      </c>
      <c r="B38" s="58" t="s">
        <v>344</v>
      </c>
      <c r="C38" s="10">
        <v>-1.1900000000000001E-2</v>
      </c>
      <c r="D38">
        <v>16</v>
      </c>
      <c r="E38">
        <v>5</v>
      </c>
      <c r="F38">
        <v>0</v>
      </c>
      <c r="G38">
        <v>11</v>
      </c>
      <c r="H38" s="12">
        <v>0.13</v>
      </c>
      <c r="I38" s="35" t="str">
        <f t="shared" si="1"/>
        <v>▶</v>
      </c>
    </row>
    <row r="39" spans="1:9">
      <c r="A39" t="s">
        <v>345</v>
      </c>
      <c r="B39" s="58" t="s">
        <v>346</v>
      </c>
      <c r="C39" s="10">
        <v>-1.2200000000000001E-2</v>
      </c>
      <c r="D39">
        <v>10</v>
      </c>
      <c r="E39">
        <v>3</v>
      </c>
      <c r="F39">
        <v>0</v>
      </c>
      <c r="G39">
        <v>7</v>
      </c>
      <c r="H39" s="12">
        <v>0.13</v>
      </c>
      <c r="I39" s="35" t="str">
        <f t="shared" si="1"/>
        <v>▶</v>
      </c>
    </row>
    <row r="40" spans="1:9">
      <c r="A40" t="s">
        <v>347</v>
      </c>
      <c r="B40" s="58" t="s">
        <v>348</v>
      </c>
      <c r="C40" s="10">
        <v>-1.2699999999999999E-2</v>
      </c>
      <c r="D40">
        <v>183</v>
      </c>
      <c r="E40">
        <v>25</v>
      </c>
      <c r="F40">
        <v>9</v>
      </c>
      <c r="G40">
        <v>149</v>
      </c>
      <c r="H40" s="12">
        <v>0.14000000000000001</v>
      </c>
      <c r="I40" s="35" t="str">
        <f t="shared" si="1"/>
        <v>▶</v>
      </c>
    </row>
    <row r="41" spans="1:9">
      <c r="A41" t="s">
        <v>349</v>
      </c>
      <c r="B41" s="58" t="s">
        <v>350</v>
      </c>
      <c r="C41" s="10">
        <v>-1.3100000000000001E-2</v>
      </c>
      <c r="D41">
        <v>5</v>
      </c>
      <c r="E41">
        <v>0</v>
      </c>
      <c r="F41">
        <v>0</v>
      </c>
      <c r="G41">
        <v>5</v>
      </c>
      <c r="H41" s="12">
        <v>0.14000000000000001</v>
      </c>
      <c r="I41" s="35" t="str">
        <f t="shared" si="1"/>
        <v>▶</v>
      </c>
    </row>
    <row r="42" spans="1:9">
      <c r="A42" t="s">
        <v>351</v>
      </c>
      <c r="B42" s="58" t="s">
        <v>352</v>
      </c>
      <c r="C42" s="10">
        <v>-1.32E-2</v>
      </c>
      <c r="D42">
        <v>13</v>
      </c>
      <c r="E42">
        <v>3</v>
      </c>
      <c r="F42">
        <v>1</v>
      </c>
      <c r="G42">
        <v>9</v>
      </c>
      <c r="H42" s="12">
        <v>0.14000000000000001</v>
      </c>
      <c r="I42" s="35" t="str">
        <f t="shared" si="1"/>
        <v>▶</v>
      </c>
    </row>
    <row r="43" spans="1:9">
      <c r="A43" t="s">
        <v>353</v>
      </c>
      <c r="B43" s="58" t="s">
        <v>354</v>
      </c>
      <c r="C43" s="10">
        <v>-1.3599999999999999E-2</v>
      </c>
      <c r="D43">
        <v>3</v>
      </c>
      <c r="E43">
        <v>0</v>
      </c>
      <c r="F43">
        <v>0</v>
      </c>
      <c r="G43">
        <v>3</v>
      </c>
      <c r="H43" s="12">
        <v>0.15</v>
      </c>
      <c r="I43" s="35" t="str">
        <f t="shared" si="1"/>
        <v>▶</v>
      </c>
    </row>
    <row r="44" spans="1:9">
      <c r="A44" t="s">
        <v>355</v>
      </c>
      <c r="B44" s="58" t="s">
        <v>356</v>
      </c>
      <c r="C44" s="10">
        <v>-1.4E-2</v>
      </c>
      <c r="D44">
        <v>11</v>
      </c>
      <c r="E44">
        <v>1</v>
      </c>
      <c r="F44">
        <v>0</v>
      </c>
      <c r="G44">
        <v>10</v>
      </c>
      <c r="H44" s="12">
        <v>0.15</v>
      </c>
      <c r="I44" s="35" t="str">
        <f t="shared" si="1"/>
        <v>▶</v>
      </c>
    </row>
    <row r="45" spans="1:9">
      <c r="A45" t="s">
        <v>357</v>
      </c>
      <c r="B45" s="58" t="s">
        <v>358</v>
      </c>
      <c r="C45" s="10">
        <v>-1.4200000000000001E-2</v>
      </c>
      <c r="D45">
        <v>94</v>
      </c>
      <c r="E45">
        <v>12</v>
      </c>
      <c r="F45">
        <v>11</v>
      </c>
      <c r="G45">
        <v>71</v>
      </c>
      <c r="H45" s="12">
        <v>0.16</v>
      </c>
      <c r="I45" s="35" t="str">
        <f t="shared" si="1"/>
        <v>▶</v>
      </c>
    </row>
    <row r="46" spans="1:9">
      <c r="A46" t="s">
        <v>359</v>
      </c>
      <c r="B46" s="58" t="s">
        <v>360</v>
      </c>
      <c r="C46" s="10">
        <v>-1.4800000000000001E-2</v>
      </c>
      <c r="D46">
        <v>160</v>
      </c>
      <c r="E46">
        <v>12</v>
      </c>
      <c r="F46">
        <v>4</v>
      </c>
      <c r="G46">
        <v>144</v>
      </c>
      <c r="H46" s="12">
        <v>0.16</v>
      </c>
      <c r="I46" s="35" t="str">
        <f t="shared" si="1"/>
        <v>▶</v>
      </c>
    </row>
    <row r="47" spans="1:9">
      <c r="A47" t="s">
        <v>361</v>
      </c>
      <c r="B47" s="58" t="s">
        <v>362</v>
      </c>
      <c r="C47" s="10">
        <v>-1.5299999999999999E-2</v>
      </c>
      <c r="D47">
        <v>89</v>
      </c>
      <c r="E47">
        <v>13</v>
      </c>
      <c r="F47">
        <v>6</v>
      </c>
      <c r="G47">
        <v>70</v>
      </c>
      <c r="H47" s="12">
        <v>0.17</v>
      </c>
      <c r="I47" s="35" t="str">
        <f t="shared" si="1"/>
        <v>▶</v>
      </c>
    </row>
    <row r="48" spans="1:9">
      <c r="A48" t="s">
        <v>363</v>
      </c>
      <c r="B48" s="58" t="s">
        <v>364</v>
      </c>
      <c r="C48" s="10">
        <v>-1.5299999999999999E-2</v>
      </c>
      <c r="D48">
        <v>6</v>
      </c>
      <c r="E48">
        <v>0</v>
      </c>
      <c r="F48">
        <v>2</v>
      </c>
      <c r="G48">
        <v>4</v>
      </c>
      <c r="H48" s="12">
        <v>0.17</v>
      </c>
      <c r="I48" s="35" t="str">
        <f t="shared" si="1"/>
        <v>▶</v>
      </c>
    </row>
    <row r="49" spans="1:9">
      <c r="A49" t="s">
        <v>365</v>
      </c>
      <c r="B49" s="58" t="s">
        <v>366</v>
      </c>
      <c r="C49" s="10">
        <v>-1.54E-2</v>
      </c>
      <c r="D49">
        <v>8</v>
      </c>
      <c r="E49">
        <v>1</v>
      </c>
      <c r="F49">
        <v>0</v>
      </c>
      <c r="G49">
        <v>7</v>
      </c>
      <c r="H49" s="12">
        <v>0.17</v>
      </c>
      <c r="I49" s="35" t="str">
        <f t="shared" si="1"/>
        <v>▶</v>
      </c>
    </row>
    <row r="50" spans="1:9">
      <c r="A50" t="s">
        <v>367</v>
      </c>
      <c r="B50" s="58" t="s">
        <v>368</v>
      </c>
      <c r="C50" s="10">
        <v>-1.55E-2</v>
      </c>
      <c r="D50">
        <v>23</v>
      </c>
      <c r="E50">
        <v>2</v>
      </c>
      <c r="F50">
        <v>1</v>
      </c>
      <c r="G50">
        <v>20</v>
      </c>
      <c r="H50" s="12">
        <v>0.17</v>
      </c>
      <c r="I50" s="35" t="str">
        <f t="shared" si="1"/>
        <v>▶</v>
      </c>
    </row>
    <row r="51" spans="1:9">
      <c r="A51" t="s">
        <v>369</v>
      </c>
      <c r="B51" s="58" t="s">
        <v>370</v>
      </c>
      <c r="C51" s="10">
        <v>-1.5599999999999999E-2</v>
      </c>
      <c r="D51">
        <v>57</v>
      </c>
      <c r="E51">
        <v>14</v>
      </c>
      <c r="F51">
        <v>2</v>
      </c>
      <c r="G51">
        <v>41</v>
      </c>
      <c r="H51" s="12">
        <v>0.17</v>
      </c>
      <c r="I51" s="35" t="str">
        <f t="shared" si="1"/>
        <v>▶</v>
      </c>
    </row>
    <row r="52" spans="1:9">
      <c r="A52" t="s">
        <v>371</v>
      </c>
      <c r="B52" s="58" t="s">
        <v>372</v>
      </c>
      <c r="C52" s="10">
        <v>-1.5800000000000002E-2</v>
      </c>
      <c r="D52">
        <v>76</v>
      </c>
      <c r="E52">
        <v>14</v>
      </c>
      <c r="F52">
        <v>5</v>
      </c>
      <c r="G52">
        <v>57</v>
      </c>
      <c r="H52" s="12">
        <v>0.17</v>
      </c>
      <c r="I52" s="35" t="str">
        <f t="shared" si="1"/>
        <v>▶</v>
      </c>
    </row>
    <row r="53" spans="1:9">
      <c r="A53" t="s">
        <v>373</v>
      </c>
      <c r="B53" s="58" t="s">
        <v>374</v>
      </c>
      <c r="C53" s="10">
        <v>-1.6299999999999999E-2</v>
      </c>
      <c r="D53">
        <v>65</v>
      </c>
      <c r="E53">
        <v>11</v>
      </c>
      <c r="F53">
        <v>3</v>
      </c>
      <c r="G53">
        <v>51</v>
      </c>
      <c r="H53" s="12">
        <v>0.18</v>
      </c>
      <c r="I53" s="35" t="str">
        <f t="shared" si="1"/>
        <v>▶</v>
      </c>
    </row>
    <row r="54" spans="1:9">
      <c r="A54" t="s">
        <v>375</v>
      </c>
      <c r="B54" s="58" t="s">
        <v>376</v>
      </c>
      <c r="C54" s="10">
        <v>-1.6500000000000001E-2</v>
      </c>
      <c r="D54">
        <v>28</v>
      </c>
      <c r="E54">
        <v>2</v>
      </c>
      <c r="F54">
        <v>3</v>
      </c>
      <c r="G54">
        <v>23</v>
      </c>
      <c r="H54" s="12">
        <v>0.18</v>
      </c>
      <c r="I54" s="35" t="str">
        <f t="shared" si="1"/>
        <v>▶</v>
      </c>
    </row>
    <row r="55" spans="1:9">
      <c r="A55" t="s">
        <v>377</v>
      </c>
      <c r="B55" s="58" t="s">
        <v>378</v>
      </c>
      <c r="C55" s="10">
        <v>-1.6799999999999999E-2</v>
      </c>
      <c r="D55">
        <v>5</v>
      </c>
      <c r="E55">
        <v>1</v>
      </c>
      <c r="F55">
        <v>1</v>
      </c>
      <c r="G55">
        <v>3</v>
      </c>
      <c r="H55" s="12">
        <v>0.18</v>
      </c>
      <c r="I55" s="35" t="str">
        <f t="shared" si="1"/>
        <v>▶</v>
      </c>
    </row>
    <row r="56" spans="1:9">
      <c r="A56" t="s">
        <v>379</v>
      </c>
      <c r="B56" s="58" t="s">
        <v>380</v>
      </c>
      <c r="C56" s="10">
        <v>-1.7000000000000001E-2</v>
      </c>
      <c r="D56">
        <v>108</v>
      </c>
      <c r="E56">
        <v>18</v>
      </c>
      <c r="F56">
        <v>7</v>
      </c>
      <c r="G56">
        <v>83</v>
      </c>
      <c r="H56" s="12">
        <v>0.19</v>
      </c>
      <c r="I56" s="35" t="str">
        <f t="shared" si="1"/>
        <v>▶</v>
      </c>
    </row>
    <row r="57" spans="1:9">
      <c r="A57" t="s">
        <v>381</v>
      </c>
      <c r="B57" s="58" t="s">
        <v>382</v>
      </c>
      <c r="C57" s="10">
        <v>-1.83E-2</v>
      </c>
      <c r="D57">
        <v>36</v>
      </c>
      <c r="E57">
        <v>5</v>
      </c>
      <c r="F57">
        <v>1</v>
      </c>
      <c r="G57">
        <v>30</v>
      </c>
      <c r="H57" s="12">
        <v>0.2</v>
      </c>
      <c r="I57" s="35" t="str">
        <f t="shared" si="1"/>
        <v>▶</v>
      </c>
    </row>
    <row r="58" spans="1:9">
      <c r="A58" t="s">
        <v>383</v>
      </c>
      <c r="B58" s="58" t="s">
        <v>384</v>
      </c>
      <c r="C58" s="10">
        <v>-1.8599999999999998E-2</v>
      </c>
      <c r="D58">
        <v>38</v>
      </c>
      <c r="E58">
        <v>9</v>
      </c>
      <c r="F58">
        <v>3</v>
      </c>
      <c r="G58">
        <v>26</v>
      </c>
      <c r="H58" s="12">
        <v>0.2</v>
      </c>
      <c r="I58" s="35" t="str">
        <f t="shared" si="1"/>
        <v>▶</v>
      </c>
    </row>
    <row r="59" spans="1:9">
      <c r="A59" t="s">
        <v>385</v>
      </c>
      <c r="B59" s="58" t="s">
        <v>386</v>
      </c>
      <c r="C59" s="10">
        <v>-1.9199999999999998E-2</v>
      </c>
      <c r="D59">
        <v>31</v>
      </c>
      <c r="E59">
        <v>8</v>
      </c>
      <c r="F59">
        <v>4</v>
      </c>
      <c r="G59">
        <v>19</v>
      </c>
      <c r="H59" s="12">
        <v>0.21</v>
      </c>
      <c r="I59" s="35" t="str">
        <f t="shared" si="1"/>
        <v>▶</v>
      </c>
    </row>
    <row r="60" spans="1:9">
      <c r="A60" t="s">
        <v>387</v>
      </c>
      <c r="B60" s="58" t="s">
        <v>388</v>
      </c>
      <c r="C60" s="10">
        <v>-0.02</v>
      </c>
      <c r="D60">
        <v>7</v>
      </c>
      <c r="E60">
        <v>1</v>
      </c>
      <c r="F60">
        <v>0</v>
      </c>
      <c r="G60">
        <v>6</v>
      </c>
      <c r="H60" s="12">
        <v>0.22</v>
      </c>
      <c r="I60" s="35" t="str">
        <f t="shared" si="1"/>
        <v>▶</v>
      </c>
    </row>
    <row r="61" spans="1:9">
      <c r="A61" t="s">
        <v>389</v>
      </c>
      <c r="B61" s="58" t="s">
        <v>390</v>
      </c>
      <c r="C61" s="10">
        <v>-2.0299999999999999E-2</v>
      </c>
      <c r="D61">
        <v>152</v>
      </c>
      <c r="E61">
        <v>16</v>
      </c>
      <c r="F61">
        <v>12</v>
      </c>
      <c r="G61">
        <v>124</v>
      </c>
      <c r="H61" s="12">
        <v>0.22</v>
      </c>
      <c r="I61" s="35" t="str">
        <f t="shared" si="1"/>
        <v>▶</v>
      </c>
    </row>
    <row r="62" spans="1:9">
      <c r="A62" t="s">
        <v>391</v>
      </c>
      <c r="B62" s="58" t="s">
        <v>392</v>
      </c>
      <c r="C62" s="10">
        <v>-2.06E-2</v>
      </c>
      <c r="D62">
        <v>121</v>
      </c>
      <c r="E62">
        <v>23</v>
      </c>
      <c r="F62">
        <v>7</v>
      </c>
      <c r="G62">
        <v>91</v>
      </c>
      <c r="H62" s="12">
        <v>0.23</v>
      </c>
      <c r="I62" s="35" t="str">
        <f t="shared" si="1"/>
        <v>▶</v>
      </c>
    </row>
    <row r="63" spans="1:9">
      <c r="A63" t="s">
        <v>393</v>
      </c>
      <c r="B63" s="58" t="s">
        <v>394</v>
      </c>
      <c r="C63" s="10">
        <v>-2.06E-2</v>
      </c>
      <c r="D63">
        <v>61</v>
      </c>
      <c r="E63">
        <v>17</v>
      </c>
      <c r="F63">
        <v>5</v>
      </c>
      <c r="G63">
        <v>39</v>
      </c>
      <c r="H63" s="12">
        <v>0.23</v>
      </c>
      <c r="I63" s="35" t="str">
        <f t="shared" si="1"/>
        <v>▶</v>
      </c>
    </row>
    <row r="64" spans="1:9">
      <c r="A64" t="s">
        <v>395</v>
      </c>
      <c r="B64" s="58" t="s">
        <v>396</v>
      </c>
      <c r="C64" s="10">
        <v>-2.07E-2</v>
      </c>
      <c r="D64">
        <v>9</v>
      </c>
      <c r="E64">
        <v>1</v>
      </c>
      <c r="F64">
        <v>0</v>
      </c>
      <c r="G64">
        <v>8</v>
      </c>
      <c r="H64" s="12">
        <v>0.23</v>
      </c>
      <c r="I64" s="35" t="str">
        <f t="shared" si="1"/>
        <v>▶</v>
      </c>
    </row>
    <row r="65" spans="1:9">
      <c r="A65" t="s">
        <v>397</v>
      </c>
      <c r="B65" s="58" t="s">
        <v>398</v>
      </c>
      <c r="C65" s="10">
        <v>-2.1100000000000001E-2</v>
      </c>
      <c r="D65">
        <v>76</v>
      </c>
      <c r="E65">
        <v>12</v>
      </c>
      <c r="F65">
        <v>5</v>
      </c>
      <c r="G65">
        <v>59</v>
      </c>
      <c r="H65" s="12">
        <v>0.23</v>
      </c>
      <c r="I65" s="35" t="str">
        <f t="shared" si="1"/>
        <v>▶</v>
      </c>
    </row>
    <row r="66" spans="1:9">
      <c r="A66" t="s">
        <v>399</v>
      </c>
      <c r="B66" s="58" t="s">
        <v>400</v>
      </c>
      <c r="C66" s="10">
        <v>-2.1299999999999999E-2</v>
      </c>
      <c r="D66">
        <v>41</v>
      </c>
      <c r="E66">
        <v>3</v>
      </c>
      <c r="F66">
        <v>7</v>
      </c>
      <c r="G66">
        <v>31</v>
      </c>
      <c r="H66" s="12">
        <v>0.24</v>
      </c>
      <c r="I66" s="35" t="str">
        <f t="shared" si="1"/>
        <v>▶</v>
      </c>
    </row>
    <row r="67" spans="1:9">
      <c r="A67" t="s">
        <v>401</v>
      </c>
      <c r="B67" s="58" t="s">
        <v>402</v>
      </c>
      <c r="C67" s="10">
        <v>-2.1499999999999998E-2</v>
      </c>
      <c r="D67">
        <v>64</v>
      </c>
      <c r="E67">
        <v>10</v>
      </c>
      <c r="F67">
        <v>7</v>
      </c>
      <c r="G67">
        <v>47</v>
      </c>
      <c r="H67" s="12">
        <v>0.24</v>
      </c>
      <c r="I67" s="35" t="str">
        <f t="shared" si="1"/>
        <v>▶</v>
      </c>
    </row>
    <row r="68" spans="1:9">
      <c r="A68" t="s">
        <v>403</v>
      </c>
      <c r="B68" s="58" t="s">
        <v>404</v>
      </c>
      <c r="C68" s="10">
        <v>-2.1999999999999999E-2</v>
      </c>
      <c r="D68">
        <v>19</v>
      </c>
      <c r="E68">
        <v>2</v>
      </c>
      <c r="F68">
        <v>2</v>
      </c>
      <c r="G68">
        <v>15</v>
      </c>
      <c r="H68" s="12">
        <v>0.24</v>
      </c>
      <c r="I68" s="35" t="str">
        <f t="shared" si="1"/>
        <v>▶</v>
      </c>
    </row>
    <row r="69" spans="1:9">
      <c r="A69" t="s">
        <v>405</v>
      </c>
      <c r="B69" s="58" t="s">
        <v>406</v>
      </c>
      <c r="C69" s="10">
        <v>-2.2800000000000001E-2</v>
      </c>
      <c r="D69">
        <v>57</v>
      </c>
      <c r="E69">
        <v>10</v>
      </c>
      <c r="F69">
        <v>7</v>
      </c>
      <c r="G69">
        <v>40</v>
      </c>
      <c r="H69" s="12">
        <v>0.25</v>
      </c>
      <c r="I69" s="35" t="str">
        <f t="shared" ref="I69:I132" si="2">IF(ISBLANK($A69),"",HYPERLINK($B69,"▶"))</f>
        <v>▶</v>
      </c>
    </row>
    <row r="70" spans="1:9">
      <c r="A70" t="s">
        <v>407</v>
      </c>
      <c r="B70" s="58" t="s">
        <v>408</v>
      </c>
      <c r="C70" s="10">
        <v>-2.47E-2</v>
      </c>
      <c r="D70">
        <v>120</v>
      </c>
      <c r="E70">
        <v>33</v>
      </c>
      <c r="F70">
        <v>28</v>
      </c>
      <c r="G70">
        <v>59</v>
      </c>
      <c r="H70" s="12">
        <v>0.27</v>
      </c>
      <c r="I70" s="35" t="str">
        <f t="shared" si="2"/>
        <v>▶</v>
      </c>
    </row>
    <row r="71" spans="1:9">
      <c r="A71" t="s">
        <v>409</v>
      </c>
      <c r="B71" s="58" t="s">
        <v>410</v>
      </c>
      <c r="C71" s="10">
        <v>-2.5100000000000001E-2</v>
      </c>
      <c r="D71">
        <v>4</v>
      </c>
      <c r="E71">
        <v>0</v>
      </c>
      <c r="F71">
        <v>1</v>
      </c>
      <c r="G71">
        <v>3</v>
      </c>
      <c r="H71" s="12">
        <v>0.28000000000000003</v>
      </c>
      <c r="I71" s="35" t="str">
        <f t="shared" si="2"/>
        <v>▶</v>
      </c>
    </row>
    <row r="72" spans="1:9">
      <c r="A72" t="s">
        <v>411</v>
      </c>
      <c r="B72" s="58" t="s">
        <v>412</v>
      </c>
      <c r="C72" s="10">
        <v>-2.6200000000000001E-2</v>
      </c>
      <c r="D72">
        <v>13</v>
      </c>
      <c r="E72">
        <v>0</v>
      </c>
      <c r="F72">
        <v>2</v>
      </c>
      <c r="G72">
        <v>11</v>
      </c>
      <c r="H72" s="12">
        <v>0.28999999999999998</v>
      </c>
      <c r="I72" s="35" t="str">
        <f t="shared" si="2"/>
        <v>▶</v>
      </c>
    </row>
    <row r="73" spans="1:9">
      <c r="A73" t="s">
        <v>413</v>
      </c>
      <c r="B73" s="58" t="s">
        <v>414</v>
      </c>
      <c r="C73" s="10">
        <v>-2.6800000000000001E-2</v>
      </c>
      <c r="D73">
        <v>51</v>
      </c>
      <c r="E73">
        <v>12</v>
      </c>
      <c r="F73">
        <v>2</v>
      </c>
      <c r="G73">
        <v>37</v>
      </c>
      <c r="H73" s="12">
        <v>0.3</v>
      </c>
      <c r="I73" s="35" t="str">
        <f t="shared" si="2"/>
        <v>▶</v>
      </c>
    </row>
    <row r="74" spans="1:9">
      <c r="A74" t="s">
        <v>415</v>
      </c>
      <c r="B74" s="58" t="s">
        <v>416</v>
      </c>
      <c r="C74" s="10">
        <v>-2.7099999999999999E-2</v>
      </c>
      <c r="D74">
        <v>1</v>
      </c>
      <c r="E74">
        <v>0</v>
      </c>
      <c r="F74">
        <v>0</v>
      </c>
      <c r="G74">
        <v>1</v>
      </c>
      <c r="H74" s="12">
        <v>0.3</v>
      </c>
      <c r="I74" s="35" t="str">
        <f t="shared" si="2"/>
        <v>▶</v>
      </c>
    </row>
    <row r="75" spans="1:9">
      <c r="A75" t="s">
        <v>417</v>
      </c>
      <c r="B75" s="58" t="s">
        <v>418</v>
      </c>
      <c r="C75" s="10">
        <v>-2.7300000000000001E-2</v>
      </c>
      <c r="D75">
        <v>11</v>
      </c>
      <c r="E75">
        <v>0</v>
      </c>
      <c r="F75">
        <v>1</v>
      </c>
      <c r="G75">
        <v>10</v>
      </c>
      <c r="H75" s="12">
        <v>0.3</v>
      </c>
      <c r="I75" s="35" t="str">
        <f t="shared" si="2"/>
        <v>▶</v>
      </c>
    </row>
    <row r="76" spans="1:9">
      <c r="A76" t="s">
        <v>419</v>
      </c>
      <c r="B76" s="58" t="s">
        <v>420</v>
      </c>
      <c r="C76" s="10">
        <v>-2.9700000000000001E-2</v>
      </c>
      <c r="D76">
        <v>10</v>
      </c>
      <c r="E76">
        <v>0</v>
      </c>
      <c r="F76">
        <v>0</v>
      </c>
      <c r="G76">
        <v>10</v>
      </c>
      <c r="H76" s="12">
        <v>0.33</v>
      </c>
      <c r="I76" s="35" t="str">
        <f t="shared" si="2"/>
        <v>▶</v>
      </c>
    </row>
    <row r="77" spans="1:9">
      <c r="A77" t="s">
        <v>421</v>
      </c>
      <c r="B77" s="58" t="s">
        <v>422</v>
      </c>
      <c r="C77" s="10">
        <v>-3.5499999999999997E-2</v>
      </c>
      <c r="D77">
        <v>72</v>
      </c>
      <c r="E77">
        <v>6</v>
      </c>
      <c r="F77">
        <v>5</v>
      </c>
      <c r="G77">
        <v>61</v>
      </c>
      <c r="H77" s="12">
        <v>0.4</v>
      </c>
      <c r="I77" s="35" t="str">
        <f t="shared" si="2"/>
        <v>▶</v>
      </c>
    </row>
    <row r="78" spans="1:9">
      <c r="A78" t="s">
        <v>423</v>
      </c>
      <c r="B78" s="58" t="s">
        <v>424</v>
      </c>
      <c r="C78" s="10">
        <v>-3.5700000000000003E-2</v>
      </c>
      <c r="D78">
        <v>1</v>
      </c>
      <c r="E78">
        <v>0</v>
      </c>
      <c r="F78">
        <v>0</v>
      </c>
      <c r="G78">
        <v>1</v>
      </c>
      <c r="H78" s="12">
        <v>0.4</v>
      </c>
      <c r="I78" s="35" t="str">
        <f t="shared" si="2"/>
        <v>▶</v>
      </c>
    </row>
    <row r="79" spans="1:9">
      <c r="A79" t="s">
        <v>425</v>
      </c>
      <c r="B79" s="58" t="s">
        <v>426</v>
      </c>
      <c r="C79" s="10">
        <v>-5.5300000000000002E-2</v>
      </c>
      <c r="D79">
        <v>43</v>
      </c>
      <c r="E79">
        <v>11</v>
      </c>
      <c r="F79">
        <v>1</v>
      </c>
      <c r="G79">
        <v>31</v>
      </c>
      <c r="H79" s="12">
        <v>0.62</v>
      </c>
      <c r="I79" s="35" t="str">
        <f t="shared" si="2"/>
        <v>▶</v>
      </c>
    </row>
    <row r="80" spans="1:9">
      <c r="A80" t="s">
        <v>427</v>
      </c>
      <c r="B80" s="58" t="s">
        <v>428</v>
      </c>
      <c r="C80" s="10">
        <v>-8.8599999999999998E-2</v>
      </c>
      <c r="D80">
        <v>12</v>
      </c>
      <c r="E80">
        <v>0</v>
      </c>
      <c r="F80">
        <v>0</v>
      </c>
      <c r="G80">
        <v>12</v>
      </c>
      <c r="H80" s="12">
        <v>1</v>
      </c>
      <c r="I80" s="35" t="str">
        <f t="shared" si="2"/>
        <v>▶</v>
      </c>
    </row>
    <row r="81" spans="9:9">
      <c r="I81" s="35" t="str">
        <f t="shared" si="2"/>
        <v/>
      </c>
    </row>
    <row r="82" spans="9:9">
      <c r="I82" s="35" t="str">
        <f t="shared" si="2"/>
        <v/>
      </c>
    </row>
    <row r="83" spans="9:9">
      <c r="I83" s="35" t="str">
        <f t="shared" si="2"/>
        <v/>
      </c>
    </row>
    <row r="84" spans="9:9">
      <c r="I84" s="35" t="str">
        <f t="shared" si="2"/>
        <v/>
      </c>
    </row>
    <row r="85" spans="9:9">
      <c r="I85" s="35" t="str">
        <f t="shared" si="2"/>
        <v/>
      </c>
    </row>
    <row r="86" spans="9:9">
      <c r="I86" s="35" t="str">
        <f t="shared" si="2"/>
        <v/>
      </c>
    </row>
    <row r="87" spans="9:9">
      <c r="I87" s="35" t="str">
        <f t="shared" si="2"/>
        <v/>
      </c>
    </row>
    <row r="88" spans="9:9">
      <c r="I88" s="35" t="str">
        <f t="shared" si="2"/>
        <v/>
      </c>
    </row>
    <row r="89" spans="9:9">
      <c r="I89" s="35" t="str">
        <f t="shared" si="2"/>
        <v/>
      </c>
    </row>
    <row r="90" spans="9:9">
      <c r="I90" s="35" t="str">
        <f t="shared" si="2"/>
        <v/>
      </c>
    </row>
    <row r="91" spans="9:9">
      <c r="I91" s="35" t="str">
        <f t="shared" si="2"/>
        <v/>
      </c>
    </row>
    <row r="92" spans="9:9">
      <c r="I92" s="35" t="str">
        <f t="shared" si="2"/>
        <v/>
      </c>
    </row>
    <row r="93" spans="9:9">
      <c r="I93" s="35" t="str">
        <f t="shared" si="2"/>
        <v/>
      </c>
    </row>
    <row r="94" spans="9:9">
      <c r="I94" s="35" t="str">
        <f t="shared" si="2"/>
        <v/>
      </c>
    </row>
    <row r="95" spans="9:9">
      <c r="I95" s="35" t="str">
        <f t="shared" si="2"/>
        <v/>
      </c>
    </row>
    <row r="96" spans="9:9">
      <c r="I96" s="35" t="str">
        <f t="shared" si="2"/>
        <v/>
      </c>
    </row>
    <row r="97" spans="9:9">
      <c r="I97" s="35" t="str">
        <f t="shared" si="2"/>
        <v/>
      </c>
    </row>
    <row r="98" spans="9:9">
      <c r="I98" s="35" t="str">
        <f t="shared" si="2"/>
        <v/>
      </c>
    </row>
    <row r="99" spans="9:9">
      <c r="I99" s="35" t="str">
        <f t="shared" si="2"/>
        <v/>
      </c>
    </row>
    <row r="100" spans="9:9">
      <c r="I100" s="35" t="str">
        <f t="shared" si="2"/>
        <v/>
      </c>
    </row>
    <row r="101" spans="9:9">
      <c r="I101" s="35" t="str">
        <f t="shared" si="2"/>
        <v/>
      </c>
    </row>
    <row r="102" spans="9:9">
      <c r="I102" s="35" t="str">
        <f t="shared" si="2"/>
        <v/>
      </c>
    </row>
    <row r="103" spans="9:9">
      <c r="I103" s="35" t="str">
        <f t="shared" si="2"/>
        <v/>
      </c>
    </row>
    <row r="104" spans="9:9">
      <c r="I104" s="35" t="str">
        <f t="shared" si="2"/>
        <v/>
      </c>
    </row>
    <row r="105" spans="9:9">
      <c r="I105" s="35" t="str">
        <f t="shared" si="2"/>
        <v/>
      </c>
    </row>
    <row r="106" spans="9:9">
      <c r="I106" s="35" t="str">
        <f t="shared" si="2"/>
        <v/>
      </c>
    </row>
    <row r="107" spans="9:9">
      <c r="I107" s="35" t="str">
        <f t="shared" si="2"/>
        <v/>
      </c>
    </row>
    <row r="108" spans="9:9">
      <c r="I108" s="35" t="str">
        <f t="shared" si="2"/>
        <v/>
      </c>
    </row>
    <row r="109" spans="9:9">
      <c r="I109" s="35" t="str">
        <f t="shared" si="2"/>
        <v/>
      </c>
    </row>
    <row r="110" spans="9:9">
      <c r="I110" s="35" t="str">
        <f t="shared" si="2"/>
        <v/>
      </c>
    </row>
    <row r="111" spans="9:9">
      <c r="I111" s="35" t="str">
        <f t="shared" si="2"/>
        <v/>
      </c>
    </row>
    <row r="112" spans="9:9">
      <c r="I112" s="35" t="str">
        <f t="shared" si="2"/>
        <v/>
      </c>
    </row>
    <row r="113" spans="9:9">
      <c r="I113" s="35" t="str">
        <f t="shared" si="2"/>
        <v/>
      </c>
    </row>
    <row r="114" spans="9:9">
      <c r="I114" s="35" t="str">
        <f t="shared" si="2"/>
        <v/>
      </c>
    </row>
    <row r="115" spans="9:9">
      <c r="I115" s="35" t="str">
        <f t="shared" si="2"/>
        <v/>
      </c>
    </row>
    <row r="116" spans="9:9">
      <c r="I116" s="35" t="str">
        <f t="shared" si="2"/>
        <v/>
      </c>
    </row>
    <row r="117" spans="9:9">
      <c r="I117" s="35" t="str">
        <f t="shared" si="2"/>
        <v/>
      </c>
    </row>
    <row r="118" spans="9:9">
      <c r="I118" s="35" t="str">
        <f t="shared" si="2"/>
        <v/>
      </c>
    </row>
    <row r="119" spans="9:9">
      <c r="I119" s="35" t="str">
        <f t="shared" si="2"/>
        <v/>
      </c>
    </row>
    <row r="120" spans="9:9">
      <c r="I120" s="35" t="str">
        <f t="shared" si="2"/>
        <v/>
      </c>
    </row>
    <row r="121" spans="9:9">
      <c r="I121" s="35" t="str">
        <f t="shared" si="2"/>
        <v/>
      </c>
    </row>
    <row r="122" spans="9:9">
      <c r="I122" s="35" t="str">
        <f t="shared" si="2"/>
        <v/>
      </c>
    </row>
    <row r="123" spans="9:9">
      <c r="I123" s="35" t="str">
        <f t="shared" si="2"/>
        <v/>
      </c>
    </row>
    <row r="124" spans="9:9">
      <c r="I124" s="35" t="str">
        <f t="shared" si="2"/>
        <v/>
      </c>
    </row>
    <row r="125" spans="9:9">
      <c r="I125" s="35" t="str">
        <f t="shared" si="2"/>
        <v/>
      </c>
    </row>
    <row r="126" spans="9:9">
      <c r="I126" s="35" t="str">
        <f t="shared" si="2"/>
        <v/>
      </c>
    </row>
    <row r="127" spans="9:9">
      <c r="I127" s="35" t="str">
        <f t="shared" si="2"/>
        <v/>
      </c>
    </row>
    <row r="128" spans="9:9">
      <c r="I128" s="35" t="str">
        <f t="shared" si="2"/>
        <v/>
      </c>
    </row>
    <row r="129" spans="9:9">
      <c r="I129" s="35" t="str">
        <f t="shared" si="2"/>
        <v/>
      </c>
    </row>
    <row r="130" spans="9:9">
      <c r="I130" s="35" t="str">
        <f t="shared" si="2"/>
        <v/>
      </c>
    </row>
    <row r="131" spans="9:9">
      <c r="I131" s="35" t="str">
        <f t="shared" si="2"/>
        <v/>
      </c>
    </row>
    <row r="132" spans="9:9">
      <c r="I132" s="35" t="str">
        <f t="shared" si="2"/>
        <v/>
      </c>
    </row>
    <row r="133" spans="9:9">
      <c r="I133" s="35" t="str">
        <f t="shared" ref="I133:I196" si="3">IF(ISBLANK($A133),"",HYPERLINK($B133,"▶"))</f>
        <v/>
      </c>
    </row>
    <row r="134" spans="9:9">
      <c r="I134" s="35" t="str">
        <f t="shared" si="3"/>
        <v/>
      </c>
    </row>
    <row r="135" spans="9:9">
      <c r="I135" s="35" t="str">
        <f t="shared" si="3"/>
        <v/>
      </c>
    </row>
    <row r="136" spans="9:9">
      <c r="I136" s="35" t="str">
        <f t="shared" si="3"/>
        <v/>
      </c>
    </row>
    <row r="137" spans="9:9">
      <c r="I137" s="35" t="str">
        <f t="shared" si="3"/>
        <v/>
      </c>
    </row>
    <row r="138" spans="9:9">
      <c r="I138" s="35" t="str">
        <f t="shared" si="3"/>
        <v/>
      </c>
    </row>
    <row r="139" spans="9:9">
      <c r="I139" s="35" t="str">
        <f t="shared" si="3"/>
        <v/>
      </c>
    </row>
    <row r="140" spans="9:9">
      <c r="I140" s="35" t="str">
        <f t="shared" si="3"/>
        <v/>
      </c>
    </row>
    <row r="141" spans="9:9">
      <c r="I141" s="35" t="str">
        <f t="shared" si="3"/>
        <v/>
      </c>
    </row>
    <row r="142" spans="9:9">
      <c r="I142" s="35" t="str">
        <f t="shared" si="3"/>
        <v/>
      </c>
    </row>
    <row r="143" spans="9:9">
      <c r="I143" s="35" t="str">
        <f t="shared" si="3"/>
        <v/>
      </c>
    </row>
    <row r="144" spans="9:9">
      <c r="I144" s="35" t="str">
        <f t="shared" si="3"/>
        <v/>
      </c>
    </row>
    <row r="145" spans="9:9">
      <c r="I145" s="35" t="str">
        <f t="shared" si="3"/>
        <v/>
      </c>
    </row>
    <row r="146" spans="9:9">
      <c r="I146" s="35" t="str">
        <f t="shared" si="3"/>
        <v/>
      </c>
    </row>
    <row r="147" spans="9:9">
      <c r="I147" s="35" t="str">
        <f t="shared" si="3"/>
        <v/>
      </c>
    </row>
    <row r="148" spans="9:9">
      <c r="I148" s="35" t="str">
        <f t="shared" si="3"/>
        <v/>
      </c>
    </row>
    <row r="149" spans="9:9">
      <c r="I149" s="35" t="str">
        <f t="shared" si="3"/>
        <v/>
      </c>
    </row>
    <row r="150" spans="9:9">
      <c r="I150" s="35" t="str">
        <f t="shared" si="3"/>
        <v/>
      </c>
    </row>
    <row r="151" spans="9:9">
      <c r="I151" s="35" t="str">
        <f t="shared" si="3"/>
        <v/>
      </c>
    </row>
    <row r="152" spans="9:9">
      <c r="I152" s="35" t="str">
        <f t="shared" si="3"/>
        <v/>
      </c>
    </row>
    <row r="153" spans="9:9">
      <c r="I153" s="35" t="str">
        <f t="shared" si="3"/>
        <v/>
      </c>
    </row>
    <row r="154" spans="9:9">
      <c r="I154" s="35" t="str">
        <f t="shared" si="3"/>
        <v/>
      </c>
    </row>
    <row r="155" spans="9:9">
      <c r="I155" s="35" t="str">
        <f t="shared" si="3"/>
        <v/>
      </c>
    </row>
    <row r="156" spans="9:9">
      <c r="I156" s="35" t="str">
        <f t="shared" si="3"/>
        <v/>
      </c>
    </row>
    <row r="157" spans="9:9">
      <c r="I157" s="35" t="str">
        <f t="shared" si="3"/>
        <v/>
      </c>
    </row>
    <row r="158" spans="9:9">
      <c r="I158" s="35" t="str">
        <f t="shared" si="3"/>
        <v/>
      </c>
    </row>
    <row r="159" spans="9:9">
      <c r="I159" s="35" t="str">
        <f t="shared" si="3"/>
        <v/>
      </c>
    </row>
    <row r="160" spans="9:9">
      <c r="I160" s="35" t="str">
        <f t="shared" si="3"/>
        <v/>
      </c>
    </row>
    <row r="161" spans="9:9">
      <c r="I161" s="35" t="str">
        <f t="shared" si="3"/>
        <v/>
      </c>
    </row>
    <row r="162" spans="9:9">
      <c r="I162" s="35" t="str">
        <f t="shared" si="3"/>
        <v/>
      </c>
    </row>
    <row r="163" spans="9:9">
      <c r="I163" s="35" t="str">
        <f t="shared" si="3"/>
        <v/>
      </c>
    </row>
    <row r="164" spans="9:9">
      <c r="I164" s="35" t="str">
        <f t="shared" si="3"/>
        <v/>
      </c>
    </row>
    <row r="165" spans="9:9">
      <c r="I165" s="35" t="str">
        <f t="shared" si="3"/>
        <v/>
      </c>
    </row>
    <row r="166" spans="9:9">
      <c r="I166" s="35" t="str">
        <f t="shared" si="3"/>
        <v/>
      </c>
    </row>
    <row r="167" spans="9:9">
      <c r="I167" s="35" t="str">
        <f t="shared" si="3"/>
        <v/>
      </c>
    </row>
    <row r="168" spans="9:9">
      <c r="I168" s="35" t="str">
        <f t="shared" si="3"/>
        <v/>
      </c>
    </row>
    <row r="169" spans="9:9">
      <c r="I169" s="35" t="str">
        <f t="shared" si="3"/>
        <v/>
      </c>
    </row>
    <row r="170" spans="9:9">
      <c r="I170" s="35" t="str">
        <f t="shared" si="3"/>
        <v/>
      </c>
    </row>
    <row r="171" spans="9:9">
      <c r="I171" s="35" t="str">
        <f t="shared" si="3"/>
        <v/>
      </c>
    </row>
    <row r="172" spans="9:9">
      <c r="I172" s="35" t="str">
        <f t="shared" si="3"/>
        <v/>
      </c>
    </row>
    <row r="173" spans="9:9">
      <c r="I173" s="35" t="str">
        <f t="shared" si="3"/>
        <v/>
      </c>
    </row>
    <row r="174" spans="9:9">
      <c r="I174" s="35" t="str">
        <f t="shared" si="3"/>
        <v/>
      </c>
    </row>
    <row r="175" spans="9:9">
      <c r="I175" s="35" t="str">
        <f t="shared" si="3"/>
        <v/>
      </c>
    </row>
    <row r="176" spans="9:9">
      <c r="I176" s="35" t="str">
        <f t="shared" si="3"/>
        <v/>
      </c>
    </row>
    <row r="177" spans="9:9">
      <c r="I177" s="35" t="str">
        <f t="shared" si="3"/>
        <v/>
      </c>
    </row>
    <row r="178" spans="9:9">
      <c r="I178" s="35" t="str">
        <f t="shared" si="3"/>
        <v/>
      </c>
    </row>
    <row r="179" spans="9:9">
      <c r="I179" s="35" t="str">
        <f t="shared" si="3"/>
        <v/>
      </c>
    </row>
    <row r="180" spans="9:9">
      <c r="I180" s="35" t="str">
        <f t="shared" si="3"/>
        <v/>
      </c>
    </row>
    <row r="181" spans="9:9">
      <c r="I181" s="35" t="str">
        <f t="shared" si="3"/>
        <v/>
      </c>
    </row>
    <row r="182" spans="9:9">
      <c r="I182" s="35" t="str">
        <f t="shared" si="3"/>
        <v/>
      </c>
    </row>
    <row r="183" spans="9:9">
      <c r="I183" s="35" t="str">
        <f t="shared" si="3"/>
        <v/>
      </c>
    </row>
    <row r="184" spans="9:9">
      <c r="I184" s="35" t="str">
        <f t="shared" si="3"/>
        <v/>
      </c>
    </row>
    <row r="185" spans="9:9">
      <c r="I185" s="35" t="str">
        <f t="shared" si="3"/>
        <v/>
      </c>
    </row>
    <row r="186" spans="9:9">
      <c r="I186" s="35" t="str">
        <f t="shared" si="3"/>
        <v/>
      </c>
    </row>
    <row r="187" spans="9:9">
      <c r="I187" s="35" t="str">
        <f t="shared" si="3"/>
        <v/>
      </c>
    </row>
    <row r="188" spans="9:9">
      <c r="I188" s="35" t="str">
        <f t="shared" si="3"/>
        <v/>
      </c>
    </row>
    <row r="189" spans="9:9">
      <c r="I189" s="35" t="str">
        <f t="shared" si="3"/>
        <v/>
      </c>
    </row>
    <row r="190" spans="9:9">
      <c r="I190" s="35" t="str">
        <f t="shared" si="3"/>
        <v/>
      </c>
    </row>
    <row r="191" spans="9:9">
      <c r="I191" s="35" t="str">
        <f t="shared" si="3"/>
        <v/>
      </c>
    </row>
    <row r="192" spans="9:9">
      <c r="I192" s="35" t="str">
        <f t="shared" si="3"/>
        <v/>
      </c>
    </row>
    <row r="193" spans="9:9">
      <c r="I193" s="35" t="str">
        <f t="shared" si="3"/>
        <v/>
      </c>
    </row>
    <row r="194" spans="9:9">
      <c r="I194" s="35" t="str">
        <f t="shared" si="3"/>
        <v/>
      </c>
    </row>
    <row r="195" spans="9:9">
      <c r="I195" s="35" t="str">
        <f t="shared" si="3"/>
        <v/>
      </c>
    </row>
    <row r="196" spans="9:9">
      <c r="I196" s="35" t="str">
        <f t="shared" si="3"/>
        <v/>
      </c>
    </row>
    <row r="197" spans="9:9">
      <c r="I197" s="35" t="str">
        <f t="shared" ref="I197:I200" si="4">IF(ISBLANK($A197),"",HYPERLINK($B197,"▶"))</f>
        <v/>
      </c>
    </row>
    <row r="198" spans="9:9">
      <c r="I198" s="35" t="str">
        <f t="shared" si="4"/>
        <v/>
      </c>
    </row>
    <row r="199" spans="9:9">
      <c r="I199" s="35" t="str">
        <f t="shared" si="4"/>
        <v/>
      </c>
    </row>
    <row r="200" spans="9:9">
      <c r="I200" s="35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2" customWidth="1"/>
    <col min="2" max="2" width="0.875" style="59" customWidth="1"/>
    <col min="3" max="3" width="67.25" style="52" customWidth="1"/>
    <col min="4" max="4" width="17.25" style="51" customWidth="1"/>
    <col min="5" max="5" width="17.25" customWidth="1"/>
    <col min="6" max="6" width="9" style="34"/>
  </cols>
  <sheetData>
    <row r="1" spans="1:6" s="49" customFormat="1" ht="17.25" thickBot="1">
      <c r="A1" s="50" t="s">
        <v>28</v>
      </c>
      <c r="B1" s="57" t="s">
        <v>5</v>
      </c>
      <c r="C1" s="50" t="s">
        <v>43</v>
      </c>
      <c r="D1" s="50" t="s">
        <v>44</v>
      </c>
      <c r="E1" s="48" t="s">
        <v>45</v>
      </c>
      <c r="F1" s="48" t="s">
        <v>42</v>
      </c>
    </row>
    <row r="2" spans="1:6" ht="33.75" thickTop="1">
      <c r="A2" s="52" t="s">
        <v>82</v>
      </c>
      <c r="B2" s="62" t="s">
        <v>83</v>
      </c>
      <c r="C2" s="52" t="s">
        <v>84</v>
      </c>
      <c r="D2" s="51" t="s">
        <v>85</v>
      </c>
      <c r="E2" s="45">
        <v>45648.960520833331</v>
      </c>
      <c r="F2" s="35" t="str">
        <f t="shared" ref="F2:F3" si="0">IF(ISBLANK($A2),"",HYPERLINK($B2,"▶"))</f>
        <v>▶</v>
      </c>
    </row>
    <row r="3" spans="1:6" ht="33">
      <c r="A3" s="52" t="s">
        <v>86</v>
      </c>
      <c r="B3" s="59" t="s">
        <v>87</v>
      </c>
      <c r="C3" s="52" t="s">
        <v>88</v>
      </c>
      <c r="D3" s="51" t="s">
        <v>89</v>
      </c>
      <c r="E3" s="45">
        <v>45648.854166666664</v>
      </c>
      <c r="F3" s="35" t="str">
        <f t="shared" si="0"/>
        <v>▶</v>
      </c>
    </row>
    <row r="4" spans="1:6" ht="33">
      <c r="A4" s="52" t="s">
        <v>90</v>
      </c>
      <c r="B4" s="62" t="s">
        <v>91</v>
      </c>
      <c r="C4" s="52" t="s">
        <v>92</v>
      </c>
      <c r="D4" s="51" t="s">
        <v>93</v>
      </c>
      <c r="E4" s="45">
        <v>45648.835520833331</v>
      </c>
      <c r="F4" s="35" t="str">
        <f>IF(ISBLANK($A4),"",HYPERLINK($B4,"▶"))</f>
        <v>▶</v>
      </c>
    </row>
    <row r="5" spans="1:6" ht="33">
      <c r="A5" s="52" t="s">
        <v>94</v>
      </c>
      <c r="B5" s="59" t="s">
        <v>95</v>
      </c>
      <c r="C5" s="52" t="s">
        <v>96</v>
      </c>
      <c r="D5" s="51" t="s">
        <v>85</v>
      </c>
      <c r="E5" s="45">
        <v>45648.831354166665</v>
      </c>
      <c r="F5" s="35" t="str">
        <f t="shared" ref="F5:F68" si="1">IF(ISBLANK($A5),"",HYPERLINK($B5,"▶"))</f>
        <v>▶</v>
      </c>
    </row>
    <row r="6" spans="1:6" ht="49.5">
      <c r="A6" s="52" t="s">
        <v>97</v>
      </c>
      <c r="B6" s="59" t="s">
        <v>98</v>
      </c>
      <c r="C6" s="52" t="s">
        <v>99</v>
      </c>
      <c r="D6" s="51" t="s">
        <v>100</v>
      </c>
      <c r="E6" s="45">
        <v>45648.824525462966</v>
      </c>
      <c r="F6" s="35" t="str">
        <f t="shared" si="1"/>
        <v>▶</v>
      </c>
    </row>
    <row r="7" spans="1:6" ht="33">
      <c r="A7" s="52" t="s">
        <v>101</v>
      </c>
      <c r="B7" s="59" t="s">
        <v>102</v>
      </c>
      <c r="C7" s="52" t="s">
        <v>103</v>
      </c>
      <c r="D7" s="51" t="s">
        <v>100</v>
      </c>
      <c r="E7" s="45">
        <v>45648.824502314812</v>
      </c>
      <c r="F7" s="35" t="str">
        <f t="shared" si="1"/>
        <v>▶</v>
      </c>
    </row>
    <row r="8" spans="1:6" ht="33">
      <c r="A8" s="52" t="s">
        <v>104</v>
      </c>
      <c r="B8" s="59" t="s">
        <v>105</v>
      </c>
      <c r="C8" s="52" t="s">
        <v>106</v>
      </c>
      <c r="D8" s="51" t="s">
        <v>100</v>
      </c>
      <c r="E8" s="45">
        <v>45648.824456018519</v>
      </c>
      <c r="F8" s="35" t="str">
        <f t="shared" si="1"/>
        <v>▶</v>
      </c>
    </row>
    <row r="9" spans="1:6" ht="33">
      <c r="A9" s="53" t="s">
        <v>107</v>
      </c>
      <c r="B9" s="59" t="s">
        <v>108</v>
      </c>
      <c r="C9" s="52" t="s">
        <v>109</v>
      </c>
      <c r="D9" s="51" t="s">
        <v>85</v>
      </c>
      <c r="E9" s="45">
        <v>45648.802939814814</v>
      </c>
      <c r="F9" s="35" t="str">
        <f t="shared" si="1"/>
        <v>▶</v>
      </c>
    </row>
    <row r="10" spans="1:6" ht="33">
      <c r="A10" s="53" t="s">
        <v>110</v>
      </c>
      <c r="B10" s="59" t="s">
        <v>111</v>
      </c>
      <c r="C10" s="52" t="s">
        <v>112</v>
      </c>
      <c r="D10" s="51" t="s">
        <v>85</v>
      </c>
      <c r="E10" s="45">
        <v>45648.801481481481</v>
      </c>
      <c r="F10" s="35" t="str">
        <f t="shared" si="1"/>
        <v>▶</v>
      </c>
    </row>
    <row r="11" spans="1:6" ht="33">
      <c r="A11" s="53" t="s">
        <v>113</v>
      </c>
      <c r="B11" s="59" t="s">
        <v>114</v>
      </c>
      <c r="C11" s="52" t="s">
        <v>115</v>
      </c>
      <c r="D11" s="51" t="s">
        <v>116</v>
      </c>
      <c r="E11" s="45">
        <v>45648.777951388889</v>
      </c>
      <c r="F11" s="35" t="str">
        <f t="shared" si="1"/>
        <v>▶</v>
      </c>
    </row>
    <row r="12" spans="1:6" ht="33">
      <c r="A12" s="53" t="s">
        <v>117</v>
      </c>
      <c r="B12" s="59" t="s">
        <v>118</v>
      </c>
      <c r="C12" s="52" t="s">
        <v>119</v>
      </c>
      <c r="D12" s="51" t="s">
        <v>120</v>
      </c>
      <c r="E12" s="45">
        <v>45648.764710648145</v>
      </c>
      <c r="F12" s="35" t="str">
        <f t="shared" si="1"/>
        <v>▶</v>
      </c>
    </row>
    <row r="13" spans="1:6" ht="33">
      <c r="A13" s="52" t="s">
        <v>121</v>
      </c>
      <c r="B13" s="59" t="s">
        <v>122</v>
      </c>
      <c r="C13" s="52" t="s">
        <v>123</v>
      </c>
      <c r="D13" s="51" t="s">
        <v>120</v>
      </c>
      <c r="E13" s="45">
        <v>45648.763321759259</v>
      </c>
      <c r="F13" s="35" t="str">
        <f t="shared" si="1"/>
        <v>▶</v>
      </c>
    </row>
    <row r="14" spans="1:6" ht="33">
      <c r="A14" s="53" t="s">
        <v>124</v>
      </c>
      <c r="B14" s="59" t="s">
        <v>125</v>
      </c>
      <c r="C14" s="52" t="s">
        <v>126</v>
      </c>
      <c r="D14" s="51" t="s">
        <v>120</v>
      </c>
      <c r="E14" s="45">
        <v>45648.762650462966</v>
      </c>
      <c r="F14" s="35" t="str">
        <f t="shared" si="1"/>
        <v>▶</v>
      </c>
    </row>
    <row r="15" spans="1:6" ht="33">
      <c r="A15" s="53" t="s">
        <v>127</v>
      </c>
      <c r="B15" s="59" t="s">
        <v>128</v>
      </c>
      <c r="C15" s="52" t="s">
        <v>129</v>
      </c>
      <c r="D15" s="51" t="s">
        <v>120</v>
      </c>
      <c r="E15" s="45">
        <v>45648.762627314813</v>
      </c>
      <c r="F15" s="35" t="str">
        <f t="shared" si="1"/>
        <v>▶</v>
      </c>
    </row>
    <row r="16" spans="1:6" ht="33">
      <c r="A16" s="52" t="s">
        <v>130</v>
      </c>
      <c r="B16" s="59" t="s">
        <v>131</v>
      </c>
      <c r="C16" s="52" t="s">
        <v>132</v>
      </c>
      <c r="D16" s="51" t="s">
        <v>100</v>
      </c>
      <c r="E16" s="45">
        <v>45648.759189814817</v>
      </c>
      <c r="F16" s="35" t="str">
        <f t="shared" si="1"/>
        <v>▶</v>
      </c>
    </row>
    <row r="17" spans="1:6" ht="33">
      <c r="A17" s="52" t="s">
        <v>133</v>
      </c>
      <c r="B17" s="59" t="s">
        <v>134</v>
      </c>
      <c r="C17" s="52" t="s">
        <v>135</v>
      </c>
      <c r="D17" s="51" t="s">
        <v>100</v>
      </c>
      <c r="E17" s="45">
        <v>45648.758518518516</v>
      </c>
      <c r="F17" s="35" t="str">
        <f t="shared" si="1"/>
        <v>▶</v>
      </c>
    </row>
    <row r="18" spans="1:6" ht="33">
      <c r="A18" s="52" t="s">
        <v>136</v>
      </c>
      <c r="B18" s="59" t="s">
        <v>137</v>
      </c>
      <c r="C18" s="52" t="s">
        <v>138</v>
      </c>
      <c r="D18" s="51" t="s">
        <v>100</v>
      </c>
      <c r="E18" s="45">
        <v>45648.75849537037</v>
      </c>
      <c r="F18" s="35" t="str">
        <f t="shared" si="1"/>
        <v>▶</v>
      </c>
    </row>
    <row r="19" spans="1:6" ht="33">
      <c r="A19" s="53" t="s">
        <v>139</v>
      </c>
      <c r="B19" s="59" t="s">
        <v>140</v>
      </c>
      <c r="C19" s="52" t="s">
        <v>112</v>
      </c>
      <c r="D19" s="51" t="s">
        <v>85</v>
      </c>
      <c r="E19" s="45">
        <v>45648.743321759262</v>
      </c>
      <c r="F19" s="35" t="str">
        <f t="shared" si="1"/>
        <v>▶</v>
      </c>
    </row>
    <row r="20" spans="1:6" ht="33">
      <c r="A20" s="53" t="s">
        <v>141</v>
      </c>
      <c r="B20" s="59" t="s">
        <v>142</v>
      </c>
      <c r="C20" s="52" t="s">
        <v>143</v>
      </c>
      <c r="D20" s="51" t="s">
        <v>85</v>
      </c>
      <c r="E20" s="45">
        <v>45648.743298611109</v>
      </c>
      <c r="F20" s="35" t="str">
        <f t="shared" si="1"/>
        <v>▶</v>
      </c>
    </row>
    <row r="21" spans="1:6" ht="33">
      <c r="A21" s="53" t="s">
        <v>144</v>
      </c>
      <c r="B21" s="59" t="s">
        <v>145</v>
      </c>
      <c r="C21" s="52" t="s">
        <v>146</v>
      </c>
      <c r="D21" s="51" t="s">
        <v>147</v>
      </c>
      <c r="E21" s="45">
        <v>45648.741168981483</v>
      </c>
      <c r="F21" s="35" t="str">
        <f t="shared" si="1"/>
        <v>▶</v>
      </c>
    </row>
    <row r="22" spans="1:6">
      <c r="F22" s="35" t="str">
        <f t="shared" si="1"/>
        <v/>
      </c>
    </row>
    <row r="23" spans="1:6">
      <c r="F23" s="35" t="str">
        <f t="shared" si="1"/>
        <v/>
      </c>
    </row>
    <row r="24" spans="1:6">
      <c r="F24" s="35" t="str">
        <f t="shared" si="1"/>
        <v/>
      </c>
    </row>
    <row r="25" spans="1:6">
      <c r="F25" s="35" t="str">
        <f t="shared" si="1"/>
        <v/>
      </c>
    </row>
    <row r="26" spans="1:6">
      <c r="F26" s="35" t="str">
        <f t="shared" si="1"/>
        <v/>
      </c>
    </row>
    <row r="27" spans="1:6">
      <c r="F27" s="35" t="str">
        <f t="shared" si="1"/>
        <v/>
      </c>
    </row>
    <row r="28" spans="1:6">
      <c r="F28" s="35" t="str">
        <f t="shared" si="1"/>
        <v/>
      </c>
    </row>
    <row r="29" spans="1:6">
      <c r="F29" s="35" t="str">
        <f t="shared" si="1"/>
        <v/>
      </c>
    </row>
    <row r="30" spans="1:6">
      <c r="F30" s="35" t="str">
        <f t="shared" si="1"/>
        <v/>
      </c>
    </row>
    <row r="31" spans="1:6">
      <c r="F31" s="35" t="str">
        <f t="shared" si="1"/>
        <v/>
      </c>
    </row>
    <row r="32" spans="1:6">
      <c r="F32" s="35" t="str">
        <f t="shared" si="1"/>
        <v/>
      </c>
    </row>
    <row r="33" spans="6:6">
      <c r="F33" s="35" t="str">
        <f t="shared" si="1"/>
        <v/>
      </c>
    </row>
    <row r="34" spans="6:6">
      <c r="F34" s="35" t="str">
        <f t="shared" si="1"/>
        <v/>
      </c>
    </row>
    <row r="35" spans="6:6">
      <c r="F35" s="35" t="str">
        <f t="shared" si="1"/>
        <v/>
      </c>
    </row>
    <row r="36" spans="6:6">
      <c r="F36" s="35" t="str">
        <f t="shared" si="1"/>
        <v/>
      </c>
    </row>
    <row r="37" spans="6:6">
      <c r="F37" s="35" t="str">
        <f t="shared" si="1"/>
        <v/>
      </c>
    </row>
    <row r="38" spans="6:6">
      <c r="F38" s="35" t="str">
        <f t="shared" si="1"/>
        <v/>
      </c>
    </row>
    <row r="39" spans="6:6">
      <c r="F39" s="35" t="str">
        <f t="shared" si="1"/>
        <v/>
      </c>
    </row>
    <row r="40" spans="6:6">
      <c r="F40" s="35" t="str">
        <f t="shared" si="1"/>
        <v/>
      </c>
    </row>
    <row r="41" spans="6:6">
      <c r="F41" s="35" t="str">
        <f t="shared" si="1"/>
        <v/>
      </c>
    </row>
    <row r="42" spans="6:6">
      <c r="F42" s="35" t="str">
        <f t="shared" si="1"/>
        <v/>
      </c>
    </row>
    <row r="43" spans="6:6">
      <c r="F43" s="35" t="str">
        <f t="shared" si="1"/>
        <v/>
      </c>
    </row>
    <row r="44" spans="6:6">
      <c r="F44" s="35" t="str">
        <f t="shared" si="1"/>
        <v/>
      </c>
    </row>
    <row r="45" spans="6:6">
      <c r="F45" s="35" t="str">
        <f t="shared" si="1"/>
        <v/>
      </c>
    </row>
    <row r="46" spans="6:6">
      <c r="F46" s="35" t="str">
        <f t="shared" si="1"/>
        <v/>
      </c>
    </row>
    <row r="47" spans="6:6">
      <c r="F47" s="35" t="str">
        <f t="shared" si="1"/>
        <v/>
      </c>
    </row>
    <row r="48" spans="6:6">
      <c r="F48" s="35" t="str">
        <f t="shared" si="1"/>
        <v/>
      </c>
    </row>
    <row r="49" spans="6:6">
      <c r="F49" s="35" t="str">
        <f t="shared" si="1"/>
        <v/>
      </c>
    </row>
    <row r="50" spans="6:6">
      <c r="F50" s="35" t="str">
        <f t="shared" si="1"/>
        <v/>
      </c>
    </row>
    <row r="51" spans="6:6">
      <c r="F51" s="35" t="str">
        <f t="shared" si="1"/>
        <v/>
      </c>
    </row>
    <row r="52" spans="6:6">
      <c r="F52" s="35" t="str">
        <f t="shared" si="1"/>
        <v/>
      </c>
    </row>
    <row r="53" spans="6:6">
      <c r="F53" s="35" t="str">
        <f t="shared" si="1"/>
        <v/>
      </c>
    </row>
    <row r="54" spans="6:6">
      <c r="F54" s="35" t="str">
        <f t="shared" si="1"/>
        <v/>
      </c>
    </row>
    <row r="55" spans="6:6">
      <c r="F55" s="35" t="str">
        <f t="shared" si="1"/>
        <v/>
      </c>
    </row>
    <row r="56" spans="6:6">
      <c r="F56" s="35" t="str">
        <f t="shared" si="1"/>
        <v/>
      </c>
    </row>
    <row r="57" spans="6:6">
      <c r="F57" s="35" t="str">
        <f t="shared" si="1"/>
        <v/>
      </c>
    </row>
    <row r="58" spans="6:6">
      <c r="F58" s="35" t="str">
        <f t="shared" si="1"/>
        <v/>
      </c>
    </row>
    <row r="59" spans="6:6">
      <c r="F59" s="35" t="str">
        <f t="shared" si="1"/>
        <v/>
      </c>
    </row>
    <row r="60" spans="6:6">
      <c r="F60" s="35" t="str">
        <f t="shared" si="1"/>
        <v/>
      </c>
    </row>
    <row r="61" spans="6:6">
      <c r="F61" s="35" t="str">
        <f t="shared" si="1"/>
        <v/>
      </c>
    </row>
    <row r="62" spans="6:6">
      <c r="F62" s="35" t="str">
        <f t="shared" si="1"/>
        <v/>
      </c>
    </row>
    <row r="63" spans="6:6">
      <c r="F63" s="35" t="str">
        <f t="shared" si="1"/>
        <v/>
      </c>
    </row>
    <row r="64" spans="6:6">
      <c r="F64" s="35" t="str">
        <f t="shared" si="1"/>
        <v/>
      </c>
    </row>
    <row r="65" spans="6:6">
      <c r="F65" s="35" t="str">
        <f t="shared" si="1"/>
        <v/>
      </c>
    </row>
    <row r="66" spans="6:6">
      <c r="F66" s="35" t="str">
        <f t="shared" si="1"/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ref="F69:F132" si="2">IF(ISBLANK($A69),"",HYPERLINK($B69,"▶"))</f>
        <v/>
      </c>
    </row>
    <row r="70" spans="6:6">
      <c r="F70" s="35" t="str">
        <f t="shared" si="2"/>
        <v/>
      </c>
    </row>
    <row r="71" spans="6:6">
      <c r="F71" s="35" t="str">
        <f t="shared" si="2"/>
        <v/>
      </c>
    </row>
    <row r="72" spans="6:6">
      <c r="F72" s="35" t="str">
        <f t="shared" si="2"/>
        <v/>
      </c>
    </row>
    <row r="73" spans="6:6">
      <c r="F73" s="35" t="str">
        <f t="shared" si="2"/>
        <v/>
      </c>
    </row>
    <row r="74" spans="6:6">
      <c r="F74" s="35" t="str">
        <f t="shared" si="2"/>
        <v/>
      </c>
    </row>
    <row r="75" spans="6:6">
      <c r="F75" s="35" t="str">
        <f t="shared" si="2"/>
        <v/>
      </c>
    </row>
    <row r="76" spans="6:6">
      <c r="F76" s="35" t="str">
        <f t="shared" si="2"/>
        <v/>
      </c>
    </row>
    <row r="77" spans="6:6">
      <c r="F77" s="35" t="str">
        <f t="shared" si="2"/>
        <v/>
      </c>
    </row>
    <row r="78" spans="6:6">
      <c r="F78" s="35" t="str">
        <f t="shared" si="2"/>
        <v/>
      </c>
    </row>
    <row r="79" spans="6:6">
      <c r="F79" s="35" t="str">
        <f t="shared" si="2"/>
        <v/>
      </c>
    </row>
    <row r="80" spans="6:6">
      <c r="F80" s="35" t="str">
        <f t="shared" si="2"/>
        <v/>
      </c>
    </row>
    <row r="81" spans="6:6">
      <c r="F81" s="35" t="str">
        <f t="shared" si="2"/>
        <v/>
      </c>
    </row>
    <row r="82" spans="6:6">
      <c r="F82" s="35" t="str">
        <f t="shared" si="2"/>
        <v/>
      </c>
    </row>
    <row r="83" spans="6:6">
      <c r="F83" s="35" t="str">
        <f t="shared" si="2"/>
        <v/>
      </c>
    </row>
    <row r="84" spans="6:6">
      <c r="F84" s="35" t="str">
        <f t="shared" si="2"/>
        <v/>
      </c>
    </row>
    <row r="85" spans="6:6">
      <c r="F85" s="35" t="str">
        <f t="shared" si="2"/>
        <v/>
      </c>
    </row>
    <row r="86" spans="6:6">
      <c r="F86" s="35" t="str">
        <f t="shared" si="2"/>
        <v/>
      </c>
    </row>
    <row r="87" spans="6:6">
      <c r="F87" s="35" t="str">
        <f t="shared" si="2"/>
        <v/>
      </c>
    </row>
    <row r="88" spans="6:6">
      <c r="F88" s="35" t="str">
        <f t="shared" si="2"/>
        <v/>
      </c>
    </row>
    <row r="89" spans="6:6">
      <c r="F89" s="35" t="str">
        <f t="shared" si="2"/>
        <v/>
      </c>
    </row>
    <row r="90" spans="6:6">
      <c r="F90" s="35" t="str">
        <f t="shared" si="2"/>
        <v/>
      </c>
    </row>
    <row r="91" spans="6:6">
      <c r="F91" s="35" t="str">
        <f t="shared" si="2"/>
        <v/>
      </c>
    </row>
    <row r="92" spans="6:6">
      <c r="F92" s="35" t="str">
        <f t="shared" si="2"/>
        <v/>
      </c>
    </row>
    <row r="93" spans="6:6">
      <c r="F93" s="35" t="str">
        <f t="shared" si="2"/>
        <v/>
      </c>
    </row>
    <row r="94" spans="6:6">
      <c r="F94" s="35" t="str">
        <f t="shared" si="2"/>
        <v/>
      </c>
    </row>
    <row r="95" spans="6:6">
      <c r="F95" s="35" t="str">
        <f t="shared" si="2"/>
        <v/>
      </c>
    </row>
    <row r="96" spans="6:6">
      <c r="F96" s="35" t="str">
        <f t="shared" si="2"/>
        <v/>
      </c>
    </row>
    <row r="97" spans="6:6">
      <c r="F97" s="35" t="str">
        <f t="shared" si="2"/>
        <v/>
      </c>
    </row>
    <row r="98" spans="6:6">
      <c r="F98" s="35" t="str">
        <f t="shared" si="2"/>
        <v/>
      </c>
    </row>
    <row r="99" spans="6:6">
      <c r="F99" s="35" t="str">
        <f t="shared" si="2"/>
        <v/>
      </c>
    </row>
    <row r="100" spans="6:6">
      <c r="F100" s="35" t="str">
        <f t="shared" si="2"/>
        <v/>
      </c>
    </row>
    <row r="101" spans="6:6">
      <c r="F101" s="35" t="str">
        <f t="shared" si="2"/>
        <v/>
      </c>
    </row>
    <row r="102" spans="6:6">
      <c r="F102" s="35" t="str">
        <f t="shared" si="2"/>
        <v/>
      </c>
    </row>
    <row r="103" spans="6:6">
      <c r="F103" s="35" t="str">
        <f t="shared" si="2"/>
        <v/>
      </c>
    </row>
    <row r="104" spans="6:6">
      <c r="F104" s="35" t="str">
        <f t="shared" si="2"/>
        <v/>
      </c>
    </row>
    <row r="105" spans="6:6">
      <c r="F105" s="35" t="str">
        <f t="shared" si="2"/>
        <v/>
      </c>
    </row>
    <row r="106" spans="6:6">
      <c r="F106" s="35" t="str">
        <f t="shared" si="2"/>
        <v/>
      </c>
    </row>
    <row r="107" spans="6:6">
      <c r="F107" s="35" t="str">
        <f t="shared" si="2"/>
        <v/>
      </c>
    </row>
    <row r="108" spans="6:6">
      <c r="F108" s="35" t="str">
        <f t="shared" si="2"/>
        <v/>
      </c>
    </row>
    <row r="109" spans="6:6">
      <c r="F109" s="35" t="str">
        <f t="shared" si="2"/>
        <v/>
      </c>
    </row>
    <row r="110" spans="6:6">
      <c r="F110" s="35" t="str">
        <f t="shared" si="2"/>
        <v/>
      </c>
    </row>
    <row r="111" spans="6:6">
      <c r="F111" s="35" t="str">
        <f t="shared" si="2"/>
        <v/>
      </c>
    </row>
    <row r="112" spans="6:6">
      <c r="F112" s="35" t="str">
        <f t="shared" si="2"/>
        <v/>
      </c>
    </row>
    <row r="113" spans="6:6">
      <c r="F113" s="35" t="str">
        <f t="shared" si="2"/>
        <v/>
      </c>
    </row>
    <row r="114" spans="6:6">
      <c r="F114" s="35" t="str">
        <f t="shared" si="2"/>
        <v/>
      </c>
    </row>
    <row r="115" spans="6:6">
      <c r="F115" s="35" t="str">
        <f t="shared" si="2"/>
        <v/>
      </c>
    </row>
    <row r="116" spans="6:6">
      <c r="F116" s="35" t="str">
        <f t="shared" si="2"/>
        <v/>
      </c>
    </row>
    <row r="117" spans="6:6">
      <c r="F117" s="35" t="str">
        <f t="shared" si="2"/>
        <v/>
      </c>
    </row>
    <row r="118" spans="6:6">
      <c r="F118" s="35" t="str">
        <f t="shared" si="2"/>
        <v/>
      </c>
    </row>
    <row r="119" spans="6:6">
      <c r="F119" s="35" t="str">
        <f t="shared" si="2"/>
        <v/>
      </c>
    </row>
    <row r="120" spans="6:6">
      <c r="F120" s="35" t="str">
        <f t="shared" si="2"/>
        <v/>
      </c>
    </row>
    <row r="121" spans="6:6">
      <c r="F121" s="35" t="str">
        <f t="shared" si="2"/>
        <v/>
      </c>
    </row>
    <row r="122" spans="6:6">
      <c r="F122" s="35" t="str">
        <f t="shared" si="2"/>
        <v/>
      </c>
    </row>
    <row r="123" spans="6:6">
      <c r="F123" s="35" t="str">
        <f t="shared" si="2"/>
        <v/>
      </c>
    </row>
    <row r="124" spans="6:6">
      <c r="F124" s="35" t="str">
        <f t="shared" si="2"/>
        <v/>
      </c>
    </row>
    <row r="125" spans="6:6">
      <c r="F125" s="35" t="str">
        <f t="shared" si="2"/>
        <v/>
      </c>
    </row>
    <row r="126" spans="6:6">
      <c r="F126" s="35" t="str">
        <f t="shared" si="2"/>
        <v/>
      </c>
    </row>
    <row r="127" spans="6:6">
      <c r="F127" s="35" t="str">
        <f t="shared" si="2"/>
        <v/>
      </c>
    </row>
    <row r="128" spans="6:6">
      <c r="F128" s="35" t="str">
        <f t="shared" si="2"/>
        <v/>
      </c>
    </row>
    <row r="129" spans="6:6">
      <c r="F129" s="35" t="str">
        <f t="shared" si="2"/>
        <v/>
      </c>
    </row>
    <row r="130" spans="6:6">
      <c r="F130" s="35" t="str">
        <f t="shared" si="2"/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ref="F133:F196" si="3">IF(ISBLANK($A133),"",HYPERLINK($B133,"▶"))</f>
        <v/>
      </c>
    </row>
    <row r="134" spans="6:6">
      <c r="F134" s="35" t="str">
        <f t="shared" si="3"/>
        <v/>
      </c>
    </row>
    <row r="135" spans="6:6">
      <c r="F135" s="35" t="str">
        <f t="shared" si="3"/>
        <v/>
      </c>
    </row>
    <row r="136" spans="6:6">
      <c r="F136" s="35" t="str">
        <f t="shared" si="3"/>
        <v/>
      </c>
    </row>
    <row r="137" spans="6:6">
      <c r="F137" s="35" t="str">
        <f t="shared" si="3"/>
        <v/>
      </c>
    </row>
    <row r="138" spans="6:6">
      <c r="F138" s="35" t="str">
        <f t="shared" si="3"/>
        <v/>
      </c>
    </row>
    <row r="139" spans="6:6">
      <c r="F139" s="35" t="str">
        <f t="shared" si="3"/>
        <v/>
      </c>
    </row>
    <row r="140" spans="6:6">
      <c r="F140" s="35" t="str">
        <f t="shared" si="3"/>
        <v/>
      </c>
    </row>
    <row r="141" spans="6:6">
      <c r="F141" s="35" t="str">
        <f t="shared" si="3"/>
        <v/>
      </c>
    </row>
    <row r="142" spans="6:6">
      <c r="F142" s="35" t="str">
        <f t="shared" si="3"/>
        <v/>
      </c>
    </row>
    <row r="143" spans="6:6">
      <c r="F143" s="35" t="str">
        <f t="shared" si="3"/>
        <v/>
      </c>
    </row>
    <row r="144" spans="6:6">
      <c r="F144" s="35" t="str">
        <f t="shared" si="3"/>
        <v/>
      </c>
    </row>
    <row r="145" spans="6:6">
      <c r="F145" s="35" t="str">
        <f t="shared" si="3"/>
        <v/>
      </c>
    </row>
    <row r="146" spans="6:6">
      <c r="F146" s="35" t="str">
        <f t="shared" si="3"/>
        <v/>
      </c>
    </row>
    <row r="147" spans="6:6">
      <c r="F147" s="35" t="str">
        <f t="shared" si="3"/>
        <v/>
      </c>
    </row>
    <row r="148" spans="6:6">
      <c r="F148" s="35" t="str">
        <f t="shared" si="3"/>
        <v/>
      </c>
    </row>
    <row r="149" spans="6:6">
      <c r="F149" s="35" t="str">
        <f t="shared" si="3"/>
        <v/>
      </c>
    </row>
    <row r="150" spans="6:6">
      <c r="F150" s="35" t="str">
        <f t="shared" si="3"/>
        <v/>
      </c>
    </row>
    <row r="151" spans="6:6">
      <c r="F151" s="35" t="str">
        <f t="shared" si="3"/>
        <v/>
      </c>
    </row>
    <row r="152" spans="6:6">
      <c r="F152" s="35" t="str">
        <f t="shared" si="3"/>
        <v/>
      </c>
    </row>
    <row r="153" spans="6:6">
      <c r="F153" s="35" t="str">
        <f t="shared" si="3"/>
        <v/>
      </c>
    </row>
    <row r="154" spans="6:6">
      <c r="F154" s="35" t="str">
        <f t="shared" si="3"/>
        <v/>
      </c>
    </row>
    <row r="155" spans="6:6">
      <c r="F155" s="35" t="str">
        <f t="shared" si="3"/>
        <v/>
      </c>
    </row>
    <row r="156" spans="6:6">
      <c r="F156" s="35" t="str">
        <f t="shared" si="3"/>
        <v/>
      </c>
    </row>
    <row r="157" spans="6:6">
      <c r="F157" s="35" t="str">
        <f t="shared" si="3"/>
        <v/>
      </c>
    </row>
    <row r="158" spans="6:6">
      <c r="F158" s="35" t="str">
        <f t="shared" si="3"/>
        <v/>
      </c>
    </row>
    <row r="159" spans="6:6">
      <c r="F159" s="35" t="str">
        <f t="shared" si="3"/>
        <v/>
      </c>
    </row>
    <row r="160" spans="6:6">
      <c r="F160" s="35" t="str">
        <f t="shared" si="3"/>
        <v/>
      </c>
    </row>
    <row r="161" spans="6:6">
      <c r="F161" s="35" t="str">
        <f t="shared" si="3"/>
        <v/>
      </c>
    </row>
    <row r="162" spans="6:6">
      <c r="F162" s="35" t="str">
        <f t="shared" si="3"/>
        <v/>
      </c>
    </row>
    <row r="163" spans="6:6">
      <c r="F163" s="35" t="str">
        <f t="shared" si="3"/>
        <v/>
      </c>
    </row>
    <row r="164" spans="6:6">
      <c r="F164" s="35" t="str">
        <f t="shared" si="3"/>
        <v/>
      </c>
    </row>
    <row r="165" spans="6:6">
      <c r="F165" s="35" t="str">
        <f t="shared" si="3"/>
        <v/>
      </c>
    </row>
    <row r="166" spans="6:6">
      <c r="F166" s="35" t="str">
        <f t="shared" si="3"/>
        <v/>
      </c>
    </row>
    <row r="167" spans="6:6">
      <c r="F167" s="35" t="str">
        <f t="shared" si="3"/>
        <v/>
      </c>
    </row>
    <row r="168" spans="6:6">
      <c r="F168" s="35" t="str">
        <f t="shared" si="3"/>
        <v/>
      </c>
    </row>
    <row r="169" spans="6:6">
      <c r="F169" s="35" t="str">
        <f t="shared" si="3"/>
        <v/>
      </c>
    </row>
    <row r="170" spans="6:6">
      <c r="F170" s="35" t="str">
        <f t="shared" si="3"/>
        <v/>
      </c>
    </row>
    <row r="171" spans="6:6">
      <c r="F171" s="35" t="str">
        <f t="shared" si="3"/>
        <v/>
      </c>
    </row>
    <row r="172" spans="6:6">
      <c r="F172" s="35" t="str">
        <f t="shared" si="3"/>
        <v/>
      </c>
    </row>
    <row r="173" spans="6:6">
      <c r="F173" s="35" t="str">
        <f t="shared" si="3"/>
        <v/>
      </c>
    </row>
    <row r="174" spans="6:6">
      <c r="F174" s="35" t="str">
        <f t="shared" si="3"/>
        <v/>
      </c>
    </row>
    <row r="175" spans="6:6">
      <c r="F175" s="35" t="str">
        <f t="shared" si="3"/>
        <v/>
      </c>
    </row>
    <row r="176" spans="6:6">
      <c r="F176" s="35" t="str">
        <f t="shared" si="3"/>
        <v/>
      </c>
    </row>
    <row r="177" spans="6:6">
      <c r="F177" s="35" t="str">
        <f t="shared" si="3"/>
        <v/>
      </c>
    </row>
    <row r="178" spans="6:6">
      <c r="F178" s="35" t="str">
        <f t="shared" si="3"/>
        <v/>
      </c>
    </row>
    <row r="179" spans="6:6">
      <c r="F179" s="35" t="str">
        <f t="shared" si="3"/>
        <v/>
      </c>
    </row>
    <row r="180" spans="6:6">
      <c r="F180" s="35" t="str">
        <f t="shared" si="3"/>
        <v/>
      </c>
    </row>
    <row r="181" spans="6:6">
      <c r="F181" s="35" t="str">
        <f t="shared" si="3"/>
        <v/>
      </c>
    </row>
    <row r="182" spans="6:6">
      <c r="F182" s="35" t="str">
        <f t="shared" si="3"/>
        <v/>
      </c>
    </row>
    <row r="183" spans="6:6">
      <c r="F183" s="35" t="str">
        <f t="shared" si="3"/>
        <v/>
      </c>
    </row>
    <row r="184" spans="6:6">
      <c r="F184" s="35" t="str">
        <f t="shared" si="3"/>
        <v/>
      </c>
    </row>
    <row r="185" spans="6:6">
      <c r="F185" s="35" t="str">
        <f t="shared" si="3"/>
        <v/>
      </c>
    </row>
    <row r="186" spans="6:6">
      <c r="F186" s="35" t="str">
        <f t="shared" si="3"/>
        <v/>
      </c>
    </row>
    <row r="187" spans="6:6">
      <c r="F187" s="35" t="str">
        <f t="shared" si="3"/>
        <v/>
      </c>
    </row>
    <row r="188" spans="6:6">
      <c r="F188" s="35" t="str">
        <f t="shared" si="3"/>
        <v/>
      </c>
    </row>
    <row r="189" spans="6:6">
      <c r="F189" s="35" t="str">
        <f t="shared" si="3"/>
        <v/>
      </c>
    </row>
    <row r="190" spans="6:6">
      <c r="F190" s="35" t="str">
        <f t="shared" si="3"/>
        <v/>
      </c>
    </row>
    <row r="191" spans="6:6">
      <c r="F191" s="35" t="str">
        <f t="shared" si="3"/>
        <v/>
      </c>
    </row>
    <row r="192" spans="6:6">
      <c r="F192" s="35" t="str">
        <f t="shared" si="3"/>
        <v/>
      </c>
    </row>
    <row r="193" spans="6:6">
      <c r="F193" s="35" t="str">
        <f t="shared" si="3"/>
        <v/>
      </c>
    </row>
    <row r="194" spans="6:6">
      <c r="F194" s="35" t="str">
        <f t="shared" si="3"/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ref="F197:F260" si="4">IF(ISBLANK($A197),"",HYPERLINK($B197,"▶"))</f>
        <v/>
      </c>
    </row>
    <row r="198" spans="6:6">
      <c r="F198" s="35" t="str">
        <f t="shared" si="4"/>
        <v/>
      </c>
    </row>
    <row r="199" spans="6:6">
      <c r="F199" s="35" t="str">
        <f t="shared" si="4"/>
        <v/>
      </c>
    </row>
    <row r="200" spans="6:6">
      <c r="F200" s="35" t="str">
        <f t="shared" si="4"/>
        <v/>
      </c>
    </row>
    <row r="201" spans="6:6">
      <c r="F201" s="35" t="str">
        <f t="shared" si="4"/>
        <v/>
      </c>
    </row>
    <row r="202" spans="6:6">
      <c r="F202" s="35" t="str">
        <f t="shared" si="4"/>
        <v/>
      </c>
    </row>
    <row r="203" spans="6:6">
      <c r="F203" s="35" t="str">
        <f t="shared" si="4"/>
        <v/>
      </c>
    </row>
    <row r="204" spans="6:6">
      <c r="F204" s="35" t="str">
        <f t="shared" si="4"/>
        <v/>
      </c>
    </row>
    <row r="205" spans="6:6">
      <c r="F205" s="35" t="str">
        <f t="shared" si="4"/>
        <v/>
      </c>
    </row>
    <row r="206" spans="6:6">
      <c r="F206" s="35" t="str">
        <f t="shared" si="4"/>
        <v/>
      </c>
    </row>
    <row r="207" spans="6:6">
      <c r="F207" s="35" t="str">
        <f t="shared" si="4"/>
        <v/>
      </c>
    </row>
    <row r="208" spans="6:6">
      <c r="F208" s="35" t="str">
        <f t="shared" si="4"/>
        <v/>
      </c>
    </row>
    <row r="209" spans="6:6">
      <c r="F209" s="35" t="str">
        <f t="shared" si="4"/>
        <v/>
      </c>
    </row>
    <row r="210" spans="6:6">
      <c r="F210" s="35" t="str">
        <f t="shared" si="4"/>
        <v/>
      </c>
    </row>
    <row r="211" spans="6:6">
      <c r="F211" s="35" t="str">
        <f t="shared" si="4"/>
        <v/>
      </c>
    </row>
    <row r="212" spans="6:6">
      <c r="F212" s="35" t="str">
        <f t="shared" si="4"/>
        <v/>
      </c>
    </row>
    <row r="213" spans="6:6">
      <c r="F213" s="35" t="str">
        <f t="shared" si="4"/>
        <v/>
      </c>
    </row>
    <row r="214" spans="6:6">
      <c r="F214" s="35" t="str">
        <f t="shared" si="4"/>
        <v/>
      </c>
    </row>
    <row r="215" spans="6:6">
      <c r="F215" s="35" t="str">
        <f t="shared" si="4"/>
        <v/>
      </c>
    </row>
    <row r="216" spans="6:6">
      <c r="F216" s="35" t="str">
        <f t="shared" si="4"/>
        <v/>
      </c>
    </row>
    <row r="217" spans="6:6">
      <c r="F217" s="35" t="str">
        <f t="shared" si="4"/>
        <v/>
      </c>
    </row>
    <row r="218" spans="6:6">
      <c r="F218" s="35" t="str">
        <f t="shared" si="4"/>
        <v/>
      </c>
    </row>
    <row r="219" spans="6:6">
      <c r="F219" s="35" t="str">
        <f t="shared" si="4"/>
        <v/>
      </c>
    </row>
    <row r="220" spans="6:6">
      <c r="F220" s="35" t="str">
        <f t="shared" si="4"/>
        <v/>
      </c>
    </row>
    <row r="221" spans="6:6">
      <c r="F221" s="35" t="str">
        <f t="shared" si="4"/>
        <v/>
      </c>
    </row>
    <row r="222" spans="6:6">
      <c r="F222" s="35" t="str">
        <f t="shared" si="4"/>
        <v/>
      </c>
    </row>
    <row r="223" spans="6:6">
      <c r="F223" s="35" t="str">
        <f t="shared" si="4"/>
        <v/>
      </c>
    </row>
    <row r="224" spans="6:6">
      <c r="F224" s="35" t="str">
        <f t="shared" si="4"/>
        <v/>
      </c>
    </row>
    <row r="225" spans="6:6">
      <c r="F225" s="35" t="str">
        <f t="shared" si="4"/>
        <v/>
      </c>
    </row>
    <row r="226" spans="6:6">
      <c r="F226" s="35" t="str">
        <f t="shared" si="4"/>
        <v/>
      </c>
    </row>
    <row r="227" spans="6:6">
      <c r="F227" s="35" t="str">
        <f t="shared" si="4"/>
        <v/>
      </c>
    </row>
    <row r="228" spans="6:6">
      <c r="F228" s="35" t="str">
        <f t="shared" si="4"/>
        <v/>
      </c>
    </row>
    <row r="229" spans="6:6">
      <c r="F229" s="35" t="str">
        <f t="shared" si="4"/>
        <v/>
      </c>
    </row>
    <row r="230" spans="6:6">
      <c r="F230" s="35" t="str">
        <f t="shared" si="4"/>
        <v/>
      </c>
    </row>
    <row r="231" spans="6:6">
      <c r="F231" s="35" t="str">
        <f t="shared" si="4"/>
        <v/>
      </c>
    </row>
    <row r="232" spans="6:6">
      <c r="F232" s="35" t="str">
        <f t="shared" si="4"/>
        <v/>
      </c>
    </row>
    <row r="233" spans="6:6">
      <c r="F233" s="35" t="str">
        <f t="shared" si="4"/>
        <v/>
      </c>
    </row>
    <row r="234" spans="6:6">
      <c r="F234" s="35" t="str">
        <f t="shared" si="4"/>
        <v/>
      </c>
    </row>
    <row r="235" spans="6:6">
      <c r="F235" s="35" t="str">
        <f t="shared" si="4"/>
        <v/>
      </c>
    </row>
    <row r="236" spans="6:6">
      <c r="F236" s="35" t="str">
        <f t="shared" si="4"/>
        <v/>
      </c>
    </row>
    <row r="237" spans="6:6">
      <c r="F237" s="35" t="str">
        <f t="shared" si="4"/>
        <v/>
      </c>
    </row>
    <row r="238" spans="6:6">
      <c r="F238" s="35" t="str">
        <f t="shared" si="4"/>
        <v/>
      </c>
    </row>
    <row r="239" spans="6:6">
      <c r="F239" s="35" t="str">
        <f t="shared" si="4"/>
        <v/>
      </c>
    </row>
    <row r="240" spans="6:6">
      <c r="F240" s="35" t="str">
        <f t="shared" si="4"/>
        <v/>
      </c>
    </row>
    <row r="241" spans="6:6">
      <c r="F241" s="35" t="str">
        <f t="shared" si="4"/>
        <v/>
      </c>
    </row>
    <row r="242" spans="6:6">
      <c r="F242" s="35" t="str">
        <f t="shared" si="4"/>
        <v/>
      </c>
    </row>
    <row r="243" spans="6:6">
      <c r="F243" s="35" t="str">
        <f t="shared" si="4"/>
        <v/>
      </c>
    </row>
    <row r="244" spans="6:6">
      <c r="F244" s="35" t="str">
        <f t="shared" si="4"/>
        <v/>
      </c>
    </row>
    <row r="245" spans="6:6">
      <c r="F245" s="35" t="str">
        <f t="shared" si="4"/>
        <v/>
      </c>
    </row>
    <row r="246" spans="6:6">
      <c r="F246" s="35" t="str">
        <f t="shared" si="4"/>
        <v/>
      </c>
    </row>
    <row r="247" spans="6:6">
      <c r="F247" s="35" t="str">
        <f t="shared" si="4"/>
        <v/>
      </c>
    </row>
    <row r="248" spans="6:6">
      <c r="F248" s="35" t="str">
        <f t="shared" si="4"/>
        <v/>
      </c>
    </row>
    <row r="249" spans="6:6">
      <c r="F249" s="35" t="str">
        <f t="shared" si="4"/>
        <v/>
      </c>
    </row>
    <row r="250" spans="6:6">
      <c r="F250" s="35" t="str">
        <f t="shared" si="4"/>
        <v/>
      </c>
    </row>
    <row r="251" spans="6:6">
      <c r="F251" s="35" t="str">
        <f t="shared" si="4"/>
        <v/>
      </c>
    </row>
    <row r="252" spans="6:6">
      <c r="F252" s="35" t="str">
        <f t="shared" si="4"/>
        <v/>
      </c>
    </row>
    <row r="253" spans="6:6">
      <c r="F253" s="35" t="str">
        <f t="shared" si="4"/>
        <v/>
      </c>
    </row>
    <row r="254" spans="6:6">
      <c r="F254" s="35" t="str">
        <f t="shared" si="4"/>
        <v/>
      </c>
    </row>
    <row r="255" spans="6:6">
      <c r="F255" s="35" t="str">
        <f t="shared" si="4"/>
        <v/>
      </c>
    </row>
    <row r="256" spans="6:6">
      <c r="F256" s="35" t="str">
        <f t="shared" si="4"/>
        <v/>
      </c>
    </row>
    <row r="257" spans="6:6">
      <c r="F257" s="35" t="str">
        <f t="shared" si="4"/>
        <v/>
      </c>
    </row>
    <row r="258" spans="6:6">
      <c r="F258" s="35" t="str">
        <f t="shared" si="4"/>
        <v/>
      </c>
    </row>
    <row r="259" spans="6:6">
      <c r="F259" s="35" t="str">
        <f t="shared" si="4"/>
        <v/>
      </c>
    </row>
    <row r="260" spans="6:6">
      <c r="F260" s="35" t="str">
        <f t="shared" si="4"/>
        <v/>
      </c>
    </row>
    <row r="261" spans="6:6">
      <c r="F261" s="35" t="str">
        <f t="shared" ref="F261:F324" si="5">IF(ISBLANK($A261),"",HYPERLINK($B261,"▶"))</f>
        <v/>
      </c>
    </row>
    <row r="262" spans="6:6">
      <c r="F262" s="35" t="str">
        <f t="shared" si="5"/>
        <v/>
      </c>
    </row>
    <row r="263" spans="6:6">
      <c r="F263" s="35" t="str">
        <f t="shared" si="5"/>
        <v/>
      </c>
    </row>
    <row r="264" spans="6:6">
      <c r="F264" s="35" t="str">
        <f t="shared" si="5"/>
        <v/>
      </c>
    </row>
    <row r="265" spans="6:6">
      <c r="F265" s="35" t="str">
        <f t="shared" si="5"/>
        <v/>
      </c>
    </row>
    <row r="266" spans="6:6">
      <c r="F266" s="35" t="str">
        <f t="shared" si="5"/>
        <v/>
      </c>
    </row>
    <row r="267" spans="6:6">
      <c r="F267" s="35" t="str">
        <f t="shared" si="5"/>
        <v/>
      </c>
    </row>
    <row r="268" spans="6:6">
      <c r="F268" s="35" t="str">
        <f t="shared" si="5"/>
        <v/>
      </c>
    </row>
    <row r="269" spans="6:6">
      <c r="F269" s="35" t="str">
        <f t="shared" si="5"/>
        <v/>
      </c>
    </row>
    <row r="270" spans="6:6">
      <c r="F270" s="35" t="str">
        <f t="shared" si="5"/>
        <v/>
      </c>
    </row>
    <row r="271" spans="6:6">
      <c r="F271" s="35" t="str">
        <f t="shared" si="5"/>
        <v/>
      </c>
    </row>
    <row r="272" spans="6:6">
      <c r="F272" s="35" t="str">
        <f t="shared" si="5"/>
        <v/>
      </c>
    </row>
    <row r="273" spans="6:6">
      <c r="F273" s="35" t="str">
        <f t="shared" si="5"/>
        <v/>
      </c>
    </row>
    <row r="274" spans="6:6">
      <c r="F274" s="35" t="str">
        <f t="shared" si="5"/>
        <v/>
      </c>
    </row>
    <row r="275" spans="6:6">
      <c r="F275" s="35" t="str">
        <f t="shared" si="5"/>
        <v/>
      </c>
    </row>
    <row r="276" spans="6:6">
      <c r="F276" s="35" t="str">
        <f t="shared" si="5"/>
        <v/>
      </c>
    </row>
    <row r="277" spans="6:6">
      <c r="F277" s="35" t="str">
        <f t="shared" si="5"/>
        <v/>
      </c>
    </row>
    <row r="278" spans="6:6">
      <c r="F278" s="35" t="str">
        <f t="shared" si="5"/>
        <v/>
      </c>
    </row>
    <row r="279" spans="6:6">
      <c r="F279" s="35" t="str">
        <f t="shared" si="5"/>
        <v/>
      </c>
    </row>
    <row r="280" spans="6:6">
      <c r="F280" s="35" t="str">
        <f t="shared" si="5"/>
        <v/>
      </c>
    </row>
    <row r="281" spans="6:6">
      <c r="F281" s="35" t="str">
        <f t="shared" si="5"/>
        <v/>
      </c>
    </row>
    <row r="282" spans="6:6">
      <c r="F282" s="35" t="str">
        <f t="shared" si="5"/>
        <v/>
      </c>
    </row>
    <row r="283" spans="6:6">
      <c r="F283" s="35" t="str">
        <f t="shared" si="5"/>
        <v/>
      </c>
    </row>
    <row r="284" spans="6:6">
      <c r="F284" s="35" t="str">
        <f t="shared" si="5"/>
        <v/>
      </c>
    </row>
    <row r="285" spans="6:6">
      <c r="F285" s="35" t="str">
        <f t="shared" si="5"/>
        <v/>
      </c>
    </row>
    <row r="286" spans="6:6">
      <c r="F286" s="35" t="str">
        <f t="shared" si="5"/>
        <v/>
      </c>
    </row>
    <row r="287" spans="6:6">
      <c r="F287" s="35" t="str">
        <f t="shared" si="5"/>
        <v/>
      </c>
    </row>
    <row r="288" spans="6:6">
      <c r="F288" s="35" t="str">
        <f t="shared" si="5"/>
        <v/>
      </c>
    </row>
    <row r="289" spans="6:6">
      <c r="F289" s="35" t="str">
        <f t="shared" si="5"/>
        <v/>
      </c>
    </row>
    <row r="290" spans="6:6">
      <c r="F290" s="35" t="str">
        <f t="shared" si="5"/>
        <v/>
      </c>
    </row>
    <row r="291" spans="6:6">
      <c r="F291" s="35" t="str">
        <f t="shared" si="5"/>
        <v/>
      </c>
    </row>
    <row r="292" spans="6:6">
      <c r="F292" s="35" t="str">
        <f t="shared" si="5"/>
        <v/>
      </c>
    </row>
    <row r="293" spans="6:6">
      <c r="F293" s="35" t="str">
        <f t="shared" si="5"/>
        <v/>
      </c>
    </row>
    <row r="294" spans="6:6">
      <c r="F294" s="35" t="str">
        <f t="shared" si="5"/>
        <v/>
      </c>
    </row>
    <row r="295" spans="6:6">
      <c r="F295" s="35" t="str">
        <f t="shared" si="5"/>
        <v/>
      </c>
    </row>
    <row r="296" spans="6:6">
      <c r="F296" s="35" t="str">
        <f t="shared" si="5"/>
        <v/>
      </c>
    </row>
    <row r="297" spans="6:6">
      <c r="F297" s="35" t="str">
        <f t="shared" si="5"/>
        <v/>
      </c>
    </row>
    <row r="298" spans="6:6">
      <c r="F298" s="35" t="str">
        <f t="shared" si="5"/>
        <v/>
      </c>
    </row>
    <row r="299" spans="6:6">
      <c r="F299" s="35" t="str">
        <f t="shared" si="5"/>
        <v/>
      </c>
    </row>
    <row r="300" spans="6:6">
      <c r="F300" s="35" t="str">
        <f t="shared" si="5"/>
        <v/>
      </c>
    </row>
    <row r="301" spans="6:6">
      <c r="F301" s="35" t="str">
        <f t="shared" si="5"/>
        <v/>
      </c>
    </row>
    <row r="302" spans="6:6">
      <c r="F302" s="35" t="str">
        <f t="shared" si="5"/>
        <v/>
      </c>
    </row>
    <row r="303" spans="6:6">
      <c r="F303" s="35" t="str">
        <f t="shared" si="5"/>
        <v/>
      </c>
    </row>
    <row r="304" spans="6:6">
      <c r="F304" s="35" t="str">
        <f t="shared" si="5"/>
        <v/>
      </c>
    </row>
    <row r="305" spans="6:6">
      <c r="F305" s="35" t="str">
        <f t="shared" si="5"/>
        <v/>
      </c>
    </row>
    <row r="306" spans="6:6">
      <c r="F306" s="35" t="str">
        <f t="shared" si="5"/>
        <v/>
      </c>
    </row>
    <row r="307" spans="6:6">
      <c r="F307" s="35" t="str">
        <f t="shared" si="5"/>
        <v/>
      </c>
    </row>
    <row r="308" spans="6:6">
      <c r="F308" s="35" t="str">
        <f t="shared" si="5"/>
        <v/>
      </c>
    </row>
    <row r="309" spans="6:6">
      <c r="F309" s="35" t="str">
        <f t="shared" si="5"/>
        <v/>
      </c>
    </row>
    <row r="310" spans="6:6">
      <c r="F310" s="35" t="str">
        <f t="shared" si="5"/>
        <v/>
      </c>
    </row>
    <row r="311" spans="6:6">
      <c r="F311" s="35" t="str">
        <f t="shared" si="5"/>
        <v/>
      </c>
    </row>
    <row r="312" spans="6:6">
      <c r="F312" s="35" t="str">
        <f t="shared" si="5"/>
        <v/>
      </c>
    </row>
    <row r="313" spans="6:6">
      <c r="F313" s="35" t="str">
        <f t="shared" si="5"/>
        <v/>
      </c>
    </row>
    <row r="314" spans="6:6">
      <c r="F314" s="35" t="str">
        <f t="shared" si="5"/>
        <v/>
      </c>
    </row>
    <row r="315" spans="6:6">
      <c r="F315" s="35" t="str">
        <f t="shared" si="5"/>
        <v/>
      </c>
    </row>
    <row r="316" spans="6:6">
      <c r="F316" s="35" t="str">
        <f t="shared" si="5"/>
        <v/>
      </c>
    </row>
    <row r="317" spans="6:6">
      <c r="F317" s="35" t="str">
        <f t="shared" si="5"/>
        <v/>
      </c>
    </row>
    <row r="318" spans="6:6">
      <c r="F318" s="35" t="str">
        <f t="shared" si="5"/>
        <v/>
      </c>
    </row>
    <row r="319" spans="6:6">
      <c r="F319" s="35" t="str">
        <f t="shared" si="5"/>
        <v/>
      </c>
    </row>
    <row r="320" spans="6:6">
      <c r="F320" s="35" t="str">
        <f t="shared" si="5"/>
        <v/>
      </c>
    </row>
    <row r="321" spans="6:6">
      <c r="F321" s="35" t="str">
        <f t="shared" si="5"/>
        <v/>
      </c>
    </row>
    <row r="322" spans="6:6">
      <c r="F322" s="35" t="str">
        <f t="shared" si="5"/>
        <v/>
      </c>
    </row>
    <row r="323" spans="6:6">
      <c r="F323" s="35" t="str">
        <f t="shared" si="5"/>
        <v/>
      </c>
    </row>
    <row r="324" spans="6:6">
      <c r="F324" s="35" t="str">
        <f t="shared" si="5"/>
        <v/>
      </c>
    </row>
    <row r="325" spans="6:6">
      <c r="F325" s="35" t="str">
        <f t="shared" ref="F325:F388" si="6">IF(ISBLANK($A325),"",HYPERLINK($B325,"▶"))</f>
        <v/>
      </c>
    </row>
    <row r="326" spans="6:6">
      <c r="F326" s="35" t="str">
        <f t="shared" si="6"/>
        <v/>
      </c>
    </row>
    <row r="327" spans="6:6">
      <c r="F327" s="35" t="str">
        <f t="shared" si="6"/>
        <v/>
      </c>
    </row>
    <row r="328" spans="6:6">
      <c r="F328" s="35" t="str">
        <f t="shared" si="6"/>
        <v/>
      </c>
    </row>
    <row r="329" spans="6:6">
      <c r="F329" s="35" t="str">
        <f t="shared" si="6"/>
        <v/>
      </c>
    </row>
    <row r="330" spans="6:6">
      <c r="F330" s="35" t="str">
        <f t="shared" si="6"/>
        <v/>
      </c>
    </row>
    <row r="331" spans="6:6">
      <c r="F331" s="35" t="str">
        <f t="shared" si="6"/>
        <v/>
      </c>
    </row>
    <row r="332" spans="6:6">
      <c r="F332" s="35" t="str">
        <f t="shared" si="6"/>
        <v/>
      </c>
    </row>
    <row r="333" spans="6:6">
      <c r="F333" s="35" t="str">
        <f t="shared" si="6"/>
        <v/>
      </c>
    </row>
    <row r="334" spans="6:6">
      <c r="F334" s="35" t="str">
        <f t="shared" si="6"/>
        <v/>
      </c>
    </row>
    <row r="335" spans="6:6">
      <c r="F335" s="35" t="str">
        <f t="shared" si="6"/>
        <v/>
      </c>
    </row>
    <row r="336" spans="6:6">
      <c r="F336" s="35" t="str">
        <f t="shared" si="6"/>
        <v/>
      </c>
    </row>
    <row r="337" spans="6:6">
      <c r="F337" s="35" t="str">
        <f t="shared" si="6"/>
        <v/>
      </c>
    </row>
    <row r="338" spans="6:6">
      <c r="F338" s="35" t="str">
        <f t="shared" si="6"/>
        <v/>
      </c>
    </row>
    <row r="339" spans="6:6">
      <c r="F339" s="35" t="str">
        <f t="shared" si="6"/>
        <v/>
      </c>
    </row>
    <row r="340" spans="6:6">
      <c r="F340" s="35" t="str">
        <f t="shared" si="6"/>
        <v/>
      </c>
    </row>
    <row r="341" spans="6:6">
      <c r="F341" s="35" t="str">
        <f t="shared" si="6"/>
        <v/>
      </c>
    </row>
    <row r="342" spans="6:6">
      <c r="F342" s="35" t="str">
        <f t="shared" si="6"/>
        <v/>
      </c>
    </row>
    <row r="343" spans="6:6">
      <c r="F343" s="35" t="str">
        <f t="shared" si="6"/>
        <v/>
      </c>
    </row>
    <row r="344" spans="6:6">
      <c r="F344" s="35" t="str">
        <f t="shared" si="6"/>
        <v/>
      </c>
    </row>
    <row r="345" spans="6:6">
      <c r="F345" s="35" t="str">
        <f t="shared" si="6"/>
        <v/>
      </c>
    </row>
    <row r="346" spans="6:6">
      <c r="F346" s="35" t="str">
        <f t="shared" si="6"/>
        <v/>
      </c>
    </row>
    <row r="347" spans="6:6">
      <c r="F347" s="35" t="str">
        <f t="shared" si="6"/>
        <v/>
      </c>
    </row>
    <row r="348" spans="6:6">
      <c r="F348" s="35" t="str">
        <f t="shared" si="6"/>
        <v/>
      </c>
    </row>
    <row r="349" spans="6:6">
      <c r="F349" s="35" t="str">
        <f t="shared" si="6"/>
        <v/>
      </c>
    </row>
    <row r="350" spans="6:6">
      <c r="F350" s="35" t="str">
        <f t="shared" si="6"/>
        <v/>
      </c>
    </row>
    <row r="351" spans="6:6">
      <c r="F351" s="35" t="str">
        <f t="shared" si="6"/>
        <v/>
      </c>
    </row>
    <row r="352" spans="6:6">
      <c r="F352" s="35" t="str">
        <f t="shared" si="6"/>
        <v/>
      </c>
    </row>
    <row r="353" spans="6:6">
      <c r="F353" s="35" t="str">
        <f t="shared" si="6"/>
        <v/>
      </c>
    </row>
    <row r="354" spans="6:6">
      <c r="F354" s="35" t="str">
        <f t="shared" si="6"/>
        <v/>
      </c>
    </row>
    <row r="355" spans="6:6">
      <c r="F355" s="35" t="str">
        <f t="shared" si="6"/>
        <v/>
      </c>
    </row>
    <row r="356" spans="6:6">
      <c r="F356" s="35" t="str">
        <f t="shared" si="6"/>
        <v/>
      </c>
    </row>
    <row r="357" spans="6:6">
      <c r="F357" s="35" t="str">
        <f t="shared" si="6"/>
        <v/>
      </c>
    </row>
    <row r="358" spans="6:6">
      <c r="F358" s="35" t="str">
        <f t="shared" si="6"/>
        <v/>
      </c>
    </row>
    <row r="359" spans="6:6">
      <c r="F359" s="35" t="str">
        <f t="shared" si="6"/>
        <v/>
      </c>
    </row>
    <row r="360" spans="6:6">
      <c r="F360" s="35" t="str">
        <f t="shared" si="6"/>
        <v/>
      </c>
    </row>
    <row r="361" spans="6:6">
      <c r="F361" s="35" t="str">
        <f t="shared" si="6"/>
        <v/>
      </c>
    </row>
    <row r="362" spans="6:6">
      <c r="F362" s="35" t="str">
        <f t="shared" si="6"/>
        <v/>
      </c>
    </row>
    <row r="363" spans="6:6">
      <c r="F363" s="35" t="str">
        <f t="shared" si="6"/>
        <v/>
      </c>
    </row>
    <row r="364" spans="6:6">
      <c r="F364" s="35" t="str">
        <f t="shared" si="6"/>
        <v/>
      </c>
    </row>
    <row r="365" spans="6:6">
      <c r="F365" s="35" t="str">
        <f t="shared" si="6"/>
        <v/>
      </c>
    </row>
    <row r="366" spans="6:6">
      <c r="F366" s="35" t="str">
        <f t="shared" si="6"/>
        <v/>
      </c>
    </row>
    <row r="367" spans="6:6">
      <c r="F367" s="35" t="str">
        <f t="shared" si="6"/>
        <v/>
      </c>
    </row>
    <row r="368" spans="6:6">
      <c r="F368" s="35" t="str">
        <f t="shared" si="6"/>
        <v/>
      </c>
    </row>
    <row r="369" spans="6:6">
      <c r="F369" s="35" t="str">
        <f t="shared" si="6"/>
        <v/>
      </c>
    </row>
    <row r="370" spans="6:6">
      <c r="F370" s="35" t="str">
        <f t="shared" si="6"/>
        <v/>
      </c>
    </row>
    <row r="371" spans="6:6">
      <c r="F371" s="35" t="str">
        <f t="shared" si="6"/>
        <v/>
      </c>
    </row>
    <row r="372" spans="6:6">
      <c r="F372" s="35" t="str">
        <f t="shared" si="6"/>
        <v/>
      </c>
    </row>
    <row r="373" spans="6:6">
      <c r="F373" s="35" t="str">
        <f t="shared" si="6"/>
        <v/>
      </c>
    </row>
    <row r="374" spans="6:6">
      <c r="F374" s="35" t="str">
        <f t="shared" si="6"/>
        <v/>
      </c>
    </row>
    <row r="375" spans="6:6">
      <c r="F375" s="35" t="str">
        <f t="shared" si="6"/>
        <v/>
      </c>
    </row>
    <row r="376" spans="6:6">
      <c r="F376" s="35" t="str">
        <f t="shared" si="6"/>
        <v/>
      </c>
    </row>
    <row r="377" spans="6:6">
      <c r="F377" s="35" t="str">
        <f t="shared" si="6"/>
        <v/>
      </c>
    </row>
    <row r="378" spans="6:6">
      <c r="F378" s="35" t="str">
        <f t="shared" si="6"/>
        <v/>
      </c>
    </row>
    <row r="379" spans="6:6">
      <c r="F379" s="35" t="str">
        <f t="shared" si="6"/>
        <v/>
      </c>
    </row>
    <row r="380" spans="6:6">
      <c r="F380" s="35" t="str">
        <f t="shared" si="6"/>
        <v/>
      </c>
    </row>
    <row r="381" spans="6:6">
      <c r="F381" s="35" t="str">
        <f t="shared" si="6"/>
        <v/>
      </c>
    </row>
    <row r="382" spans="6:6">
      <c r="F382" s="35" t="str">
        <f t="shared" si="6"/>
        <v/>
      </c>
    </row>
    <row r="383" spans="6:6">
      <c r="F383" s="35" t="str">
        <f t="shared" si="6"/>
        <v/>
      </c>
    </row>
    <row r="384" spans="6:6">
      <c r="F384" s="35" t="str">
        <f t="shared" si="6"/>
        <v/>
      </c>
    </row>
    <row r="385" spans="6:6">
      <c r="F385" s="35" t="str">
        <f t="shared" si="6"/>
        <v/>
      </c>
    </row>
    <row r="386" spans="6:6">
      <c r="F386" s="35" t="str">
        <f t="shared" si="6"/>
        <v/>
      </c>
    </row>
    <row r="387" spans="6:6">
      <c r="F387" s="35" t="str">
        <f t="shared" si="6"/>
        <v/>
      </c>
    </row>
    <row r="388" spans="6:6">
      <c r="F388" s="35" t="str">
        <f t="shared" si="6"/>
        <v/>
      </c>
    </row>
    <row r="389" spans="6:6">
      <c r="F389" s="35" t="str">
        <f t="shared" ref="F389:F400" si="7">IF(ISBLANK($A389),"",HYPERLINK($B389,"▶"))</f>
        <v/>
      </c>
    </row>
    <row r="390" spans="6:6">
      <c r="F390" s="35" t="str">
        <f t="shared" si="7"/>
        <v/>
      </c>
    </row>
    <row r="391" spans="6:6">
      <c r="F391" s="35" t="str">
        <f t="shared" si="7"/>
        <v/>
      </c>
    </row>
    <row r="392" spans="6:6">
      <c r="F392" s="35" t="str">
        <f t="shared" si="7"/>
        <v/>
      </c>
    </row>
    <row r="393" spans="6:6">
      <c r="F393" s="35" t="str">
        <f t="shared" si="7"/>
        <v/>
      </c>
    </row>
    <row r="394" spans="6:6">
      <c r="F394" s="35" t="str">
        <f t="shared" si="7"/>
        <v/>
      </c>
    </row>
    <row r="395" spans="6:6">
      <c r="F395" s="35" t="str">
        <f t="shared" si="7"/>
        <v/>
      </c>
    </row>
    <row r="396" spans="6:6">
      <c r="F396" s="35" t="str">
        <f t="shared" si="7"/>
        <v/>
      </c>
    </row>
    <row r="397" spans="6:6">
      <c r="F397" s="35" t="str">
        <f t="shared" si="7"/>
        <v/>
      </c>
    </row>
    <row r="398" spans="6:6">
      <c r="F398" s="35" t="str">
        <f t="shared" si="7"/>
        <v/>
      </c>
    </row>
    <row r="399" spans="6:6">
      <c r="F399" s="35" t="str">
        <f t="shared" si="7"/>
        <v/>
      </c>
    </row>
    <row r="400" spans="6:6">
      <c r="F400" s="35" t="str">
        <f t="shared" si="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selection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6" customWidth="1"/>
    <col min="4" max="4" width="10.75" style="2" customWidth="1"/>
    <col min="5" max="5" width="0.875" style="61" customWidth="1"/>
    <col min="6" max="6" width="65.75" style="52" customWidth="1"/>
    <col min="7" max="7" width="19.75" style="2" customWidth="1"/>
    <col min="8" max="8" width="9" style="34"/>
  </cols>
  <sheetData>
    <row r="1" spans="1:8" s="49" customFormat="1" ht="17.25" thickBot="1">
      <c r="A1" s="48" t="s">
        <v>429</v>
      </c>
      <c r="B1" s="48" t="s">
        <v>430</v>
      </c>
      <c r="C1" s="55" t="s">
        <v>4</v>
      </c>
      <c r="D1" s="48" t="s">
        <v>7</v>
      </c>
      <c r="E1" s="57" t="s">
        <v>5</v>
      </c>
      <c r="F1" s="50" t="s">
        <v>28</v>
      </c>
      <c r="G1" s="48" t="s">
        <v>431</v>
      </c>
      <c r="H1" s="48" t="s">
        <v>42</v>
      </c>
    </row>
    <row r="2" spans="1:8" ht="17.25" thickTop="1">
      <c r="A2" s="2">
        <v>1</v>
      </c>
      <c r="B2" s="2" t="s">
        <v>432</v>
      </c>
      <c r="C2" s="56" t="s">
        <v>151</v>
      </c>
      <c r="D2" s="2" t="s">
        <v>433</v>
      </c>
      <c r="E2" s="61" t="s">
        <v>434</v>
      </c>
      <c r="F2" s="52" t="s">
        <v>435</v>
      </c>
      <c r="G2" s="2" t="s">
        <v>436</v>
      </c>
      <c r="H2" s="35"/>
    </row>
    <row r="3" spans="1:8">
      <c r="A3" s="2">
        <v>2</v>
      </c>
      <c r="B3" s="2" t="s">
        <v>432</v>
      </c>
      <c r="C3" s="56" t="s">
        <v>151</v>
      </c>
      <c r="D3" s="2" t="s">
        <v>433</v>
      </c>
      <c r="E3" s="61" t="s">
        <v>437</v>
      </c>
      <c r="F3" s="52" t="s">
        <v>438</v>
      </c>
      <c r="G3" s="2" t="s">
        <v>439</v>
      </c>
      <c r="H3" s="35"/>
    </row>
    <row r="4" spans="1:8">
      <c r="A4" s="2">
        <v>3</v>
      </c>
      <c r="B4" s="2" t="s">
        <v>432</v>
      </c>
      <c r="C4" s="56" t="s">
        <v>151</v>
      </c>
      <c r="D4" s="2" t="s">
        <v>433</v>
      </c>
      <c r="E4" s="61" t="s">
        <v>145</v>
      </c>
      <c r="F4" s="53" t="s">
        <v>144</v>
      </c>
      <c r="G4" s="2" t="s">
        <v>440</v>
      </c>
      <c r="H4" s="35"/>
    </row>
    <row r="5" spans="1:8">
      <c r="A5" s="2">
        <v>4</v>
      </c>
      <c r="B5" s="2" t="s">
        <v>432</v>
      </c>
      <c r="C5" s="56" t="s">
        <v>151</v>
      </c>
      <c r="D5" s="2" t="s">
        <v>433</v>
      </c>
      <c r="E5" s="61" t="s">
        <v>441</v>
      </c>
      <c r="F5" s="52" t="s">
        <v>442</v>
      </c>
      <c r="G5" s="2" t="s">
        <v>443</v>
      </c>
      <c r="H5" s="35"/>
    </row>
    <row r="6" spans="1:8">
      <c r="A6" s="2">
        <v>1</v>
      </c>
      <c r="B6" s="2" t="s">
        <v>432</v>
      </c>
      <c r="C6" s="56" t="s">
        <v>169</v>
      </c>
      <c r="D6" s="2" t="s">
        <v>433</v>
      </c>
      <c r="E6" s="61" t="s">
        <v>444</v>
      </c>
      <c r="F6" s="52" t="s">
        <v>445</v>
      </c>
      <c r="G6" s="2" t="s">
        <v>440</v>
      </c>
      <c r="H6" s="35"/>
    </row>
    <row r="7" spans="1:8">
      <c r="A7" s="2">
        <v>1</v>
      </c>
      <c r="B7" s="2" t="s">
        <v>446</v>
      </c>
      <c r="C7" s="56" t="s">
        <v>227</v>
      </c>
      <c r="D7" s="2" t="s">
        <v>433</v>
      </c>
      <c r="E7" s="61" t="s">
        <v>447</v>
      </c>
      <c r="F7" s="53" t="s">
        <v>448</v>
      </c>
      <c r="G7" s="2" t="s">
        <v>440</v>
      </c>
      <c r="H7" s="35"/>
    </row>
    <row r="8" spans="1:8">
      <c r="H8" s="35" t="str">
        <f t="shared" ref="H8:H66" si="0">IF(ISBLANK($F8),"",HYPERLINK($F8,"▶"))</f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3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IF(ISBLANK($F67),"",HYPERLINK($F67,"▶"))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IF(ISBLANK($F131),"",HYPERLINK($F131,"▶"))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IF(ISBLANK($F195),"",HYPERLINK($F195,"▶"))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9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8" t="s">
        <v>28</v>
      </c>
      <c r="B1" s="57" t="s">
        <v>55</v>
      </c>
      <c r="C1" s="48" t="s">
        <v>77</v>
      </c>
      <c r="D1" s="48" t="s">
        <v>78</v>
      </c>
      <c r="E1" s="48" t="s">
        <v>42</v>
      </c>
    </row>
    <row r="2" spans="1:5" ht="17.25" thickTop="1">
      <c r="B2" s="58"/>
      <c r="E2" s="35" t="str">
        <f t="shared" ref="E2:E3" si="0">IF(ISBLANK($A2),"",HYPERLINK($B2,"▶"))</f>
        <v/>
      </c>
    </row>
    <row r="3" spans="1:5">
      <c r="B3" s="58"/>
      <c r="E3" s="35" t="str">
        <f t="shared" si="0"/>
        <v/>
      </c>
    </row>
    <row r="4" spans="1:5">
      <c r="B4" s="58"/>
      <c r="E4" s="35" t="str">
        <f>IF(ISBLANK($A4),"",HYPERLINK($B4,"▶"))</f>
        <v/>
      </c>
    </row>
    <row r="5" spans="1:5">
      <c r="B5" s="58"/>
      <c r="E5" s="35" t="str">
        <f t="shared" ref="E5:E68" si="1">IF(ISBLANK($A5),"",HYPERLINK($B5,"▶"))</f>
        <v/>
      </c>
    </row>
    <row r="6" spans="1:5">
      <c r="B6" s="58"/>
      <c r="E6" s="35" t="str">
        <f t="shared" si="1"/>
        <v/>
      </c>
    </row>
    <row r="7" spans="1:5">
      <c r="B7" s="58"/>
      <c r="E7" s="35" t="str">
        <f t="shared" si="1"/>
        <v/>
      </c>
    </row>
    <row r="8" spans="1:5">
      <c r="B8" s="58"/>
      <c r="E8" s="35" t="str">
        <f t="shared" si="1"/>
        <v/>
      </c>
    </row>
    <row r="9" spans="1:5">
      <c r="B9" s="58"/>
      <c r="E9" s="35" t="str">
        <f t="shared" si="1"/>
        <v/>
      </c>
    </row>
    <row r="10" spans="1:5">
      <c r="B10" s="58"/>
      <c r="E10" s="35" t="str">
        <f t="shared" si="1"/>
        <v/>
      </c>
    </row>
    <row r="11" spans="1:5">
      <c r="B11" s="58"/>
      <c r="E11" s="35" t="str">
        <f t="shared" si="1"/>
        <v/>
      </c>
    </row>
    <row r="12" spans="1:5">
      <c r="B12" s="58"/>
      <c r="E12" s="35" t="str">
        <f t="shared" si="1"/>
        <v/>
      </c>
    </row>
    <row r="13" spans="1:5">
      <c r="B13" s="58"/>
      <c r="E13" s="35" t="str">
        <f t="shared" si="1"/>
        <v/>
      </c>
    </row>
    <row r="14" spans="1:5">
      <c r="B14" s="58"/>
      <c r="E14" s="35" t="str">
        <f t="shared" si="1"/>
        <v/>
      </c>
    </row>
    <row r="15" spans="1:5">
      <c r="B15" s="58"/>
      <c r="E15" s="35" t="str">
        <f t="shared" si="1"/>
        <v/>
      </c>
    </row>
    <row r="16" spans="1:5">
      <c r="B16" s="58"/>
      <c r="E16" s="35" t="str">
        <f t="shared" si="1"/>
        <v/>
      </c>
    </row>
    <row r="17" spans="2:5">
      <c r="B17" s="58"/>
      <c r="E17" s="35" t="str">
        <f t="shared" si="1"/>
        <v/>
      </c>
    </row>
    <row r="18" spans="2:5">
      <c r="B18" s="58"/>
      <c r="E18" s="35" t="str">
        <f t="shared" si="1"/>
        <v/>
      </c>
    </row>
    <row r="19" spans="2:5">
      <c r="B19" s="58"/>
      <c r="E19" s="35" t="str">
        <f t="shared" si="1"/>
        <v/>
      </c>
    </row>
    <row r="20" spans="2:5">
      <c r="B20" s="58"/>
      <c r="E20" s="35" t="str">
        <f t="shared" si="1"/>
        <v/>
      </c>
    </row>
    <row r="21" spans="2:5">
      <c r="E21" s="35" t="str">
        <f t="shared" si="1"/>
        <v/>
      </c>
    </row>
    <row r="22" spans="2:5">
      <c r="E22" s="35" t="str">
        <f t="shared" si="1"/>
        <v/>
      </c>
    </row>
    <row r="23" spans="2:5">
      <c r="E23" s="35" t="str">
        <f t="shared" si="1"/>
        <v/>
      </c>
    </row>
    <row r="24" spans="2:5">
      <c r="E24" s="35" t="str">
        <f t="shared" si="1"/>
        <v/>
      </c>
    </row>
    <row r="25" spans="2:5">
      <c r="E25" s="35" t="str">
        <f t="shared" si="1"/>
        <v/>
      </c>
    </row>
    <row r="26" spans="2:5">
      <c r="E26" s="35" t="str">
        <f t="shared" si="1"/>
        <v/>
      </c>
    </row>
    <row r="27" spans="2:5">
      <c r="E27" s="35" t="str">
        <f t="shared" si="1"/>
        <v/>
      </c>
    </row>
    <row r="28" spans="2:5">
      <c r="E28" s="35" t="str">
        <f t="shared" si="1"/>
        <v/>
      </c>
    </row>
    <row r="29" spans="2:5">
      <c r="E29" s="35" t="str">
        <f t="shared" si="1"/>
        <v/>
      </c>
    </row>
    <row r="30" spans="2:5">
      <c r="E30" s="35" t="str">
        <f t="shared" si="1"/>
        <v/>
      </c>
    </row>
    <row r="31" spans="2:5">
      <c r="E31" s="35" t="str">
        <f t="shared" si="1"/>
        <v/>
      </c>
    </row>
    <row r="32" spans="2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9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8" t="s">
        <v>28</v>
      </c>
      <c r="B1" s="57" t="s">
        <v>55</v>
      </c>
      <c r="C1" s="48" t="s">
        <v>77</v>
      </c>
      <c r="D1" s="48" t="s">
        <v>78</v>
      </c>
      <c r="E1" s="48" t="s">
        <v>42</v>
      </c>
    </row>
    <row r="2" spans="1:5" ht="17.25" thickTop="1">
      <c r="B2" s="58"/>
      <c r="E2" s="35" t="str">
        <f t="shared" ref="E2:E3" si="0">IF(ISBLANK($A2),"",HYPERLINK($B2,"▶"))</f>
        <v/>
      </c>
    </row>
    <row r="3" spans="1:5">
      <c r="B3" s="58"/>
      <c r="E3" s="35" t="str">
        <f t="shared" si="0"/>
        <v/>
      </c>
    </row>
    <row r="4" spans="1:5">
      <c r="B4" s="58"/>
      <c r="E4" s="35" t="str">
        <f>IF(ISBLANK($A4),"",HYPERLINK($B4,"▶"))</f>
        <v/>
      </c>
    </row>
    <row r="5" spans="1:5">
      <c r="B5" s="58"/>
      <c r="E5" s="35" t="str">
        <f t="shared" ref="E5:E68" si="1">IF(ISBLANK($A5),"",HYPERLINK($B5,"▶"))</f>
        <v/>
      </c>
    </row>
    <row r="6" spans="1:5">
      <c r="B6" s="58"/>
      <c r="E6" s="35" t="str">
        <f t="shared" si="1"/>
        <v/>
      </c>
    </row>
    <row r="7" spans="1:5">
      <c r="B7" s="58"/>
      <c r="E7" s="35" t="str">
        <f t="shared" si="1"/>
        <v/>
      </c>
    </row>
    <row r="8" spans="1:5">
      <c r="B8" s="58"/>
      <c r="E8" s="35" t="str">
        <f t="shared" si="1"/>
        <v/>
      </c>
    </row>
    <row r="9" spans="1:5">
      <c r="E9" s="35" t="str">
        <f t="shared" si="1"/>
        <v/>
      </c>
    </row>
    <row r="10" spans="1:5">
      <c r="E10" s="35" t="str">
        <f t="shared" si="1"/>
        <v/>
      </c>
    </row>
    <row r="11" spans="1:5">
      <c r="E11" s="35" t="str">
        <f t="shared" si="1"/>
        <v/>
      </c>
    </row>
    <row r="12" spans="1:5">
      <c r="E12" s="35" t="str">
        <f t="shared" si="1"/>
        <v/>
      </c>
    </row>
    <row r="13" spans="1:5">
      <c r="E13" s="35" t="str">
        <f t="shared" si="1"/>
        <v/>
      </c>
    </row>
    <row r="14" spans="1:5">
      <c r="E14" s="35" t="str">
        <f t="shared" si="1"/>
        <v/>
      </c>
    </row>
    <row r="15" spans="1:5">
      <c r="E15" s="35" t="str">
        <f t="shared" si="1"/>
        <v/>
      </c>
    </row>
    <row r="16" spans="1:5">
      <c r="E16" s="35" t="str">
        <f t="shared" si="1"/>
        <v/>
      </c>
    </row>
    <row r="17" spans="5:5">
      <c r="E17" s="35" t="str">
        <f t="shared" si="1"/>
        <v/>
      </c>
    </row>
    <row r="18" spans="5:5">
      <c r="E18" s="35" t="str">
        <f t="shared" si="1"/>
        <v/>
      </c>
    </row>
    <row r="19" spans="5:5">
      <c r="E19" s="35" t="str">
        <f t="shared" si="1"/>
        <v/>
      </c>
    </row>
    <row r="20" spans="5:5">
      <c r="E20" s="35" t="str">
        <f t="shared" si="1"/>
        <v/>
      </c>
    </row>
    <row r="21" spans="5:5">
      <c r="E21" s="35" t="str">
        <f t="shared" si="1"/>
        <v/>
      </c>
    </row>
    <row r="22" spans="5:5">
      <c r="E22" s="35" t="str">
        <f t="shared" si="1"/>
        <v/>
      </c>
    </row>
    <row r="23" spans="5:5">
      <c r="E23" s="35" t="str">
        <f t="shared" si="1"/>
        <v/>
      </c>
    </row>
    <row r="24" spans="5:5">
      <c r="E24" s="35" t="str">
        <f t="shared" si="1"/>
        <v/>
      </c>
    </row>
    <row r="25" spans="5:5">
      <c r="E25" s="35" t="str">
        <f t="shared" si="1"/>
        <v/>
      </c>
    </row>
    <row r="26" spans="5:5">
      <c r="E26" s="35" t="str">
        <f t="shared" si="1"/>
        <v/>
      </c>
    </row>
    <row r="27" spans="5:5">
      <c r="E27" s="35" t="str">
        <f t="shared" si="1"/>
        <v/>
      </c>
    </row>
    <row r="28" spans="5:5">
      <c r="E28" s="35" t="str">
        <f t="shared" si="1"/>
        <v/>
      </c>
    </row>
    <row r="29" spans="5:5">
      <c r="E29" s="35" t="str">
        <f t="shared" si="1"/>
        <v/>
      </c>
    </row>
    <row r="30" spans="5:5">
      <c r="E30" s="35" t="str">
        <f t="shared" si="1"/>
        <v/>
      </c>
    </row>
    <row r="31" spans="5:5">
      <c r="E31" s="35" t="str">
        <f t="shared" si="1"/>
        <v/>
      </c>
    </row>
    <row r="32" spans="5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60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8" t="s">
        <v>4</v>
      </c>
      <c r="B1" s="48" t="s">
        <v>28</v>
      </c>
      <c r="C1" s="57" t="s">
        <v>55</v>
      </c>
      <c r="D1" s="48" t="s">
        <v>77</v>
      </c>
      <c r="E1" s="48" t="s">
        <v>78</v>
      </c>
      <c r="F1" s="48" t="s">
        <v>42</v>
      </c>
    </row>
    <row r="2" spans="1:6" ht="17.25" thickTop="1">
      <c r="F2" s="35" t="str">
        <f t="shared" ref="F2:F65" si="0">IF(ISBLANK($B2),"",HYPERLINK($C2,"▶"))</f>
        <v/>
      </c>
    </row>
    <row r="3" spans="1:6">
      <c r="F3" s="35" t="str">
        <f t="shared" si="0"/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ref="F66:F129" si="1">IF(ISBLANK($B66),"",HYPERLINK($C66,"▶"))</f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ref="F130:F193" si="2">IF(ISBLANK($B130),"",HYPERLINK($C130,"▶"))</f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ref="F194:F200" si="3">IF(ISBLANK($B194),"",HYPERLINK($C194,"▶"))</f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2024-12-22T21:42:06Z</dcterms:modified>
</cp:coreProperties>
</file>