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DCA95366-5184-49D8-B31F-A749F91DC2D2}" xr6:coauthVersionLast="47" xr6:coauthVersionMax="47" xr10:uidLastSave="{00000000-0000-0000-0000-000000000000}"/>
  <bookViews>
    <workbookView xWindow="28680" yWindow="-3495" windowWidth="29040" windowHeight="164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AF14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AF8" i="1" s="1"/>
  <c r="S5" i="1"/>
  <c r="AF9" i="1" s="1"/>
  <c r="T5" i="1"/>
  <c r="AF10" i="1" s="1"/>
  <c r="U5" i="1"/>
  <c r="AF11" i="1" s="1"/>
  <c r="V5" i="1"/>
  <c r="AF12" i="1" s="1"/>
  <c r="W5" i="1"/>
  <c r="AF13" i="1" s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  <c r="AC18" i="1" s="1"/>
</calcChain>
</file>

<file path=xl/sharedStrings.xml><?xml version="1.0" encoding="utf-8"?>
<sst xmlns="http://schemas.openxmlformats.org/spreadsheetml/2006/main" count="1396" uniqueCount="777">
  <si>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</si>
  <si>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</si>
  <si>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</si>
  <si>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</si>
  <si>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</si>
  <si>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</si>
  <si>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</si>
  <si>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</si>
  <si>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</si>
  <si>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</si>
  <si>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</si>
  <si>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</si>
  <si>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</si>
  <si>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</si>
  <si>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</si>
  <si>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</si>
  <si>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</si>
  <si>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</si>
  <si>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</si>
  <si>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</si>
  <si>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</si>
  <si>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</si>
  <si>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</si>
  <si>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</si>
  <si>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</si>
  <si>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</si>
  <si>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</si>
  <si>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</si>
  <si>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</si>
  <si>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</si>
  <si>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</si>
  <si>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</si>
  <si>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</si>
  <si>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</si>
  <si>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</si>
  <si>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</si>
  <si>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</si>
  <si>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</si>
  <si>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</si>
  <si>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</si>
  <si>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</si>
  <si>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</si>
  <si>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</si>
  <si>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</si>
  <si>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</si>
  <si>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</si>
  <si>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</si>
  <si>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</si>
  <si>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</si>
  <si>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</si>
  <si>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</si>
  <si>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</si>
  <si>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</si>
  <si>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</si>
  <si>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</si>
  <si>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</si>
  <si>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</si>
  <si>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</si>
  <si>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</si>
  <si>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</si>
  <si>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</si>
  <si>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</si>
  <si>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</si>
  <si>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</si>
  <si>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</si>
  <si>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</si>
  <si>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</si>
  <si>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</si>
  <si>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</si>
  <si>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</si>
  <si>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</si>
  <si>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</si>
  <si>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</si>
  <si>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</si>
  <si>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</si>
  <si>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</si>
  <si>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</si>
  <si>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</si>
  <si>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</si>
  <si>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</si>
  <si>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</si>
  <si>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</si>
  <si>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</si>
  <si>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</si>
  <si>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</si>
  <si>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</si>
  <si>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</si>
  <si>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</si>
  <si>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</si>
  <si>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국내 경제 ‘펀더멘탈 악화’ 지속…환율, 장중 1450원 위로[외환분석]</t>
  </si>
  <si>
    <t>https://n.news.naver.com/mnews/article/018/0005911649</t>
  </si>
  <si>
    <t>원·달러 환율이 장중 1450원대로 다시 올랐다. 미국 물가 하락으로 인해 달러 강세 압력이 완화됐지만. 장중 위안화 약세가 심화하면서..</t>
  </si>
  <si>
    <t xml:space="preserve">이데일리 </t>
  </si>
  <si>
    <t>비상계엄 이후 난립한 정치테마주, 금감원 단속 강화</t>
  </si>
  <si>
    <t>https://n.news.naver.com/mnews/article/648/0000031802</t>
  </si>
  <si>
    <t>#A씨 등 3인은 주식리딩방에서 유력정치인 B씨가 C지역구 총선에 출마해 해당 지역구의 혐오시설을 다른지역으로 이전을 추진할 것이라며,..</t>
  </si>
  <si>
    <t xml:space="preserve">비즈워치 </t>
  </si>
  <si>
    <t>[단독]"70년 독점 깬다"…대체거래소 넥스트레이드, 본인가 신청</t>
  </si>
  <si>
    <t>https://n.news.naver.com/mnews/article/421/0007982455</t>
  </si>
  <si>
    <t>거래소 70년 독점을 깰 국내 최초 대체거래소(ATS·다자간매매체결회사)인 넥스트레이드가 본인가 신청을 완료한 것으로 확인됐다. 23일..</t>
  </si>
  <si>
    <t xml:space="preserve">뉴스1 </t>
  </si>
  <si>
    <t>[단독]고려아연 방탄법?…국회, 산업기술보호법 졸속처리 논란</t>
  </si>
  <si>
    <t>https://n.news.naver.com/mnews/article/648/0000031801</t>
  </si>
  <si>
    <t>개인에 대한 위인설법도 안 되지만 특정 회사에 대한 위인설법도 안된다. 오해받을 필요가 없다."(김종민 의원) 국회에서 '위인설법'(특..</t>
  </si>
  <si>
    <t>"산타랠리 기대하지 마세요"…동학개미 마음 다잡을 시간</t>
  </si>
  <si>
    <t>https://n.news.naver.com/mnews/article/008/0005132254</t>
  </si>
  <si>
    <t>크리스마스를 이틀 앞두고 코스피가 반등세다. 줄곧 한국 주식을 내다 팔던 외국인이 기관과 함께 순매수를 나타내는 영향이다. 정치 불안과..</t>
  </si>
  <si>
    <t xml:space="preserve">머니투데이 </t>
  </si>
  <si>
    <t>급락은 매수 기회…고수익 투자자,  '800억 유증' 지아이이노베이션 매집[주식 초고수는 지금]</t>
  </si>
  <si>
    <t>https://n.news.naver.com/mnews/article/011/0004431226</t>
  </si>
  <si>
    <t>미래에셋증권에서 거래하는 고수익 투자자들이 23일 오전 가장 많이 순매수한 종목은 지아이이노베이션(358570), 알테오젠(196170..</t>
  </si>
  <si>
    <t xml:space="preserve">서울경제 </t>
  </si>
  <si>
    <t>트럼프 만난 정용진...신세계그룹주 '껑충' [오한마]</t>
  </si>
  <si>
    <t>https://n.news.naver.com/mnews/article/215/0001192767</t>
  </si>
  <si>
    <t>시청자 여러분 안녕하십니까. 오전장 한방에 마무리하는 뉴스. 오한마 시간입니다. 신세계 정용진 회장이 한국 정재계 인사 가운데 처음으로..</t>
  </si>
  <si>
    <t xml:space="preserve">한국경제TV </t>
  </si>
  <si>
    <t>고점 신호?…버핏, 현금만 3250억달러 '최대'</t>
  </si>
  <si>
    <t>https://n.news.naver.com/mnews/article/215/0001192759</t>
  </si>
  <si>
    <t>미국 증시가 연일 사상 최고가를 경신하고 있는 가운데 '투자의 귀재'로 불리는 워런 버핏 버크셔 해서웨이 회장의 현금 포지션이 계속 늘..</t>
  </si>
  <si>
    <t>"기회 남아있어"…꺾이지 않는 비트코인 강세론</t>
  </si>
  <si>
    <t>https://n.news.naver.com/mnews/article/215/0001192758</t>
  </si>
  <si>
    <t>세계적인 베스트셀러 '부자 아빠 가난한 아빠'의 저자 로버트 기요사키가 비트코인 투자자들을 위한 조언을 남겼다. 22일(현지시간) 야후..</t>
  </si>
  <si>
    <t>코스피 상승 폭 키워 2,440대 반등 시도…코스닥 1.4% 상승</t>
  </si>
  <si>
    <t>https://n.news.naver.com/mnews/article/001/0015120985</t>
  </si>
  <si>
    <t>외국인·기관 '동반 매수'…삼성전자·SK하이닉스 반등 폭 커져 네이버·카카오, 차익실현 영향에 하락…코스닥선 바이오株 강세 코스피가 2..</t>
  </si>
  <si>
    <t xml:space="preserve">연합뉴스 </t>
  </si>
  <si>
    <t>“20층에 사람있어요”…다시 16만닉스에 ‘부글부글’ 개미</t>
  </si>
  <si>
    <t>https://n.news.naver.com/mnews/article/009/0005418155</t>
  </si>
  <si>
    <t>국내 증시 대장주 SK하이닉스가 16만원 선까지 밀려났다. 미국 정부로부터 6600억원 보조금 수령 확정에도 주가는 연이틀 하락세를 기..</t>
  </si>
  <si>
    <t xml:space="preserve">매일경제 </t>
  </si>
  <si>
    <t>"세 가지 차트로 예상해 보는 2025 한국시장"[클릭 e종목]</t>
  </si>
  <si>
    <t>https://n.news.naver.com/mnews/article/277/0005521909</t>
  </si>
  <si>
    <t>신영증권은 23일 '세 가지 차트로 예상해 보는 2025 한국 시장' 보고서를 통해 "올해 외국인이 삼성전자를 제외하면 12조원 가까이..</t>
  </si>
  <si>
    <t xml:space="preserve">아시아경제 </t>
  </si>
  <si>
    <t>키움증권, 내년 '종합금융팀' 신설…국내 6번째 '초대형IB' 도전</t>
  </si>
  <si>
    <t>https://n.news.naver.com/mnews/article/003/0012976634</t>
  </si>
  <si>
    <t>키움증권이 국내 6번째 초대형 IB(투자은행)사로 도약하기 위한 행보를 본격화하고 있다. 지난 2022년 종합금융투자사업자(종투사) 인..</t>
  </si>
  <si>
    <t xml:space="preserve">뉴시스 </t>
  </si>
  <si>
    <t>MBK "두산공작기계, 중국과 매각 협의 없었다"···최윤범 측에 반박</t>
  </si>
  <si>
    <t>https://n.news.naver.com/mnews/article/629/0000350280</t>
  </si>
  <si>
    <t>고려아연 중국에 매각하는 일 없을 것" MBK파트너스(MBK)가 자사가 과거 두산공작기계(현 DN솔루션즈)를 중국에 매각하려고 했다는 ..</t>
  </si>
  <si>
    <t xml:space="preserve">더팩트 </t>
  </si>
  <si>
    <t>"AI 반도체 다크호스"…올해만 100% 폭등</t>
  </si>
  <si>
    <t>https://n.news.naver.com/mnews/article/215/0001192747</t>
  </si>
  <si>
    <t>반도체 대장주 엔비디아를 제치고 인공지능(AI) 반도체 업계의 다크호스로 급부상하고 있는 기업이 있어 화제다. 22일(현지시간) 비즈니..</t>
  </si>
  <si>
    <t>비트코인 하락세 여전…美 금리 인하 영향</t>
  </si>
  <si>
    <t>https://n.news.naver.com/mnews/article/243/0000070100</t>
  </si>
  <si>
    <t>비트코인이 미국의 금리 인하 영향 등으로 1억4400만원대까지 밀려나면서 연일 하락세를 보이고 있다. 고점 대비 10% 가까이 하락한 ..</t>
  </si>
  <si>
    <t xml:space="preserve">이코노미스트 </t>
  </si>
  <si>
    <t>2420선 되찾은 코스피, 반등 시도…외인·기관 '사자'</t>
  </si>
  <si>
    <t>https://n.news.naver.com/mnews/article/003/0012976508</t>
  </si>
  <si>
    <t>코스피가 외국인과 기관 동반 순매수세에 힘입어 3거래일 만에 반등, 2420선으로 올라섰다. 23일 코스피는 오전 10시10분 현재 전..</t>
  </si>
  <si>
    <t>금융위기 이후 사상 최고로 치솟은 환율…달러 강세 정통으로 맞았다</t>
  </si>
  <si>
    <t>https://n.news.naver.com/mnews/article/016/0002406197</t>
  </si>
  <si>
    <t>연초 이후 원화 가치 12% 하락 원화 약세 흐름 깰 반등 재료 마땅치 않아 국내 투자자는 미국行…달러 약세 베팅도 [연합] [헤럴드경..</t>
  </si>
  <si>
    <t xml:space="preserve">헤럴드경제 </t>
  </si>
  <si>
    <t>‘올해의 드라마 배우’ 1위 ‘이 배우’가 화룡점정…“내년 기대작에 목표가 16%↑” [투자360]</t>
  </si>
  <si>
    <t>https://n.news.naver.com/mnews/article/016/0002406190</t>
  </si>
  <si>
    <t>배우 김태리가 지난 21일 열린 ‘2024 SBS 연기대상’에서 시상자로 나서 실수를 한 후 크게 놀라고 있다. 김태리는 “올해 MBC..</t>
  </si>
  <si>
    <t>MBK파트너스 “DN솔루션즈, 중국 회사와 매각 협의 진행한 적 없어”</t>
  </si>
  <si>
    <t>https://n.news.naver.com/mnews/article/366/0001042146</t>
  </si>
  <si>
    <t>MBK파트너스가 과거 두산공작기계(현 DN솔루션즈)를 중국에 매각하려 했다는 최윤범 고려아연 회장 측 주장을 반박하고 나섰다. MBK파..</t>
  </si>
  <si>
    <t xml:space="preserve">조선비즈 </t>
  </si>
  <si>
    <t>SBS</t>
  </si>
  <si>
    <t>https://finance.naver.com/item/main.naver?code=034120</t>
  </si>
  <si>
    <t>↑</t>
  </si>
  <si>
    <t>대원전선우</t>
  </si>
  <si>
    <t>https://finance.naver.com/item/main.naver?code=006345</t>
  </si>
  <si>
    <t>N/A</t>
  </si>
  <si>
    <t>동원금속</t>
  </si>
  <si>
    <t>https://finance.naver.com/item/main.naver?code=018500</t>
  </si>
  <si>
    <t>▲</t>
  </si>
  <si>
    <t>SNT에너지</t>
  </si>
  <si>
    <t>https://finance.naver.com/item/main.naver?code=100840</t>
  </si>
  <si>
    <t>신세계 I&amp;C</t>
  </si>
  <si>
    <t>https://finance.naver.com/item/main.naver?code=035510</t>
  </si>
  <si>
    <t>HJ중공업</t>
  </si>
  <si>
    <t>https://finance.naver.com/item/main.naver?code=097230</t>
  </si>
  <si>
    <t>대원전선</t>
  </si>
  <si>
    <t>https://finance.naver.com/item/main.naver?code=006340</t>
  </si>
  <si>
    <t>고려아연</t>
  </si>
  <si>
    <t>https://finance.naver.com/item/main.naver?code=010130</t>
  </si>
  <si>
    <t>디아이</t>
  </si>
  <si>
    <t>https://finance.naver.com/item/main.naver?code=003160</t>
  </si>
  <si>
    <t>한화시스템</t>
  </si>
  <si>
    <t>https://finance.naver.com/item/main.naver?code=272210</t>
  </si>
  <si>
    <t>지역난방공사</t>
  </si>
  <si>
    <t>https://finance.naver.com/item/main.naver?code=071320</t>
  </si>
  <si>
    <t>스타에스엠리츠</t>
  </si>
  <si>
    <t>https://finance.naver.com/item/main.naver?code=204210</t>
  </si>
  <si>
    <t>한미반도체</t>
  </si>
  <si>
    <t>https://finance.naver.com/item/main.naver?code=042700</t>
  </si>
  <si>
    <t>케이비아이동국실업</t>
  </si>
  <si>
    <t>https://finance.naver.com/item/main.naver?code=001620</t>
  </si>
  <si>
    <t>코오롱모빌리티그룹우</t>
  </si>
  <si>
    <t>https://finance.naver.com/item/main.naver?code=45014K</t>
  </si>
  <si>
    <t>신세계푸드</t>
  </si>
  <si>
    <t>https://finance.naver.com/item/main.naver?code=031440</t>
  </si>
  <si>
    <t>윌비스</t>
  </si>
  <si>
    <t>https://finance.naver.com/item/main.naver?code=008600</t>
  </si>
  <si>
    <t>KOSEF 미국양자컴퓨팅</t>
  </si>
  <si>
    <t>https://finance.naver.com/item/main.naver?code=498270</t>
  </si>
  <si>
    <t>HD한국조선해양</t>
  </si>
  <si>
    <t>https://finance.naver.com/item/main.naver?code=009540</t>
  </si>
  <si>
    <t>SNT다이내믹스</t>
  </si>
  <si>
    <t>https://finance.naver.com/item/main.naver?code=003570</t>
  </si>
  <si>
    <t>코리아써키트</t>
  </si>
  <si>
    <t>https://finance.naver.com/item/main.naver?code=007810</t>
  </si>
  <si>
    <t>한화에어로스페이스</t>
  </si>
  <si>
    <t>https://finance.naver.com/item/main.naver?code=012450</t>
  </si>
  <si>
    <t>국도화학</t>
  </si>
  <si>
    <t>https://finance.naver.com/item/main.naver?code=007690</t>
  </si>
  <si>
    <t>가온전선</t>
  </si>
  <si>
    <t>https://finance.naver.com/item/main.naver?code=000500</t>
  </si>
  <si>
    <t>유한양행</t>
  </si>
  <si>
    <t>https://finance.naver.com/item/main.naver?code=000100</t>
  </si>
  <si>
    <t>한화오션</t>
  </si>
  <si>
    <t>https://finance.naver.com/item/main.naver?code=042660</t>
  </si>
  <si>
    <t>SK아이이테크놀로지</t>
  </si>
  <si>
    <t>https://finance.naver.com/item/main.naver?code=361610</t>
  </si>
  <si>
    <t>한화엔진</t>
  </si>
  <si>
    <t>https://finance.naver.com/item/main.naver?code=082740</t>
  </si>
  <si>
    <t>SH에너지화학</t>
  </si>
  <si>
    <t>https://finance.naver.com/item/main.naver?code=002360</t>
  </si>
  <si>
    <t>TIGER 우주방산</t>
  </si>
  <si>
    <t>https://finance.naver.com/item/main.naver?code=463250</t>
  </si>
  <si>
    <t>삼천당제약</t>
  </si>
  <si>
    <t>https://finance.naver.com/item/main.naver?code=000250</t>
  </si>
  <si>
    <t>옵투스제약</t>
  </si>
  <si>
    <t>https://finance.naver.com/item/main.naver?code=131030</t>
  </si>
  <si>
    <t>시큐센</t>
  </si>
  <si>
    <t>https://finance.naver.com/item/main.naver?code=232830</t>
  </si>
  <si>
    <t>루미르</t>
  </si>
  <si>
    <t>https://finance.naver.com/item/main.naver?code=474170</t>
  </si>
  <si>
    <t>바이오로그디바이스</t>
  </si>
  <si>
    <t>https://finance.naver.com/item/main.naver?code=208710</t>
  </si>
  <si>
    <t>경남스틸</t>
  </si>
  <si>
    <t>https://finance.naver.com/item/main.naver?code=039240</t>
  </si>
  <si>
    <t>넥스트바이오메디컬</t>
  </si>
  <si>
    <t>https://finance.naver.com/item/main.naver?code=389650</t>
  </si>
  <si>
    <t>레이저쎌</t>
  </si>
  <si>
    <t>https://finance.naver.com/item/main.naver?code=412350</t>
  </si>
  <si>
    <t>이스트소프트</t>
  </si>
  <si>
    <t>https://finance.naver.com/item/main.naver?code=047560</t>
  </si>
  <si>
    <t>한국첨단소재</t>
  </si>
  <si>
    <t>https://finance.naver.com/item/main.naver?code=062970</t>
  </si>
  <si>
    <t>코위버</t>
  </si>
  <si>
    <t>https://finance.naver.com/item/main.naver?code=056360</t>
  </si>
  <si>
    <t>와이씨</t>
  </si>
  <si>
    <t>https://finance.naver.com/item/main.naver?code=232140</t>
  </si>
  <si>
    <t>보광산업</t>
  </si>
  <si>
    <t>https://finance.naver.com/item/main.naver?code=225530</t>
  </si>
  <si>
    <t>우주일렉트로</t>
  </si>
  <si>
    <t>https://finance.naver.com/item/main.naver?code=065680</t>
  </si>
  <si>
    <t>우양</t>
  </si>
  <si>
    <t>https://finance.naver.com/item/main.naver?code=103840</t>
  </si>
  <si>
    <t>삼보산업</t>
  </si>
  <si>
    <t>https://finance.naver.com/item/main.naver?code=009620</t>
  </si>
  <si>
    <t>강원에너지</t>
  </si>
  <si>
    <t>https://finance.naver.com/item/main.naver?code=114190</t>
  </si>
  <si>
    <t>마음AI</t>
  </si>
  <si>
    <t>https://finance.naver.com/item/main.naver?code=377480</t>
  </si>
  <si>
    <t>중앙첨단소재</t>
  </si>
  <si>
    <t>https://finance.naver.com/item/main.naver?code=051980</t>
  </si>
  <si>
    <t>브릿지바이오테라퓨틱스</t>
  </si>
  <si>
    <t>https://finance.naver.com/item/main.naver?code=288330</t>
  </si>
  <si>
    <t>제일일렉트릭</t>
  </si>
  <si>
    <t>https://finance.naver.com/item/main.naver?code=199820</t>
  </si>
  <si>
    <t>이오테크닉스</t>
  </si>
  <si>
    <t>https://finance.naver.com/item/main.naver?code=039030</t>
  </si>
  <si>
    <t>GST</t>
  </si>
  <si>
    <t>https://finance.naver.com/item/main.naver?code=083450</t>
  </si>
  <si>
    <t>삼일</t>
  </si>
  <si>
    <t>https://finance.naver.com/item/main.naver?code=032280</t>
  </si>
  <si>
    <t>테크윙</t>
  </si>
  <si>
    <t>https://finance.naver.com/item/main.naver?code=089030</t>
  </si>
  <si>
    <t>마이크로투나노</t>
  </si>
  <si>
    <t>https://finance.naver.com/item/main.naver?code=424980</t>
  </si>
  <si>
    <t>티에프이</t>
  </si>
  <si>
    <t>https://finance.naver.com/item/main.naver?code=425420</t>
  </si>
  <si>
    <t>저스템</t>
  </si>
  <si>
    <t>https://finance.naver.com/item/main.naver?code=417840</t>
  </si>
  <si>
    <t>뉴프렉스</t>
  </si>
  <si>
    <t>https://finance.naver.com/item/main.naver?code=085670</t>
  </si>
  <si>
    <t>아미코젠</t>
  </si>
  <si>
    <t>https://finance.naver.com/item/main.naver?code=092040</t>
  </si>
  <si>
    <t>복합유틸리티</t>
  </si>
  <si>
    <t>https://finance.naver.com/sise/sise_group_detail.naver?type=upjong&amp;no=331</t>
  </si>
  <si>
    <t>비철금속</t>
  </si>
  <si>
    <t>https://finance.naver.com/sise/sise_group_detail.naver?type=upjong&amp;no=322</t>
  </si>
  <si>
    <t>우주항공과국방</t>
  </si>
  <si>
    <t>https://finance.naver.com/sise/sise_group_detail.naver?type=upjong&amp;no=284</t>
  </si>
  <si>
    <t>디스플레이패널</t>
  </si>
  <si>
    <t>https://finance.naver.com/sise/sise_group_detail.naver?type=upjong&amp;no=327</t>
  </si>
  <si>
    <t>무역회사와판매업체</t>
  </si>
  <si>
    <t>https://finance.naver.com/sise/sise_group_detail.naver?type=upjong&amp;no=334</t>
  </si>
  <si>
    <t>전기장비</t>
  </si>
  <si>
    <t>https://finance.naver.com/sise/sise_group_detail.naver?type=upjong&amp;no=306</t>
  </si>
  <si>
    <t>조선</t>
  </si>
  <si>
    <t>https://finance.naver.com/sise/sise_group_detail.naver?type=upjong&amp;no=291</t>
  </si>
  <si>
    <t>생명보험</t>
  </si>
  <si>
    <t>https://finance.naver.com/sise/sise_group_detail.naver?type=upjong&amp;no=330</t>
  </si>
  <si>
    <t>통신장비</t>
  </si>
  <si>
    <t>https://finance.naver.com/sise/sise_group_detail.naver?type=upjong&amp;no=294</t>
  </si>
  <si>
    <t>증권</t>
  </si>
  <si>
    <t>https://finance.naver.com/sise/sise_group_detail.naver?type=upjong&amp;no=321</t>
  </si>
  <si>
    <t>손해보험</t>
  </si>
  <si>
    <t>https://finance.naver.com/sise/sise_group_detail.naver?type=upjong&amp;no=315</t>
  </si>
  <si>
    <t>출판</t>
  </si>
  <si>
    <t>https://finance.naver.com/sise/sise_group_detail.naver?type=upjong&amp;no=314</t>
  </si>
  <si>
    <t>카드</t>
  </si>
  <si>
    <t>https://finance.naver.com/sise/sise_group_detail.naver?type=upjong&amp;no=337</t>
  </si>
  <si>
    <t>다각화된통신서비스</t>
  </si>
  <si>
    <t>https://finance.naver.com/sise/sise_group_detail.naver?type=upjong&amp;no=336</t>
  </si>
  <si>
    <t>소프트웨어</t>
  </si>
  <si>
    <t>https://finance.naver.com/sise/sise_group_detail.naver?type=upjong&amp;no=287</t>
  </si>
  <si>
    <t>반도체와반도체장비</t>
  </si>
  <si>
    <t>https://finance.naver.com/sise/sise_group_detail.naver?type=upjong&amp;no=278</t>
  </si>
  <si>
    <t>가스유틸리티</t>
  </si>
  <si>
    <t>https://finance.naver.com/sise/sise_group_detail.naver?type=upjong&amp;no=312</t>
  </si>
  <si>
    <t>기계</t>
  </si>
  <si>
    <t>https://finance.naver.com/sise/sise_group_detail.naver?type=upjong&amp;no=299</t>
  </si>
  <si>
    <t>복합기업</t>
  </si>
  <si>
    <t>https://finance.naver.com/sise/sise_group_detail.naver?type=upjong&amp;no=276</t>
  </si>
  <si>
    <t>항공화물운송과물류</t>
  </si>
  <si>
    <t>https://finance.naver.com/sise/sise_group_detail.naver?type=upjong&amp;no=326</t>
  </si>
  <si>
    <t>핸드셋</t>
  </si>
  <si>
    <t>https://finance.naver.com/sise/sise_group_detail.naver?type=upjong&amp;no=292</t>
  </si>
  <si>
    <t>제약</t>
  </si>
  <si>
    <t>https://finance.naver.com/sise/sise_group_detail.naver?type=upjong&amp;no=261</t>
  </si>
  <si>
    <t>사무용전자제품</t>
  </si>
  <si>
    <t>https://finance.naver.com/sise/sise_group_detail.naver?type=upjong&amp;no=338</t>
  </si>
  <si>
    <t>담배</t>
  </si>
  <si>
    <t>https://finance.naver.com/sise/sise_group_detail.naver?type=upjong&amp;no=275</t>
  </si>
  <si>
    <t>은행</t>
  </si>
  <si>
    <t>https://finance.naver.com/sise/sise_group_detail.naver?type=upjong&amp;no=301</t>
  </si>
  <si>
    <t>방송과엔터테인먼트</t>
  </si>
  <si>
    <t>https://finance.naver.com/sise/sise_group_detail.naver?type=upjong&amp;no=285</t>
  </si>
  <si>
    <t>판매업체</t>
  </si>
  <si>
    <t>https://finance.naver.com/sise/sise_group_detail.naver?type=upjong&amp;no=265</t>
  </si>
  <si>
    <t>전기유틸리티</t>
  </si>
  <si>
    <t>https://finance.naver.com/sise/sise_group_detail.naver?type=upjong&amp;no=325</t>
  </si>
  <si>
    <t>석유와가스</t>
  </si>
  <si>
    <t>https://finance.naver.com/sise/sise_group_detail.naver?type=upjong&amp;no=313</t>
  </si>
  <si>
    <t>건설</t>
  </si>
  <si>
    <t>https://finance.naver.com/sise/sise_group_detail.naver?type=upjong&amp;no=279</t>
  </si>
  <si>
    <t>디스플레이장비및부품</t>
  </si>
  <si>
    <t>https://finance.naver.com/sise/sise_group_detail.naver?type=upjong&amp;no=269</t>
  </si>
  <si>
    <t>전자장비와기기</t>
  </si>
  <si>
    <t>https://finance.naver.com/sise/sise_group_detail.naver?type=upjong&amp;no=282</t>
  </si>
  <si>
    <t>부동산</t>
  </si>
  <si>
    <t>https://finance.naver.com/sise/sise_group_detail.naver?type=upjong&amp;no=280</t>
  </si>
  <si>
    <t>창업투자</t>
  </si>
  <si>
    <t>https://finance.naver.com/sise/sise_group_detail.naver?type=upjong&amp;no=277</t>
  </si>
  <si>
    <t>철강</t>
  </si>
  <si>
    <t>https://finance.naver.com/sise/sise_group_detail.naver?type=upjong&amp;no=304</t>
  </si>
  <si>
    <t>생명과학도구및서비스</t>
  </si>
  <si>
    <t>https://finance.naver.com/sise/sise_group_detail.naver?type=upjong&amp;no=262</t>
  </si>
  <si>
    <t>자동차</t>
  </si>
  <si>
    <t>https://finance.naver.com/sise/sise_group_detail.naver?type=upjong&amp;no=273</t>
  </si>
  <si>
    <t>포장재</t>
  </si>
  <si>
    <t>https://finance.naver.com/sise/sise_group_detail.naver?type=upjong&amp;no=311</t>
  </si>
  <si>
    <t>화학</t>
  </si>
  <si>
    <t>https://finance.naver.com/sise/sise_group_detail.naver?type=upjong&amp;no=272</t>
  </si>
  <si>
    <t>무선통신서비스</t>
  </si>
  <si>
    <t>https://finance.naver.com/sise/sise_group_detail.naver?type=upjong&amp;no=333</t>
  </si>
  <si>
    <t>기타</t>
  </si>
  <si>
    <t>https://finance.naver.com/sise/sise_group_detail.naver?type=upjong&amp;no=25</t>
  </si>
  <si>
    <t>호텔,레스토랑,레저</t>
  </si>
  <si>
    <t>https://finance.naver.com/sise/sise_group_detail.naver?type=upjong&amp;no=317</t>
  </si>
  <si>
    <t>식품과기본식료품소매</t>
  </si>
  <si>
    <t>https://finance.naver.com/sise/sise_group_detail.naver?type=upjong&amp;no=302</t>
  </si>
  <si>
    <t>건축자재</t>
  </si>
  <si>
    <t>https://finance.naver.com/sise/sise_group_detail.naver?type=upjong&amp;no=289</t>
  </si>
  <si>
    <t>자동차부품</t>
  </si>
  <si>
    <t>https://finance.naver.com/sise/sise_group_detail.naver?type=upjong&amp;no=270</t>
  </si>
  <si>
    <t>레저용장비와제품</t>
  </si>
  <si>
    <t>https://finance.naver.com/sise/sise_group_detail.naver?type=upjong&amp;no=271</t>
  </si>
  <si>
    <t>가구</t>
  </si>
  <si>
    <t>https://finance.naver.com/sise/sise_group_detail.naver?type=upjong&amp;no=303</t>
  </si>
  <si>
    <t>화장품</t>
  </si>
  <si>
    <t>https://finance.naver.com/sise/sise_group_detail.naver?type=upjong&amp;no=266</t>
  </si>
  <si>
    <t>건축제품</t>
  </si>
  <si>
    <t>https://finance.naver.com/sise/sise_group_detail.naver?type=upjong&amp;no=320</t>
  </si>
  <si>
    <t>식품</t>
  </si>
  <si>
    <t>https://finance.naver.com/sise/sise_group_detail.naver?type=upjong&amp;no=268</t>
  </si>
  <si>
    <t>전기제품</t>
  </si>
  <si>
    <t>https://finance.naver.com/sise/sise_group_detail.naver?type=upjong&amp;no=283</t>
  </si>
  <si>
    <t>에너지장비및서비스</t>
  </si>
  <si>
    <t>https://finance.naver.com/sise/sise_group_detail.naver?type=upjong&amp;no=295</t>
  </si>
  <si>
    <t>건강관리장비와용품</t>
  </si>
  <si>
    <t>https://finance.naver.com/sise/sise_group_detail.naver?type=upjong&amp;no=281</t>
  </si>
  <si>
    <t>섬유,의류,신발,호화품</t>
  </si>
  <si>
    <t>https://finance.naver.com/sise/sise_group_detail.naver?type=upjong&amp;no=274</t>
  </si>
  <si>
    <t>생물공학</t>
  </si>
  <si>
    <t>https://finance.naver.com/sise/sise_group_detail.naver?type=upjong&amp;no=286</t>
  </si>
  <si>
    <t>컴퓨터와주변기기</t>
  </si>
  <si>
    <t>https://finance.naver.com/sise/sise_group_detail.naver?type=upjong&amp;no=293</t>
  </si>
  <si>
    <t>문구류</t>
  </si>
  <si>
    <t>https://finance.naver.com/sise/sise_group_detail.naver?type=upjong&amp;no=332</t>
  </si>
  <si>
    <t>전자제품</t>
  </si>
  <si>
    <t>https://finance.naver.com/sise/sise_group_detail.naver?type=upjong&amp;no=307</t>
  </si>
  <si>
    <t>IT서비스</t>
  </si>
  <si>
    <t>https://finance.naver.com/sise/sise_group_detail.naver?type=upjong&amp;no=267</t>
  </si>
  <si>
    <t>기타금융</t>
  </si>
  <si>
    <t>https://finance.naver.com/sise/sise_group_detail.naver?type=upjong&amp;no=319</t>
  </si>
  <si>
    <t>운송인프라</t>
  </si>
  <si>
    <t>https://finance.naver.com/sise/sise_group_detail.naver?type=upjong&amp;no=296</t>
  </si>
  <si>
    <t>항공사</t>
  </si>
  <si>
    <t>https://finance.naver.com/sise/sise_group_detail.naver?type=upjong&amp;no=305</t>
  </si>
  <si>
    <t>교육서비스</t>
  </si>
  <si>
    <t>https://finance.naver.com/sise/sise_group_detail.naver?type=upjong&amp;no=290</t>
  </si>
  <si>
    <t>음료</t>
  </si>
  <si>
    <t>https://finance.naver.com/sise/sise_group_detail.naver?type=upjong&amp;no=309</t>
  </si>
  <si>
    <t>광고</t>
  </si>
  <si>
    <t>https://finance.naver.com/sise/sise_group_detail.naver?type=upjong&amp;no=310</t>
  </si>
  <si>
    <t>종이와목재</t>
  </si>
  <si>
    <t>https://finance.naver.com/sise/sise_group_detail.naver?type=upjong&amp;no=318</t>
  </si>
  <si>
    <t>인터넷과카탈로그소매</t>
  </si>
  <si>
    <t>https://finance.naver.com/sise/sise_group_detail.naver?type=upjong&amp;no=308</t>
  </si>
  <si>
    <t>가정용품</t>
  </si>
  <si>
    <t>https://finance.naver.com/sise/sise_group_detail.naver?type=upjong&amp;no=297</t>
  </si>
  <si>
    <t>도로와철도운송</t>
  </si>
  <si>
    <t>https://finance.naver.com/sise/sise_group_detail.naver?type=upjong&amp;no=329</t>
  </si>
  <si>
    <t>상업서비스와공급품</t>
  </si>
  <si>
    <t>https://finance.naver.com/sise/sise_group_detail.naver?type=upjong&amp;no=324</t>
  </si>
  <si>
    <t>전문소매</t>
  </si>
  <si>
    <t>https://finance.naver.com/sise/sise_group_detail.naver?type=upjong&amp;no=328</t>
  </si>
  <si>
    <t>게임엔터테인먼트</t>
  </si>
  <si>
    <t>https://finance.naver.com/sise/sise_group_detail.naver?type=upjong&amp;no=263</t>
  </si>
  <si>
    <t>가정용기기와용품</t>
  </si>
  <si>
    <t>https://finance.naver.com/sise/sise_group_detail.naver?type=upjong&amp;no=298</t>
  </si>
  <si>
    <t>다각화된소비자서비스</t>
  </si>
  <si>
    <t>https://finance.naver.com/sise/sise_group_detail.naver?type=upjong&amp;no=339</t>
  </si>
  <si>
    <t>백화점과일반상점</t>
  </si>
  <si>
    <t>https://finance.naver.com/sise/sise_group_detail.naver?type=upjong&amp;no=264</t>
  </si>
  <si>
    <t>건강관리기술</t>
  </si>
  <si>
    <t>https://finance.naver.com/sise/sise_group_detail.naver?type=upjong&amp;no=288</t>
  </si>
  <si>
    <t>해운사</t>
  </si>
  <si>
    <t>https://finance.naver.com/sise/sise_group_detail.naver?type=upjong&amp;no=323</t>
  </si>
  <si>
    <t>양방향미디어와서비스</t>
  </si>
  <si>
    <t>https://finance.naver.com/sise/sise_group_detail.naver?type=upjong&amp;no=300</t>
  </si>
  <si>
    <t>건강관리업체및서비스</t>
  </si>
  <si>
    <t>https://finance.naver.com/sise/sise_group_detail.naver?type=upjong&amp;no=316</t>
  </si>
  <si>
    <t>마켓레이더(12월 23일, 오전)</t>
  </si>
  <si>
    <t>https://finance.naver.com/research/market_info_read.naver?nid=30935&amp;page=1</t>
  </si>
  <si>
    <t>신한투자증권</t>
  </si>
  <si>
    <t>24.12.23</t>
  </si>
  <si>
    <t>Tech Weekly</t>
  </si>
  <si>
    <t>https://finance.naver.com/research/market_info_read.naver?nid=30934&amp;page=1</t>
  </si>
  <si>
    <t>대신증권</t>
  </si>
  <si>
    <t>펀더멘털 훼손이 없으니 올라가야죠</t>
  </si>
  <si>
    <t>https://finance.naver.com/research/market_info_read.naver?nid=30933&amp;page=1</t>
  </si>
  <si>
    <t>컨텐츠 랠리에 SBS도 동참</t>
  </si>
  <si>
    <t>https://finance.naver.com/research/market_info_read.naver?nid=30932&amp;page=1</t>
  </si>
  <si>
    <t>Global Daily (12월 23일)</t>
  </si>
  <si>
    <t>https://finance.naver.com/research/market_info_read.naver?nid=30931&amp;page=1</t>
  </si>
  <si>
    <t>Daily Morning Brief(2024.12.23)</t>
  </si>
  <si>
    <t>https://finance.naver.com/research/market_info_read.naver?nid=30930&amp;page=1</t>
  </si>
  <si>
    <t>다올투자증권</t>
  </si>
  <si>
    <t>SK증권 아침에 슥_2024.12.23</t>
  </si>
  <si>
    <t>https://finance.naver.com/research/market_info_read.naver?nid=30929&amp;page=1</t>
  </si>
  <si>
    <t>SK증권</t>
  </si>
  <si>
    <t>11월 PCE 물가지수 발표, 미 증시 상승 마감</t>
  </si>
  <si>
    <t>https://finance.naver.com/research/market_info_read.naver?nid=30928&amp;page=1</t>
  </si>
  <si>
    <t>iM증권</t>
  </si>
  <si>
    <t>KB리서치 모닝코멘트 1223</t>
  </si>
  <si>
    <t>https://finance.naver.com/research/market_info_read.naver?nid=30927&amp;page=1</t>
  </si>
  <si>
    <t>KB증권</t>
  </si>
  <si>
    <t>Daily 신한생각 (12월 23일)</t>
  </si>
  <si>
    <t>https://finance.naver.com/research/market_info_read.naver?nid=30926&amp;page=1</t>
  </si>
  <si>
    <t>[Market Nowcast] 산타는 올 것인가</t>
  </si>
  <si>
    <t>https://finance.naver.com/research/market_info_read.naver?nid=30925&amp;page=1</t>
  </si>
  <si>
    <t>SK증권 Global Carbon Market Daily_241223</t>
  </si>
  <si>
    <t>https://finance.naver.com/research/market_info_read.naver?nid=30924&amp;page=1</t>
  </si>
  <si>
    <t>국내 주식 마감 시황 - 12월 20일</t>
  </si>
  <si>
    <t>https://finance.naver.com/research/market_info_read.naver?nid=30923&amp;page=1</t>
  </si>
  <si>
    <t>KB리서치 마감코멘트 1220</t>
  </si>
  <si>
    <t>https://finance.naver.com/research/market_info_read.naver?nid=30922&amp;page=1</t>
  </si>
  <si>
    <t>2024년은 미국주식펀드의 해</t>
  </si>
  <si>
    <t>https://finance.naver.com/research/market_info_read.naver?nid=30921&amp;page=1</t>
  </si>
  <si>
    <t>유안타증권</t>
  </si>
  <si>
    <t>Yuanta Morning Snapshot (2024.12.23)</t>
  </si>
  <si>
    <t>https://finance.naver.com/research/market_info_read.naver?nid=30920&amp;page=1</t>
  </si>
  <si>
    <t>일본 마켓 레이더 Daily</t>
  </si>
  <si>
    <t>https://finance.naver.com/research/invest_read.naver?nid=33675&amp;page=1</t>
  </si>
  <si>
    <t>일본 마켓 레이더 Weekly</t>
  </si>
  <si>
    <t>https://finance.naver.com/research/invest_read.naver?nid=33674&amp;page=1</t>
  </si>
  <si>
    <t>올연말, 미국 실적을 보면 따뜻해진다</t>
  </si>
  <si>
    <t>https://finance.naver.com/research/invest_read.naver?nid=33673&amp;page=1</t>
  </si>
  <si>
    <t>[주간 퀀틴전시 플랜] Santa Claus is Coming to KOSP..</t>
  </si>
  <si>
    <t>https://finance.naver.com/research/invest_read.naver?nid=33672&amp;page=1</t>
  </si>
  <si>
    <t>24년 KOSPI, 유종의 미를 거둘 수 있을까?</t>
  </si>
  <si>
    <t>https://finance.naver.com/research/invest_read.naver?nid=33671&amp;page=1</t>
  </si>
  <si>
    <t>12/23 KIWOOM ESG Weekly</t>
  </si>
  <si>
    <t>https://finance.naver.com/research/invest_read.naver?nid=33670&amp;page=1</t>
  </si>
  <si>
    <t>키움증권</t>
  </si>
  <si>
    <t>12/23 상품시장, 미 통화정책 불확실성 속 약세</t>
  </si>
  <si>
    <t>https://finance.naver.com/research/invest_read.naver?nid=33669&amp;page=1</t>
  </si>
  <si>
    <t>DS와 함께하는 Weekly TalkTalk Vol. 199</t>
  </si>
  <si>
    <t>https://finance.naver.com/research/invest_read.naver?nid=33668&amp;page=1</t>
  </si>
  <si>
    <t>DS투자증권</t>
  </si>
  <si>
    <t>국내외 주간 이익 동향 체크</t>
  </si>
  <si>
    <t>https://finance.naver.com/research/invest_read.naver?nid=33667&amp;page=1</t>
  </si>
  <si>
    <t>하나증권</t>
  </si>
  <si>
    <t>화수분전략</t>
  </si>
  <si>
    <t>https://finance.naver.com/research/invest_read.naver?nid=33666&amp;page=1</t>
  </si>
  <si>
    <t>만기매칭 회사채 액티브, 한화그룹 주식</t>
  </si>
  <si>
    <t>https://finance.naver.com/research/invest_read.naver?nid=33665&amp;page=1</t>
  </si>
  <si>
    <t>Yuanta Daily Market View (24.12.23)</t>
  </si>
  <si>
    <t>https://finance.naver.com/research/invest_read.naver?nid=33664&amp;page=1</t>
  </si>
  <si>
    <t>12/23 달러, 물가 둔화에 약세</t>
  </si>
  <si>
    <t>https://finance.naver.com/research/invest_read.naver?nid=33663&amp;page=1</t>
  </si>
  <si>
    <t>[IBKS Daily] Start with IBKS (2024.12.23)</t>
  </si>
  <si>
    <t>https://finance.naver.com/research/invest_read.naver?nid=33662&amp;page=1</t>
  </si>
  <si>
    <t>IBK투자증권</t>
  </si>
  <si>
    <t>12/23, Kiwoom Weekly_코스피, 레벨 다운의 불안에서 ..</t>
  </si>
  <si>
    <t>https://finance.naver.com/research/invest_read.naver?nid=33661&amp;page=1</t>
  </si>
  <si>
    <t>Weekly Guide Book(2024/12/20)</t>
  </si>
  <si>
    <t>https://finance.naver.com/research/invest_read.naver?nid=33660&amp;page=1</t>
  </si>
  <si>
    <t>스튜디오드래곤</t>
  </si>
  <si>
    <t>25년 편성 확대</t>
  </si>
  <si>
    <t>https://finance.naver.com/research/company_read.naver?nid=79476&amp;page=1</t>
  </si>
  <si>
    <t xml:space="preserve">새롭게 뛰자 스브스 </t>
  </si>
  <si>
    <t>https://finance.naver.com/research/company_read.naver?nid=79475&amp;page=1</t>
  </si>
  <si>
    <t>제이투케이바이오</t>
  </si>
  <si>
    <t>4분기 주문 물량 회복세</t>
  </si>
  <si>
    <t>https://finance.naver.com/research/company_read.naver?nid=79474&amp;page=1</t>
  </si>
  <si>
    <t>교보증권</t>
  </si>
  <si>
    <t>코오롱글로벌</t>
  </si>
  <si>
    <t>내년부터 이익 정상화</t>
  </si>
  <si>
    <t>https://finance.naver.com/research/company_read.naver?nid=79473&amp;page=1</t>
  </si>
  <si>
    <t>금호건설</t>
  </si>
  <si>
    <t>정상화의 시작</t>
  </si>
  <si>
    <t>https://finance.naver.com/research/company_read.naver?nid=79472&amp;page=1</t>
  </si>
  <si>
    <t>HL D&amp;I</t>
  </si>
  <si>
    <t>경쟁사 대비 탄탄한 이익 레벨</t>
  </si>
  <si>
    <t>https://finance.naver.com/research/company_read.naver?nid=79471&amp;page=1</t>
  </si>
  <si>
    <t>삼성E&amp;A</t>
  </si>
  <si>
    <t xml:space="preserve">이익 레벨과 상관없는 주가 하락 </t>
  </si>
  <si>
    <t>https://finance.naver.com/research/company_read.naver?nid=79470&amp;page=1</t>
  </si>
  <si>
    <t>아이에스동서</t>
  </si>
  <si>
    <t>대형사급 이익 레벨 유지</t>
  </si>
  <si>
    <t>https://finance.naver.com/research/company_read.naver?nid=79469&amp;page=1</t>
  </si>
  <si>
    <t>SFA반도체</t>
  </si>
  <si>
    <t>제품믹스 개선에도 더딘 실적회복</t>
  </si>
  <si>
    <t>https://finance.naver.com/research/company_read.naver?nid=79468&amp;page=1</t>
  </si>
  <si>
    <t>GS리테일</t>
  </si>
  <si>
    <t>분할 후 거래 재개</t>
  </si>
  <si>
    <t>https://finance.naver.com/research/company_read.naver?nid=79467&amp;page=1</t>
  </si>
  <si>
    <t>시가총액 1조원의 향기가 나는 역대급 넷플릭..</t>
  </si>
  <si>
    <t>https://finance.naver.com/research/company_read.naver?nid=79466&amp;page=1</t>
  </si>
  <si>
    <t>사피엔반도체</t>
  </si>
  <si>
    <t>IPO 주관사 업데이트: AR/VR 시장이 성장 견..</t>
  </si>
  <si>
    <t>https://finance.naver.com/research/company_read.naver?nid=79465&amp;page=1</t>
  </si>
  <si>
    <t>삼양식품</t>
  </si>
  <si>
    <t>더 큰 시장 잡으러 간다</t>
  </si>
  <si>
    <t>https://finance.naver.com/research/company_read.naver?nid=79464&amp;page=1</t>
  </si>
  <si>
    <t>한화투자증권</t>
  </si>
  <si>
    <t>씨에스윈드</t>
  </si>
  <si>
    <t>AMPC 유지 가능성 높아져, 주가 하락 과도</t>
  </si>
  <si>
    <t>https://finance.naver.com/research/company_read.naver?nid=79463&amp;page=1</t>
  </si>
  <si>
    <t>유진투자증권</t>
  </si>
  <si>
    <t>씨피시스템</t>
  </si>
  <si>
    <t>케이블 보호 기구 국산화 전문 기업</t>
  </si>
  <si>
    <t>https://finance.naver.com/research/company_read.naver?nid=79462&amp;page=1</t>
  </si>
  <si>
    <t>벨로크</t>
  </si>
  <si>
    <t>25년은 턴어라운드 기대해</t>
  </si>
  <si>
    <t>https://finance.naver.com/research/company_read.naver?nid=79461&amp;page=1</t>
  </si>
  <si>
    <t>고영</t>
  </si>
  <si>
    <t>트럼프 시대 뇌수술 로봇 및 AI 솔루션 수혜 ..</t>
  </si>
  <si>
    <t>https://finance.naver.com/research/company_read.naver?nid=79460&amp;page=1</t>
  </si>
  <si>
    <t>코셈</t>
  </si>
  <si>
    <t>도약을 준비 중</t>
  </si>
  <si>
    <t>https://finance.naver.com/research/company_read.naver?nid=79459&amp;page=1</t>
  </si>
  <si>
    <t>워트</t>
  </si>
  <si>
    <t>업황 반등 대기 중</t>
  </si>
  <si>
    <t>https://finance.naver.com/research/company_read.naver?nid=79458&amp;page=1</t>
  </si>
  <si>
    <t>현대제철</t>
  </si>
  <si>
    <t>따뜻한 봄을 기다리며…</t>
  </si>
  <si>
    <t>https://finance.naver.com/research/company_read.naver?nid=79457&amp;page=1</t>
  </si>
  <si>
    <t>K-Something 선두주자</t>
  </si>
  <si>
    <t>https://finance.naver.com/research/company_read.naver?nid=79456&amp;page=1</t>
  </si>
  <si>
    <t>뷰웍스</t>
  </si>
  <si>
    <t>머신 비전도 잘 보는 것이 먼저다</t>
  </si>
  <si>
    <t>https://finance.naver.com/research/company_read.naver?nid=79455&amp;page=1</t>
  </si>
  <si>
    <t>한국IR협의회</t>
  </si>
  <si>
    <t>전기전자</t>
  </si>
  <si>
    <t>전기전자(삼성전기)가 반도체(삼성전자)보다 ..</t>
  </si>
  <si>
    <t>https://finance.naver.com/research/industry_read.naver?nid=39022&amp;page=1</t>
  </si>
  <si>
    <t>반도체</t>
  </si>
  <si>
    <t>AI와 Non-AI 수요 양극화 확인</t>
  </si>
  <si>
    <t>https://finance.naver.com/research/industry_read.naver?nid=39021&amp;page=1</t>
  </si>
  <si>
    <t>변하는 것과 변하지 않는 것</t>
  </si>
  <si>
    <t>https://finance.naver.com/research/industry_read.naver?nid=39020&amp;page=1</t>
  </si>
  <si>
    <t>각자도생</t>
  </si>
  <si>
    <t>https://finance.naver.com/research/industry_read.naver?nid=39019&amp;page=1</t>
  </si>
  <si>
    <t>철강금속</t>
  </si>
  <si>
    <t>주요국들의 중국산 철강 수입규제 확대 지속</t>
  </si>
  <si>
    <t>https://finance.naver.com/research/industry_read.naver?nid=39018&amp;page=1</t>
  </si>
  <si>
    <t>석유화학</t>
  </si>
  <si>
    <t>트럼프가 한국 NCC의 숨통을 틔워줄 가능성</t>
  </si>
  <si>
    <t>https://finance.naver.com/research/industry_read.naver?nid=39017&amp;page=1</t>
  </si>
  <si>
    <t>게임</t>
  </si>
  <si>
    <t>강달러 영향 점검</t>
  </si>
  <si>
    <t>https://finance.naver.com/research/industry_read.naver?nid=39016&amp;page=1</t>
  </si>
  <si>
    <t>외국인 매도세는 약화. 다만 환율은 여전히 ..</t>
  </si>
  <si>
    <t>https://finance.naver.com/research/industry_read.naver?nid=39015&amp;page=1</t>
  </si>
  <si>
    <t>음식료</t>
  </si>
  <si>
    <t>주요 업체 10~11월 동향 점검</t>
  </si>
  <si>
    <t>https://finance.naver.com/research/industry_read.naver?nid=39014&amp;page=1</t>
  </si>
  <si>
    <t>미디어</t>
  </si>
  <si>
    <t>연이은 넷플릭스 관련 공시</t>
  </si>
  <si>
    <t>https://finance.naver.com/research/industry_read.naver?nid=39013&amp;page=1</t>
  </si>
  <si>
    <t>국가첨단전략기술로 지정된 로봇</t>
  </si>
  <si>
    <t>https://finance.naver.com/research/industry_read.naver?nid=39012&amp;page=1</t>
  </si>
  <si>
    <t>트럼프와 파월의 동상이몽</t>
  </si>
  <si>
    <t>https://finance.naver.com/research/industry_read.naver?nid=39011&amp;page=1</t>
  </si>
  <si>
    <t>디스플레이</t>
  </si>
  <si>
    <t>미국 내 특허 소송, 산업 긍정적 기류 확대</t>
  </si>
  <si>
    <t>https://finance.naver.com/research/industry_read.naver?nid=39010&amp;page=1</t>
  </si>
  <si>
    <t>Tesla의 FSD 13.2, 인크레더블!언빌리버블!</t>
  </si>
  <si>
    <t>https://finance.naver.com/research/industry_read.naver?nid=39009&amp;page=1</t>
  </si>
  <si>
    <t>키움 음식료 Weekly (12/23)</t>
  </si>
  <si>
    <t>https://finance.naver.com/research/industry_read.naver?nid=39008&amp;page=1</t>
  </si>
  <si>
    <t>긴장을 늦출 수 없는 외환시장</t>
  </si>
  <si>
    <t>https://finance.naver.com/research/economy_read.naver?nid=11205&amp;page=1</t>
  </si>
  <si>
    <t>연말에도 쉼 없는 정책 이벤트</t>
  </si>
  <si>
    <t>https://finance.naver.com/research/economy_read.naver?nid=11204&amp;page=1</t>
  </si>
  <si>
    <t>다른 길을 가야 할 한미 통화정책</t>
  </si>
  <si>
    <t>https://finance.naver.com/research/economy_read.naver?nid=11203&amp;page=1</t>
  </si>
  <si>
    <t>12/23, Kiwoom Morning Letter</t>
  </si>
  <si>
    <t>https://finance.naver.com/research/economy_read.naver?nid=11202&amp;page=1</t>
  </si>
  <si>
    <t>미 물가에 울고 웃는 외환시장</t>
  </si>
  <si>
    <t>https://finance.naver.com/research/economy_read.naver?nid=11201&amp;page=1</t>
  </si>
  <si>
    <t>이머징 외환시장에 경고등이 켜졌다</t>
  </si>
  <si>
    <t>https://finance.naver.com/research/economy_read.naver?nid=11200&amp;page=1</t>
  </si>
  <si>
    <t>Econ Check-up</t>
  </si>
  <si>
    <t>https://finance.naver.com/research/economy_read.naver?nid=11199&amp;page=1</t>
  </si>
  <si>
    <t>FX Check-up</t>
  </si>
  <si>
    <t>https://finance.naver.com/research/economy_read.naver?nid=11198&amp;page=1</t>
  </si>
  <si>
    <t>URL</t>
  </si>
  <si>
    <t>코스피</t>
  </si>
  <si>
    <t>뉴스공시</t>
  </si>
  <si>
    <t>https://n.news.naver.com/mnews/article/468/0001116641</t>
  </si>
  <si>
    <t>“K콘텐츠 진격”…SBS, 넷플릭스 손잡고 상한가 직행</t>
  </si>
  <si>
    <t>스포츠서울</t>
  </si>
  <si>
    <t>연합뉴스</t>
  </si>
  <si>
    <t>https://n.news.naver.com/mnews/article/586/0000093934</t>
  </si>
  <si>
    <t>[2024 올해의 경제 인물] '30년' 사업 결실 맺은 백종원, 다음...</t>
  </si>
  <si>
    <t>시사저널</t>
  </si>
  <si>
    <t>https://n.news.naver.com/mnews/article/011/0004431174</t>
  </si>
  <si>
    <t>[특징주] SBS, 넷플릭스 날개 달았다…2거래일 연속 '불기둥'</t>
  </si>
  <si>
    <t>서울경제</t>
  </si>
  <si>
    <t>https://n.news.naver.com/mnews/article/015/0005073433</t>
  </si>
  <si>
    <t>[한경유레카 특징주] SBS, 넷플릭스와 콘텐츠 공급계약 소식 후 2연...</t>
  </si>
  <si>
    <t>한국경제</t>
  </si>
  <si>
    <t>‘올해의 드라마 배우’ 1위 ‘이 배우’가 화룡점정…“내년 기대작...</t>
  </si>
  <si>
    <t>헤럴드경제</t>
  </si>
  <si>
    <t>https://n.news.naver.com/mnews/article/008/0005132146</t>
  </si>
  <si>
    <t>넷플과 한배 탄 SBS…"시총 1조 아른아른" 2연속 상한가 직행</t>
  </si>
  <si>
    <t>머니투데이</t>
  </si>
  <si>
    <t>https://n.news.naver.com/mnews/article/277/0005521785</t>
  </si>
  <si>
    <t>[특징주]SBS, 넷플릭스 계약 호재에 '上' 직행</t>
  </si>
  <si>
    <t>아시아경제</t>
  </si>
  <si>
    <t>https://n.news.naver.com/mnews/article/018/0005911397</t>
  </si>
  <si>
    <t>[특징주] SBS, 넷플릭스와 콘텐츠 공급 계약 소식에 26%↑</t>
  </si>
  <si>
    <t>이데일리</t>
  </si>
  <si>
    <t>https://n.news.naver.com/mnews/article/277/0005521702</t>
  </si>
  <si>
    <t>[클릭 e종목]"SBS, OTT와 연이은 콘텐츠 계약…목표가 ↑"</t>
  </si>
  <si>
    <t>https://n.news.naver.com/mnews/article/293/0000061909</t>
  </si>
  <si>
    <t>SNT에너지, 719억원 규모 '에어 쿨러' 美 공급계약</t>
  </si>
  <si>
    <t>블로터</t>
  </si>
  <si>
    <t>전자공시</t>
  </si>
  <si>
    <t>https://dart.fss.or.kr/dsaf001/main.do?rcpNo=20241223800047</t>
  </si>
  <si>
    <t>단일판매ㆍ공급계약체결</t>
  </si>
  <si>
    <t>https://n.news.naver.com/mnews/article/366/0001042199</t>
  </si>
  <si>
    <t>“2440도 터치” 코스피, 장중 1%대 상승… 외인·기관 ‘동반 매수...</t>
  </si>
  <si>
    <t>조선비즈</t>
  </si>
  <si>
    <t>트럼프 만난 정용진...신세계그룹주 '껑충' [오한마] 
동영상기사</t>
  </si>
  <si>
    <t>한국경제TV</t>
  </si>
  <si>
    <t>https://n.news.naver.com/mnews/article/243/0000070106</t>
  </si>
  <si>
    <t>정용진 트럼프·머스크 만났다…신세계I&amp;C 급등 [증시이슈]</t>
  </si>
  <si>
    <t>이코노미스트</t>
  </si>
  <si>
    <t>https://n.news.naver.com/mnews/article/092/0002357489</t>
  </si>
  <si>
    <t>트럼프 만난 정용진…美 사업 기대감↑</t>
  </si>
  <si>
    <t>지디넷코리아</t>
  </si>
  <si>
    <t>https://n.news.naver.com/mnews/article/092/0002357470</t>
  </si>
  <si>
    <t>생존 위협 느낀 대기업 SI, 내년 AI에 명운 건다</t>
  </si>
  <si>
    <t>https://n.news.naver.com/mnews/article/366/0001042175</t>
  </si>
  <si>
    <t>[특징주] “신세계 노브랜드 아닌데”… 노브랜드 15% 급등</t>
  </si>
  <si>
    <t>https://n.news.naver.com/mnews/article/011/0004431159</t>
  </si>
  <si>
    <t>[오전 시황] 코스피·코스닥 소폭 상승…개인 1000억 넘게 순매도</t>
  </si>
  <si>
    <t>https://n.news.naver.com/mnews/article/057/0001862276</t>
  </si>
  <si>
    <t>코스피, 장 초반 2,410대서 강보합…코스닥 0.5% ↑</t>
  </si>
  <si>
    <t>MBN</t>
  </si>
  <si>
    <t>https://n.news.naver.com/mnews/article/003/0012976393</t>
  </si>
  <si>
    <t>정용진 '트럼프 韓1호 회동' 효과 …신세계그룹株 주가 급등, 상한가 ...</t>
  </si>
  <si>
    <t>뉴시스</t>
  </si>
  <si>
    <t>https://n.news.naver.com/mnews/article/015/0005073408</t>
  </si>
  <si>
    <t>코스피, 미 인플레 우려 완화에 2420선 회복…환율↓</t>
  </si>
  <si>
    <t>https://n.news.naver.com/mnews/article/032/0003340969</t>
  </si>
  <si>
    <t>HJ중공업, 해군 신형 고속정 4척 추가 수주</t>
  </si>
  <si>
    <t>경향신문</t>
  </si>
  <si>
    <t>https://n.news.naver.com/mnews/article/032/0003340960</t>
  </si>
  <si>
    <t>역세권 입지 갖췄다···대전 ‘도마 포레나해모로’ 선착순 분양</t>
  </si>
  <si>
    <t>https://n.news.naver.com/mnews/article/374/0000417094</t>
  </si>
  <si>
    <t>[업종 돋보기] 운송 업종 2025년 흐름 전망은? 
동영상기사</t>
  </si>
  <si>
    <t>SBS Biz</t>
  </si>
  <si>
    <t>https://n.news.naver.com/mnews/article/421/0007982004</t>
  </si>
  <si>
    <t>美 선박법 발의 소식에 韓 조선업 강세…한화오션 4% 상승[핫종목]</t>
  </si>
  <si>
    <t>뉴스1</t>
  </si>
  <si>
    <t>https://n.news.naver.com/mnews/article/374/0000417086</t>
  </si>
  <si>
    <t>[이 시각 시황] 뉴욕증시, 양자컴퓨터 각광…국내 관련주도 '웃음꽃' 
동영상기사</t>
  </si>
  <si>
    <t>https://n.news.naver.com/mnews/article/018/0005911328</t>
  </si>
  <si>
    <t>中企 결제 문화 싹 바꿨다…‘상생결제’, 연170조원씩 공급</t>
  </si>
  <si>
    <t>https://n.news.naver.com/mnews/article/030/0003270407</t>
  </si>
  <si>
    <t>두산공작기계 中 매각 추진 의혹…MBK “국내 우량기업에 매각”</t>
  </si>
  <si>
    <t>전자신문</t>
  </si>
  <si>
    <t>비즈워치</t>
  </si>
  <si>
    <t>https://n.news.naver.com/mnews/article/018/0005911561</t>
  </si>
  <si>
    <t>코스피, 1%대 상승에 2430선 안착…삼전·하이닉스 강세</t>
  </si>
  <si>
    <t>https://n.news.naver.com/mnews/article/008/0005132144</t>
  </si>
  <si>
    <t>FOMC 충격 소화한 코스피, 외인·기관 매수에 '상승 출발'</t>
  </si>
  <si>
    <t>https://n.news.naver.com/mnews/article/011/0004431102</t>
  </si>
  <si>
    <t>이그니오 CB로 1년 만에 9배 번 투자자가 있었다 [황정원의 Why ...</t>
  </si>
  <si>
    <t>https://n.news.naver.com/mnews/article/033/0000048119</t>
  </si>
  <si>
    <t>고려아연 사태가 촉발한 ‘신 금산분리’ 논란</t>
  </si>
  <si>
    <t>주간경향</t>
  </si>
  <si>
    <t>https://n.news.naver.com/mnews/article/028/0002723090</t>
  </si>
  <si>
    <t>‘이사의 주주 충실의무’ 상법 개정 땐 ‘주가 4000시대’ 가능</t>
  </si>
  <si>
    <t>한겨레</t>
  </si>
  <si>
    <t>https://n.news.naver.com/mnews/article/215/0001192694</t>
  </si>
  <si>
    <t>"최악의 경우 외국인 매물 38조원 나온다"…'폭풍전야'</t>
  </si>
  <si>
    <t>https://n.news.naver.com/mnews/article/016/0002406357</t>
  </si>
  <si>
    <t>한화시스템, 차기 호위함 핵심운영체계 개발 수주</t>
  </si>
  <si>
    <t>https://n.news.naver.com/mnews/article/119/0002906954</t>
  </si>
  <si>
    <t>KOTRA, '방산수출진흥협력 유공자 산업부 장관 표창 수여식' 개최</t>
  </si>
  <si>
    <t>데일리안</t>
  </si>
  <si>
    <t>https://n.news.naver.com/mnews/article/001/0015120931</t>
  </si>
  <si>
    <t>한화에어로 박정용 수석 등 'K-방산 유공자' 10명 산업장관 표창</t>
  </si>
  <si>
    <t>https://n.news.naver.com/mnews/article/422/0000700004</t>
  </si>
  <si>
    <t>한화시스템, 차기 호위함 '울산급 배치-IV' 핵심 운용체계 개발</t>
  </si>
  <si>
    <t>연합뉴스TV</t>
  </si>
  <si>
    <t>https://n.news.naver.com/mnews/article/015/0005073383</t>
  </si>
  <si>
    <t>"조선주, 美선박법에 수주 늘고 인센티브 전망"-한국</t>
  </si>
  <si>
    <t>https://n.news.naver.com/mnews/article/241/0003403219</t>
  </si>
  <si>
    <t>M&amp;A 급감에도 ‘위기는 곧 기회’ 강조하는 기업은</t>
  </si>
  <si>
    <t>일간스포츠</t>
  </si>
  <si>
    <t>https://n.news.naver.com/mnews/article/050/0000084088</t>
  </si>
  <si>
    <t>초격차 리더십, ‘K방산 르네상스’ 이끈다 [김승연 한화그룹 회장 - ...</t>
  </si>
  <si>
    <t>한경비즈니스</t>
  </si>
  <si>
    <t>코스닥</t>
  </si>
  <si>
    <t>https://n.news.naver.com/mnews/article/421/0007982400</t>
  </si>
  <si>
    <t>삼천당제약, 아일리아 바이오시밀러 독일 '프레제니우스'에 이전</t>
  </si>
  <si>
    <t>https://n.news.naver.com/mnews/article/277/0005521926</t>
  </si>
  <si>
    <t>[특징주]삼천당제약 상한가‥독일기업과 美 독점판매 계약</t>
  </si>
  <si>
    <t>https://n.news.naver.com/mnews/article/417/0001047108</t>
  </si>
  <si>
    <t>코스피, 2420선 거래 상승폭 '확대'… 외국인·기관 '사자'</t>
  </si>
  <si>
    <t>머니S</t>
  </si>
  <si>
    <t>https://n.news.naver.com/mnews/article/215/0001192721</t>
  </si>
  <si>
    <t>외국인 순매수…코스피 3거래일 만에 반등</t>
  </si>
  <si>
    <t>https://n.news.naver.com/mnews/article/011/0004431120</t>
  </si>
  <si>
    <t>[특징주] 삼천당제약, 장 초반 30% 폭등</t>
  </si>
  <si>
    <t>https://n.news.naver.com/mnews/article/421/0007981926</t>
  </si>
  <si>
    <t>돌아온 외국인에 코스피 '화색'…2420선 회복[개장시황]</t>
  </si>
  <si>
    <t>https://n.news.naver.com/mnews/article/008/0005132138</t>
  </si>
  <si>
    <t>上→上→20% 급등…양자컴퓨터가 뭐길래 관련주 '들썩'</t>
  </si>
  <si>
    <t>https://n.news.naver.com/mnews/article/277/0005521816</t>
  </si>
  <si>
    <t>[특징주]루미르, 영상레이더 위성 시장 게임 체인저 가능성 기대감</t>
  </si>
  <si>
    <t>https://n.news.naver.com/mnews/article/015/0005073432</t>
  </si>
  <si>
    <t>"또 이사가야 하나" 홍준표 의미심장 발언…테마주 급등</t>
  </si>
  <si>
    <t>https://n.news.naver.com/mnews/article/081/0003505616</t>
  </si>
  <si>
    <t>KISDI, 지속가능한 신뢰와 안전을 위한 첫걸음: 인공지능 영상합성서...</t>
  </si>
  <si>
    <t>서울신문</t>
  </si>
  <si>
    <t>https://n.news.naver.com/mnews/article/092/0002357486</t>
  </si>
  <si>
    <t>MS 테마주' 이스트소프트, 주가 또 급등…MS 덕에 '페르소닷AI'...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</si>
</sst>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복합유틸리티</c:v>
                </c:pt>
                <c:pt idx="1">
                  <c:v>비철금속</c:v>
                </c:pt>
                <c:pt idx="2">
                  <c:v>우주항공과국방</c:v>
                </c:pt>
                <c:pt idx="3">
                  <c:v>디스플레이패널</c:v>
                </c:pt>
                <c:pt idx="4">
                  <c:v>무역회사와판매업체</c:v>
                </c:pt>
                <c:pt idx="5">
                  <c:v>전기장비</c:v>
                </c:pt>
                <c:pt idx="6">
                  <c:v>조선</c:v>
                </c:pt>
                <c:pt idx="7">
                  <c:v>생명보험</c:v>
                </c:pt>
                <c:pt idx="8">
                  <c:v>통신장비</c:v>
                </c:pt>
                <c:pt idx="9">
                  <c:v>증권</c:v>
                </c:pt>
                <c:pt idx="10">
                  <c:v>손해보험</c:v>
                </c:pt>
                <c:pt idx="11">
                  <c:v>출판</c:v>
                </c:pt>
                <c:pt idx="12">
                  <c:v>카드</c:v>
                </c:pt>
                <c:pt idx="13">
                  <c:v>다각화된통신서비스</c:v>
                </c:pt>
                <c:pt idx="14">
                  <c:v>소프트웨어</c:v>
                </c:pt>
                <c:pt idx="15">
                  <c:v>반도체와반도체장비</c:v>
                </c:pt>
                <c:pt idx="16">
                  <c:v>가스유틸리티</c:v>
                </c:pt>
                <c:pt idx="17">
                  <c:v>기계</c:v>
                </c:pt>
                <c:pt idx="18">
                  <c:v>복합기업</c:v>
                </c:pt>
                <c:pt idx="19">
                  <c:v>항공화물운송과물류</c:v>
                </c:pt>
                <c:pt idx="20">
                  <c:v>핸드셋</c:v>
                </c:pt>
                <c:pt idx="21">
                  <c:v>제약</c:v>
                </c:pt>
                <c:pt idx="22">
                  <c:v>사무용전자제품</c:v>
                </c:pt>
                <c:pt idx="23">
                  <c:v>담배</c:v>
                </c:pt>
                <c:pt idx="24">
                  <c:v>은행</c:v>
                </c:pt>
                <c:pt idx="25">
                  <c:v>방송과엔터테인먼트</c:v>
                </c:pt>
                <c:pt idx="26">
                  <c:v>판매업체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0.1048</c:v>
                </c:pt>
                <c:pt idx="1">
                  <c:v>0.104</c:v>
                </c:pt>
                <c:pt idx="2">
                  <c:v>6.2300000000000001E-2</c:v>
                </c:pt>
                <c:pt idx="3">
                  <c:v>5.21E-2</c:v>
                </c:pt>
                <c:pt idx="4">
                  <c:v>4.1200000000000001E-2</c:v>
                </c:pt>
                <c:pt idx="5">
                  <c:v>3.7499999999999999E-2</c:v>
                </c:pt>
                <c:pt idx="6">
                  <c:v>3.5900000000000001E-2</c:v>
                </c:pt>
                <c:pt idx="7">
                  <c:v>3.2899999999999999E-2</c:v>
                </c:pt>
                <c:pt idx="8">
                  <c:v>3.0599999999999999E-2</c:v>
                </c:pt>
                <c:pt idx="9">
                  <c:v>0.03</c:v>
                </c:pt>
                <c:pt idx="10">
                  <c:v>2.6800000000000001E-2</c:v>
                </c:pt>
                <c:pt idx="11">
                  <c:v>2.6100000000000002E-2</c:v>
                </c:pt>
                <c:pt idx="12">
                  <c:v>2.3800000000000002E-2</c:v>
                </c:pt>
                <c:pt idx="13">
                  <c:v>2.3400000000000001E-2</c:v>
                </c:pt>
                <c:pt idx="14">
                  <c:v>2.29E-2</c:v>
                </c:pt>
                <c:pt idx="15">
                  <c:v>2.2499999999999999E-2</c:v>
                </c:pt>
                <c:pt idx="16">
                  <c:v>2.1399999999999999E-2</c:v>
                </c:pt>
                <c:pt idx="17">
                  <c:v>2.12E-2</c:v>
                </c:pt>
                <c:pt idx="18">
                  <c:v>2.0400000000000001E-2</c:v>
                </c:pt>
                <c:pt idx="19">
                  <c:v>2.01E-2</c:v>
                </c:pt>
                <c:pt idx="20">
                  <c:v>1.9400000000000001E-2</c:v>
                </c:pt>
                <c:pt idx="21">
                  <c:v>1.9099999999999999E-2</c:v>
                </c:pt>
                <c:pt idx="22">
                  <c:v>1.8800000000000001E-2</c:v>
                </c:pt>
                <c:pt idx="23">
                  <c:v>1.8599999999999998E-2</c:v>
                </c:pt>
                <c:pt idx="24">
                  <c:v>1.84E-2</c:v>
                </c:pt>
                <c:pt idx="25">
                  <c:v>1.7299999999999999E-2</c:v>
                </c:pt>
                <c:pt idx="26">
                  <c:v>1.6199999999999999E-2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44C6EA4-1A31-4473-9424-A5EE62AAE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4E092C1-3D98-45E4-A3D5-0B647379F5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A0C624-E821-4809-AB49-D2256D9EDB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BCD7669-197C-4CED-8336-45F859655F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AEB7F2D-CE2E-43AE-A8ED-01B12BE384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AAFFAB-01AB-42A7-8659-553D6E88FC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ACFE341-FF4D-47B5-9827-4D89C664EC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5C2C050-3CA1-444F-B071-4BD6F1800D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4378FC0-C032-441D-9E6F-42C9ED83E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4A0C4CA-5796-4362-9D9E-C0E589CE5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45FD613-777B-45DD-80A1-1BBB8501C4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5618E6A-2057-4D22-9A37-85A5EA55D0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D4" zoomScale="95" zoomScaleNormal="95" workbookViewId="0">
      <selection activeCell="N26" sqref="N26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6" t="s">
        <v>2</v>
      </c>
      <c r="C3" s="66"/>
      <c r="E3" s="66" t="s">
        <v>29</v>
      </c>
      <c r="F3" s="66"/>
      <c r="H3" s="66" t="s">
        <v>30</v>
      </c>
      <c r="I3" s="66"/>
      <c r="K3" s="66" t="s">
        <v>31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B3" s="70" t="s">
        <v>32</v>
      </c>
      <c r="AC3" s="70"/>
      <c r="AD3" s="70"/>
      <c r="AE3" s="70"/>
      <c r="AF3" s="70"/>
    </row>
    <row r="4" spans="2:32" ht="18" customHeight="1" thickBot="1">
      <c r="D4" s="4"/>
      <c r="K4" s="27" t="s">
        <v>8</v>
      </c>
      <c r="L4" s="27" t="s">
        <v>1</v>
      </c>
      <c r="M4" s="27" t="s">
        <v>86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73" t="s">
        <v>84</v>
      </c>
      <c r="AD4" s="73"/>
      <c r="AE4" s="73"/>
      <c r="AF4" s="73"/>
    </row>
    <row r="5" spans="2:32">
      <c r="K5" s="16">
        <v>1</v>
      </c>
      <c r="L5" s="68" t="s">
        <v>2</v>
      </c>
      <c r="M5" s="16" t="str">
        <f>IFERROR(RIGHT(KOSPI!C2,6),"")</f>
        <v>034120</v>
      </c>
      <c r="N5" s="17" t="str">
        <f>IFERROR(KOSPI!B2,"")</f>
        <v>SBS</v>
      </c>
      <c r="O5" s="74">
        <f>IFERROR(KOSPI!D2,"")</f>
        <v>26000</v>
      </c>
      <c r="P5" s="20" t="str">
        <f>IFERROR(KOSPI!E2,"")</f>
        <v>↑</v>
      </c>
      <c r="Q5" s="37">
        <f>IF(ISBLANK(KOSPI!F2),"",KOSPI!F2)</f>
        <v>0.3</v>
      </c>
      <c r="R5" s="17">
        <f>KOSPI!G2</f>
        <v>1392644</v>
      </c>
      <c r="S5" s="17">
        <f>KOSPI!H2</f>
        <v>4823</v>
      </c>
      <c r="T5" s="17">
        <f>KOSPI!I2</f>
        <v>583</v>
      </c>
      <c r="U5" s="17">
        <f>KOSPI!J2</f>
        <v>0</v>
      </c>
      <c r="V5" s="17">
        <f>KOSPI!K2</f>
        <v>426.23</v>
      </c>
      <c r="W5" s="17">
        <f>KOSPI!L2</f>
        <v>5.45</v>
      </c>
      <c r="X5" s="17">
        <f>KOSPI!M2</f>
        <v>0.56000000000000005</v>
      </c>
      <c r="Y5" s="17" t="str">
        <f>IFERROR(IF(VLOOKUP(N15, 종목별이슈!C:D, 2, FALSE)="전자공시", VLOOKUP(N15, 종목별이슈!C:D, 1, FALSE), "일치 없음"), "결과 없음")</f>
        <v>일치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>
        <f>IFERROR(VLOOKUP($AC$4,$N$5:$Y$24,2,0),"")</f>
        <v>26000</v>
      </c>
    </row>
    <row r="6" spans="2:32">
      <c r="K6" s="5">
        <v>2</v>
      </c>
      <c r="L6" s="68"/>
      <c r="M6" s="16" t="str">
        <f>IFERROR(RIGHT(KOSPI!C3,6),"")</f>
        <v>006345</v>
      </c>
      <c r="N6" s="17" t="str">
        <f>IFERROR(KOSPI!B3,"")</f>
        <v>대원전선우</v>
      </c>
      <c r="O6" s="74">
        <f>IFERROR(KOSPI!D3,"")</f>
        <v>5080</v>
      </c>
      <c r="P6" s="20" t="str">
        <f>IFERROR(KOSPI!E3,"")</f>
        <v>↑</v>
      </c>
      <c r="Q6" s="37">
        <f>IF(ISBLANK(KOSPI!F3),"",KOSPI!F3)</f>
        <v>0.29920000000000002</v>
      </c>
      <c r="R6" s="17">
        <f>KOSPI!G3</f>
        <v>1834334</v>
      </c>
      <c r="S6" s="17">
        <f>KOSPI!H3</f>
        <v>133</v>
      </c>
      <c r="T6" s="17" t="str">
        <f>KOSPI!I3</f>
        <v>N/A</v>
      </c>
      <c r="U6" s="17">
        <f>KOSPI!J3</f>
        <v>1.22</v>
      </c>
      <c r="V6" s="17">
        <f>KOSPI!K3</f>
        <v>41.64</v>
      </c>
      <c r="W6" s="17" t="str">
        <f>KOSPI!L3</f>
        <v>N/A</v>
      </c>
      <c r="X6" s="17">
        <f>KOSPI!M3</f>
        <v>3.44</v>
      </c>
      <c r="Y6" s="17" t="str">
        <f>IFERROR(IF(VLOOKUP(N16, 종목별이슈!C:D, 2, FALSE)="전자공시", VLOOKUP(N16, 종목별이슈!C:D, 1, FALSE), "일치 없음"), "결과 없음")</f>
        <v>결과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68"/>
      <c r="M7" s="16" t="str">
        <f>IFERROR(RIGHT(KOSPI!C4,6),"")</f>
        <v>018500</v>
      </c>
      <c r="N7" s="17" t="str">
        <f>IFERROR(KOSPI!B4,"")</f>
        <v>동원금속</v>
      </c>
      <c r="O7" s="74">
        <f>IFERROR(KOSPI!D4,"")</f>
        <v>1786</v>
      </c>
      <c r="P7" s="20" t="str">
        <f>IFERROR(KOSPI!E4,"")</f>
        <v>▲</v>
      </c>
      <c r="Q7" s="37">
        <f>IF(ISBLANK(KOSPI!F4),"",KOSPI!F4)</f>
        <v>0.2757</v>
      </c>
      <c r="R7" s="17">
        <f>KOSPI!G4</f>
        <v>14960418</v>
      </c>
      <c r="S7" s="17">
        <f>KOSPI!H4</f>
        <v>835</v>
      </c>
      <c r="T7" s="17">
        <f>KOSPI!I4</f>
        <v>357</v>
      </c>
      <c r="U7" s="17">
        <f>KOSPI!J4</f>
        <v>1.1599999999999999</v>
      </c>
      <c r="V7" s="17">
        <f>KOSPI!K4</f>
        <v>6.74</v>
      </c>
      <c r="W7" s="17">
        <f>KOSPI!L4</f>
        <v>18.63</v>
      </c>
      <c r="X7" s="17">
        <f>KOSPI!M4</f>
        <v>0.74</v>
      </c>
      <c r="Y7" s="17" t="str">
        <f>IFERROR(IF(VLOOKUP(N17, 종목별이슈!C:D, 2, FALSE)="전자공시", VLOOKUP(N17, 종목별이슈!C:D, 1, FALSE), "일치 없음"), "결과 없음")</f>
        <v>일치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0.3</v>
      </c>
    </row>
    <row r="8" spans="2:32" ht="17.25" thickBot="1">
      <c r="K8" s="5">
        <v>4</v>
      </c>
      <c r="L8" s="68"/>
      <c r="M8" s="16" t="str">
        <f>IFERROR(RIGHT(KOSPI!C5,6),"")</f>
        <v>100840</v>
      </c>
      <c r="N8" s="17" t="str">
        <f>IFERROR(KOSPI!B5,"")</f>
        <v>SNT에너지</v>
      </c>
      <c r="O8" s="74">
        <f>IFERROR(KOSPI!D5,"")</f>
        <v>23800</v>
      </c>
      <c r="P8" s="20" t="str">
        <f>IFERROR(KOSPI!E5,"")</f>
        <v>▲</v>
      </c>
      <c r="Q8" s="37">
        <f>IF(ISBLANK(KOSPI!F5),"",KOSPI!F5)</f>
        <v>0.2626</v>
      </c>
      <c r="R8" s="17">
        <f>KOSPI!G5</f>
        <v>1875029</v>
      </c>
      <c r="S8" s="17">
        <f>KOSPI!H5</f>
        <v>4922</v>
      </c>
      <c r="T8" s="17">
        <f>KOSPI!I5</f>
        <v>208</v>
      </c>
      <c r="U8" s="17">
        <f>KOSPI!J5</f>
        <v>0.86</v>
      </c>
      <c r="V8" s="17">
        <f>KOSPI!K5</f>
        <v>38.14</v>
      </c>
      <c r="W8" s="17">
        <f>KOSPI!L5</f>
        <v>8.49</v>
      </c>
      <c r="X8" s="17">
        <f>KOSPI!M5</f>
        <v>1.65</v>
      </c>
      <c r="Y8" s="17" t="str">
        <f>IFERROR(IF(VLOOKUP(N18, 종목별이슈!C:D, 2, FALSE)="전자공시", VLOOKUP(N18, 종목별이슈!C:D, 1, FALSE), "일치 없음"), "결과 없음")</f>
        <v>일치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1392644</v>
      </c>
    </row>
    <row r="9" spans="2:32" ht="17.25" thickBot="1">
      <c r="B9" s="66" t="s">
        <v>9</v>
      </c>
      <c r="C9" s="66"/>
      <c r="E9" s="66" t="s">
        <v>10</v>
      </c>
      <c r="F9" s="66"/>
      <c r="H9" s="66" t="s">
        <v>11</v>
      </c>
      <c r="I9" s="66"/>
      <c r="K9" s="5">
        <v>5</v>
      </c>
      <c r="L9" s="68"/>
      <c r="M9" s="16" t="str">
        <f>IFERROR(RIGHT(KOSPI!C6,6),"")</f>
        <v>035510</v>
      </c>
      <c r="N9" s="17" t="str">
        <f>IFERROR(KOSPI!B6,"")</f>
        <v>신세계 I&amp;C</v>
      </c>
      <c r="O9" s="74">
        <f>IFERROR(KOSPI!D6,"")</f>
        <v>13000</v>
      </c>
      <c r="P9" s="20" t="str">
        <f>IFERROR(KOSPI!E6,"")</f>
        <v>▲</v>
      </c>
      <c r="Q9" s="37">
        <f>IF(ISBLANK(KOSPI!F6),"",KOSPI!F6)</f>
        <v>0.20369999999999999</v>
      </c>
      <c r="R9" s="17">
        <f>KOSPI!G6</f>
        <v>5456970</v>
      </c>
      <c r="S9" s="17">
        <f>KOSPI!H6</f>
        <v>2236</v>
      </c>
      <c r="T9" s="17">
        <f>KOSPI!I6</f>
        <v>400</v>
      </c>
      <c r="U9" s="17">
        <f>KOSPI!J6</f>
        <v>0.86</v>
      </c>
      <c r="V9" s="17">
        <f>KOSPI!K6</f>
        <v>7.96</v>
      </c>
      <c r="W9" s="17">
        <f>KOSPI!L6</f>
        <v>8.19</v>
      </c>
      <c r="X9" s="17">
        <f>KOSPI!M6</f>
        <v>0.43</v>
      </c>
      <c r="Y9" s="17" t="str">
        <f>IFERROR(IF(VLOOKUP(N19, 종목별이슈!C:D, 2, FALSE)="전자공시", VLOOKUP(N19, 종목별이슈!C:D, 1, FALSE), "일치 없음"), "결과 없음")</f>
        <v>결과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>
        <f>IFERROR(VLOOKUP($AC$4,$N$5:$Y$24,6,0),"")</f>
        <v>4823</v>
      </c>
    </row>
    <row r="10" spans="2:32">
      <c r="B10" s="3"/>
      <c r="C10" s="6"/>
      <c r="E10" s="7"/>
      <c r="F10" s="11"/>
      <c r="K10" s="5">
        <v>6</v>
      </c>
      <c r="L10" s="68"/>
      <c r="M10" s="16" t="str">
        <f>IFERROR(RIGHT(KOSPI!C7,6),"")</f>
        <v>097230</v>
      </c>
      <c r="N10" s="17" t="str">
        <f>IFERROR(KOSPI!B7,"")</f>
        <v>HJ중공업</v>
      </c>
      <c r="O10" s="74">
        <f>IFERROR(KOSPI!D7,"")</f>
        <v>6650</v>
      </c>
      <c r="P10" s="20" t="str">
        <f>IFERROR(KOSPI!E7,"")</f>
        <v>▲</v>
      </c>
      <c r="Q10" s="37">
        <f>IF(ISBLANK(KOSPI!F7),"",KOSPI!F7)</f>
        <v>0.1368</v>
      </c>
      <c r="R10" s="17">
        <f>KOSPI!G7</f>
        <v>6828933</v>
      </c>
      <c r="S10" s="17">
        <f>KOSPI!H7</f>
        <v>5538</v>
      </c>
      <c r="T10" s="17">
        <f>KOSPI!I7</f>
        <v>-1088</v>
      </c>
      <c r="U10" s="17">
        <f>KOSPI!J7</f>
        <v>12.06</v>
      </c>
      <c r="V10" s="17">
        <f>KOSPI!K7</f>
        <v>28.54</v>
      </c>
      <c r="W10" s="17">
        <f>KOSPI!L7</f>
        <v>-31.41</v>
      </c>
      <c r="X10" s="17">
        <f>KOSPI!M7</f>
        <v>1.51</v>
      </c>
      <c r="Y10" s="17" t="str">
        <f>IFERROR(IF(VLOOKUP(N20, 종목별이슈!C:D, 2, FALSE)="전자공시", VLOOKUP(N20, 종목별이슈!C:D, 1, FALSE), "일치 없음"), "결과 없음")</f>
        <v>일치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68"/>
      <c r="M11" s="16" t="str">
        <f>IFERROR(RIGHT(KOSPI!C8,6),"")</f>
        <v>006340</v>
      </c>
      <c r="N11" s="17" t="str">
        <f>IFERROR(KOSPI!B8,"")</f>
        <v>대원전선</v>
      </c>
      <c r="O11" s="74">
        <f>IFERROR(KOSPI!D8,"")</f>
        <v>3250</v>
      </c>
      <c r="P11" s="20" t="str">
        <f>IFERROR(KOSPI!E8,"")</f>
        <v>▲</v>
      </c>
      <c r="Q11" s="37">
        <f>IF(ISBLANK(KOSPI!F8),"",KOSPI!F8)</f>
        <v>0.13039999999999999</v>
      </c>
      <c r="R11" s="17">
        <f>KOSPI!G8</f>
        <v>36820212</v>
      </c>
      <c r="S11" s="17">
        <f>KOSPI!H8</f>
        <v>2437</v>
      </c>
      <c r="T11" s="17">
        <f>KOSPI!I8</f>
        <v>131</v>
      </c>
      <c r="U11" s="17">
        <f>KOSPI!J8</f>
        <v>4.3499999999999996</v>
      </c>
      <c r="V11" s="17">
        <f>KOSPI!K8</f>
        <v>26.64</v>
      </c>
      <c r="W11" s="17">
        <f>KOSPI!L8</f>
        <v>10.02</v>
      </c>
      <c r="X11" s="17">
        <f>KOSPI!M8</f>
        <v>2.2000000000000002</v>
      </c>
      <c r="Y11" s="17" t="str">
        <f>IFERROR(IF(VLOOKUP(N21, 종목별이슈!C:D, 2, FALSE)="전자공시", VLOOKUP(N21, 종목별이슈!C:D, 1, FALSE), "일치 없음"), "결과 없음")</f>
        <v>결과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68"/>
      <c r="M12" s="16" t="str">
        <f>IFERROR(RIGHT(KOSPI!C9,6),"")</f>
        <v>010130</v>
      </c>
      <c r="N12" s="17" t="str">
        <f>IFERROR(KOSPI!B9,"")</f>
        <v>고려아연</v>
      </c>
      <c r="O12" s="74">
        <f>IFERROR(KOSPI!D9,"")</f>
        <v>1119000</v>
      </c>
      <c r="P12" s="20" t="str">
        <f>IFERROR(KOSPI!E9,"")</f>
        <v>▲</v>
      </c>
      <c r="Q12" s="37">
        <f>IF(ISBLANK(KOSPI!F9),"",KOSPI!F9)</f>
        <v>0.12920000000000001</v>
      </c>
      <c r="R12" s="17">
        <f>KOSPI!G9</f>
        <v>57880</v>
      </c>
      <c r="S12" s="17">
        <f>KOSPI!H9</f>
        <v>231670</v>
      </c>
      <c r="T12" s="17">
        <f>KOSPI!I9</f>
        <v>6599</v>
      </c>
      <c r="U12" s="17">
        <f>KOSPI!J9</f>
        <v>13.55</v>
      </c>
      <c r="V12" s="17">
        <f>KOSPI!K9</f>
        <v>37.020000000000003</v>
      </c>
      <c r="W12" s="17">
        <f>KOSPI!L9</f>
        <v>5.72</v>
      </c>
      <c r="X12" s="17">
        <f>KOSPI!M9</f>
        <v>2.46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>
        <f>IFERROR(VLOOKUP($AC$4,$N$5:$Y$24,9,0),"")</f>
        <v>426.23</v>
      </c>
    </row>
    <row r="13" spans="2:32">
      <c r="K13" s="5">
        <v>9</v>
      </c>
      <c r="L13" s="68"/>
      <c r="M13" s="16" t="str">
        <f>IFERROR(RIGHT(KOSPI!C10,6),"")</f>
        <v>003160</v>
      </c>
      <c r="N13" s="17" t="str">
        <f>IFERROR(KOSPI!B10,"")</f>
        <v>디아이</v>
      </c>
      <c r="O13" s="74">
        <f>IFERROR(KOSPI!D10,"")</f>
        <v>12140</v>
      </c>
      <c r="P13" s="20" t="str">
        <f>IFERROR(KOSPI!E10,"")</f>
        <v>▲</v>
      </c>
      <c r="Q13" s="37">
        <f>IF(ISBLANK(KOSPI!F10),"",KOSPI!F10)</f>
        <v>0.12720000000000001</v>
      </c>
      <c r="R13" s="17">
        <f>KOSPI!G10</f>
        <v>695713</v>
      </c>
      <c r="S13" s="17">
        <f>KOSPI!H10</f>
        <v>3436</v>
      </c>
      <c r="T13" s="17">
        <f>KOSPI!I10</f>
        <v>61</v>
      </c>
      <c r="U13" s="17">
        <f>KOSPI!J10</f>
        <v>10.42</v>
      </c>
      <c r="V13" s="17">
        <f>KOSPI!K10</f>
        <v>-47.98</v>
      </c>
      <c r="W13" s="17">
        <f>KOSPI!L10</f>
        <v>2.09</v>
      </c>
      <c r="X13" s="17">
        <f>KOSPI!M10</f>
        <v>2.15</v>
      </c>
      <c r="Y13" s="17" t="str">
        <f>IFERROR(IF(VLOOKUP(N23, 종목별이슈!C:D, 2, FALSE)="전자공시", VLOOKUP(N23, 종목별이슈!C:D, 1, FALSE), "일치 없음"), "결과 없음")</f>
        <v>일치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69"/>
      <c r="M14" s="16" t="str">
        <f>IFERROR(RIGHT(KOSPI!C11,6),"")</f>
        <v>272210</v>
      </c>
      <c r="N14" s="17" t="str">
        <f>IFERROR(KOSPI!B11,"")</f>
        <v>한화시스템</v>
      </c>
      <c r="O14" s="74">
        <f>IFERROR(KOSPI!D11,"")</f>
        <v>22850</v>
      </c>
      <c r="P14" s="20" t="str">
        <f>IFERROR(KOSPI!E11,"")</f>
        <v>▲</v>
      </c>
      <c r="Q14" s="37">
        <f>IF(ISBLANK(KOSPI!F11),"",KOSPI!F11)</f>
        <v>0.1201</v>
      </c>
      <c r="R14" s="17">
        <f>KOSPI!G11</f>
        <v>7316520</v>
      </c>
      <c r="S14" s="17">
        <f>KOSPI!H11</f>
        <v>43168</v>
      </c>
      <c r="T14" s="17">
        <f>KOSPI!I11</f>
        <v>929</v>
      </c>
      <c r="U14" s="17">
        <f>KOSPI!J11</f>
        <v>8.09</v>
      </c>
      <c r="V14" s="17">
        <f>KOSPI!K11</f>
        <v>32.409999999999997</v>
      </c>
      <c r="W14" s="17">
        <f>KOSPI!L11</f>
        <v>16.87</v>
      </c>
      <c r="X14" s="17">
        <f>KOSPI!M11</f>
        <v>1.96</v>
      </c>
      <c r="Y14" s="17" t="str">
        <f>IFERROR(IF(VLOOKUP(N24, 종목별이슈!C:D, 2, FALSE)="전자공시", VLOOKUP(N24, 종목별이슈!C:D, 1, FALSE), "일치 없음"), "결과 없음")</f>
        <v>일치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>
        <f>IFERROR(VLOOKUP($AC$4,$N$5:$Y$24,11,0),"")</f>
        <v>0.56000000000000005</v>
      </c>
    </row>
    <row r="15" spans="2:32" ht="17.25" thickBot="1">
      <c r="B15" s="66" t="s">
        <v>12</v>
      </c>
      <c r="C15" s="66"/>
      <c r="E15" s="66" t="s">
        <v>13</v>
      </c>
      <c r="F15" s="66"/>
      <c r="H15" s="66" t="s">
        <v>14</v>
      </c>
      <c r="I15" s="66"/>
      <c r="K15" s="16">
        <v>1</v>
      </c>
      <c r="L15" s="67" t="s">
        <v>3</v>
      </c>
      <c r="M15" s="5" t="str">
        <f>IFERROR(RIGHT(KOSDAQ!C2,6),"")</f>
        <v>000250</v>
      </c>
      <c r="N15" s="17" t="str">
        <f>IFERROR(KOSDAQ!B2,"")</f>
        <v>삼천당제약</v>
      </c>
      <c r="O15" s="74">
        <f>IFERROR(KOSDAQ!D2,"")</f>
        <v>153500</v>
      </c>
      <c r="P15" s="20" t="str">
        <f>IFERROR(KOSDAQ!E2,"")</f>
        <v>↑</v>
      </c>
      <c r="Q15" s="37">
        <f>IF(ISBLANK(KOSDAQ!F2),"",KOSDAQ!F2)</f>
        <v>0.29970000000000002</v>
      </c>
      <c r="R15" s="17">
        <f>KOSDAQ!G7</f>
        <v>17437807</v>
      </c>
      <c r="S15" s="17">
        <f>KOSDAQ!H7</f>
        <v>1524</v>
      </c>
      <c r="T15" s="17">
        <f>KOSDAQ!I7</f>
        <v>107</v>
      </c>
      <c r="U15" s="17">
        <f>KOSDAQ!J7</f>
        <v>0.7</v>
      </c>
      <c r="V15" s="17">
        <f>KOSDAQ!K7</f>
        <v>33.43</v>
      </c>
      <c r="W15" s="17">
        <f>KOSDAQ!L7</f>
        <v>8.09</v>
      </c>
      <c r="X15" s="17">
        <f>KOSDAQ!M7</f>
        <v>1.41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2"/>
      <c r="AC15" s="72"/>
      <c r="AD15" s="72"/>
      <c r="AF15" s="24"/>
    </row>
    <row r="16" spans="2:32" ht="17.25" thickBot="1">
      <c r="K16" s="5">
        <v>2</v>
      </c>
      <c r="L16" s="68"/>
      <c r="M16" s="5" t="str">
        <f>IFERROR(RIGHT(KOSDAQ!C3,6),"")</f>
        <v>131030</v>
      </c>
      <c r="N16" s="17" t="str">
        <f>IFERROR(KOSDAQ!B3,"")</f>
        <v>옵투스제약</v>
      </c>
      <c r="O16" s="74">
        <f>IFERROR(KOSDAQ!D3,"")</f>
        <v>7310</v>
      </c>
      <c r="P16" s="20" t="str">
        <f>IFERROR(KOSDAQ!E3,"")</f>
        <v>↑</v>
      </c>
      <c r="Q16" s="37">
        <f>IF(ISBLANK(KOSDAQ!F3),"",KOSDAQ!F3)</f>
        <v>0.2984</v>
      </c>
      <c r="R16" s="17">
        <f>KOSDAQ!G8</f>
        <v>696823</v>
      </c>
      <c r="S16" s="17">
        <f>KOSDAQ!H8</f>
        <v>3546</v>
      </c>
      <c r="T16" s="17">
        <f>KOSDAQ!I8</f>
        <v>-52</v>
      </c>
      <c r="U16" s="17">
        <f>KOSDAQ!J8</f>
        <v>7.34</v>
      </c>
      <c r="V16" s="17">
        <f>KOSDAQ!K8</f>
        <v>-40.270000000000003</v>
      </c>
      <c r="W16" s="17">
        <f>KOSDAQ!L8</f>
        <v>244.41</v>
      </c>
      <c r="X16" s="17">
        <f>KOSDAQ!M8</f>
        <v>7.97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70" t="s">
        <v>88</v>
      </c>
      <c r="AC16" s="70"/>
      <c r="AD16" s="9"/>
      <c r="AE16" s="70" t="s">
        <v>35</v>
      </c>
      <c r="AF16" s="70"/>
    </row>
    <row r="17" spans="1:33" ht="17.25" thickBot="1">
      <c r="K17" s="5">
        <v>3</v>
      </c>
      <c r="L17" s="68"/>
      <c r="M17" s="5" t="str">
        <f>IFERROR(RIGHT(KOSDAQ!C4,6),"")</f>
        <v>232830</v>
      </c>
      <c r="N17" s="17" t="str">
        <f>IFERROR(KOSDAQ!B4,"")</f>
        <v>시큐센</v>
      </c>
      <c r="O17" s="74">
        <f>IFERROR(KOSDAQ!D4,"")</f>
        <v>2770</v>
      </c>
      <c r="P17" s="20" t="str">
        <f>IFERROR(KOSDAQ!E4,"")</f>
        <v>▲</v>
      </c>
      <c r="Q17" s="37">
        <f>IF(ISBLANK(KOSDAQ!F4),"",KOSDAQ!F4)</f>
        <v>0.26479999999999998</v>
      </c>
      <c r="R17" s="17">
        <f>KOSDAQ!G9</f>
        <v>603391</v>
      </c>
      <c r="S17" s="17">
        <f>KOSDAQ!H9</f>
        <v>354</v>
      </c>
      <c r="T17" s="17">
        <f>KOSDAQ!I9</f>
        <v>-58</v>
      </c>
      <c r="U17" s="17">
        <f>KOSDAQ!J9</f>
        <v>3.22</v>
      </c>
      <c r="V17" s="17">
        <f>KOSDAQ!K9</f>
        <v>-10.52</v>
      </c>
      <c r="W17" s="17">
        <f>KOSDAQ!L9</f>
        <v>-0.51</v>
      </c>
      <c r="X17" s="17">
        <f>KOSDAQ!M9</f>
        <v>1.1499999999999999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8"/>
      <c r="M18" s="5" t="str">
        <f>IFERROR(RIGHT(KOSDAQ!C5,6),"")</f>
        <v>474170</v>
      </c>
      <c r="N18" s="17" t="str">
        <f>IFERROR(KOSDAQ!B5,"")</f>
        <v>루미르</v>
      </c>
      <c r="O18" s="74">
        <f>IFERROR(KOSDAQ!D5,"")</f>
        <v>10220</v>
      </c>
      <c r="P18" s="20" t="str">
        <f>IFERROR(KOSDAQ!E5,"")</f>
        <v>▲</v>
      </c>
      <c r="Q18" s="37">
        <f>IF(ISBLANK(KOSDAQ!F5),"",KOSDAQ!F5)</f>
        <v>0.23130000000000001</v>
      </c>
      <c r="R18" s="17">
        <f>KOSDAQ!G10</f>
        <v>5744812</v>
      </c>
      <c r="S18" s="17">
        <f>KOSDAQ!H10</f>
        <v>3127</v>
      </c>
      <c r="T18" s="17">
        <f>KOSDAQ!I10</f>
        <v>-89</v>
      </c>
      <c r="U18" s="17">
        <f>KOSDAQ!J10</f>
        <v>1.1299999999999999</v>
      </c>
      <c r="V18" s="17">
        <f>KOSDAQ!K10</f>
        <v>-25.12</v>
      </c>
      <c r="W18" s="17">
        <f>KOSDAQ!L10</f>
        <v>-10.07</v>
      </c>
      <c r="X18" s="17">
        <f>KOSDAQ!M10</f>
        <v>3.81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>일치 없음</v>
      </c>
      <c r="AE18" s="1" t="s">
        <v>34</v>
      </c>
      <c r="AF18" s="2">
        <f>COUNTA(시황정보!A2:A251)</f>
        <v>16</v>
      </c>
    </row>
    <row r="19" spans="1:33">
      <c r="K19" s="5">
        <v>5</v>
      </c>
      <c r="L19" s="68"/>
      <c r="M19" s="5" t="str">
        <f>IFERROR(RIGHT(KOSDAQ!C6,6),"")</f>
        <v>208710</v>
      </c>
      <c r="N19" s="17" t="str">
        <f>IFERROR(KOSDAQ!B6,"")</f>
        <v>바이오로그디바이스</v>
      </c>
      <c r="O19" s="74">
        <f>IFERROR(KOSDAQ!D6,"")</f>
        <v>507</v>
      </c>
      <c r="P19" s="20" t="str">
        <f>IFERROR(KOSDAQ!E6,"")</f>
        <v>▲</v>
      </c>
      <c r="Q19" s="37">
        <f>IF(ISBLANK(KOSDAQ!F6),"",KOSDAQ!F6)</f>
        <v>0.20430000000000001</v>
      </c>
      <c r="R19" s="17">
        <f>KOSDAQ!G11</f>
        <v>8889198</v>
      </c>
      <c r="S19" s="17">
        <f>KOSDAQ!H11</f>
        <v>350</v>
      </c>
      <c r="T19" s="17">
        <f>KOSDAQ!I11</f>
        <v>-30</v>
      </c>
      <c r="U19" s="17">
        <f>KOSDAQ!J11</f>
        <v>0.82</v>
      </c>
      <c r="V19" s="17">
        <f>KOSDAQ!K11</f>
        <v>-6.72</v>
      </c>
      <c r="W19" s="17">
        <f>KOSDAQ!L11</f>
        <v>-66.67</v>
      </c>
      <c r="X19" s="17">
        <f>KOSDAQ!M11</f>
        <v>12.24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15</v>
      </c>
    </row>
    <row r="20" spans="1:33" ht="17.25" thickBot="1">
      <c r="K20" s="5">
        <v>6</v>
      </c>
      <c r="L20" s="68"/>
      <c r="M20" s="5" t="str">
        <f>IFERROR(RIGHT(KOSDAQ!C7,6),"")</f>
        <v>039240</v>
      </c>
      <c r="N20" s="17" t="str">
        <f>IFERROR(KOSDAQ!B7,"")</f>
        <v>경남스틸</v>
      </c>
      <c r="O20" s="74">
        <f>IFERROR(KOSDAQ!D7,"")</f>
        <v>5650</v>
      </c>
      <c r="P20" s="20" t="str">
        <f>IFERROR(KOSDAQ!E7,"")</f>
        <v>▲</v>
      </c>
      <c r="Q20" s="37">
        <f>IF(ISBLANK(KOSDAQ!F7),"",KOSDAQ!F7)</f>
        <v>0.19700000000000001</v>
      </c>
      <c r="R20" s="17">
        <f>KOSDAQ!G12</f>
        <v>2570134</v>
      </c>
      <c r="S20" s="17">
        <f>KOSDAQ!H12</f>
        <v>556</v>
      </c>
      <c r="T20" s="17">
        <f>KOSDAQ!I12</f>
        <v>-26</v>
      </c>
      <c r="U20" s="17">
        <f>KOSDAQ!J12</f>
        <v>0.5</v>
      </c>
      <c r="V20" s="17">
        <f>KOSDAQ!K12</f>
        <v>14.79</v>
      </c>
      <c r="W20" s="17">
        <f>KOSDAQ!L12</f>
        <v>0.61</v>
      </c>
      <c r="X20" s="17">
        <f>KOSDAQ!M12</f>
        <v>0.41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20</v>
      </c>
    </row>
    <row r="21" spans="1:33" ht="17.25" thickBot="1">
      <c r="B21" s="66" t="s">
        <v>15</v>
      </c>
      <c r="C21" s="66"/>
      <c r="E21" s="66" t="s">
        <v>16</v>
      </c>
      <c r="F21" s="66"/>
      <c r="H21" s="66" t="s">
        <v>17</v>
      </c>
      <c r="I21" s="66"/>
      <c r="K21" s="5">
        <v>7</v>
      </c>
      <c r="L21" s="68"/>
      <c r="M21" s="5" t="str">
        <f>IFERROR(RIGHT(KOSDAQ!C8,6),"")</f>
        <v>389650</v>
      </c>
      <c r="N21" s="17" t="str">
        <f>IFERROR(KOSDAQ!B8,"")</f>
        <v>넥스트바이오메디컬</v>
      </c>
      <c r="O21" s="74">
        <f>IFERROR(KOSDAQ!D8,"")</f>
        <v>43850</v>
      </c>
      <c r="P21" s="20" t="str">
        <f>IFERROR(KOSDAQ!E8,"")</f>
        <v>▲</v>
      </c>
      <c r="Q21" s="37">
        <f>IF(ISBLANK(KOSDAQ!F8),"",KOSDAQ!F8)</f>
        <v>0.1772</v>
      </c>
      <c r="R21" s="17">
        <f>KOSDAQ!G13</f>
        <v>3888528</v>
      </c>
      <c r="S21" s="17">
        <f>KOSDAQ!H13</f>
        <v>8803</v>
      </c>
      <c r="T21" s="17">
        <f>KOSDAQ!I13</f>
        <v>86</v>
      </c>
      <c r="U21" s="17">
        <f>KOSDAQ!J13</f>
        <v>0.81</v>
      </c>
      <c r="V21" s="17">
        <f>KOSDAQ!K13</f>
        <v>80.069999999999993</v>
      </c>
      <c r="W21" s="17">
        <f>KOSDAQ!L13</f>
        <v>4.49</v>
      </c>
      <c r="X21" s="17">
        <f>KOSDAQ!M13</f>
        <v>2.69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12</v>
      </c>
    </row>
    <row r="22" spans="1:33" ht="17.25" thickBot="1">
      <c r="K22" s="5">
        <v>8</v>
      </c>
      <c r="L22" s="68"/>
      <c r="M22" s="5" t="str">
        <f>IFERROR(RIGHT(KOSDAQ!C9,6),"")</f>
        <v>412350</v>
      </c>
      <c r="N22" s="17" t="str">
        <f>IFERROR(KOSDAQ!B9,"")</f>
        <v>레이저쎌</v>
      </c>
      <c r="O22" s="74">
        <f>IFERROR(KOSDAQ!D9,"")</f>
        <v>4060</v>
      </c>
      <c r="P22" s="20" t="str">
        <f>IFERROR(KOSDAQ!E9,"")</f>
        <v>▲</v>
      </c>
      <c r="Q22" s="37">
        <f>IF(ISBLANK(KOSDAQ!F9),"",KOSDAQ!F9)</f>
        <v>0.17510000000000001</v>
      </c>
      <c r="R22" s="17">
        <f>KOSDAQ!G14</f>
        <v>5001084</v>
      </c>
      <c r="S22" s="17">
        <f>KOSDAQ!H14</f>
        <v>1919</v>
      </c>
      <c r="T22" s="17">
        <f>KOSDAQ!I14</f>
        <v>189</v>
      </c>
      <c r="U22" s="17">
        <f>KOSDAQ!J14</f>
        <v>0.25</v>
      </c>
      <c r="V22" s="17">
        <f>KOSDAQ!K14</f>
        <v>17.72</v>
      </c>
      <c r="W22" s="17">
        <f>KOSDAQ!L14</f>
        <v>18.100000000000001</v>
      </c>
      <c r="X22" s="17">
        <f>KOSDAQ!M14</f>
        <v>1.98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4</v>
      </c>
    </row>
    <row r="23" spans="1:33" ht="17.25" thickBot="1">
      <c r="K23" s="5">
        <v>9</v>
      </c>
      <c r="L23" s="68"/>
      <c r="M23" s="5" t="str">
        <f>IFERROR(RIGHT(KOSDAQ!C10,6),"")</f>
        <v>047560</v>
      </c>
      <c r="N23" s="17" t="str">
        <f>IFERROR(KOSDAQ!B10,"")</f>
        <v>이스트소프트</v>
      </c>
      <c r="O23" s="74">
        <f>IFERROR(KOSDAQ!D10,"")</f>
        <v>26950</v>
      </c>
      <c r="P23" s="20" t="str">
        <f>IFERROR(KOSDAQ!E10,"")</f>
        <v>▲</v>
      </c>
      <c r="Q23" s="37">
        <f>IF(ISBLANK(KOSDAQ!F10),"",KOSDAQ!F10)</f>
        <v>0.17169999999999999</v>
      </c>
      <c r="R23" s="17">
        <f>KOSDAQ!G15</f>
        <v>133605</v>
      </c>
      <c r="S23" s="17">
        <f>KOSDAQ!H15</f>
        <v>1482</v>
      </c>
      <c r="T23" s="17">
        <f>KOSDAQ!I15</f>
        <v>80</v>
      </c>
      <c r="U23" s="17">
        <f>KOSDAQ!J15</f>
        <v>4.26</v>
      </c>
      <c r="V23" s="17">
        <f>KOSDAQ!K15</f>
        <v>10.32</v>
      </c>
      <c r="W23" s="17">
        <f>KOSDAQ!L15</f>
        <v>2.5</v>
      </c>
      <c r="X23" s="17">
        <f>KOSDAQ!M15</f>
        <v>0.53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70" t="s">
        <v>38</v>
      </c>
      <c r="AF23" s="70"/>
    </row>
    <row r="24" spans="1:33" ht="17.25" thickBot="1">
      <c r="K24" s="5">
        <v>10</v>
      </c>
      <c r="L24" s="69"/>
      <c r="M24" s="5" t="str">
        <f>IFERROR(RIGHT(KOSDAQ!C11,6),"")</f>
        <v>062970</v>
      </c>
      <c r="N24" s="17" t="str">
        <f>IFERROR(KOSDAQ!B11,"")</f>
        <v>한국첨단소재</v>
      </c>
      <c r="O24" s="74">
        <f>IFERROR(KOSDAQ!D11,"")</f>
        <v>3550</v>
      </c>
      <c r="P24" s="20" t="str">
        <f>IFERROR(KOSDAQ!E11,"")</f>
        <v>▲</v>
      </c>
      <c r="Q24" s="37">
        <f>IF(ISBLANK(KOSDAQ!F11),"",KOSDAQ!F11)</f>
        <v>0.16389999999999999</v>
      </c>
      <c r="R24" s="17">
        <f>KOSDAQ!G16</f>
        <v>933310</v>
      </c>
      <c r="S24" s="17">
        <f>KOSDAQ!H16</f>
        <v>572</v>
      </c>
      <c r="T24" s="17">
        <f>KOSDAQ!I16</f>
        <v>13</v>
      </c>
      <c r="U24" s="17">
        <f>KOSDAQ!J16</f>
        <v>3.8</v>
      </c>
      <c r="V24" s="17">
        <f>KOSDAQ!K16</f>
        <v>-13.14</v>
      </c>
      <c r="W24" s="17">
        <f>KOSDAQ!L16</f>
        <v>-9.56</v>
      </c>
      <c r="X24" s="17">
        <f>KOSDAQ!M16</f>
        <v>1.34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6" t="s">
        <v>40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B27" s="71" t="s">
        <v>62</v>
      </c>
      <c r="AC27" s="70"/>
      <c r="AD27" s="70"/>
      <c r="AE27" s="70"/>
      <c r="AF27" s="70"/>
    </row>
    <row r="28" spans="1:33" ht="17.25" thickBot="1">
      <c r="K28" s="66" t="s">
        <v>7</v>
      </c>
      <c r="L28" s="66"/>
      <c r="M28" s="66" t="s">
        <v>28</v>
      </c>
      <c r="N28" s="66"/>
      <c r="O28" s="66"/>
      <c r="P28" s="66"/>
      <c r="Q28" s="66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85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5" t="str">
        <f>IFERROR(주요뉴스!$D2,"")</f>
        <v xml:space="preserve">이데일리 </v>
      </c>
      <c r="L29" s="65"/>
      <c r="M29" s="19" t="str">
        <f>IFERROR(주요뉴스!$A2,"")</f>
        <v>국내 경제 ‘펀더멘탈 악화’ 지속…환율, 장중 1450원 위로[외환분석]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제목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종목명</v>
      </c>
    </row>
    <row r="30" spans="1:33">
      <c r="K30" s="65" t="str">
        <f>IFERROR(주요뉴스!$D3,"")</f>
        <v xml:space="preserve">비즈워치 </v>
      </c>
      <c r="L30" s="65"/>
      <c r="M30" s="19" t="str">
        <f>IFERROR(주요뉴스!$A3,"")</f>
        <v>비상계엄 이후 난립한 정치테마주, 금감원 단속 강화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“K콘텐츠 진격”…SBS, 넷플릭스 손잡고 상한가 직행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SBS</v>
      </c>
      <c r="AG30" s="19"/>
    </row>
    <row r="31" spans="1:33">
      <c r="K31" s="65" t="str">
        <f>IFERROR(주요뉴스!$D4,"")</f>
        <v xml:space="preserve">뉴스1 </v>
      </c>
      <c r="L31" s="65"/>
      <c r="M31" s="19" t="str">
        <f>IFERROR(주요뉴스!$A4,"")</f>
        <v>[단독]"70년 독점 깬다"…대체거래소 넥스트레이드, 본인가 신청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코스피 상승 폭 키워 2,440대 반등 시도…코스닥 1.4% 상승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SBS</v>
      </c>
      <c r="AG31" s="19"/>
    </row>
    <row r="32" spans="1:33">
      <c r="K32" s="65" t="str">
        <f>IFERROR(주요뉴스!$D5,"")</f>
        <v xml:space="preserve">비즈워치 </v>
      </c>
      <c r="L32" s="65"/>
      <c r="M32" s="19" t="str">
        <f>IFERROR(주요뉴스!$A5,"")</f>
        <v>[단독]고려아연 방탄법?…국회, 산업기술보호법 졸속처리 논란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[2024 올해의 경제 인물] '30년' 사업 결실 맺은 백종원, 다음...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SBS</v>
      </c>
      <c r="AG32" s="19"/>
    </row>
    <row r="33" spans="1:33">
      <c r="K33" s="65" t="str">
        <f>IFERROR(주요뉴스!$D6,"")</f>
        <v xml:space="preserve">머니투데이 </v>
      </c>
      <c r="L33" s="65"/>
      <c r="M33" s="19" t="str">
        <f>IFERROR(주요뉴스!$A6,"")</f>
        <v>"산타랠리 기대하지 마세요"…동학개미 마음 다잡을 시간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 t="str">
        <f>IFERROR(종목별이슈!F6,"")</f>
        <v>[특징주] SBS, 넷플릭스 날개 달았다…2거래일 연속 '불기둥'</v>
      </c>
      <c r="AC33" s="18"/>
      <c r="AD33" s="18"/>
      <c r="AE33" s="18" t="str">
        <f>IF(ISBLANK(종목별이슈!E6),"",HYPERLINK(종목별이슈!E6,"▶"))</f>
        <v>▶</v>
      </c>
      <c r="AF33" s="36" t="str">
        <f>IFERROR(종목별이슈!C6,"")</f>
        <v>SBS</v>
      </c>
      <c r="AG33" s="19"/>
    </row>
    <row r="34" spans="1:33">
      <c r="K34" s="65" t="str">
        <f>IFERROR(주요뉴스!$D7,"")</f>
        <v xml:space="preserve">서울경제 </v>
      </c>
      <c r="L34" s="65"/>
      <c r="M34" s="19" t="str">
        <f>IFERROR(주요뉴스!$A7,"")</f>
        <v>급락은 매수 기회…고수익 투자자,  '800억 유증' 지아이이노베이션 매집[주식 초고수는 지금]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 t="str">
        <f>IFERROR(종목별이슈!F7,"")</f>
        <v>[한경유레카 특징주] SBS, 넷플릭스와 콘텐츠 공급계약 소식 후 2연...</v>
      </c>
      <c r="AC34" s="18"/>
      <c r="AD34" s="18"/>
      <c r="AE34" s="18" t="str">
        <f>IF(ISBLANK(종목별이슈!E7),"",HYPERLINK(종목별이슈!E7,"▶"))</f>
        <v>▶</v>
      </c>
      <c r="AF34" s="36" t="str">
        <f>IFERROR(종목별이슈!C7,"")</f>
        <v>SBS</v>
      </c>
      <c r="AG34" s="19"/>
    </row>
    <row r="35" spans="1:33">
      <c r="K35" s="65" t="str">
        <f>IFERROR(주요뉴스!$D8,"")</f>
        <v xml:space="preserve">한국경제TV </v>
      </c>
      <c r="L35" s="65"/>
      <c r="M35" s="19" t="str">
        <f>IFERROR(주요뉴스!$A8,"")</f>
        <v>트럼프 만난 정용진...신세계그룹주 '껑충' [오한마]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 t="str">
        <f>IFERROR(종목별이슈!F8,"")</f>
        <v>‘올해의 드라마 배우’ 1위 ‘이 배우’가 화룡점정…“내년 기대작...</v>
      </c>
      <c r="AC35" s="18"/>
      <c r="AD35" s="18"/>
      <c r="AE35" s="18" t="str">
        <f>IF(ISBLANK(종목별이슈!E8),"",HYPERLINK(종목별이슈!E8,"▶"))</f>
        <v>▶</v>
      </c>
      <c r="AF35" s="36" t="str">
        <f>IFERROR(종목별이슈!C8,"")</f>
        <v>SBS</v>
      </c>
      <c r="AG35" s="19"/>
    </row>
    <row r="36" spans="1:33">
      <c r="K36" s="65" t="str">
        <f>IFERROR(주요뉴스!$D9,"")</f>
        <v xml:space="preserve">한국경제TV </v>
      </c>
      <c r="L36" s="65"/>
      <c r="M36" s="19" t="str">
        <f>IFERROR(주요뉴스!$A9,"")</f>
        <v>고점 신호?…버핏, 현금만 3250억달러 '최대'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 t="str">
        <f>IFERROR(종목별이슈!F9,"")</f>
        <v>넷플과 한배 탄 SBS…"시총 1조 아른아른" 2연속 상한가 직행</v>
      </c>
      <c r="AC36" s="18"/>
      <c r="AD36" s="18"/>
      <c r="AE36" s="18" t="str">
        <f>IF(ISBLANK(종목별이슈!E9),"",HYPERLINK(종목별이슈!E9,"▶"))</f>
        <v>▶</v>
      </c>
      <c r="AF36" s="36" t="str">
        <f>IFERROR(종목별이슈!C9,"")</f>
        <v>SBS</v>
      </c>
      <c r="AG36" s="19"/>
    </row>
    <row r="37" spans="1:33">
      <c r="K37" s="65" t="str">
        <f>IFERROR(주요뉴스!$D10,"")</f>
        <v xml:space="preserve">한국경제TV </v>
      </c>
      <c r="L37" s="65"/>
      <c r="M37" s="19" t="str">
        <f>IFERROR(주요뉴스!$A10,"")</f>
        <v>"기회 남아있어"…꺾이지 않는 비트코인 강세론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 t="str">
        <f>IFERROR(종목별이슈!F10,"")</f>
        <v>[특징주]SBS, 넷플릭스 계약 호재에 '上' 직행</v>
      </c>
      <c r="AC37" s="18"/>
      <c r="AD37" s="18"/>
      <c r="AE37" s="18" t="str">
        <f>IF(ISBLANK(종목별이슈!E10),"",HYPERLINK(종목별이슈!E10,"▶"))</f>
        <v>▶</v>
      </c>
      <c r="AF37" s="36" t="str">
        <f>IFERROR(종목별이슈!C10,"")</f>
        <v>SBS</v>
      </c>
      <c r="AG37" s="19"/>
    </row>
    <row r="38" spans="1:33">
      <c r="A38" s="13"/>
      <c r="K38" s="65" t="str">
        <f>IFERROR(주요뉴스!$D11,"")</f>
        <v xml:space="preserve">연합뉴스 </v>
      </c>
      <c r="L38" s="65"/>
      <c r="M38" s="19" t="str">
        <f>IFERROR(주요뉴스!$A11,"")</f>
        <v>코스피 상승 폭 키워 2,440대 반등 시도…코스닥 1.4% 상승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 t="str">
        <f>IFERROR(종목별이슈!F11,"")</f>
        <v>[특징주] SBS, 넷플릭스와 콘텐츠 공급 계약 소식에 26%↑</v>
      </c>
      <c r="AC38" s="18"/>
      <c r="AD38" s="18"/>
      <c r="AE38" s="18" t="str">
        <f>IF(ISBLANK(종목별이슈!E11),"",HYPERLINK(종목별이슈!E11,"▶"))</f>
        <v>▶</v>
      </c>
      <c r="AF38" s="36" t="str">
        <f>IFERROR(종목별이슈!C11,"")</f>
        <v>SBS</v>
      </c>
      <c r="AG38" s="19"/>
    </row>
    <row r="39" spans="1:33">
      <c r="A39" s="14"/>
      <c r="K39" s="65" t="str">
        <f>IFERROR(주요뉴스!$D12,"")</f>
        <v xml:space="preserve">매일경제 </v>
      </c>
      <c r="L39" s="65"/>
      <c r="M39" s="19" t="str">
        <f>IFERROR(주요뉴스!$A12,"")</f>
        <v>“20층에 사람있어요”…다시 16만닉스에 ‘부글부글’ 개미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 t="str">
        <f>IFERROR(종목별이슈!F12,"")</f>
        <v>[클릭 e종목]"SBS, OTT와 연이은 콘텐츠 계약…목표가 ↑"</v>
      </c>
      <c r="AC39" s="18"/>
      <c r="AD39" s="18"/>
      <c r="AE39" s="18" t="str">
        <f>IF(ISBLANK(종목별이슈!E12),"",HYPERLINK(종목별이슈!E12,"▶"))</f>
        <v>▶</v>
      </c>
      <c r="AF39" s="36" t="str">
        <f>IFERROR(종목별이슈!C12,"")</f>
        <v>SBS</v>
      </c>
      <c r="AG39" s="19"/>
    </row>
    <row r="40" spans="1:33">
      <c r="A40" s="14"/>
      <c r="K40" s="65" t="str">
        <f>IFERROR(주요뉴스!$D13,"")</f>
        <v xml:space="preserve">아시아경제 </v>
      </c>
      <c r="L40" s="65"/>
      <c r="M40" s="19" t="str">
        <f>IFERROR(주요뉴스!$A13,"")</f>
        <v>"세 가지 차트로 예상해 보는 2025 한국시장"[클릭 e종목]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 t="str">
        <f>IFERROR(종목별이슈!F13,"")</f>
        <v>제목</v>
      </c>
      <c r="AC40" s="18"/>
      <c r="AD40" s="18"/>
      <c r="AE40" s="18" t="str">
        <f>IF(ISBLANK(종목별이슈!E13),"",HYPERLINK(종목별이슈!E13,"▶"))</f>
        <v>▶</v>
      </c>
      <c r="AF40" s="36" t="str">
        <f>IFERROR(종목별이슈!C13,"")</f>
        <v>종목명</v>
      </c>
      <c r="AG40" s="19"/>
    </row>
    <row r="41" spans="1:33">
      <c r="A41" s="14"/>
      <c r="K41" s="65" t="str">
        <f>IFERROR(주요뉴스!$D14,"")</f>
        <v xml:space="preserve">뉴시스 </v>
      </c>
      <c r="L41" s="65"/>
      <c r="M41" s="19" t="str">
        <f>IFERROR(주요뉴스!$A14,"")</f>
        <v>키움증권, 내년 '종합금융팀' 신설…국내 6번째 '초대형IB' 도전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 t="str">
        <f>IFERROR(종목별이슈!F14,"")</f>
        <v>SNT에너지, 719억원 규모 '에어 쿨러' 美 공급계약</v>
      </c>
      <c r="AC41" s="18"/>
      <c r="AD41" s="18"/>
      <c r="AE41" s="18" t="str">
        <f>IF(ISBLANK(종목별이슈!E14),"",HYPERLINK(종목별이슈!E14,"▶"))</f>
        <v>▶</v>
      </c>
      <c r="AF41" s="36" t="str">
        <f>IFERROR(종목별이슈!C14,"")</f>
        <v>SNT에너지</v>
      </c>
      <c r="AG41" s="19"/>
    </row>
    <row r="42" spans="1:33">
      <c r="A42" s="14"/>
      <c r="K42" s="65" t="str">
        <f>IFERROR(주요뉴스!$D15,"")</f>
        <v xml:space="preserve">더팩트 </v>
      </c>
      <c r="L42" s="65"/>
      <c r="M42" s="19" t="str">
        <f>IFERROR(주요뉴스!$A15,"")</f>
        <v>MBK "두산공작기계, 중국과 매각 협의 없었다"···최윤범 측에 반박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 t="str">
        <f>IFERROR(종목별이슈!F15,"")</f>
        <v>단일판매ㆍ공급계약체결</v>
      </c>
      <c r="AC42" s="18"/>
      <c r="AD42" s="18"/>
      <c r="AE42" s="18" t="str">
        <f>IF(ISBLANK(종목별이슈!E15),"",HYPERLINK(종목별이슈!E15,"▶"))</f>
        <v>▶</v>
      </c>
      <c r="AF42" s="36" t="str">
        <f>IFERROR(종목별이슈!C15,"")</f>
        <v>SNT에너지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5" t="str">
        <f>IFERROR(주요뉴스!$D16,"")</f>
        <v xml:space="preserve">한국경제TV </v>
      </c>
      <c r="L43" s="65"/>
      <c r="M43" s="19" t="str">
        <f>IFERROR(주요뉴스!$A16,"")</f>
        <v>"AI 반도체 다크호스"…올해만 100% 폭등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 t="str">
        <f>IFERROR(종목별이슈!F16,"")</f>
        <v>제목</v>
      </c>
      <c r="AC43" s="18"/>
      <c r="AD43" s="18"/>
      <c r="AE43" s="18" t="str">
        <f>IF(ISBLANK(종목별이슈!E16),"",HYPERLINK(종목별이슈!E16,"▶"))</f>
        <v>▶</v>
      </c>
      <c r="AF43" s="36" t="str">
        <f>IFERROR(종목별이슈!C16,"")</f>
        <v>종목명</v>
      </c>
      <c r="AG43" s="19"/>
    </row>
    <row r="44" spans="1:33">
      <c r="K44" s="65" t="str">
        <f>IFERROR(주요뉴스!$D17,"")</f>
        <v xml:space="preserve">이코노미스트 </v>
      </c>
      <c r="L44" s="65"/>
      <c r="M44" s="19" t="str">
        <f>IFERROR(주요뉴스!$A17,"")</f>
        <v>비트코인 하락세 여전…美 금리 인하 영향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 t="str">
        <f>IFERROR(종목별이슈!F17,"")</f>
        <v>“2440도 터치” 코스피, 장중 1%대 상승… 외인·기관 ‘동반 매수...</v>
      </c>
      <c r="AC44" s="18"/>
      <c r="AD44" s="18"/>
      <c r="AE44" s="18" t="str">
        <f>IF(ISBLANK(종목별이슈!E17),"",HYPERLINK(종목별이슈!E17,"▶"))</f>
        <v>▶</v>
      </c>
      <c r="AF44" s="36" t="str">
        <f>IFERROR(종목별이슈!C17,"")</f>
        <v>신세계 I&amp;C</v>
      </c>
      <c r="AG44" s="19"/>
    </row>
    <row r="45" spans="1:33">
      <c r="K45" s="65" t="str">
        <f>IFERROR(주요뉴스!$D18,"")</f>
        <v xml:space="preserve">뉴시스 </v>
      </c>
      <c r="L45" s="65"/>
      <c r="M45" s="19" t="str">
        <f>IFERROR(주요뉴스!$A18,"")</f>
        <v>2420선 되찾은 코스피, 반등 시도…외인·기관 '사자'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 t="str">
        <f>IFERROR(종목별이슈!F18,"")</f>
        <v>트럼프 만난 정용진...신세계그룹주 '껑충' [오한마] 
동영상기사</v>
      </c>
      <c r="AC45" s="18"/>
      <c r="AD45" s="18"/>
      <c r="AE45" s="18" t="str">
        <f>IF(ISBLANK(종목별이슈!E18),"",HYPERLINK(종목별이슈!E18,"▶"))</f>
        <v>▶</v>
      </c>
      <c r="AF45" s="36" t="str">
        <f>IFERROR(종목별이슈!C18,"")</f>
        <v>신세계 I&amp;C</v>
      </c>
      <c r="AG45" s="19"/>
    </row>
    <row r="46" spans="1:33" ht="18" customHeight="1">
      <c r="K46" s="65" t="str">
        <f>IFERROR(주요뉴스!$D19,"")</f>
        <v xml:space="preserve">헤럴드경제 </v>
      </c>
      <c r="L46" s="65"/>
      <c r="M46" s="19" t="str">
        <f>IFERROR(주요뉴스!$A19,"")</f>
        <v>금융위기 이후 사상 최고로 치솟은 환율…달러 강세 정통으로 맞았다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 t="str">
        <f>IFERROR(종목별이슈!F19,"")</f>
        <v>정용진 트럼프·머스크 만났다…신세계I&amp;C 급등 [증시이슈]</v>
      </c>
      <c r="AC46" s="18"/>
      <c r="AD46" s="18"/>
      <c r="AE46" s="18" t="str">
        <f>IF(ISBLANK(종목별이슈!E19),"",HYPERLINK(종목별이슈!E19,"▶"))</f>
        <v>▶</v>
      </c>
      <c r="AF46" s="36" t="str">
        <f>IFERROR(종목별이슈!C19,"")</f>
        <v>신세계 I&amp;C</v>
      </c>
      <c r="AG46" s="19"/>
    </row>
    <row r="47" spans="1:33">
      <c r="K47" s="65" t="str">
        <f>IFERROR(주요뉴스!$D20,"")</f>
        <v xml:space="preserve">헤럴드경제 </v>
      </c>
      <c r="L47" s="65"/>
      <c r="M47" s="19" t="str">
        <f>IFERROR(주요뉴스!$A20,"")</f>
        <v>‘올해의 드라마 배우’ 1위 ‘이 배우’가 화룡점정…“내년 기대작에 목표가 16%↑” [투자360]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 t="str">
        <f>IFERROR(종목별이슈!F20,"")</f>
        <v>트럼프 만난 정용진…美 사업 기대감↑</v>
      </c>
      <c r="AC47" s="18"/>
      <c r="AD47" s="18"/>
      <c r="AE47" s="18" t="str">
        <f>IF(ISBLANK(종목별이슈!E20),"",HYPERLINK(종목별이슈!E20,"▶"))</f>
        <v>▶</v>
      </c>
      <c r="AF47" s="36" t="str">
        <f>IFERROR(종목별이슈!C20,"")</f>
        <v>신세계 I&amp;C</v>
      </c>
      <c r="AG47" s="19"/>
    </row>
    <row r="48" spans="1:33">
      <c r="K48" s="65" t="str">
        <f>IFERROR(주요뉴스!$D21,"")</f>
        <v xml:space="preserve">조선비즈 </v>
      </c>
      <c r="L48" s="65"/>
      <c r="M48" s="19" t="str">
        <f>IFERROR(주요뉴스!$A21,"")</f>
        <v>MBK파트너스 “DN솔루션즈, 중국 회사와 매각 협의 진행한 적 없어”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 t="str">
        <f>IFERROR(종목별이슈!F21,"")</f>
        <v>생존 위협 느낀 대기업 SI, 내년 AI에 명운 건다</v>
      </c>
      <c r="AC48" s="18"/>
      <c r="AD48" s="18"/>
      <c r="AE48" s="18" t="str">
        <f>IF(ISBLANK(종목별이슈!E21),"",HYPERLINK(종목별이슈!E21,"▶"))</f>
        <v>▶</v>
      </c>
      <c r="AF48" s="36" t="str">
        <f>IFERROR(종목별이슈!C21,"")</f>
        <v>신세계 I&amp;C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587</v>
      </c>
      <c r="B2" t="s">
        <v>588</v>
      </c>
      <c r="C2" s="59" t="s">
        <v>589</v>
      </c>
      <c r="D2" s="2" t="s">
        <v>450</v>
      </c>
      <c r="E2" s="2" t="s">
        <v>447</v>
      </c>
      <c r="F2" s="35" t="str">
        <f>IF(ISBLANK($C2),"",HYPERLINK($C2,"▶"))</f>
        <v>▶</v>
      </c>
    </row>
    <row r="3" spans="1:6">
      <c r="A3" s="32" t="s">
        <v>590</v>
      </c>
      <c r="B3" t="s">
        <v>591</v>
      </c>
      <c r="C3" s="59" t="s">
        <v>592</v>
      </c>
      <c r="D3" s="2" t="s">
        <v>504</v>
      </c>
      <c r="E3" s="2" t="s">
        <v>447</v>
      </c>
      <c r="F3" s="35" t="str">
        <f t="shared" ref="F3:F66" si="0">IF(ISBLANK($C3),"",HYPERLINK($C3,"▶"))</f>
        <v>▶</v>
      </c>
    </row>
    <row r="4" spans="1:6">
      <c r="A4" s="32" t="s">
        <v>366</v>
      </c>
      <c r="B4" t="s">
        <v>593</v>
      </c>
      <c r="C4" s="59" t="s">
        <v>594</v>
      </c>
      <c r="D4" s="2" t="s">
        <v>504</v>
      </c>
      <c r="E4" s="2" t="s">
        <v>447</v>
      </c>
      <c r="F4" s="35" t="str">
        <f t="shared" si="0"/>
        <v>▶</v>
      </c>
    </row>
    <row r="5" spans="1:6">
      <c r="A5" s="32" t="s">
        <v>587</v>
      </c>
      <c r="B5" t="s">
        <v>595</v>
      </c>
      <c r="C5" s="59" t="s">
        <v>596</v>
      </c>
      <c r="D5" s="2" t="s">
        <v>504</v>
      </c>
      <c r="E5" s="2" t="s">
        <v>447</v>
      </c>
      <c r="F5" s="35" t="str">
        <f t="shared" si="0"/>
        <v>▶</v>
      </c>
    </row>
    <row r="6" spans="1:6">
      <c r="A6" s="32" t="s">
        <v>597</v>
      </c>
      <c r="B6" t="s">
        <v>598</v>
      </c>
      <c r="C6" s="59" t="s">
        <v>599</v>
      </c>
      <c r="D6" s="2" t="s">
        <v>504</v>
      </c>
      <c r="E6" s="2" t="s">
        <v>447</v>
      </c>
      <c r="F6" s="35" t="str">
        <f t="shared" si="0"/>
        <v>▶</v>
      </c>
    </row>
    <row r="7" spans="1:6">
      <c r="A7" s="32" t="s">
        <v>600</v>
      </c>
      <c r="B7" t="s">
        <v>601</v>
      </c>
      <c r="C7" s="59" t="s">
        <v>602</v>
      </c>
      <c r="D7" s="2" t="s">
        <v>504</v>
      </c>
      <c r="E7" s="2" t="s">
        <v>447</v>
      </c>
      <c r="F7" s="35" t="str">
        <f t="shared" si="0"/>
        <v>▶</v>
      </c>
    </row>
    <row r="8" spans="1:6">
      <c r="A8" s="32" t="s">
        <v>603</v>
      </c>
      <c r="B8" t="s">
        <v>604</v>
      </c>
      <c r="C8" s="59" t="s">
        <v>605</v>
      </c>
      <c r="D8" s="2" t="s">
        <v>504</v>
      </c>
      <c r="E8" s="2" t="s">
        <v>447</v>
      </c>
      <c r="F8" s="35" t="str">
        <f t="shared" si="0"/>
        <v>▶</v>
      </c>
    </row>
    <row r="9" spans="1:6">
      <c r="A9" s="32" t="s">
        <v>334</v>
      </c>
      <c r="B9" t="s">
        <v>606</v>
      </c>
      <c r="C9" s="59" t="s">
        <v>607</v>
      </c>
      <c r="D9" s="2" t="s">
        <v>504</v>
      </c>
      <c r="E9" s="2" t="s">
        <v>447</v>
      </c>
      <c r="F9" s="35" t="str">
        <f t="shared" si="0"/>
        <v>▶</v>
      </c>
    </row>
    <row r="10" spans="1:6">
      <c r="A10" s="32" t="s">
        <v>608</v>
      </c>
      <c r="B10" t="s">
        <v>609</v>
      </c>
      <c r="C10" s="59" t="s">
        <v>610</v>
      </c>
      <c r="D10" s="2" t="s">
        <v>504</v>
      </c>
      <c r="E10" s="2" t="s">
        <v>447</v>
      </c>
      <c r="F10" s="35" t="str">
        <f t="shared" si="0"/>
        <v>▶</v>
      </c>
    </row>
    <row r="11" spans="1:6">
      <c r="A11" s="32" t="s">
        <v>611</v>
      </c>
      <c r="B11" t="s">
        <v>612</v>
      </c>
      <c r="C11" s="59" t="s">
        <v>613</v>
      </c>
      <c r="D11" s="2" t="s">
        <v>446</v>
      </c>
      <c r="E11" s="2" t="s">
        <v>447</v>
      </c>
      <c r="F11" s="35" t="str">
        <f t="shared" si="0"/>
        <v>▶</v>
      </c>
    </row>
    <row r="12" spans="1:6">
      <c r="A12" s="32" t="s">
        <v>366</v>
      </c>
      <c r="B12" t="s">
        <v>614</v>
      </c>
      <c r="C12" s="59" t="s">
        <v>615</v>
      </c>
      <c r="D12" s="2" t="s">
        <v>562</v>
      </c>
      <c r="E12" s="2" t="s">
        <v>447</v>
      </c>
      <c r="F12" s="35" t="str">
        <f t="shared" si="0"/>
        <v>▶</v>
      </c>
    </row>
    <row r="13" spans="1:6">
      <c r="A13" s="32" t="s">
        <v>590</v>
      </c>
      <c r="B13" t="s">
        <v>616</v>
      </c>
      <c r="C13" s="59" t="s">
        <v>617</v>
      </c>
      <c r="D13" s="2" t="s">
        <v>562</v>
      </c>
      <c r="E13" s="2" t="s">
        <v>447</v>
      </c>
      <c r="F13" s="35" t="str">
        <f t="shared" si="0"/>
        <v>▶</v>
      </c>
    </row>
    <row r="14" spans="1:6">
      <c r="A14" s="32" t="s">
        <v>618</v>
      </c>
      <c r="B14" t="s">
        <v>619</v>
      </c>
      <c r="C14" s="59" t="s">
        <v>620</v>
      </c>
      <c r="D14" s="2" t="s">
        <v>462</v>
      </c>
      <c r="E14" s="2" t="s">
        <v>447</v>
      </c>
      <c r="F14" s="35" t="str">
        <f t="shared" si="0"/>
        <v>▶</v>
      </c>
    </row>
    <row r="15" spans="1:6">
      <c r="A15" s="32" t="s">
        <v>358</v>
      </c>
      <c r="B15" t="s">
        <v>621</v>
      </c>
      <c r="C15" s="59" t="s">
        <v>622</v>
      </c>
      <c r="D15" s="2" t="s">
        <v>465</v>
      </c>
      <c r="E15" s="2" t="s">
        <v>447</v>
      </c>
      <c r="F15" s="35" t="str">
        <f t="shared" si="0"/>
        <v>▶</v>
      </c>
    </row>
    <row r="16" spans="1:6">
      <c r="A16" s="32" t="s">
        <v>608</v>
      </c>
      <c r="B16" t="s">
        <v>623</v>
      </c>
      <c r="C16" s="59" t="s">
        <v>624</v>
      </c>
      <c r="D16" s="2" t="s">
        <v>496</v>
      </c>
      <c r="E16" s="2" t="s">
        <v>447</v>
      </c>
      <c r="F16" s="35" t="str">
        <f t="shared" si="0"/>
        <v>▶</v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625</v>
      </c>
      <c r="B2" s="57" t="s">
        <v>626</v>
      </c>
      <c r="C2" s="2" t="s">
        <v>450</v>
      </c>
      <c r="D2" s="2" t="s">
        <v>447</v>
      </c>
      <c r="E2" s="35" t="str">
        <f>IF(ISBLANK($B2),"",HYPERLINK($B2,"▶"))</f>
        <v>▶</v>
      </c>
    </row>
    <row r="3" spans="1:5">
      <c r="A3" s="32" t="s">
        <v>627</v>
      </c>
      <c r="B3" s="57" t="s">
        <v>628</v>
      </c>
      <c r="C3" s="2" t="s">
        <v>450</v>
      </c>
      <c r="D3" s="2" t="s">
        <v>447</v>
      </c>
      <c r="E3" s="35" t="str">
        <f t="shared" ref="E3:E66" si="0">IF(ISBLANK($B3),"",HYPERLINK($B3,"▶"))</f>
        <v>▶</v>
      </c>
    </row>
    <row r="4" spans="1:5">
      <c r="A4" s="32" t="s">
        <v>629</v>
      </c>
      <c r="B4" s="57" t="s">
        <v>630</v>
      </c>
      <c r="C4" s="2" t="s">
        <v>562</v>
      </c>
      <c r="D4" s="2" t="s">
        <v>447</v>
      </c>
      <c r="E4" s="35" t="str">
        <f t="shared" si="0"/>
        <v>▶</v>
      </c>
    </row>
    <row r="5" spans="1:5">
      <c r="A5" s="32" t="s">
        <v>631</v>
      </c>
      <c r="B5" s="57" t="s">
        <v>632</v>
      </c>
      <c r="C5" s="2" t="s">
        <v>496</v>
      </c>
      <c r="D5" s="2" t="s">
        <v>447</v>
      </c>
      <c r="E5" s="35" t="str">
        <f t="shared" si="0"/>
        <v>▶</v>
      </c>
    </row>
    <row r="6" spans="1:5">
      <c r="A6" s="32" t="s">
        <v>633</v>
      </c>
      <c r="B6" s="57" t="s">
        <v>634</v>
      </c>
      <c r="C6" s="2" t="s">
        <v>465</v>
      </c>
      <c r="D6" s="2" t="s">
        <v>447</v>
      </c>
      <c r="E6" s="35" t="str">
        <f t="shared" si="0"/>
        <v>▶</v>
      </c>
    </row>
    <row r="7" spans="1:5">
      <c r="A7" s="32" t="s">
        <v>635</v>
      </c>
      <c r="B7" s="57" t="s">
        <v>636</v>
      </c>
      <c r="C7" s="2" t="s">
        <v>465</v>
      </c>
      <c r="D7" s="2" t="s">
        <v>447</v>
      </c>
      <c r="E7" s="35" t="str">
        <f t="shared" si="0"/>
        <v>▶</v>
      </c>
    </row>
    <row r="8" spans="1:5">
      <c r="A8" s="32" t="s">
        <v>637</v>
      </c>
      <c r="B8" s="57" t="s">
        <v>638</v>
      </c>
      <c r="C8" s="2" t="s">
        <v>446</v>
      </c>
      <c r="D8" s="2" t="s">
        <v>447</v>
      </c>
      <c r="E8" s="35" t="str">
        <f t="shared" si="0"/>
        <v>▶</v>
      </c>
    </row>
    <row r="9" spans="1:5">
      <c r="A9" s="32" t="s">
        <v>639</v>
      </c>
      <c r="B9" s="57" t="s">
        <v>640</v>
      </c>
      <c r="C9" s="2" t="s">
        <v>446</v>
      </c>
      <c r="D9" s="2" t="s">
        <v>447</v>
      </c>
      <c r="E9" s="35" t="str">
        <f t="shared" si="0"/>
        <v>▶</v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163</v>
      </c>
      <c r="C2" s="62" t="s">
        <v>164</v>
      </c>
      <c r="D2" s="39">
        <v>26000</v>
      </c>
      <c r="E2" s="45" t="s">
        <v>165</v>
      </c>
      <c r="F2" s="40">
        <v>0.3</v>
      </c>
      <c r="G2" s="39">
        <v>1392644</v>
      </c>
      <c r="H2" s="39">
        <v>4823</v>
      </c>
      <c r="I2" s="41">
        <v>583</v>
      </c>
      <c r="J2" s="39">
        <v>0</v>
      </c>
      <c r="K2" s="41">
        <v>426.23</v>
      </c>
      <c r="L2" s="41">
        <v>5.45</v>
      </c>
      <c r="M2" s="41">
        <v>0.56000000000000005</v>
      </c>
      <c r="N2" s="35" t="str">
        <f>IF(ISBLANK($C2),"",HYPERLINK($C2,"▶"))</f>
        <v>▶</v>
      </c>
    </row>
    <row r="3" spans="1:14">
      <c r="A3" s="34">
        <v>2</v>
      </c>
      <c r="B3" s="38" t="s">
        <v>166</v>
      </c>
      <c r="C3" s="62" t="s">
        <v>167</v>
      </c>
      <c r="D3" s="39">
        <v>5080</v>
      </c>
      <c r="E3" s="45" t="s">
        <v>165</v>
      </c>
      <c r="F3" s="40">
        <v>0.29920000000000002</v>
      </c>
      <c r="G3" s="39">
        <v>1834334</v>
      </c>
      <c r="H3" s="39">
        <v>133</v>
      </c>
      <c r="I3" s="41" t="s">
        <v>168</v>
      </c>
      <c r="J3" s="39">
        <v>1.22</v>
      </c>
      <c r="K3" s="41">
        <v>41.64</v>
      </c>
      <c r="L3" s="41" t="s">
        <v>168</v>
      </c>
      <c r="M3" s="41">
        <v>3.44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169</v>
      </c>
      <c r="C4" s="62" t="s">
        <v>170</v>
      </c>
      <c r="D4" s="39">
        <v>1786</v>
      </c>
      <c r="E4" s="45" t="s">
        <v>171</v>
      </c>
      <c r="F4" s="40">
        <v>0.2757</v>
      </c>
      <c r="G4" s="39">
        <v>14960418</v>
      </c>
      <c r="H4" s="39">
        <v>835</v>
      </c>
      <c r="I4" s="39">
        <v>357</v>
      </c>
      <c r="J4" s="39">
        <v>1.1599999999999999</v>
      </c>
      <c r="K4" s="39">
        <v>6.74</v>
      </c>
      <c r="L4" s="41">
        <v>18.63</v>
      </c>
      <c r="M4" s="41">
        <v>0.74</v>
      </c>
      <c r="N4" s="35" t="str">
        <f t="shared" si="0"/>
        <v>▶</v>
      </c>
    </row>
    <row r="5" spans="1:14">
      <c r="A5" s="34">
        <v>4</v>
      </c>
      <c r="B5" s="38" t="s">
        <v>172</v>
      </c>
      <c r="C5" s="62" t="s">
        <v>173</v>
      </c>
      <c r="D5" s="39">
        <v>23800</v>
      </c>
      <c r="E5" s="45" t="s">
        <v>171</v>
      </c>
      <c r="F5" s="40">
        <v>0.2626</v>
      </c>
      <c r="G5" s="39">
        <v>1875029</v>
      </c>
      <c r="H5" s="39">
        <v>4922</v>
      </c>
      <c r="I5" s="39">
        <v>208</v>
      </c>
      <c r="J5" s="39">
        <v>0.86</v>
      </c>
      <c r="K5" s="39">
        <v>38.14</v>
      </c>
      <c r="L5" s="41">
        <v>8.49</v>
      </c>
      <c r="M5" s="41">
        <v>1.65</v>
      </c>
      <c r="N5" s="35" t="str">
        <f t="shared" si="0"/>
        <v>▶</v>
      </c>
    </row>
    <row r="6" spans="1:14">
      <c r="A6" s="34">
        <v>5</v>
      </c>
      <c r="B6" s="38" t="s">
        <v>174</v>
      </c>
      <c r="C6" s="62" t="s">
        <v>175</v>
      </c>
      <c r="D6" s="39">
        <v>13000</v>
      </c>
      <c r="E6" s="45" t="s">
        <v>171</v>
      </c>
      <c r="F6" s="40">
        <v>0.20369999999999999</v>
      </c>
      <c r="G6" s="39">
        <v>5456970</v>
      </c>
      <c r="H6" s="39">
        <v>2236</v>
      </c>
      <c r="I6" s="39">
        <v>400</v>
      </c>
      <c r="J6" s="39">
        <v>0.86</v>
      </c>
      <c r="K6" s="39">
        <v>7.96</v>
      </c>
      <c r="L6" s="41">
        <v>8.19</v>
      </c>
      <c r="M6" s="41">
        <v>0.43</v>
      </c>
      <c r="N6" s="35" t="str">
        <f t="shared" si="0"/>
        <v>▶</v>
      </c>
    </row>
    <row r="7" spans="1:14">
      <c r="A7" s="34">
        <v>6</v>
      </c>
      <c r="B7" s="38" t="s">
        <v>176</v>
      </c>
      <c r="C7" s="62" t="s">
        <v>177</v>
      </c>
      <c r="D7" s="39">
        <v>6650</v>
      </c>
      <c r="E7" s="45" t="s">
        <v>171</v>
      </c>
      <c r="F7" s="40">
        <v>0.1368</v>
      </c>
      <c r="G7" s="39">
        <v>6828933</v>
      </c>
      <c r="H7" s="39">
        <v>5538</v>
      </c>
      <c r="I7" s="39">
        <v>-1088</v>
      </c>
      <c r="J7" s="39">
        <v>12.06</v>
      </c>
      <c r="K7" s="39">
        <v>28.54</v>
      </c>
      <c r="L7" s="41">
        <v>-31.41</v>
      </c>
      <c r="M7" s="41">
        <v>1.51</v>
      </c>
      <c r="N7" s="35" t="str">
        <f t="shared" si="0"/>
        <v>▶</v>
      </c>
    </row>
    <row r="8" spans="1:14">
      <c r="A8" s="34">
        <v>7</v>
      </c>
      <c r="B8" s="38" t="s">
        <v>178</v>
      </c>
      <c r="C8" s="62" t="s">
        <v>179</v>
      </c>
      <c r="D8" s="39">
        <v>3250</v>
      </c>
      <c r="E8" s="45" t="s">
        <v>171</v>
      </c>
      <c r="F8" s="40">
        <v>0.13039999999999999</v>
      </c>
      <c r="G8" s="39">
        <v>36820212</v>
      </c>
      <c r="H8" s="39">
        <v>2437</v>
      </c>
      <c r="I8" s="39">
        <v>131</v>
      </c>
      <c r="J8" s="39">
        <v>4.3499999999999996</v>
      </c>
      <c r="K8" s="39">
        <v>26.64</v>
      </c>
      <c r="L8" s="41">
        <v>10.02</v>
      </c>
      <c r="M8" s="41">
        <v>2.2000000000000002</v>
      </c>
      <c r="N8" s="35" t="str">
        <f t="shared" si="0"/>
        <v>▶</v>
      </c>
    </row>
    <row r="9" spans="1:14">
      <c r="A9" s="34">
        <v>8</v>
      </c>
      <c r="B9" s="38" t="s">
        <v>180</v>
      </c>
      <c r="C9" s="62" t="s">
        <v>181</v>
      </c>
      <c r="D9" s="39">
        <v>1119000</v>
      </c>
      <c r="E9" s="45" t="s">
        <v>171</v>
      </c>
      <c r="F9" s="40">
        <v>0.12920000000000001</v>
      </c>
      <c r="G9" s="39">
        <v>57880</v>
      </c>
      <c r="H9" s="39">
        <v>231670</v>
      </c>
      <c r="I9" s="39">
        <v>6599</v>
      </c>
      <c r="J9" s="39">
        <v>13.55</v>
      </c>
      <c r="K9" s="39">
        <v>37.020000000000003</v>
      </c>
      <c r="L9" s="41">
        <v>5.72</v>
      </c>
      <c r="M9" s="41">
        <v>2.46</v>
      </c>
      <c r="N9" s="35" t="str">
        <f t="shared" si="0"/>
        <v>▶</v>
      </c>
    </row>
    <row r="10" spans="1:14">
      <c r="A10" s="34">
        <v>9</v>
      </c>
      <c r="B10" s="38" t="s">
        <v>182</v>
      </c>
      <c r="C10" s="62" t="s">
        <v>183</v>
      </c>
      <c r="D10" s="39">
        <v>12140</v>
      </c>
      <c r="E10" s="45" t="s">
        <v>171</v>
      </c>
      <c r="F10" s="40">
        <v>0.12720000000000001</v>
      </c>
      <c r="G10" s="39">
        <v>695713</v>
      </c>
      <c r="H10" s="39">
        <v>3436</v>
      </c>
      <c r="I10" s="39">
        <v>61</v>
      </c>
      <c r="J10" s="39">
        <v>10.42</v>
      </c>
      <c r="K10" s="39">
        <v>-47.98</v>
      </c>
      <c r="L10" s="41">
        <v>2.09</v>
      </c>
      <c r="M10" s="41">
        <v>2.15</v>
      </c>
      <c r="N10" s="35" t="str">
        <f t="shared" si="0"/>
        <v>▶</v>
      </c>
    </row>
    <row r="11" spans="1:14">
      <c r="A11" s="34">
        <v>10</v>
      </c>
      <c r="B11" s="38" t="s">
        <v>184</v>
      </c>
      <c r="C11" s="62" t="s">
        <v>185</v>
      </c>
      <c r="D11" s="39">
        <v>22850</v>
      </c>
      <c r="E11" s="45" t="s">
        <v>171</v>
      </c>
      <c r="F11" s="40">
        <v>0.1201</v>
      </c>
      <c r="G11" s="39">
        <v>7316520</v>
      </c>
      <c r="H11" s="39">
        <v>43168</v>
      </c>
      <c r="I11" s="39">
        <v>929</v>
      </c>
      <c r="J11" s="39">
        <v>8.09</v>
      </c>
      <c r="K11" s="39">
        <v>32.409999999999997</v>
      </c>
      <c r="L11" s="41">
        <v>16.87</v>
      </c>
      <c r="M11" s="41">
        <v>1.96</v>
      </c>
      <c r="N11" s="35" t="str">
        <f t="shared" si="0"/>
        <v>▶</v>
      </c>
    </row>
    <row r="12" spans="1:14">
      <c r="A12" s="34">
        <v>18</v>
      </c>
      <c r="B12" s="38" t="s">
        <v>186</v>
      </c>
      <c r="C12" s="62" t="s">
        <v>187</v>
      </c>
      <c r="D12" s="39">
        <v>52300</v>
      </c>
      <c r="E12" s="45" t="s">
        <v>171</v>
      </c>
      <c r="F12" s="40">
        <v>0.1069</v>
      </c>
      <c r="G12" s="39">
        <v>26309</v>
      </c>
      <c r="H12" s="39">
        <v>6056</v>
      </c>
      <c r="I12" s="39">
        <v>3147</v>
      </c>
      <c r="J12" s="39">
        <v>3.36</v>
      </c>
      <c r="K12" s="39">
        <v>1.1599999999999999</v>
      </c>
      <c r="L12" s="41">
        <v>10.63</v>
      </c>
      <c r="M12" s="41">
        <v>0.27</v>
      </c>
      <c r="N12" s="35" t="str">
        <f t="shared" si="0"/>
        <v>▶</v>
      </c>
    </row>
    <row r="13" spans="1:14">
      <c r="A13" s="34">
        <v>20</v>
      </c>
      <c r="B13" s="38" t="s">
        <v>188</v>
      </c>
      <c r="C13" s="62" t="s">
        <v>189</v>
      </c>
      <c r="D13" s="39">
        <v>2750</v>
      </c>
      <c r="E13" s="45" t="s">
        <v>171</v>
      </c>
      <c r="F13" s="40">
        <v>9.7799999999999998E-2</v>
      </c>
      <c r="G13" s="39">
        <v>215782</v>
      </c>
      <c r="H13" s="39">
        <v>215</v>
      </c>
      <c r="I13" s="39">
        <v>1</v>
      </c>
      <c r="J13" s="39">
        <v>1.42</v>
      </c>
      <c r="K13" s="39">
        <v>-687.5</v>
      </c>
      <c r="L13" s="41">
        <v>5.24</v>
      </c>
      <c r="M13" s="41">
        <v>0.42</v>
      </c>
      <c r="N13" s="35" t="str">
        <f t="shared" si="0"/>
        <v>▶</v>
      </c>
    </row>
    <row r="14" spans="1:14">
      <c r="A14" s="34">
        <v>21</v>
      </c>
      <c r="B14" s="38" t="s">
        <v>190</v>
      </c>
      <c r="C14" s="62" t="s">
        <v>191</v>
      </c>
      <c r="D14" s="39">
        <v>87600</v>
      </c>
      <c r="E14" s="45" t="s">
        <v>171</v>
      </c>
      <c r="F14" s="40">
        <v>9.7699999999999995E-2</v>
      </c>
      <c r="G14" s="39">
        <v>777341</v>
      </c>
      <c r="H14" s="39">
        <v>84634</v>
      </c>
      <c r="I14" s="39">
        <v>346</v>
      </c>
      <c r="J14" s="39">
        <v>11.64</v>
      </c>
      <c r="K14" s="39">
        <v>46.9</v>
      </c>
      <c r="L14" s="41">
        <v>55.54</v>
      </c>
      <c r="M14" s="41">
        <v>15.21</v>
      </c>
      <c r="N14" s="35" t="str">
        <f t="shared" si="0"/>
        <v>▶</v>
      </c>
    </row>
    <row r="15" spans="1:14">
      <c r="A15" s="34">
        <v>22</v>
      </c>
      <c r="B15" s="38" t="s">
        <v>192</v>
      </c>
      <c r="C15" s="62" t="s">
        <v>193</v>
      </c>
      <c r="D15" s="39">
        <v>534</v>
      </c>
      <c r="E15" s="45" t="s">
        <v>171</v>
      </c>
      <c r="F15" s="40">
        <v>9.6500000000000002E-2</v>
      </c>
      <c r="G15" s="39">
        <v>542449</v>
      </c>
      <c r="H15" s="39">
        <v>594</v>
      </c>
      <c r="I15" s="39">
        <v>45</v>
      </c>
      <c r="J15" s="39">
        <v>0.26</v>
      </c>
      <c r="K15" s="39">
        <v>5.04</v>
      </c>
      <c r="L15" s="41">
        <v>4.12</v>
      </c>
      <c r="M15" s="41">
        <v>0.28999999999999998</v>
      </c>
      <c r="N15" s="35" t="str">
        <f t="shared" si="0"/>
        <v>▶</v>
      </c>
    </row>
    <row r="16" spans="1:14">
      <c r="A16" s="34">
        <v>25</v>
      </c>
      <c r="B16" s="38" t="s">
        <v>194</v>
      </c>
      <c r="C16" s="62" t="s">
        <v>195</v>
      </c>
      <c r="D16" s="39">
        <v>9580</v>
      </c>
      <c r="E16" s="45" t="s">
        <v>171</v>
      </c>
      <c r="F16" s="40">
        <v>0.08</v>
      </c>
      <c r="G16" s="39">
        <v>1081319</v>
      </c>
      <c r="H16" s="39">
        <v>235</v>
      </c>
      <c r="I16" s="39" t="s">
        <v>168</v>
      </c>
      <c r="J16" s="39">
        <v>0</v>
      </c>
      <c r="K16" s="39" t="s">
        <v>168</v>
      </c>
      <c r="L16" s="42" t="s">
        <v>168</v>
      </c>
      <c r="M16" s="41">
        <v>3.32</v>
      </c>
      <c r="N16" s="35" t="str">
        <f t="shared" si="0"/>
        <v>▶</v>
      </c>
    </row>
    <row r="17" spans="1:14">
      <c r="A17" s="34">
        <v>26</v>
      </c>
      <c r="B17" s="38" t="s">
        <v>196</v>
      </c>
      <c r="C17" s="62" t="s">
        <v>197</v>
      </c>
      <c r="D17" s="39">
        <v>34550</v>
      </c>
      <c r="E17" s="45" t="s">
        <v>171</v>
      </c>
      <c r="F17" s="40">
        <v>7.9699999999999993E-2</v>
      </c>
      <c r="G17" s="39">
        <v>607299</v>
      </c>
      <c r="H17" s="39">
        <v>1338</v>
      </c>
      <c r="I17" s="39">
        <v>264</v>
      </c>
      <c r="J17" s="39">
        <v>2.4300000000000002</v>
      </c>
      <c r="K17" s="39">
        <v>10.93</v>
      </c>
      <c r="L17" s="41">
        <v>3.66</v>
      </c>
      <c r="M17" s="41">
        <v>0.45</v>
      </c>
      <c r="N17" s="35" t="str">
        <f t="shared" si="0"/>
        <v>▶</v>
      </c>
    </row>
    <row r="18" spans="1:14">
      <c r="A18" s="34">
        <v>27</v>
      </c>
      <c r="B18" s="38" t="s">
        <v>198</v>
      </c>
      <c r="C18" s="62" t="s">
        <v>199</v>
      </c>
      <c r="D18" s="39">
        <v>685</v>
      </c>
      <c r="E18" s="45" t="s">
        <v>171</v>
      </c>
      <c r="F18" s="40">
        <v>7.8700000000000006E-2</v>
      </c>
      <c r="G18" s="39">
        <v>2477741</v>
      </c>
      <c r="H18" s="39">
        <v>461</v>
      </c>
      <c r="I18" s="39">
        <v>-42</v>
      </c>
      <c r="J18" s="39">
        <v>1.17</v>
      </c>
      <c r="K18" s="39">
        <v>-3.16</v>
      </c>
      <c r="L18" s="41">
        <v>-14.78</v>
      </c>
      <c r="M18" s="41">
        <v>0.46</v>
      </c>
      <c r="N18" s="35" t="str">
        <f t="shared" si="0"/>
        <v>▶</v>
      </c>
    </row>
    <row r="19" spans="1:14">
      <c r="A19" s="34">
        <v>32</v>
      </c>
      <c r="B19" s="38" t="s">
        <v>200</v>
      </c>
      <c r="C19" s="62" t="s">
        <v>201</v>
      </c>
      <c r="D19" s="39">
        <v>10090</v>
      </c>
      <c r="E19" s="45" t="s">
        <v>171</v>
      </c>
      <c r="F19" s="40">
        <v>7.51E-2</v>
      </c>
      <c r="G19" s="39">
        <v>842801</v>
      </c>
      <c r="H19" s="39">
        <v>383</v>
      </c>
      <c r="I19" s="39" t="s">
        <v>168</v>
      </c>
      <c r="J19" s="39">
        <v>0</v>
      </c>
      <c r="K19" s="39" t="s">
        <v>168</v>
      </c>
      <c r="L19" s="41" t="s">
        <v>168</v>
      </c>
      <c r="M19" s="41" t="s">
        <v>168</v>
      </c>
      <c r="N19" s="35" t="str">
        <f t="shared" si="0"/>
        <v>▶</v>
      </c>
    </row>
    <row r="20" spans="1:14">
      <c r="A20" s="34">
        <v>33</v>
      </c>
      <c r="B20" s="38" t="s">
        <v>202</v>
      </c>
      <c r="C20" s="62" t="s">
        <v>203</v>
      </c>
      <c r="D20" s="39">
        <v>228000</v>
      </c>
      <c r="E20" s="45" t="s">
        <v>171</v>
      </c>
      <c r="F20" s="40">
        <v>7.2900000000000006E-2</v>
      </c>
      <c r="G20" s="39">
        <v>354008</v>
      </c>
      <c r="H20" s="39">
        <v>161363</v>
      </c>
      <c r="I20" s="39">
        <v>2823</v>
      </c>
      <c r="J20" s="39">
        <v>31.84</v>
      </c>
      <c r="K20" s="39">
        <v>26.59</v>
      </c>
      <c r="L20" s="41">
        <v>2.2599999999999998</v>
      </c>
      <c r="M20" s="41">
        <v>1.51</v>
      </c>
      <c r="N20" s="35" t="str">
        <f t="shared" si="0"/>
        <v>▶</v>
      </c>
    </row>
    <row r="21" spans="1:14">
      <c r="A21" s="34">
        <v>34</v>
      </c>
      <c r="B21" s="38" t="s">
        <v>204</v>
      </c>
      <c r="C21" s="62" t="s">
        <v>205</v>
      </c>
      <c r="D21" s="39">
        <v>19370</v>
      </c>
      <c r="E21" s="45" t="s">
        <v>171</v>
      </c>
      <c r="F21" s="40">
        <v>7.0800000000000002E-2</v>
      </c>
      <c r="G21" s="39">
        <v>81218</v>
      </c>
      <c r="H21" s="39">
        <v>6441</v>
      </c>
      <c r="I21" s="39">
        <v>416</v>
      </c>
      <c r="J21" s="39">
        <v>6.61</v>
      </c>
      <c r="K21" s="39">
        <v>6.88</v>
      </c>
      <c r="L21" s="41">
        <v>7.29</v>
      </c>
      <c r="M21" s="41">
        <v>0.56999999999999995</v>
      </c>
      <c r="N21" s="35" t="str">
        <f t="shared" si="0"/>
        <v>▶</v>
      </c>
    </row>
    <row r="22" spans="1:14">
      <c r="A22" s="34">
        <v>39</v>
      </c>
      <c r="B22" s="38" t="s">
        <v>206</v>
      </c>
      <c r="C22" s="62" t="s">
        <v>207</v>
      </c>
      <c r="D22" s="39">
        <v>9730</v>
      </c>
      <c r="E22" s="45" t="s">
        <v>171</v>
      </c>
      <c r="F22" s="40">
        <v>6.8099999999999994E-2</v>
      </c>
      <c r="G22" s="39">
        <v>1238352</v>
      </c>
      <c r="H22" s="39">
        <v>2298</v>
      </c>
      <c r="I22" s="39">
        <v>-321</v>
      </c>
      <c r="J22" s="39">
        <v>2.3199999999999998</v>
      </c>
      <c r="K22" s="39">
        <v>-7.29</v>
      </c>
      <c r="L22" s="42">
        <v>-8.0500000000000007</v>
      </c>
      <c r="M22" s="41">
        <v>0.61</v>
      </c>
      <c r="N22" s="35" t="str">
        <f t="shared" si="0"/>
        <v>▶</v>
      </c>
    </row>
    <row r="23" spans="1:14">
      <c r="A23" s="34">
        <v>40</v>
      </c>
      <c r="B23" s="38" t="s">
        <v>208</v>
      </c>
      <c r="C23" s="62" t="s">
        <v>209</v>
      </c>
      <c r="D23" s="39">
        <v>325500</v>
      </c>
      <c r="E23" s="45" t="s">
        <v>171</v>
      </c>
      <c r="F23" s="40">
        <v>6.7199999999999996E-2</v>
      </c>
      <c r="G23" s="39">
        <v>237974</v>
      </c>
      <c r="H23" s="39">
        <v>148367</v>
      </c>
      <c r="I23" s="39">
        <v>6911</v>
      </c>
      <c r="J23" s="39">
        <v>43.33</v>
      </c>
      <c r="K23" s="39">
        <v>26.67</v>
      </c>
      <c r="L23" s="41">
        <v>25.6</v>
      </c>
      <c r="M23" s="41">
        <v>4.87</v>
      </c>
      <c r="N23" s="35" t="str">
        <f t="shared" si="0"/>
        <v>▶</v>
      </c>
    </row>
    <row r="24" spans="1:14">
      <c r="A24" s="34">
        <v>41</v>
      </c>
      <c r="B24" s="38" t="s">
        <v>210</v>
      </c>
      <c r="C24" s="62" t="s">
        <v>211</v>
      </c>
      <c r="D24" s="39">
        <v>30200</v>
      </c>
      <c r="E24" s="45" t="s">
        <v>171</v>
      </c>
      <c r="F24" s="40">
        <v>6.7100000000000007E-2</v>
      </c>
      <c r="G24" s="39">
        <v>16226</v>
      </c>
      <c r="H24" s="39">
        <v>2721</v>
      </c>
      <c r="I24" s="39">
        <v>192</v>
      </c>
      <c r="J24" s="39">
        <v>17.97</v>
      </c>
      <c r="K24" s="39">
        <v>-1510</v>
      </c>
      <c r="L24" s="41">
        <v>0.92</v>
      </c>
      <c r="M24" s="41">
        <v>0.31</v>
      </c>
      <c r="N24" s="35" t="str">
        <f t="shared" si="0"/>
        <v>▶</v>
      </c>
    </row>
    <row r="25" spans="1:14">
      <c r="A25" s="34">
        <v>43</v>
      </c>
      <c r="B25" s="38" t="s">
        <v>212</v>
      </c>
      <c r="C25" s="62" t="s">
        <v>213</v>
      </c>
      <c r="D25" s="39">
        <v>52900</v>
      </c>
      <c r="E25" s="45" t="s">
        <v>171</v>
      </c>
      <c r="F25" s="40">
        <v>6.6500000000000004E-2</v>
      </c>
      <c r="G25" s="39">
        <v>280106</v>
      </c>
      <c r="H25" s="39">
        <v>5215</v>
      </c>
      <c r="I25" s="39">
        <v>437</v>
      </c>
      <c r="J25" s="39">
        <v>2.96</v>
      </c>
      <c r="K25" s="39">
        <v>18.8</v>
      </c>
      <c r="L25" s="41">
        <v>5.65</v>
      </c>
      <c r="M25" s="41">
        <v>1.04</v>
      </c>
      <c r="N25" s="35" t="str">
        <f t="shared" si="0"/>
        <v>▶</v>
      </c>
    </row>
    <row r="26" spans="1:14">
      <c r="A26" s="34">
        <v>44</v>
      </c>
      <c r="B26" s="38" t="s">
        <v>214</v>
      </c>
      <c r="C26" s="62" t="s">
        <v>215</v>
      </c>
      <c r="D26" s="39">
        <v>117600</v>
      </c>
      <c r="E26" s="45" t="s">
        <v>171</v>
      </c>
      <c r="F26" s="40">
        <v>6.6199999999999995E-2</v>
      </c>
      <c r="G26" s="39">
        <v>1107931</v>
      </c>
      <c r="H26" s="39">
        <v>94326</v>
      </c>
      <c r="I26" s="39">
        <v>568</v>
      </c>
      <c r="J26" s="39">
        <v>20.81</v>
      </c>
      <c r="K26" s="39">
        <v>57.06</v>
      </c>
      <c r="L26" s="41">
        <v>6.74</v>
      </c>
      <c r="M26" s="41">
        <v>4.16</v>
      </c>
      <c r="N26" s="35" t="str">
        <f t="shared" si="0"/>
        <v>▶</v>
      </c>
    </row>
    <row r="27" spans="1:14">
      <c r="A27" s="34">
        <v>45</v>
      </c>
      <c r="B27" s="38" t="s">
        <v>216</v>
      </c>
      <c r="C27" s="62" t="s">
        <v>217</v>
      </c>
      <c r="D27" s="39">
        <v>35600</v>
      </c>
      <c r="E27" s="45" t="s">
        <v>171</v>
      </c>
      <c r="F27" s="40">
        <v>6.59E-2</v>
      </c>
      <c r="G27" s="39">
        <v>6588841</v>
      </c>
      <c r="H27" s="39">
        <v>109083</v>
      </c>
      <c r="I27" s="39">
        <v>-1965</v>
      </c>
      <c r="J27" s="39">
        <v>17.89</v>
      </c>
      <c r="K27" s="39">
        <v>44.5</v>
      </c>
      <c r="L27" s="41">
        <v>6.33</v>
      </c>
      <c r="M27" s="41">
        <v>2.61</v>
      </c>
      <c r="N27" s="35" t="str">
        <f t="shared" si="0"/>
        <v>▶</v>
      </c>
    </row>
    <row r="28" spans="1:14">
      <c r="A28" s="34">
        <v>46</v>
      </c>
      <c r="B28" s="38" t="s">
        <v>218</v>
      </c>
      <c r="C28" s="62" t="s">
        <v>219</v>
      </c>
      <c r="D28" s="39">
        <v>24250</v>
      </c>
      <c r="E28" s="45" t="s">
        <v>171</v>
      </c>
      <c r="F28" s="40">
        <v>6.59E-2</v>
      </c>
      <c r="G28" s="39">
        <v>137576</v>
      </c>
      <c r="H28" s="39">
        <v>17290</v>
      </c>
      <c r="I28" s="39">
        <v>320</v>
      </c>
      <c r="J28" s="39">
        <v>7.39</v>
      </c>
      <c r="K28" s="39">
        <v>-23.68</v>
      </c>
      <c r="L28" s="41">
        <v>3.58</v>
      </c>
      <c r="M28" s="41">
        <v>0.74</v>
      </c>
      <c r="N28" s="35" t="str">
        <f t="shared" si="0"/>
        <v>▶</v>
      </c>
    </row>
    <row r="29" spans="1:14">
      <c r="A29" s="34">
        <v>47</v>
      </c>
      <c r="B29" s="38" t="s">
        <v>220</v>
      </c>
      <c r="C29" s="62" t="s">
        <v>221</v>
      </c>
      <c r="D29" s="39">
        <v>17850</v>
      </c>
      <c r="E29" s="45" t="s">
        <v>171</v>
      </c>
      <c r="F29" s="40">
        <v>6.4399999999999999E-2</v>
      </c>
      <c r="G29" s="39">
        <v>1409209</v>
      </c>
      <c r="H29" s="39">
        <v>14895</v>
      </c>
      <c r="I29" s="39">
        <v>87</v>
      </c>
      <c r="J29" s="39">
        <v>8.3800000000000008</v>
      </c>
      <c r="K29" s="39">
        <v>39.4</v>
      </c>
      <c r="L29" s="42">
        <v>-0.19</v>
      </c>
      <c r="M29" s="41">
        <v>4.22</v>
      </c>
      <c r="N29" s="35" t="str">
        <f t="shared" si="0"/>
        <v>▶</v>
      </c>
    </row>
    <row r="30" spans="1:14">
      <c r="A30" s="34">
        <v>48</v>
      </c>
      <c r="B30" s="38" t="s">
        <v>222</v>
      </c>
      <c r="C30" s="62" t="s">
        <v>223</v>
      </c>
      <c r="D30" s="39">
        <v>536</v>
      </c>
      <c r="E30" s="45" t="s">
        <v>171</v>
      </c>
      <c r="F30" s="40">
        <v>6.3500000000000001E-2</v>
      </c>
      <c r="G30" s="39">
        <v>2467172</v>
      </c>
      <c r="H30" s="39">
        <v>596</v>
      </c>
      <c r="I30" s="39">
        <v>-41</v>
      </c>
      <c r="J30" s="39">
        <v>32.549999999999997</v>
      </c>
      <c r="K30" s="39">
        <v>-7.88</v>
      </c>
      <c r="L30" s="42">
        <v>-2.81</v>
      </c>
      <c r="M30" s="41">
        <v>0.69</v>
      </c>
      <c r="N30" s="35" t="str">
        <f t="shared" si="0"/>
        <v>▶</v>
      </c>
    </row>
    <row r="31" spans="1:14">
      <c r="A31" s="34">
        <v>49</v>
      </c>
      <c r="B31" s="38" t="s">
        <v>224</v>
      </c>
      <c r="C31" s="62" t="s">
        <v>225</v>
      </c>
      <c r="D31" s="39">
        <v>11380</v>
      </c>
      <c r="E31" s="45" t="s">
        <v>171</v>
      </c>
      <c r="F31" s="40">
        <v>6.2100000000000002E-2</v>
      </c>
      <c r="G31" s="39">
        <v>93936</v>
      </c>
      <c r="H31" s="39">
        <v>205</v>
      </c>
      <c r="I31" s="39" t="s">
        <v>168</v>
      </c>
      <c r="J31" s="39">
        <v>7.0000000000000007E-2</v>
      </c>
      <c r="K31" s="39" t="s">
        <v>168</v>
      </c>
      <c r="L31" s="41" t="s">
        <v>168</v>
      </c>
      <c r="M31" s="41" t="s">
        <v>168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226</v>
      </c>
      <c r="C2" s="62" t="s">
        <v>227</v>
      </c>
      <c r="D2" s="39">
        <v>153500</v>
      </c>
      <c r="E2" s="45" t="s">
        <v>165</v>
      </c>
      <c r="F2" s="40">
        <v>0.29970000000000002</v>
      </c>
      <c r="G2" s="39">
        <v>1011321</v>
      </c>
      <c r="H2" s="39">
        <v>36007</v>
      </c>
      <c r="I2" s="41">
        <v>96</v>
      </c>
      <c r="J2" s="39">
        <v>3.88</v>
      </c>
      <c r="K2" s="41">
        <v>704.13</v>
      </c>
      <c r="L2" s="41">
        <v>-5.27</v>
      </c>
      <c r="M2" s="41">
        <v>12.96</v>
      </c>
      <c r="N2" s="35" t="str">
        <f>IF(ISBLANK($C2),"",HYPERLINK($C2,"▶"))</f>
        <v>▶</v>
      </c>
    </row>
    <row r="3" spans="1:14">
      <c r="A3" s="34">
        <v>2</v>
      </c>
      <c r="B3" s="38" t="s">
        <v>228</v>
      </c>
      <c r="C3" s="62" t="s">
        <v>229</v>
      </c>
      <c r="D3" s="39">
        <v>7310</v>
      </c>
      <c r="E3" s="45" t="s">
        <v>165</v>
      </c>
      <c r="F3" s="40">
        <v>0.2984</v>
      </c>
      <c r="G3" s="39">
        <v>1684558</v>
      </c>
      <c r="H3" s="39">
        <v>1181</v>
      </c>
      <c r="I3" s="41">
        <v>82</v>
      </c>
      <c r="J3" s="39">
        <v>2.4500000000000002</v>
      </c>
      <c r="K3" s="41">
        <v>12.41</v>
      </c>
      <c r="L3" s="41">
        <v>8.31</v>
      </c>
      <c r="M3" s="41">
        <v>0.8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230</v>
      </c>
      <c r="C4" s="62" t="s">
        <v>231</v>
      </c>
      <c r="D4" s="39">
        <v>2770</v>
      </c>
      <c r="E4" s="45" t="s">
        <v>171</v>
      </c>
      <c r="F4" s="40">
        <v>0.26479999999999998</v>
      </c>
      <c r="G4" s="39">
        <v>6297954</v>
      </c>
      <c r="H4" s="39">
        <v>324</v>
      </c>
      <c r="I4" s="39">
        <v>-13</v>
      </c>
      <c r="J4" s="39">
        <v>0.38</v>
      </c>
      <c r="K4" s="39">
        <v>-17.989999999999998</v>
      </c>
      <c r="L4" s="41">
        <v>-9.02</v>
      </c>
      <c r="M4" s="41">
        <v>2.96</v>
      </c>
      <c r="N4" s="35" t="str">
        <f t="shared" si="0"/>
        <v>▶</v>
      </c>
    </row>
    <row r="5" spans="1:14">
      <c r="A5" s="34">
        <v>4</v>
      </c>
      <c r="B5" s="38" t="s">
        <v>232</v>
      </c>
      <c r="C5" s="62" t="s">
        <v>233</v>
      </c>
      <c r="D5" s="39">
        <v>10220</v>
      </c>
      <c r="E5" s="45" t="s">
        <v>171</v>
      </c>
      <c r="F5" s="40">
        <v>0.23130000000000001</v>
      </c>
      <c r="G5" s="39">
        <v>4058773</v>
      </c>
      <c r="H5" s="39">
        <v>1812</v>
      </c>
      <c r="I5" s="39">
        <v>-30</v>
      </c>
      <c r="J5" s="39">
        <v>0.3</v>
      </c>
      <c r="K5" s="39">
        <v>-24.1</v>
      </c>
      <c r="L5" s="41">
        <v>-24.89</v>
      </c>
      <c r="M5" s="41">
        <v>4.71</v>
      </c>
      <c r="N5" s="35" t="str">
        <f t="shared" si="0"/>
        <v>▶</v>
      </c>
    </row>
    <row r="6" spans="1:14">
      <c r="A6" s="34">
        <v>5</v>
      </c>
      <c r="B6" s="38" t="s">
        <v>234</v>
      </c>
      <c r="C6" s="62" t="s">
        <v>235</v>
      </c>
      <c r="D6" s="39">
        <v>507</v>
      </c>
      <c r="E6" s="45" t="s">
        <v>171</v>
      </c>
      <c r="F6" s="40">
        <v>0.20430000000000001</v>
      </c>
      <c r="G6" s="39">
        <v>9256280</v>
      </c>
      <c r="H6" s="39">
        <v>334</v>
      </c>
      <c r="I6" s="39">
        <v>-33</v>
      </c>
      <c r="J6" s="39">
        <v>0.18</v>
      </c>
      <c r="K6" s="39">
        <v>-2.04</v>
      </c>
      <c r="L6" s="41">
        <v>-21.08</v>
      </c>
      <c r="M6" s="41">
        <v>0.6</v>
      </c>
      <c r="N6" s="35" t="str">
        <f t="shared" si="0"/>
        <v>▶</v>
      </c>
    </row>
    <row r="7" spans="1:14">
      <c r="A7" s="34">
        <v>6</v>
      </c>
      <c r="B7" s="38" t="s">
        <v>236</v>
      </c>
      <c r="C7" s="62" t="s">
        <v>237</v>
      </c>
      <c r="D7" s="39">
        <v>5650</v>
      </c>
      <c r="E7" s="45" t="s">
        <v>171</v>
      </c>
      <c r="F7" s="40">
        <v>0.19700000000000001</v>
      </c>
      <c r="G7" s="39">
        <v>17437807</v>
      </c>
      <c r="H7" s="39">
        <v>1524</v>
      </c>
      <c r="I7" s="39">
        <v>107</v>
      </c>
      <c r="J7" s="39">
        <v>0.7</v>
      </c>
      <c r="K7" s="39">
        <v>33.43</v>
      </c>
      <c r="L7" s="41">
        <v>8.09</v>
      </c>
      <c r="M7" s="41">
        <v>1.41</v>
      </c>
      <c r="N7" s="35" t="str">
        <f t="shared" si="0"/>
        <v>▶</v>
      </c>
    </row>
    <row r="8" spans="1:14">
      <c r="A8" s="34">
        <v>7</v>
      </c>
      <c r="B8" s="38" t="s">
        <v>238</v>
      </c>
      <c r="C8" s="62" t="s">
        <v>239</v>
      </c>
      <c r="D8" s="39">
        <v>43850</v>
      </c>
      <c r="E8" s="45" t="s">
        <v>171</v>
      </c>
      <c r="F8" s="40">
        <v>0.1772</v>
      </c>
      <c r="G8" s="39">
        <v>696823</v>
      </c>
      <c r="H8" s="39">
        <v>3546</v>
      </c>
      <c r="I8" s="39">
        <v>-52</v>
      </c>
      <c r="J8" s="39">
        <v>7.34</v>
      </c>
      <c r="K8" s="39">
        <v>-40.270000000000003</v>
      </c>
      <c r="L8" s="41">
        <v>244.41</v>
      </c>
      <c r="M8" s="41">
        <v>7.97</v>
      </c>
      <c r="N8" s="35" t="str">
        <f t="shared" si="0"/>
        <v>▶</v>
      </c>
    </row>
    <row r="9" spans="1:14">
      <c r="A9" s="34">
        <v>8</v>
      </c>
      <c r="B9" s="38" t="s">
        <v>240</v>
      </c>
      <c r="C9" s="62" t="s">
        <v>241</v>
      </c>
      <c r="D9" s="39">
        <v>4060</v>
      </c>
      <c r="E9" s="45" t="s">
        <v>171</v>
      </c>
      <c r="F9" s="40">
        <v>0.17510000000000001</v>
      </c>
      <c r="G9" s="39">
        <v>603391</v>
      </c>
      <c r="H9" s="39">
        <v>354</v>
      </c>
      <c r="I9" s="39">
        <v>-58</v>
      </c>
      <c r="J9" s="39">
        <v>3.22</v>
      </c>
      <c r="K9" s="39">
        <v>-10.52</v>
      </c>
      <c r="L9" s="41">
        <v>-0.51</v>
      </c>
      <c r="M9" s="41">
        <v>1.1499999999999999</v>
      </c>
      <c r="N9" s="35" t="str">
        <f t="shared" si="0"/>
        <v>▶</v>
      </c>
    </row>
    <row r="10" spans="1:14">
      <c r="A10" s="34">
        <v>9</v>
      </c>
      <c r="B10" s="38" t="s">
        <v>242</v>
      </c>
      <c r="C10" s="62" t="s">
        <v>243</v>
      </c>
      <c r="D10" s="39">
        <v>26950</v>
      </c>
      <c r="E10" s="45" t="s">
        <v>171</v>
      </c>
      <c r="F10" s="40">
        <v>0.17169999999999999</v>
      </c>
      <c r="G10" s="39">
        <v>5744812</v>
      </c>
      <c r="H10" s="39">
        <v>3127</v>
      </c>
      <c r="I10" s="39">
        <v>-89</v>
      </c>
      <c r="J10" s="39">
        <v>1.1299999999999999</v>
      </c>
      <c r="K10" s="39">
        <v>-25.12</v>
      </c>
      <c r="L10" s="41">
        <v>-10.07</v>
      </c>
      <c r="M10" s="41">
        <v>3.81</v>
      </c>
      <c r="N10" s="35" t="str">
        <f t="shared" si="0"/>
        <v>▶</v>
      </c>
    </row>
    <row r="11" spans="1:14">
      <c r="A11" s="34">
        <v>10</v>
      </c>
      <c r="B11" s="38" t="s">
        <v>244</v>
      </c>
      <c r="C11" s="62" t="s">
        <v>245</v>
      </c>
      <c r="D11" s="39">
        <v>3550</v>
      </c>
      <c r="E11" s="45" t="s">
        <v>171</v>
      </c>
      <c r="F11" s="40">
        <v>0.16389999999999999</v>
      </c>
      <c r="G11" s="39">
        <v>8889198</v>
      </c>
      <c r="H11" s="39">
        <v>350</v>
      </c>
      <c r="I11" s="39">
        <v>-30</v>
      </c>
      <c r="J11" s="39">
        <v>0.82</v>
      </c>
      <c r="K11" s="39">
        <v>-6.72</v>
      </c>
      <c r="L11" s="41">
        <v>-66.67</v>
      </c>
      <c r="M11" s="41">
        <v>12.24</v>
      </c>
      <c r="N11" s="35" t="str">
        <f t="shared" si="0"/>
        <v>▶</v>
      </c>
    </row>
    <row r="12" spans="1:14">
      <c r="A12" s="34">
        <v>11</v>
      </c>
      <c r="B12" s="38" t="s">
        <v>246</v>
      </c>
      <c r="C12" s="62" t="s">
        <v>247</v>
      </c>
      <c r="D12" s="39">
        <v>5680</v>
      </c>
      <c r="E12" s="45" t="s">
        <v>171</v>
      </c>
      <c r="F12" s="40">
        <v>0.14979999999999999</v>
      </c>
      <c r="G12" s="39">
        <v>2570134</v>
      </c>
      <c r="H12" s="39">
        <v>556</v>
      </c>
      <c r="I12" s="39">
        <v>-26</v>
      </c>
      <c r="J12" s="39">
        <v>0.5</v>
      </c>
      <c r="K12" s="39">
        <v>14.79</v>
      </c>
      <c r="L12" s="41">
        <v>0.61</v>
      </c>
      <c r="M12" s="41">
        <v>0.41</v>
      </c>
      <c r="N12" s="35" t="str">
        <f t="shared" si="0"/>
        <v>▶</v>
      </c>
    </row>
    <row r="13" spans="1:14">
      <c r="A13" s="34">
        <v>12</v>
      </c>
      <c r="B13" s="38" t="s">
        <v>248</v>
      </c>
      <c r="C13" s="62" t="s">
        <v>249</v>
      </c>
      <c r="D13" s="39">
        <v>10730</v>
      </c>
      <c r="E13" s="45" t="s">
        <v>171</v>
      </c>
      <c r="F13" s="40">
        <v>0.14879999999999999</v>
      </c>
      <c r="G13" s="39">
        <v>3888528</v>
      </c>
      <c r="H13" s="39">
        <v>8803</v>
      </c>
      <c r="I13" s="39">
        <v>86</v>
      </c>
      <c r="J13" s="39">
        <v>0.81</v>
      </c>
      <c r="K13" s="39">
        <v>80.069999999999993</v>
      </c>
      <c r="L13" s="41">
        <v>4.49</v>
      </c>
      <c r="M13" s="41">
        <v>2.69</v>
      </c>
      <c r="N13" s="35" t="str">
        <f t="shared" si="0"/>
        <v>▶</v>
      </c>
    </row>
    <row r="14" spans="1:14">
      <c r="A14" s="34">
        <v>13</v>
      </c>
      <c r="B14" s="38" t="s">
        <v>250</v>
      </c>
      <c r="C14" s="62" t="s">
        <v>251</v>
      </c>
      <c r="D14" s="39">
        <v>5280</v>
      </c>
      <c r="E14" s="45" t="s">
        <v>171</v>
      </c>
      <c r="F14" s="40">
        <v>0.14530000000000001</v>
      </c>
      <c r="G14" s="39">
        <v>5001084</v>
      </c>
      <c r="H14" s="39">
        <v>1919</v>
      </c>
      <c r="I14" s="39">
        <v>189</v>
      </c>
      <c r="J14" s="39">
        <v>0.25</v>
      </c>
      <c r="K14" s="39">
        <v>17.72</v>
      </c>
      <c r="L14" s="41">
        <v>18.100000000000001</v>
      </c>
      <c r="M14" s="41">
        <v>1.98</v>
      </c>
      <c r="N14" s="35" t="str">
        <f t="shared" si="0"/>
        <v>▶</v>
      </c>
    </row>
    <row r="15" spans="1:14">
      <c r="A15" s="34">
        <v>14</v>
      </c>
      <c r="B15" s="38" t="s">
        <v>252</v>
      </c>
      <c r="C15" s="62" t="s">
        <v>253</v>
      </c>
      <c r="D15" s="39">
        <v>15550</v>
      </c>
      <c r="E15" s="45" t="s">
        <v>171</v>
      </c>
      <c r="F15" s="40">
        <v>0.13500000000000001</v>
      </c>
      <c r="G15" s="39">
        <v>133605</v>
      </c>
      <c r="H15" s="39">
        <v>1482</v>
      </c>
      <c r="I15" s="39">
        <v>80</v>
      </c>
      <c r="J15" s="39">
        <v>4.26</v>
      </c>
      <c r="K15" s="39">
        <v>10.32</v>
      </c>
      <c r="L15" s="41">
        <v>2.5</v>
      </c>
      <c r="M15" s="41">
        <v>0.53</v>
      </c>
      <c r="N15" s="35" t="str">
        <f t="shared" si="0"/>
        <v>▶</v>
      </c>
    </row>
    <row r="16" spans="1:14">
      <c r="A16" s="34">
        <v>15</v>
      </c>
      <c r="B16" s="38" t="s">
        <v>254</v>
      </c>
      <c r="C16" s="62" t="s">
        <v>255</v>
      </c>
      <c r="D16" s="39">
        <v>3495</v>
      </c>
      <c r="E16" s="45" t="s">
        <v>171</v>
      </c>
      <c r="F16" s="40">
        <v>0.13109999999999999</v>
      </c>
      <c r="G16" s="39">
        <v>933310</v>
      </c>
      <c r="H16" s="39">
        <v>572</v>
      </c>
      <c r="I16" s="39">
        <v>13</v>
      </c>
      <c r="J16" s="39">
        <v>3.8</v>
      </c>
      <c r="K16" s="39">
        <v>-13.14</v>
      </c>
      <c r="L16" s="42">
        <v>-9.56</v>
      </c>
      <c r="M16" s="41">
        <v>1.34</v>
      </c>
      <c r="N16" s="35" t="str">
        <f t="shared" si="0"/>
        <v>▶</v>
      </c>
    </row>
    <row r="17" spans="1:14">
      <c r="A17" s="34">
        <v>16</v>
      </c>
      <c r="B17" s="38" t="s">
        <v>256</v>
      </c>
      <c r="C17" s="62" t="s">
        <v>257</v>
      </c>
      <c r="D17" s="39">
        <v>2570</v>
      </c>
      <c r="E17" s="45" t="s">
        <v>171</v>
      </c>
      <c r="F17" s="40">
        <v>0.1174</v>
      </c>
      <c r="G17" s="39">
        <v>241997</v>
      </c>
      <c r="H17" s="39">
        <v>379</v>
      </c>
      <c r="I17" s="39">
        <v>-6</v>
      </c>
      <c r="J17" s="39">
        <v>0.24</v>
      </c>
      <c r="K17" s="39">
        <v>-1.54</v>
      </c>
      <c r="L17" s="41">
        <v>-100.94</v>
      </c>
      <c r="M17" s="41">
        <v>6.49</v>
      </c>
      <c r="N17" s="35" t="str">
        <f t="shared" si="0"/>
        <v>▶</v>
      </c>
    </row>
    <row r="18" spans="1:14">
      <c r="A18" s="34">
        <v>17</v>
      </c>
      <c r="B18" s="38" t="s">
        <v>258</v>
      </c>
      <c r="C18" s="62" t="s">
        <v>259</v>
      </c>
      <c r="D18" s="39">
        <v>10660</v>
      </c>
      <c r="E18" s="45" t="s">
        <v>171</v>
      </c>
      <c r="F18" s="40">
        <v>0.1162</v>
      </c>
      <c r="G18" s="39">
        <v>2124948</v>
      </c>
      <c r="H18" s="39">
        <v>2785</v>
      </c>
      <c r="I18" s="39">
        <v>69</v>
      </c>
      <c r="J18" s="39">
        <v>1.5</v>
      </c>
      <c r="K18" s="39">
        <v>43.69</v>
      </c>
      <c r="L18" s="41">
        <v>12.33</v>
      </c>
      <c r="M18" s="41">
        <v>6.95</v>
      </c>
      <c r="N18" s="35" t="str">
        <f t="shared" si="0"/>
        <v>▶</v>
      </c>
    </row>
    <row r="19" spans="1:14">
      <c r="A19" s="34">
        <v>18</v>
      </c>
      <c r="B19" s="38" t="s">
        <v>260</v>
      </c>
      <c r="C19" s="62" t="s">
        <v>261</v>
      </c>
      <c r="D19" s="39">
        <v>15670</v>
      </c>
      <c r="E19" s="45" t="s">
        <v>171</v>
      </c>
      <c r="F19" s="40">
        <v>0.11609999999999999</v>
      </c>
      <c r="G19" s="39">
        <v>372287</v>
      </c>
      <c r="H19" s="39">
        <v>978</v>
      </c>
      <c r="I19" s="39">
        <v>-39</v>
      </c>
      <c r="J19" s="39">
        <v>0</v>
      </c>
      <c r="K19" s="39">
        <v>-18.54</v>
      </c>
      <c r="L19" s="41">
        <v>-24.18</v>
      </c>
      <c r="M19" s="41">
        <v>5.27</v>
      </c>
      <c r="N19" s="35" t="str">
        <f t="shared" si="0"/>
        <v>▶</v>
      </c>
    </row>
    <row r="20" spans="1:14">
      <c r="A20" s="34">
        <v>19</v>
      </c>
      <c r="B20" s="38" t="s">
        <v>262</v>
      </c>
      <c r="C20" s="62" t="s">
        <v>263</v>
      </c>
      <c r="D20" s="39">
        <v>8700</v>
      </c>
      <c r="E20" s="45" t="s">
        <v>171</v>
      </c>
      <c r="F20" s="40">
        <v>0.10829999999999999</v>
      </c>
      <c r="G20" s="39">
        <v>1913606</v>
      </c>
      <c r="H20" s="39">
        <v>8697</v>
      </c>
      <c r="I20" s="39">
        <v>0</v>
      </c>
      <c r="J20" s="39">
        <v>4.6500000000000004</v>
      </c>
      <c r="K20" s="39">
        <v>-8.5299999999999994</v>
      </c>
      <c r="L20" s="41">
        <v>-114.49</v>
      </c>
      <c r="M20" s="41">
        <v>9.31</v>
      </c>
      <c r="N20" s="35" t="str">
        <f t="shared" si="0"/>
        <v>▶</v>
      </c>
    </row>
    <row r="21" spans="1:14">
      <c r="A21" s="34">
        <v>20</v>
      </c>
      <c r="B21" s="38" t="s">
        <v>264</v>
      </c>
      <c r="C21" s="62" t="s">
        <v>265</v>
      </c>
      <c r="D21" s="39">
        <v>4355</v>
      </c>
      <c r="E21" s="45" t="s">
        <v>171</v>
      </c>
      <c r="F21" s="40">
        <v>0.1053</v>
      </c>
      <c r="G21" s="39">
        <v>2461311</v>
      </c>
      <c r="H21" s="39">
        <v>2195</v>
      </c>
      <c r="I21" s="39">
        <v>-403</v>
      </c>
      <c r="J21" s="39">
        <v>0.76</v>
      </c>
      <c r="K21" s="39">
        <v>-5.82</v>
      </c>
      <c r="L21" s="41">
        <v>-118.94</v>
      </c>
      <c r="M21" s="41">
        <v>7.65</v>
      </c>
      <c r="N21" s="35" t="str">
        <f t="shared" si="0"/>
        <v>▶</v>
      </c>
    </row>
    <row r="22" spans="1:14">
      <c r="A22" s="34">
        <v>21</v>
      </c>
      <c r="B22" s="38" t="s">
        <v>266</v>
      </c>
      <c r="C22" s="62" t="s">
        <v>267</v>
      </c>
      <c r="D22" s="39">
        <v>9080</v>
      </c>
      <c r="E22" s="45" t="s">
        <v>171</v>
      </c>
      <c r="F22" s="40">
        <v>9.6600000000000005E-2</v>
      </c>
      <c r="G22" s="39">
        <v>639187</v>
      </c>
      <c r="H22" s="39">
        <v>2018</v>
      </c>
      <c r="I22" s="39">
        <v>77</v>
      </c>
      <c r="J22" s="39">
        <v>1.01</v>
      </c>
      <c r="K22" s="39">
        <v>22.87</v>
      </c>
      <c r="L22" s="42">
        <v>6.51</v>
      </c>
      <c r="M22" s="41">
        <v>1.53</v>
      </c>
      <c r="N22" s="35" t="str">
        <f t="shared" si="0"/>
        <v>▶</v>
      </c>
    </row>
    <row r="23" spans="1:14">
      <c r="A23" s="34">
        <v>22</v>
      </c>
      <c r="B23" s="38" t="s">
        <v>268</v>
      </c>
      <c r="C23" s="62" t="s">
        <v>269</v>
      </c>
      <c r="D23" s="39">
        <v>139200</v>
      </c>
      <c r="E23" s="45" t="s">
        <v>171</v>
      </c>
      <c r="F23" s="40">
        <v>9.6100000000000005E-2</v>
      </c>
      <c r="G23" s="39">
        <v>130754</v>
      </c>
      <c r="H23" s="39">
        <v>17149</v>
      </c>
      <c r="I23" s="39">
        <v>283</v>
      </c>
      <c r="J23" s="39">
        <v>23.5</v>
      </c>
      <c r="K23" s="39">
        <v>59.36</v>
      </c>
      <c r="L23" s="41">
        <v>6.73</v>
      </c>
      <c r="M23" s="41">
        <v>2.92</v>
      </c>
      <c r="N23" s="35" t="str">
        <f t="shared" si="0"/>
        <v>▶</v>
      </c>
    </row>
    <row r="24" spans="1:14">
      <c r="A24" s="34">
        <v>23</v>
      </c>
      <c r="B24" s="38" t="s">
        <v>270</v>
      </c>
      <c r="C24" s="62" t="s">
        <v>271</v>
      </c>
      <c r="D24" s="39">
        <v>16810</v>
      </c>
      <c r="E24" s="45" t="s">
        <v>171</v>
      </c>
      <c r="F24" s="40">
        <v>9.5799999999999996E-2</v>
      </c>
      <c r="G24" s="39">
        <v>570667</v>
      </c>
      <c r="H24" s="39">
        <v>3130</v>
      </c>
      <c r="I24" s="39">
        <v>425</v>
      </c>
      <c r="J24" s="39">
        <v>6.54</v>
      </c>
      <c r="K24" s="39">
        <v>6.68</v>
      </c>
      <c r="L24" s="41">
        <v>16.97</v>
      </c>
      <c r="M24" s="41">
        <v>1.2</v>
      </c>
      <c r="N24" s="35" t="str">
        <f t="shared" si="0"/>
        <v>▶</v>
      </c>
    </row>
    <row r="25" spans="1:14">
      <c r="A25" s="34">
        <v>24</v>
      </c>
      <c r="B25" s="38" t="s">
        <v>272</v>
      </c>
      <c r="C25" s="62" t="s">
        <v>273</v>
      </c>
      <c r="D25" s="39">
        <v>2985</v>
      </c>
      <c r="E25" s="45" t="s">
        <v>171</v>
      </c>
      <c r="F25" s="40">
        <v>9.5399999999999999E-2</v>
      </c>
      <c r="G25" s="39">
        <v>634589</v>
      </c>
      <c r="H25" s="39">
        <v>484</v>
      </c>
      <c r="I25" s="39">
        <v>17</v>
      </c>
      <c r="J25" s="39">
        <v>0.45</v>
      </c>
      <c r="K25" s="39">
        <v>33.54</v>
      </c>
      <c r="L25" s="41">
        <v>4.6100000000000003</v>
      </c>
      <c r="M25" s="41">
        <v>0.73</v>
      </c>
      <c r="N25" s="35" t="str">
        <f t="shared" si="0"/>
        <v>▶</v>
      </c>
    </row>
    <row r="26" spans="1:14">
      <c r="A26" s="34">
        <v>25</v>
      </c>
      <c r="B26" s="38" t="s">
        <v>274</v>
      </c>
      <c r="C26" s="62" t="s">
        <v>275</v>
      </c>
      <c r="D26" s="39">
        <v>37450</v>
      </c>
      <c r="E26" s="45" t="s">
        <v>171</v>
      </c>
      <c r="F26" s="40">
        <v>9.3399999999999997E-2</v>
      </c>
      <c r="G26" s="39">
        <v>677801</v>
      </c>
      <c r="H26" s="39">
        <v>13989</v>
      </c>
      <c r="I26" s="39">
        <v>32</v>
      </c>
      <c r="J26" s="39">
        <v>13.97</v>
      </c>
      <c r="K26" s="39">
        <v>101.22</v>
      </c>
      <c r="L26" s="41">
        <v>-4.1500000000000004</v>
      </c>
      <c r="M26" s="41">
        <v>6.17</v>
      </c>
      <c r="N26" s="35" t="str">
        <f t="shared" si="0"/>
        <v>▶</v>
      </c>
    </row>
    <row r="27" spans="1:14">
      <c r="A27" s="34">
        <v>26</v>
      </c>
      <c r="B27" s="38" t="s">
        <v>276</v>
      </c>
      <c r="C27" s="62" t="s">
        <v>277</v>
      </c>
      <c r="D27" s="39">
        <v>6280</v>
      </c>
      <c r="E27" s="45" t="s">
        <v>171</v>
      </c>
      <c r="F27" s="40">
        <v>9.2200000000000004E-2</v>
      </c>
      <c r="G27" s="39">
        <v>26504</v>
      </c>
      <c r="H27" s="39">
        <v>372</v>
      </c>
      <c r="I27" s="39">
        <v>-126</v>
      </c>
      <c r="J27" s="39">
        <v>0.86</v>
      </c>
      <c r="K27" s="39">
        <v>-5.28</v>
      </c>
      <c r="L27" s="41">
        <v>-26.33</v>
      </c>
      <c r="M27" s="41">
        <v>1.1299999999999999</v>
      </c>
      <c r="N27" s="35" t="str">
        <f t="shared" si="0"/>
        <v>▶</v>
      </c>
    </row>
    <row r="28" spans="1:14">
      <c r="A28" s="34">
        <v>27</v>
      </c>
      <c r="B28" s="38" t="s">
        <v>278</v>
      </c>
      <c r="C28" s="62" t="s">
        <v>279</v>
      </c>
      <c r="D28" s="39">
        <v>16580</v>
      </c>
      <c r="E28" s="45" t="s">
        <v>171</v>
      </c>
      <c r="F28" s="40">
        <v>9.2200000000000004E-2</v>
      </c>
      <c r="G28" s="39">
        <v>31586</v>
      </c>
      <c r="H28" s="39">
        <v>1887</v>
      </c>
      <c r="I28" s="39">
        <v>92</v>
      </c>
      <c r="J28" s="39">
        <v>0.38</v>
      </c>
      <c r="K28" s="39">
        <v>26.96</v>
      </c>
      <c r="L28" s="41">
        <v>16.86</v>
      </c>
      <c r="M28" s="41">
        <v>2.2599999999999998</v>
      </c>
      <c r="N28" s="35" t="str">
        <f t="shared" si="0"/>
        <v>▶</v>
      </c>
    </row>
    <row r="29" spans="1:14">
      <c r="A29" s="34">
        <v>28</v>
      </c>
      <c r="B29" s="38" t="s">
        <v>280</v>
      </c>
      <c r="C29" s="62" t="s">
        <v>281</v>
      </c>
      <c r="D29" s="39">
        <v>6550</v>
      </c>
      <c r="E29" s="45" t="s">
        <v>171</v>
      </c>
      <c r="F29" s="40">
        <v>9.1700000000000004E-2</v>
      </c>
      <c r="G29" s="39">
        <v>80265</v>
      </c>
      <c r="H29" s="39">
        <v>475</v>
      </c>
      <c r="I29" s="39">
        <v>3</v>
      </c>
      <c r="J29" s="39">
        <v>1.96</v>
      </c>
      <c r="K29" s="39">
        <v>-12.57</v>
      </c>
      <c r="L29" s="42" t="s">
        <v>168</v>
      </c>
      <c r="M29" s="41">
        <v>1.03</v>
      </c>
      <c r="N29" s="35" t="str">
        <f t="shared" si="0"/>
        <v>▶</v>
      </c>
    </row>
    <row r="30" spans="1:14">
      <c r="A30" s="34">
        <v>29</v>
      </c>
      <c r="B30" s="38" t="s">
        <v>282</v>
      </c>
      <c r="C30" s="62" t="s">
        <v>283</v>
      </c>
      <c r="D30" s="39">
        <v>5410</v>
      </c>
      <c r="E30" s="45" t="s">
        <v>171</v>
      </c>
      <c r="F30" s="40">
        <v>9.0700000000000003E-2</v>
      </c>
      <c r="G30" s="39">
        <v>581632</v>
      </c>
      <c r="H30" s="39">
        <v>1323</v>
      </c>
      <c r="I30" s="39">
        <v>103</v>
      </c>
      <c r="J30" s="39">
        <v>3.1</v>
      </c>
      <c r="K30" s="39">
        <v>9</v>
      </c>
      <c r="L30" s="42">
        <v>9.8000000000000007</v>
      </c>
      <c r="M30" s="41">
        <v>1.36</v>
      </c>
      <c r="N30" s="35" t="str">
        <f t="shared" si="0"/>
        <v>▶</v>
      </c>
    </row>
    <row r="31" spans="1:14">
      <c r="A31" s="34">
        <v>30</v>
      </c>
      <c r="B31" s="38" t="s">
        <v>284</v>
      </c>
      <c r="C31" s="62" t="s">
        <v>285</v>
      </c>
      <c r="D31" s="39">
        <v>3930</v>
      </c>
      <c r="E31" s="45" t="s">
        <v>171</v>
      </c>
      <c r="F31" s="40">
        <v>9.0200000000000002E-2</v>
      </c>
      <c r="G31" s="39">
        <v>167574</v>
      </c>
      <c r="H31" s="39">
        <v>2162</v>
      </c>
      <c r="I31" s="39">
        <v>21</v>
      </c>
      <c r="J31" s="39">
        <v>6.04</v>
      </c>
      <c r="K31" s="39">
        <v>-5.7</v>
      </c>
      <c r="L31" s="41">
        <v>-15.14</v>
      </c>
      <c r="M31" s="41">
        <v>1.26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74</v>
      </c>
      <c r="B1" s="56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41</v>
      </c>
    </row>
    <row r="2" spans="1:9" ht="17.25" thickTop="1">
      <c r="A2" t="s">
        <v>286</v>
      </c>
      <c r="B2" s="57" t="s">
        <v>287</v>
      </c>
      <c r="C2" s="10">
        <v>0.1048</v>
      </c>
      <c r="D2">
        <v>1</v>
      </c>
      <c r="E2">
        <v>1</v>
      </c>
      <c r="F2">
        <v>0</v>
      </c>
      <c r="G2">
        <v>0</v>
      </c>
      <c r="H2" s="12">
        <v>1</v>
      </c>
      <c r="I2" s="35" t="str">
        <f>IF(ISBLANK($B2),"",HYPERLINK($B2,"▶"))</f>
        <v>▶</v>
      </c>
    </row>
    <row r="3" spans="1:9">
      <c r="A3" t="s">
        <v>288</v>
      </c>
      <c r="B3" s="57" t="s">
        <v>289</v>
      </c>
      <c r="C3" s="10">
        <v>0.104</v>
      </c>
      <c r="D3">
        <v>43</v>
      </c>
      <c r="E3">
        <v>36</v>
      </c>
      <c r="F3">
        <v>2</v>
      </c>
      <c r="G3">
        <v>5</v>
      </c>
      <c r="H3" s="12">
        <v>0.99</v>
      </c>
      <c r="I3" s="35" t="str">
        <f t="shared" ref="I3:I66" si="0">IF(ISBLANK($B3),"",HYPERLINK($B3,"▶"))</f>
        <v>▶</v>
      </c>
    </row>
    <row r="4" spans="1:9">
      <c r="A4" t="s">
        <v>290</v>
      </c>
      <c r="B4" s="57" t="s">
        <v>291</v>
      </c>
      <c r="C4" s="10">
        <v>6.2300000000000001E-2</v>
      </c>
      <c r="D4">
        <v>28</v>
      </c>
      <c r="E4">
        <v>23</v>
      </c>
      <c r="F4">
        <v>2</v>
      </c>
      <c r="G4">
        <v>3</v>
      </c>
      <c r="H4" s="12">
        <v>0.59</v>
      </c>
      <c r="I4" s="35" t="str">
        <f t="shared" si="0"/>
        <v>▶</v>
      </c>
    </row>
    <row r="5" spans="1:9">
      <c r="A5" t="s">
        <v>292</v>
      </c>
      <c r="B5" s="57" t="s">
        <v>293</v>
      </c>
      <c r="C5" s="10">
        <v>5.21E-2</v>
      </c>
      <c r="D5">
        <v>4</v>
      </c>
      <c r="E5">
        <v>3</v>
      </c>
      <c r="F5">
        <v>1</v>
      </c>
      <c r="G5">
        <v>0</v>
      </c>
      <c r="H5" s="12">
        <v>0.49</v>
      </c>
      <c r="I5" s="35" t="str">
        <f t="shared" si="0"/>
        <v>▶</v>
      </c>
    </row>
    <row r="6" spans="1:9">
      <c r="A6" t="s">
        <v>294</v>
      </c>
      <c r="B6" s="57" t="s">
        <v>295</v>
      </c>
      <c r="C6" s="10">
        <v>4.1200000000000001E-2</v>
      </c>
      <c r="D6">
        <v>5</v>
      </c>
      <c r="E6">
        <v>5</v>
      </c>
      <c r="F6">
        <v>0</v>
      </c>
      <c r="G6">
        <v>0</v>
      </c>
      <c r="H6" s="12">
        <v>0.39</v>
      </c>
      <c r="I6" s="35" t="str">
        <f t="shared" si="0"/>
        <v>▶</v>
      </c>
    </row>
    <row r="7" spans="1:9">
      <c r="A7" t="s">
        <v>296</v>
      </c>
      <c r="B7" s="57" t="s">
        <v>297</v>
      </c>
      <c r="C7" s="10">
        <v>3.7499999999999999E-2</v>
      </c>
      <c r="D7">
        <v>31</v>
      </c>
      <c r="E7">
        <v>22</v>
      </c>
      <c r="F7">
        <v>5</v>
      </c>
      <c r="G7">
        <v>4</v>
      </c>
      <c r="H7" s="12">
        <v>0.35</v>
      </c>
      <c r="I7" s="35" t="str">
        <f t="shared" si="0"/>
        <v>▶</v>
      </c>
    </row>
    <row r="8" spans="1:9">
      <c r="A8" t="s">
        <v>298</v>
      </c>
      <c r="B8" s="57" t="s">
        <v>299</v>
      </c>
      <c r="C8" s="10">
        <v>3.5900000000000001E-2</v>
      </c>
      <c r="D8">
        <v>24</v>
      </c>
      <c r="E8">
        <v>19</v>
      </c>
      <c r="F8">
        <v>1</v>
      </c>
      <c r="G8">
        <v>4</v>
      </c>
      <c r="H8" s="12">
        <v>0.34</v>
      </c>
      <c r="I8" s="35" t="str">
        <f t="shared" si="0"/>
        <v>▶</v>
      </c>
    </row>
    <row r="9" spans="1:9">
      <c r="A9" t="s">
        <v>300</v>
      </c>
      <c r="B9" s="57" t="s">
        <v>301</v>
      </c>
      <c r="C9" s="10">
        <v>3.2899999999999999E-2</v>
      </c>
      <c r="D9">
        <v>4</v>
      </c>
      <c r="E9">
        <v>3</v>
      </c>
      <c r="F9">
        <v>0</v>
      </c>
      <c r="G9">
        <v>1</v>
      </c>
      <c r="H9" s="12">
        <v>0.31</v>
      </c>
      <c r="I9" s="35" t="str">
        <f t="shared" si="0"/>
        <v>▶</v>
      </c>
    </row>
    <row r="10" spans="1:9">
      <c r="A10" t="s">
        <v>302</v>
      </c>
      <c r="B10" s="57" t="s">
        <v>303</v>
      </c>
      <c r="C10" s="10">
        <v>3.0599999999999999E-2</v>
      </c>
      <c r="D10">
        <v>51</v>
      </c>
      <c r="E10">
        <v>32</v>
      </c>
      <c r="F10">
        <v>3</v>
      </c>
      <c r="G10">
        <v>16</v>
      </c>
      <c r="H10" s="12">
        <v>0.28999999999999998</v>
      </c>
      <c r="I10" s="35" t="str">
        <f t="shared" si="0"/>
        <v>▶</v>
      </c>
    </row>
    <row r="11" spans="1:9">
      <c r="A11" t="s">
        <v>304</v>
      </c>
      <c r="B11" s="57" t="s">
        <v>305</v>
      </c>
      <c r="C11" s="10">
        <v>0.03</v>
      </c>
      <c r="D11">
        <v>38</v>
      </c>
      <c r="E11">
        <v>34</v>
      </c>
      <c r="F11">
        <v>1</v>
      </c>
      <c r="G11">
        <v>3</v>
      </c>
      <c r="H11" s="12">
        <v>0.28000000000000003</v>
      </c>
      <c r="I11" s="35" t="str">
        <f t="shared" si="0"/>
        <v>▶</v>
      </c>
    </row>
    <row r="12" spans="1:9">
      <c r="A12" t="s">
        <v>306</v>
      </c>
      <c r="B12" s="57" t="s">
        <v>307</v>
      </c>
      <c r="C12" s="10">
        <v>2.6800000000000001E-2</v>
      </c>
      <c r="D12">
        <v>11</v>
      </c>
      <c r="E12">
        <v>10</v>
      </c>
      <c r="F12">
        <v>0</v>
      </c>
      <c r="G12">
        <v>1</v>
      </c>
      <c r="H12" s="12">
        <v>0.25</v>
      </c>
      <c r="I12" s="35" t="str">
        <f t="shared" si="0"/>
        <v>▶</v>
      </c>
    </row>
    <row r="13" spans="1:9">
      <c r="A13" t="s">
        <v>308</v>
      </c>
      <c r="B13" s="57" t="s">
        <v>309</v>
      </c>
      <c r="C13" s="10">
        <v>2.6100000000000002E-2</v>
      </c>
      <c r="D13">
        <v>7</v>
      </c>
      <c r="E13">
        <v>7</v>
      </c>
      <c r="F13">
        <v>0</v>
      </c>
      <c r="G13">
        <v>0</v>
      </c>
      <c r="H13" s="12">
        <v>0.24</v>
      </c>
      <c r="I13" s="35" t="str">
        <f t="shared" si="0"/>
        <v>▶</v>
      </c>
    </row>
    <row r="14" spans="1:9">
      <c r="A14" t="s">
        <v>310</v>
      </c>
      <c r="B14" s="57" t="s">
        <v>311</v>
      </c>
      <c r="C14" s="10">
        <v>2.3800000000000002E-2</v>
      </c>
      <c r="D14">
        <v>1</v>
      </c>
      <c r="E14">
        <v>1</v>
      </c>
      <c r="F14">
        <v>0</v>
      </c>
      <c r="G14">
        <v>0</v>
      </c>
      <c r="H14" s="12">
        <v>0.22</v>
      </c>
      <c r="I14" s="35" t="str">
        <f t="shared" si="0"/>
        <v>▶</v>
      </c>
    </row>
    <row r="15" spans="1:9">
      <c r="A15" t="s">
        <v>312</v>
      </c>
      <c r="B15" s="57" t="s">
        <v>313</v>
      </c>
      <c r="C15" s="10">
        <v>2.3400000000000001E-2</v>
      </c>
      <c r="D15">
        <v>4</v>
      </c>
      <c r="E15">
        <v>2</v>
      </c>
      <c r="F15">
        <v>0</v>
      </c>
      <c r="G15">
        <v>2</v>
      </c>
      <c r="H15" s="12">
        <v>0.22</v>
      </c>
      <c r="I15" s="35" t="str">
        <f t="shared" si="0"/>
        <v>▶</v>
      </c>
    </row>
    <row r="16" spans="1:9">
      <c r="A16" t="s">
        <v>314</v>
      </c>
      <c r="B16" s="57" t="s">
        <v>315</v>
      </c>
      <c r="C16" s="10">
        <v>2.29E-2</v>
      </c>
      <c r="D16">
        <v>77</v>
      </c>
      <c r="E16">
        <v>52</v>
      </c>
      <c r="F16">
        <v>7</v>
      </c>
      <c r="G16">
        <v>18</v>
      </c>
      <c r="H16" s="12">
        <v>0.21</v>
      </c>
      <c r="I16" s="35" t="str">
        <f t="shared" si="0"/>
        <v>▶</v>
      </c>
    </row>
    <row r="17" spans="1:9">
      <c r="A17" t="s">
        <v>316</v>
      </c>
      <c r="B17" s="57" t="s">
        <v>317</v>
      </c>
      <c r="C17" s="10">
        <v>2.2499999999999999E-2</v>
      </c>
      <c r="D17">
        <v>160</v>
      </c>
      <c r="E17">
        <v>145</v>
      </c>
      <c r="F17">
        <v>4</v>
      </c>
      <c r="G17">
        <v>11</v>
      </c>
      <c r="H17" s="12">
        <v>0.21</v>
      </c>
      <c r="I17" s="35" t="str">
        <f t="shared" si="0"/>
        <v>▶</v>
      </c>
    </row>
    <row r="18" spans="1:9">
      <c r="A18" t="s">
        <v>318</v>
      </c>
      <c r="B18" s="57" t="s">
        <v>319</v>
      </c>
      <c r="C18" s="10">
        <v>2.1399999999999999E-2</v>
      </c>
      <c r="D18">
        <v>12</v>
      </c>
      <c r="E18">
        <v>9</v>
      </c>
      <c r="F18">
        <v>0</v>
      </c>
      <c r="G18">
        <v>3</v>
      </c>
      <c r="H18" s="12">
        <v>0.2</v>
      </c>
      <c r="I18" s="35" t="str">
        <f t="shared" si="0"/>
        <v>▶</v>
      </c>
    </row>
    <row r="19" spans="1:9">
      <c r="A19" t="s">
        <v>320</v>
      </c>
      <c r="B19" s="57" t="s">
        <v>321</v>
      </c>
      <c r="C19" s="10">
        <v>2.12E-2</v>
      </c>
      <c r="D19">
        <v>101</v>
      </c>
      <c r="E19">
        <v>70</v>
      </c>
      <c r="F19">
        <v>9</v>
      </c>
      <c r="G19">
        <v>22</v>
      </c>
      <c r="H19" s="12">
        <v>0.2</v>
      </c>
      <c r="I19" s="35" t="str">
        <f t="shared" si="0"/>
        <v>▶</v>
      </c>
    </row>
    <row r="20" spans="1:9">
      <c r="A20" t="s">
        <v>322</v>
      </c>
      <c r="B20" s="57" t="s">
        <v>323</v>
      </c>
      <c r="C20" s="10">
        <v>2.0400000000000001E-2</v>
      </c>
      <c r="D20">
        <v>25</v>
      </c>
      <c r="E20">
        <v>19</v>
      </c>
      <c r="F20">
        <v>0</v>
      </c>
      <c r="G20">
        <v>6</v>
      </c>
      <c r="H20" s="12">
        <v>0.19</v>
      </c>
      <c r="I20" s="35" t="str">
        <f t="shared" si="0"/>
        <v>▶</v>
      </c>
    </row>
    <row r="21" spans="1:9">
      <c r="A21" t="s">
        <v>324</v>
      </c>
      <c r="B21" s="57" t="s">
        <v>325</v>
      </c>
      <c r="C21" s="10">
        <v>2.01E-2</v>
      </c>
      <c r="D21">
        <v>14</v>
      </c>
      <c r="E21">
        <v>11</v>
      </c>
      <c r="F21">
        <v>1</v>
      </c>
      <c r="G21">
        <v>2</v>
      </c>
      <c r="H21" s="12">
        <v>0.19</v>
      </c>
      <c r="I21" s="35" t="str">
        <f t="shared" si="0"/>
        <v>▶</v>
      </c>
    </row>
    <row r="22" spans="1:9">
      <c r="A22" t="s">
        <v>326</v>
      </c>
      <c r="B22" s="57" t="s">
        <v>327</v>
      </c>
      <c r="C22" s="10">
        <v>1.9400000000000001E-2</v>
      </c>
      <c r="D22">
        <v>64</v>
      </c>
      <c r="E22">
        <v>40</v>
      </c>
      <c r="F22">
        <v>7</v>
      </c>
      <c r="G22">
        <v>17</v>
      </c>
      <c r="H22" s="12">
        <v>0.18</v>
      </c>
      <c r="I22" s="35" t="str">
        <f t="shared" si="0"/>
        <v>▶</v>
      </c>
    </row>
    <row r="23" spans="1:9">
      <c r="A23" t="s">
        <v>328</v>
      </c>
      <c r="B23" s="57" t="s">
        <v>329</v>
      </c>
      <c r="C23" s="10">
        <v>1.9099999999999999E-2</v>
      </c>
      <c r="D23">
        <v>183</v>
      </c>
      <c r="E23">
        <v>130</v>
      </c>
      <c r="F23">
        <v>11</v>
      </c>
      <c r="G23">
        <v>42</v>
      </c>
      <c r="H23" s="12">
        <v>0.18</v>
      </c>
      <c r="I23" s="35" t="str">
        <f t="shared" si="0"/>
        <v>▶</v>
      </c>
    </row>
    <row r="24" spans="1:9">
      <c r="A24" t="s">
        <v>330</v>
      </c>
      <c r="B24" s="57" t="s">
        <v>331</v>
      </c>
      <c r="C24" s="10">
        <v>1.8800000000000001E-2</v>
      </c>
      <c r="D24">
        <v>1</v>
      </c>
      <c r="E24">
        <v>1</v>
      </c>
      <c r="F24">
        <v>0</v>
      </c>
      <c r="G24">
        <v>0</v>
      </c>
      <c r="H24" s="12">
        <v>0.17</v>
      </c>
      <c r="I24" s="35" t="str">
        <f t="shared" si="0"/>
        <v>▶</v>
      </c>
    </row>
    <row r="25" spans="1:9">
      <c r="A25" t="s">
        <v>332</v>
      </c>
      <c r="B25" s="57" t="s">
        <v>333</v>
      </c>
      <c r="C25" s="10">
        <v>1.8599999999999998E-2</v>
      </c>
      <c r="D25">
        <v>1</v>
      </c>
      <c r="E25">
        <v>1</v>
      </c>
      <c r="F25">
        <v>0</v>
      </c>
      <c r="G25">
        <v>0</v>
      </c>
      <c r="H25" s="12">
        <v>0.17</v>
      </c>
      <c r="I25" s="35" t="str">
        <f t="shared" si="0"/>
        <v>▶</v>
      </c>
    </row>
    <row r="26" spans="1:9">
      <c r="A26" t="s">
        <v>334</v>
      </c>
      <c r="B26" s="57" t="s">
        <v>335</v>
      </c>
      <c r="C26" s="10">
        <v>1.84E-2</v>
      </c>
      <c r="D26">
        <v>11</v>
      </c>
      <c r="E26">
        <v>10</v>
      </c>
      <c r="F26">
        <v>0</v>
      </c>
      <c r="G26">
        <v>1</v>
      </c>
      <c r="H26" s="12">
        <v>0.17</v>
      </c>
      <c r="I26" s="35" t="str">
        <f t="shared" si="0"/>
        <v>▶</v>
      </c>
    </row>
    <row r="27" spans="1:9">
      <c r="A27" t="s">
        <v>336</v>
      </c>
      <c r="B27" s="57" t="s">
        <v>337</v>
      </c>
      <c r="C27" s="10">
        <v>1.7299999999999999E-2</v>
      </c>
      <c r="D27">
        <v>57</v>
      </c>
      <c r="E27">
        <v>36</v>
      </c>
      <c r="F27">
        <v>8</v>
      </c>
      <c r="G27">
        <v>13</v>
      </c>
      <c r="H27" s="12">
        <v>0.16</v>
      </c>
      <c r="I27" s="35" t="str">
        <f t="shared" si="0"/>
        <v>▶</v>
      </c>
    </row>
    <row r="28" spans="1:9">
      <c r="A28" t="s">
        <v>338</v>
      </c>
      <c r="B28" s="57" t="s">
        <v>339</v>
      </c>
      <c r="C28" s="10">
        <v>1.6199999999999999E-2</v>
      </c>
      <c r="D28">
        <v>10</v>
      </c>
      <c r="E28">
        <v>8</v>
      </c>
      <c r="F28">
        <v>1</v>
      </c>
      <c r="G28">
        <v>1</v>
      </c>
      <c r="H28" s="12">
        <v>0.15</v>
      </c>
      <c r="I28" s="35" t="str">
        <f t="shared" si="0"/>
        <v>▶</v>
      </c>
    </row>
    <row r="29" spans="1:9">
      <c r="A29" t="s">
        <v>340</v>
      </c>
      <c r="B29" s="57" t="s">
        <v>341</v>
      </c>
      <c r="C29" s="10">
        <v>1.5699999999999999E-2</v>
      </c>
      <c r="D29">
        <v>5</v>
      </c>
      <c r="E29">
        <v>4</v>
      </c>
      <c r="F29">
        <v>0</v>
      </c>
      <c r="G29">
        <v>1</v>
      </c>
      <c r="H29" s="12">
        <v>0.14000000000000001</v>
      </c>
      <c r="I29" s="35" t="str">
        <f t="shared" si="0"/>
        <v>▶</v>
      </c>
    </row>
    <row r="30" spans="1:9">
      <c r="A30" t="s">
        <v>342</v>
      </c>
      <c r="B30" s="57" t="s">
        <v>343</v>
      </c>
      <c r="C30" s="10">
        <v>1.5299999999999999E-2</v>
      </c>
      <c r="D30">
        <v>21</v>
      </c>
      <c r="E30">
        <v>16</v>
      </c>
      <c r="F30">
        <v>2</v>
      </c>
      <c r="G30">
        <v>3</v>
      </c>
      <c r="H30" s="12">
        <v>0.14000000000000001</v>
      </c>
      <c r="I30" s="35" t="str">
        <f t="shared" si="0"/>
        <v>▶</v>
      </c>
    </row>
    <row r="31" spans="1:9">
      <c r="A31" t="s">
        <v>344</v>
      </c>
      <c r="B31" s="57" t="s">
        <v>345</v>
      </c>
      <c r="C31" s="10">
        <v>1.4999999999999999E-2</v>
      </c>
      <c r="D31">
        <v>80</v>
      </c>
      <c r="E31">
        <v>48</v>
      </c>
      <c r="F31">
        <v>10</v>
      </c>
      <c r="G31">
        <v>22</v>
      </c>
      <c r="H31" s="12">
        <v>0.14000000000000001</v>
      </c>
      <c r="I31" s="35" t="str">
        <f t="shared" si="0"/>
        <v>▶</v>
      </c>
    </row>
    <row r="32" spans="1:9">
      <c r="A32" t="s">
        <v>346</v>
      </c>
      <c r="B32" s="57" t="s">
        <v>347</v>
      </c>
      <c r="C32" s="10">
        <v>1.4999999999999999E-2</v>
      </c>
      <c r="D32">
        <v>76</v>
      </c>
      <c r="E32">
        <v>44</v>
      </c>
      <c r="F32">
        <v>5</v>
      </c>
      <c r="G32">
        <v>27</v>
      </c>
      <c r="H32" s="12">
        <v>0.14000000000000001</v>
      </c>
      <c r="I32" s="35" t="str">
        <f t="shared" si="0"/>
        <v>▶</v>
      </c>
    </row>
    <row r="33" spans="1:9">
      <c r="A33" t="s">
        <v>348</v>
      </c>
      <c r="B33" s="57" t="s">
        <v>349</v>
      </c>
      <c r="C33" s="10">
        <v>1.4E-2</v>
      </c>
      <c r="D33">
        <v>108</v>
      </c>
      <c r="E33">
        <v>71</v>
      </c>
      <c r="F33">
        <v>15</v>
      </c>
      <c r="G33">
        <v>22</v>
      </c>
      <c r="H33" s="12">
        <v>0.13</v>
      </c>
      <c r="I33" s="35" t="str">
        <f t="shared" si="0"/>
        <v>▶</v>
      </c>
    </row>
    <row r="34" spans="1:9">
      <c r="A34" t="s">
        <v>350</v>
      </c>
      <c r="B34" s="57" t="s">
        <v>351</v>
      </c>
      <c r="C34" s="10">
        <v>1.34E-2</v>
      </c>
      <c r="D34">
        <v>28</v>
      </c>
      <c r="E34">
        <v>18</v>
      </c>
      <c r="F34">
        <v>1</v>
      </c>
      <c r="G34">
        <v>9</v>
      </c>
      <c r="H34" s="12">
        <v>0.12</v>
      </c>
      <c r="I34" s="35" t="str">
        <f t="shared" si="0"/>
        <v>▶</v>
      </c>
    </row>
    <row r="35" spans="1:9">
      <c r="A35" t="s">
        <v>352</v>
      </c>
      <c r="B35" s="57" t="s">
        <v>353</v>
      </c>
      <c r="C35" s="10">
        <v>1.2800000000000001E-2</v>
      </c>
      <c r="D35">
        <v>121</v>
      </c>
      <c r="E35">
        <v>31</v>
      </c>
      <c r="F35">
        <v>24</v>
      </c>
      <c r="G35">
        <v>66</v>
      </c>
      <c r="H35" s="12">
        <v>0.12</v>
      </c>
      <c r="I35" s="35" t="str">
        <f t="shared" si="0"/>
        <v>▶</v>
      </c>
    </row>
    <row r="36" spans="1:9">
      <c r="A36" t="s">
        <v>354</v>
      </c>
      <c r="B36" s="57" t="s">
        <v>355</v>
      </c>
      <c r="C36" s="10">
        <v>1.2800000000000001E-2</v>
      </c>
      <c r="D36">
        <v>57</v>
      </c>
      <c r="E36">
        <v>34</v>
      </c>
      <c r="F36">
        <v>5</v>
      </c>
      <c r="G36">
        <v>18</v>
      </c>
      <c r="H36" s="12">
        <v>0.12</v>
      </c>
      <c r="I36" s="35" t="str">
        <f t="shared" si="0"/>
        <v>▶</v>
      </c>
    </row>
    <row r="37" spans="1:9">
      <c r="A37" t="s">
        <v>356</v>
      </c>
      <c r="B37" s="57" t="s">
        <v>357</v>
      </c>
      <c r="C37" s="10">
        <v>1.2500000000000001E-2</v>
      </c>
      <c r="D37">
        <v>41</v>
      </c>
      <c r="E37">
        <v>28</v>
      </c>
      <c r="F37">
        <v>5</v>
      </c>
      <c r="G37">
        <v>8</v>
      </c>
      <c r="H37" s="12">
        <v>0.11</v>
      </c>
      <c r="I37" s="35" t="str">
        <f t="shared" si="0"/>
        <v>▶</v>
      </c>
    </row>
    <row r="38" spans="1:9">
      <c r="A38" t="s">
        <v>358</v>
      </c>
      <c r="B38" s="57" t="s">
        <v>359</v>
      </c>
      <c r="C38" s="10">
        <v>1.12E-2</v>
      </c>
      <c r="D38">
        <v>15</v>
      </c>
      <c r="E38">
        <v>9</v>
      </c>
      <c r="F38">
        <v>2</v>
      </c>
      <c r="G38">
        <v>4</v>
      </c>
      <c r="H38" s="12">
        <v>0.1</v>
      </c>
      <c r="I38" s="35" t="str">
        <f t="shared" si="0"/>
        <v>▶</v>
      </c>
    </row>
    <row r="39" spans="1:9">
      <c r="A39" t="s">
        <v>360</v>
      </c>
      <c r="B39" s="57" t="s">
        <v>361</v>
      </c>
      <c r="C39" s="10">
        <v>1.12E-2</v>
      </c>
      <c r="D39">
        <v>27</v>
      </c>
      <c r="E39">
        <v>16</v>
      </c>
      <c r="F39">
        <v>2</v>
      </c>
      <c r="G39">
        <v>9</v>
      </c>
      <c r="H39" s="12">
        <v>0.1</v>
      </c>
      <c r="I39" s="35" t="str">
        <f t="shared" si="0"/>
        <v>▶</v>
      </c>
    </row>
    <row r="40" spans="1:9">
      <c r="A40" t="s">
        <v>362</v>
      </c>
      <c r="B40" s="57" t="s">
        <v>363</v>
      </c>
      <c r="C40" s="10">
        <v>1.0200000000000001E-2</v>
      </c>
      <c r="D40">
        <v>121</v>
      </c>
      <c r="E40">
        <v>84</v>
      </c>
      <c r="F40">
        <v>11</v>
      </c>
      <c r="G40">
        <v>26</v>
      </c>
      <c r="H40" s="12">
        <v>0.09</v>
      </c>
      <c r="I40" s="35" t="str">
        <f t="shared" si="0"/>
        <v>▶</v>
      </c>
    </row>
    <row r="41" spans="1:9">
      <c r="A41" t="s">
        <v>364</v>
      </c>
      <c r="B41" s="57" t="s">
        <v>365</v>
      </c>
      <c r="C41" s="10">
        <v>0.01</v>
      </c>
      <c r="D41">
        <v>3</v>
      </c>
      <c r="E41">
        <v>1</v>
      </c>
      <c r="F41">
        <v>0</v>
      </c>
      <c r="G41">
        <v>2</v>
      </c>
      <c r="H41" s="12">
        <v>0.09</v>
      </c>
      <c r="I41" s="35" t="str">
        <f t="shared" si="0"/>
        <v>▶</v>
      </c>
    </row>
    <row r="42" spans="1:9">
      <c r="A42" t="s">
        <v>366</v>
      </c>
      <c r="B42" s="57" t="s">
        <v>367</v>
      </c>
      <c r="C42" s="10">
        <v>9.7999999999999997E-3</v>
      </c>
      <c r="D42">
        <v>1340</v>
      </c>
      <c r="E42">
        <v>963</v>
      </c>
      <c r="F42">
        <v>128</v>
      </c>
      <c r="G42">
        <v>249</v>
      </c>
      <c r="H42" s="12">
        <v>0.09</v>
      </c>
      <c r="I42" s="35" t="str">
        <f t="shared" si="0"/>
        <v>▶</v>
      </c>
    </row>
    <row r="43" spans="1:9">
      <c r="A43" t="s">
        <v>368</v>
      </c>
      <c r="B43" s="57" t="s">
        <v>369</v>
      </c>
      <c r="C43" s="10">
        <v>9.5999999999999992E-3</v>
      </c>
      <c r="D43">
        <v>19</v>
      </c>
      <c r="E43">
        <v>16</v>
      </c>
      <c r="F43">
        <v>1</v>
      </c>
      <c r="G43">
        <v>2</v>
      </c>
      <c r="H43" s="12">
        <v>0.09</v>
      </c>
      <c r="I43" s="35" t="str">
        <f t="shared" si="0"/>
        <v>▶</v>
      </c>
    </row>
    <row r="44" spans="1:9">
      <c r="A44" t="s">
        <v>370</v>
      </c>
      <c r="B44" s="57" t="s">
        <v>371</v>
      </c>
      <c r="C44" s="10">
        <v>9.5999999999999992E-3</v>
      </c>
      <c r="D44">
        <v>8</v>
      </c>
      <c r="E44">
        <v>6</v>
      </c>
      <c r="F44">
        <v>0</v>
      </c>
      <c r="G44">
        <v>2</v>
      </c>
      <c r="H44" s="12">
        <v>0.09</v>
      </c>
      <c r="I44" s="35" t="str">
        <f t="shared" si="0"/>
        <v>▶</v>
      </c>
    </row>
    <row r="45" spans="1:9">
      <c r="A45" t="s">
        <v>372</v>
      </c>
      <c r="B45" s="57" t="s">
        <v>373</v>
      </c>
      <c r="C45" s="10">
        <v>9.4000000000000004E-3</v>
      </c>
      <c r="D45">
        <v>52</v>
      </c>
      <c r="E45">
        <v>36</v>
      </c>
      <c r="F45">
        <v>5</v>
      </c>
      <c r="G45">
        <v>11</v>
      </c>
      <c r="H45" s="12">
        <v>0.08</v>
      </c>
      <c r="I45" s="35" t="str">
        <f t="shared" si="0"/>
        <v>▶</v>
      </c>
    </row>
    <row r="46" spans="1:9">
      <c r="A46" t="s">
        <v>374</v>
      </c>
      <c r="B46" s="57" t="s">
        <v>375</v>
      </c>
      <c r="C46" s="10">
        <v>8.8999999999999999E-3</v>
      </c>
      <c r="D46">
        <v>153</v>
      </c>
      <c r="E46">
        <v>111</v>
      </c>
      <c r="F46">
        <v>17</v>
      </c>
      <c r="G46">
        <v>25</v>
      </c>
      <c r="H46" s="12">
        <v>0.08</v>
      </c>
      <c r="I46" s="35" t="str">
        <f t="shared" si="0"/>
        <v>▶</v>
      </c>
    </row>
    <row r="47" spans="1:9">
      <c r="A47" t="s">
        <v>376</v>
      </c>
      <c r="B47" s="57" t="s">
        <v>377</v>
      </c>
      <c r="C47" s="10">
        <v>8.8999999999999999E-3</v>
      </c>
      <c r="D47">
        <v>13</v>
      </c>
      <c r="E47">
        <v>8</v>
      </c>
      <c r="F47">
        <v>1</v>
      </c>
      <c r="G47">
        <v>4</v>
      </c>
      <c r="H47" s="12">
        <v>0.08</v>
      </c>
      <c r="I47" s="35" t="str">
        <f t="shared" si="0"/>
        <v>▶</v>
      </c>
    </row>
    <row r="48" spans="1:9">
      <c r="A48" t="s">
        <v>378</v>
      </c>
      <c r="B48" s="57" t="s">
        <v>379</v>
      </c>
      <c r="C48" s="10">
        <v>8.6E-3</v>
      </c>
      <c r="D48">
        <v>12</v>
      </c>
      <c r="E48">
        <v>6</v>
      </c>
      <c r="F48">
        <v>0</v>
      </c>
      <c r="G48">
        <v>6</v>
      </c>
      <c r="H48" s="12">
        <v>0.08</v>
      </c>
      <c r="I48" s="35" t="str">
        <f t="shared" si="0"/>
        <v>▶</v>
      </c>
    </row>
    <row r="49" spans="1:9">
      <c r="A49" t="s">
        <v>380</v>
      </c>
      <c r="B49" s="57" t="s">
        <v>381</v>
      </c>
      <c r="C49" s="10">
        <v>8.5000000000000006E-3</v>
      </c>
      <c r="D49">
        <v>65</v>
      </c>
      <c r="E49">
        <v>40</v>
      </c>
      <c r="F49">
        <v>5</v>
      </c>
      <c r="G49">
        <v>20</v>
      </c>
      <c r="H49" s="12">
        <v>0.08</v>
      </c>
      <c r="I49" s="35" t="str">
        <f t="shared" si="0"/>
        <v>▶</v>
      </c>
    </row>
    <row r="50" spans="1:9">
      <c r="A50" t="s">
        <v>382</v>
      </c>
      <c r="B50" s="57" t="s">
        <v>383</v>
      </c>
      <c r="C50" s="10">
        <v>8.0000000000000002E-3</v>
      </c>
      <c r="D50">
        <v>13</v>
      </c>
      <c r="E50">
        <v>8</v>
      </c>
      <c r="F50">
        <v>1</v>
      </c>
      <c r="G50">
        <v>4</v>
      </c>
      <c r="H50" s="12">
        <v>7.0000000000000007E-2</v>
      </c>
      <c r="I50" s="35" t="str">
        <f t="shared" si="0"/>
        <v>▶</v>
      </c>
    </row>
    <row r="51" spans="1:9">
      <c r="A51" t="s">
        <v>384</v>
      </c>
      <c r="B51" s="57" t="s">
        <v>385</v>
      </c>
      <c r="C51" s="10">
        <v>7.9000000000000008E-3</v>
      </c>
      <c r="D51">
        <v>89</v>
      </c>
      <c r="E51">
        <v>54</v>
      </c>
      <c r="F51">
        <v>9</v>
      </c>
      <c r="G51">
        <v>26</v>
      </c>
      <c r="H51" s="12">
        <v>7.0000000000000007E-2</v>
      </c>
      <c r="I51" s="35" t="str">
        <f t="shared" si="0"/>
        <v>▶</v>
      </c>
    </row>
    <row r="52" spans="1:9">
      <c r="A52" t="s">
        <v>386</v>
      </c>
      <c r="B52" s="57" t="s">
        <v>387</v>
      </c>
      <c r="C52" s="10">
        <v>7.9000000000000008E-3</v>
      </c>
      <c r="D52">
        <v>72</v>
      </c>
      <c r="E52">
        <v>54</v>
      </c>
      <c r="F52">
        <v>7</v>
      </c>
      <c r="G52">
        <v>11</v>
      </c>
      <c r="H52" s="12">
        <v>7.0000000000000007E-2</v>
      </c>
      <c r="I52" s="35" t="str">
        <f t="shared" si="0"/>
        <v>▶</v>
      </c>
    </row>
    <row r="53" spans="1:9">
      <c r="A53" t="s">
        <v>388</v>
      </c>
      <c r="B53" s="57" t="s">
        <v>389</v>
      </c>
      <c r="C53" s="10">
        <v>7.7999999999999996E-3</v>
      </c>
      <c r="D53">
        <v>27</v>
      </c>
      <c r="E53">
        <v>15</v>
      </c>
      <c r="F53">
        <v>4</v>
      </c>
      <c r="G53">
        <v>8</v>
      </c>
      <c r="H53" s="12">
        <v>7.0000000000000007E-2</v>
      </c>
      <c r="I53" s="35" t="str">
        <f t="shared" si="0"/>
        <v>▶</v>
      </c>
    </row>
    <row r="54" spans="1:9">
      <c r="A54" t="s">
        <v>390</v>
      </c>
      <c r="B54" s="57" t="s">
        <v>391</v>
      </c>
      <c r="C54" s="10">
        <v>7.4000000000000003E-3</v>
      </c>
      <c r="D54">
        <v>94</v>
      </c>
      <c r="E54">
        <v>57</v>
      </c>
      <c r="F54">
        <v>13</v>
      </c>
      <c r="G54">
        <v>24</v>
      </c>
      <c r="H54" s="12">
        <v>7.0000000000000007E-2</v>
      </c>
      <c r="I54" s="35" t="str">
        <f t="shared" si="0"/>
        <v>▶</v>
      </c>
    </row>
    <row r="55" spans="1:9">
      <c r="A55" t="s">
        <v>392</v>
      </c>
      <c r="B55" s="57" t="s">
        <v>393</v>
      </c>
      <c r="C55" s="10">
        <v>7.1000000000000004E-3</v>
      </c>
      <c r="D55">
        <v>84</v>
      </c>
      <c r="E55">
        <v>46</v>
      </c>
      <c r="F55">
        <v>14</v>
      </c>
      <c r="G55">
        <v>24</v>
      </c>
      <c r="H55" s="12">
        <v>0.06</v>
      </c>
      <c r="I55" s="35" t="str">
        <f t="shared" si="0"/>
        <v>▶</v>
      </c>
    </row>
    <row r="56" spans="1:9">
      <c r="A56" t="s">
        <v>394</v>
      </c>
      <c r="B56" s="57" t="s">
        <v>395</v>
      </c>
      <c r="C56" s="10">
        <v>7.1000000000000004E-3</v>
      </c>
      <c r="D56">
        <v>61</v>
      </c>
      <c r="E56">
        <v>39</v>
      </c>
      <c r="F56">
        <v>4</v>
      </c>
      <c r="G56">
        <v>18</v>
      </c>
      <c r="H56" s="12">
        <v>0.06</v>
      </c>
      <c r="I56" s="35" t="str">
        <f t="shared" si="0"/>
        <v>▶</v>
      </c>
    </row>
    <row r="57" spans="1:9">
      <c r="A57" t="s">
        <v>396</v>
      </c>
      <c r="B57" s="57" t="s">
        <v>397</v>
      </c>
      <c r="C57" s="10">
        <v>7.0000000000000001E-3</v>
      </c>
      <c r="D57">
        <v>23</v>
      </c>
      <c r="E57">
        <v>17</v>
      </c>
      <c r="F57">
        <v>3</v>
      </c>
      <c r="G57">
        <v>3</v>
      </c>
      <c r="H57" s="12">
        <v>0.06</v>
      </c>
      <c r="I57" s="35" t="str">
        <f t="shared" si="0"/>
        <v>▶</v>
      </c>
    </row>
    <row r="58" spans="1:9">
      <c r="A58" t="s">
        <v>398</v>
      </c>
      <c r="B58" s="57" t="s">
        <v>399</v>
      </c>
      <c r="C58" s="10">
        <v>6.8999999999999999E-3</v>
      </c>
      <c r="D58">
        <v>1</v>
      </c>
      <c r="E58">
        <v>1</v>
      </c>
      <c r="F58">
        <v>0</v>
      </c>
      <c r="G58">
        <v>0</v>
      </c>
      <c r="H58" s="12">
        <v>0.06</v>
      </c>
      <c r="I58" s="35" t="str">
        <f t="shared" si="0"/>
        <v>▶</v>
      </c>
    </row>
    <row r="59" spans="1:9">
      <c r="A59" t="s">
        <v>400</v>
      </c>
      <c r="B59" s="57" t="s">
        <v>401</v>
      </c>
      <c r="C59" s="10">
        <v>6.0000000000000001E-3</v>
      </c>
      <c r="D59">
        <v>19</v>
      </c>
      <c r="E59">
        <v>13</v>
      </c>
      <c r="F59">
        <v>3</v>
      </c>
      <c r="G59">
        <v>3</v>
      </c>
      <c r="H59" s="12">
        <v>0.05</v>
      </c>
      <c r="I59" s="35" t="str">
        <f t="shared" si="0"/>
        <v>▶</v>
      </c>
    </row>
    <row r="60" spans="1:9">
      <c r="A60" t="s">
        <v>402</v>
      </c>
      <c r="B60" s="57" t="s">
        <v>403</v>
      </c>
      <c r="C60" s="10">
        <v>5.8999999999999999E-3</v>
      </c>
      <c r="D60">
        <v>101</v>
      </c>
      <c r="E60">
        <v>67</v>
      </c>
      <c r="F60">
        <v>6</v>
      </c>
      <c r="G60">
        <v>28</v>
      </c>
      <c r="H60" s="12">
        <v>0.05</v>
      </c>
      <c r="I60" s="35" t="str">
        <f t="shared" si="0"/>
        <v>▶</v>
      </c>
    </row>
    <row r="61" spans="1:9">
      <c r="A61" t="s">
        <v>404</v>
      </c>
      <c r="B61" s="57" t="s">
        <v>405</v>
      </c>
      <c r="C61" s="10">
        <v>5.8999999999999999E-3</v>
      </c>
      <c r="D61">
        <v>5</v>
      </c>
      <c r="E61">
        <v>3</v>
      </c>
      <c r="F61">
        <v>1</v>
      </c>
      <c r="G61">
        <v>1</v>
      </c>
      <c r="H61" s="12">
        <v>0.05</v>
      </c>
      <c r="I61" s="35" t="str">
        <f t="shared" si="0"/>
        <v>▶</v>
      </c>
    </row>
    <row r="62" spans="1:9">
      <c r="A62" t="s">
        <v>406</v>
      </c>
      <c r="B62" s="57" t="s">
        <v>407</v>
      </c>
      <c r="C62" s="10">
        <v>5.4000000000000003E-3</v>
      </c>
      <c r="D62">
        <v>10</v>
      </c>
      <c r="E62">
        <v>6</v>
      </c>
      <c r="F62">
        <v>1</v>
      </c>
      <c r="G62">
        <v>3</v>
      </c>
      <c r="H62" s="12">
        <v>0.05</v>
      </c>
      <c r="I62" s="35" t="str">
        <f t="shared" si="0"/>
        <v>▶</v>
      </c>
    </row>
    <row r="63" spans="1:9">
      <c r="A63" t="s">
        <v>408</v>
      </c>
      <c r="B63" s="57" t="s">
        <v>409</v>
      </c>
      <c r="C63" s="10">
        <v>4.4000000000000003E-3</v>
      </c>
      <c r="D63">
        <v>9</v>
      </c>
      <c r="E63">
        <v>4</v>
      </c>
      <c r="F63">
        <v>1</v>
      </c>
      <c r="G63">
        <v>4</v>
      </c>
      <c r="H63" s="12">
        <v>0.04</v>
      </c>
      <c r="I63" s="35" t="str">
        <f t="shared" si="0"/>
        <v>▶</v>
      </c>
    </row>
    <row r="64" spans="1:9">
      <c r="A64" t="s">
        <v>410</v>
      </c>
      <c r="B64" s="57" t="s">
        <v>411</v>
      </c>
      <c r="C64" s="10">
        <v>4.3E-3</v>
      </c>
      <c r="D64">
        <v>23</v>
      </c>
      <c r="E64">
        <v>14</v>
      </c>
      <c r="F64">
        <v>3</v>
      </c>
      <c r="G64">
        <v>6</v>
      </c>
      <c r="H64" s="12">
        <v>0.04</v>
      </c>
      <c r="I64" s="35" t="str">
        <f t="shared" si="0"/>
        <v>▶</v>
      </c>
    </row>
    <row r="65" spans="1:9">
      <c r="A65" t="s">
        <v>412</v>
      </c>
      <c r="B65" s="57" t="s">
        <v>413</v>
      </c>
      <c r="C65" s="10">
        <v>2.8E-3</v>
      </c>
      <c r="D65">
        <v>16</v>
      </c>
      <c r="E65">
        <v>10</v>
      </c>
      <c r="F65">
        <v>2</v>
      </c>
      <c r="G65">
        <v>4</v>
      </c>
      <c r="H65" s="12">
        <v>0.02</v>
      </c>
      <c r="I65" s="35" t="str">
        <f t="shared" si="0"/>
        <v>▶</v>
      </c>
    </row>
    <row r="66" spans="1:9">
      <c r="A66" t="s">
        <v>414</v>
      </c>
      <c r="B66" s="57" t="s">
        <v>415</v>
      </c>
      <c r="C66" s="10">
        <v>2.5999999999999999E-3</v>
      </c>
      <c r="D66">
        <v>16</v>
      </c>
      <c r="E66">
        <v>7</v>
      </c>
      <c r="F66">
        <v>1</v>
      </c>
      <c r="G66">
        <v>8</v>
      </c>
      <c r="H66" s="12">
        <v>0.02</v>
      </c>
      <c r="I66" s="35" t="str">
        <f t="shared" si="0"/>
        <v>▶</v>
      </c>
    </row>
    <row r="67" spans="1:9">
      <c r="A67" t="s">
        <v>416</v>
      </c>
      <c r="B67" s="57" t="s">
        <v>417</v>
      </c>
      <c r="C67" s="10">
        <v>2.0999999999999999E-3</v>
      </c>
      <c r="D67">
        <v>18</v>
      </c>
      <c r="E67">
        <v>7</v>
      </c>
      <c r="F67">
        <v>5</v>
      </c>
      <c r="G67">
        <v>6</v>
      </c>
      <c r="H67" s="12">
        <v>0.02</v>
      </c>
      <c r="I67" s="35" t="str">
        <f t="shared" ref="I67:I130" si="1">IF(ISBLANK($B67),"",HYPERLINK($B67,"▶"))</f>
        <v>▶</v>
      </c>
    </row>
    <row r="68" spans="1:9">
      <c r="A68" t="s">
        <v>418</v>
      </c>
      <c r="B68" s="57" t="s">
        <v>419</v>
      </c>
      <c r="C68" s="10">
        <v>4.0000000000000002E-4</v>
      </c>
      <c r="D68">
        <v>7</v>
      </c>
      <c r="E68">
        <v>5</v>
      </c>
      <c r="F68">
        <v>0</v>
      </c>
      <c r="G68">
        <v>2</v>
      </c>
      <c r="H68" s="12">
        <v>0</v>
      </c>
      <c r="I68" s="35" t="str">
        <f t="shared" si="1"/>
        <v>▶</v>
      </c>
    </row>
    <row r="69" spans="1:9">
      <c r="A69" t="s">
        <v>420</v>
      </c>
      <c r="B69" s="57" t="s">
        <v>421</v>
      </c>
      <c r="C69" s="10">
        <v>2.0000000000000001E-4</v>
      </c>
      <c r="D69">
        <v>11</v>
      </c>
      <c r="E69">
        <v>5</v>
      </c>
      <c r="F69">
        <v>3</v>
      </c>
      <c r="G69">
        <v>3</v>
      </c>
      <c r="H69" s="12">
        <v>0</v>
      </c>
      <c r="I69" s="35" t="str">
        <f t="shared" si="1"/>
        <v>▶</v>
      </c>
    </row>
    <row r="70" spans="1:9">
      <c r="A70" t="s">
        <v>422</v>
      </c>
      <c r="B70" s="57" t="s">
        <v>423</v>
      </c>
      <c r="C70" s="10">
        <v>1E-4</v>
      </c>
      <c r="D70">
        <v>7</v>
      </c>
      <c r="E70">
        <v>5</v>
      </c>
      <c r="F70">
        <v>0</v>
      </c>
      <c r="G70">
        <v>2</v>
      </c>
      <c r="H70" s="12">
        <v>0</v>
      </c>
      <c r="I70" s="35" t="str">
        <f t="shared" si="1"/>
        <v>▶</v>
      </c>
    </row>
    <row r="71" spans="1:9">
      <c r="A71" t="s">
        <v>424</v>
      </c>
      <c r="B71" s="57" t="s">
        <v>425</v>
      </c>
      <c r="C71" s="10">
        <v>-6.9999999999999999E-4</v>
      </c>
      <c r="D71">
        <v>31</v>
      </c>
      <c r="E71">
        <v>14</v>
      </c>
      <c r="F71">
        <v>5</v>
      </c>
      <c r="G71">
        <v>12</v>
      </c>
      <c r="H71" s="12">
        <v>0</v>
      </c>
      <c r="I71" s="35" t="str">
        <f t="shared" si="1"/>
        <v>▶</v>
      </c>
    </row>
    <row r="72" spans="1:9">
      <c r="A72" t="s">
        <v>426</v>
      </c>
      <c r="B72" s="57" t="s">
        <v>427</v>
      </c>
      <c r="C72" s="10">
        <v>-1.2999999999999999E-3</v>
      </c>
      <c r="D72">
        <v>6</v>
      </c>
      <c r="E72">
        <v>2</v>
      </c>
      <c r="F72">
        <v>3</v>
      </c>
      <c r="G72">
        <v>1</v>
      </c>
      <c r="H72" s="12">
        <v>0.01</v>
      </c>
      <c r="I72" s="35" t="str">
        <f t="shared" si="1"/>
        <v>▶</v>
      </c>
    </row>
    <row r="73" spans="1:9">
      <c r="A73" t="s">
        <v>428</v>
      </c>
      <c r="B73" s="57" t="s">
        <v>429</v>
      </c>
      <c r="C73" s="10">
        <v>-2E-3</v>
      </c>
      <c r="D73">
        <v>36</v>
      </c>
      <c r="E73">
        <v>20</v>
      </c>
      <c r="F73">
        <v>2</v>
      </c>
      <c r="G73">
        <v>14</v>
      </c>
      <c r="H73" s="12">
        <v>0.01</v>
      </c>
      <c r="I73" s="35" t="str">
        <f t="shared" si="1"/>
        <v>▶</v>
      </c>
    </row>
    <row r="74" spans="1:9">
      <c r="A74" t="s">
        <v>430</v>
      </c>
      <c r="B74" s="57" t="s">
        <v>431</v>
      </c>
      <c r="C74" s="10">
        <v>-2.0999999999999999E-3</v>
      </c>
      <c r="D74">
        <v>20</v>
      </c>
      <c r="E74">
        <v>9</v>
      </c>
      <c r="F74">
        <v>2</v>
      </c>
      <c r="G74">
        <v>9</v>
      </c>
      <c r="H74" s="12">
        <v>0.02</v>
      </c>
      <c r="I74" s="35" t="str">
        <f t="shared" si="1"/>
        <v>▶</v>
      </c>
    </row>
    <row r="75" spans="1:9">
      <c r="A75" t="s">
        <v>432</v>
      </c>
      <c r="B75" s="57" t="s">
        <v>433</v>
      </c>
      <c r="C75" s="10">
        <v>-3.8E-3</v>
      </c>
      <c r="D75">
        <v>1</v>
      </c>
      <c r="E75">
        <v>0</v>
      </c>
      <c r="F75">
        <v>0</v>
      </c>
      <c r="G75">
        <v>1</v>
      </c>
      <c r="H75" s="12">
        <v>0.03</v>
      </c>
      <c r="I75" s="35" t="str">
        <f t="shared" si="1"/>
        <v>▶</v>
      </c>
    </row>
    <row r="76" spans="1:9">
      <c r="A76" t="s">
        <v>434</v>
      </c>
      <c r="B76" s="57" t="s">
        <v>435</v>
      </c>
      <c r="C76" s="10">
        <v>-4.7999999999999996E-3</v>
      </c>
      <c r="D76">
        <v>16</v>
      </c>
      <c r="E76">
        <v>12</v>
      </c>
      <c r="F76">
        <v>0</v>
      </c>
      <c r="G76">
        <v>4</v>
      </c>
      <c r="H76" s="12">
        <v>0.04</v>
      </c>
      <c r="I76" s="35" t="str">
        <f t="shared" si="1"/>
        <v>▶</v>
      </c>
    </row>
    <row r="77" spans="1:9">
      <c r="A77" t="s">
        <v>436</v>
      </c>
      <c r="B77" s="57" t="s">
        <v>437</v>
      </c>
      <c r="C77" s="10">
        <v>-9.1999999999999998E-3</v>
      </c>
      <c r="D77">
        <v>12</v>
      </c>
      <c r="E77">
        <v>9</v>
      </c>
      <c r="F77">
        <v>0</v>
      </c>
      <c r="G77">
        <v>3</v>
      </c>
      <c r="H77" s="12">
        <v>0.08</v>
      </c>
      <c r="I77" s="35" t="str">
        <f t="shared" si="1"/>
        <v>▶</v>
      </c>
    </row>
    <row r="78" spans="1:9">
      <c r="A78" t="s">
        <v>438</v>
      </c>
      <c r="B78" s="57" t="s">
        <v>439</v>
      </c>
      <c r="C78" s="10">
        <v>-1.5699999999999999E-2</v>
      </c>
      <c r="D78">
        <v>11</v>
      </c>
      <c r="E78">
        <v>9</v>
      </c>
      <c r="F78">
        <v>1</v>
      </c>
      <c r="G78">
        <v>1</v>
      </c>
      <c r="H78" s="12">
        <v>0.14000000000000001</v>
      </c>
      <c r="I78" s="35" t="str">
        <f t="shared" si="1"/>
        <v>▶</v>
      </c>
    </row>
    <row r="79" spans="1:9">
      <c r="A79" t="s">
        <v>440</v>
      </c>
      <c r="B79" s="57" t="s">
        <v>441</v>
      </c>
      <c r="C79" s="10">
        <v>-3.7400000000000003E-2</v>
      </c>
      <c r="D79">
        <v>17</v>
      </c>
      <c r="E79">
        <v>9</v>
      </c>
      <c r="F79">
        <v>0</v>
      </c>
      <c r="G79">
        <v>8</v>
      </c>
      <c r="H79" s="12">
        <v>0.35</v>
      </c>
      <c r="I79" s="35" t="str">
        <f t="shared" si="1"/>
        <v>▶</v>
      </c>
    </row>
    <row r="80" spans="1:9">
      <c r="A80" t="s">
        <v>442</v>
      </c>
      <c r="B80" s="57" t="s">
        <v>443</v>
      </c>
      <c r="C80" s="10">
        <v>-4.3299999999999998E-2</v>
      </c>
      <c r="D80">
        <v>12</v>
      </c>
      <c r="E80">
        <v>8</v>
      </c>
      <c r="F80">
        <v>3</v>
      </c>
      <c r="G80">
        <v>1</v>
      </c>
      <c r="H80" s="12">
        <v>0.41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1" t="s">
        <v>89</v>
      </c>
      <c r="B2" s="61" t="s">
        <v>90</v>
      </c>
      <c r="C2" s="51" t="s">
        <v>91</v>
      </c>
      <c r="D2" s="50" t="s">
        <v>92</v>
      </c>
      <c r="E2" s="44">
        <v>45649.524409722224</v>
      </c>
      <c r="F2" s="35" t="str">
        <f>IF(ISBLANK($B2),"",HYPERLINK($B2,"▶"))</f>
        <v>▶</v>
      </c>
    </row>
    <row r="3" spans="1:6" ht="33">
      <c r="A3" s="51" t="s">
        <v>93</v>
      </c>
      <c r="B3" s="58" t="s">
        <v>94</v>
      </c>
      <c r="C3" s="51" t="s">
        <v>95</v>
      </c>
      <c r="D3" s="50" t="s">
        <v>96</v>
      </c>
      <c r="E3" s="44">
        <v>45649.500092592592</v>
      </c>
      <c r="F3" s="35" t="str">
        <f t="shared" ref="F3:F66" si="0">IF(ISBLANK($B3),"",HYPERLINK($B3,"▶"))</f>
        <v>▶</v>
      </c>
    </row>
    <row r="4" spans="1:6" ht="33">
      <c r="A4" s="51" t="s">
        <v>97</v>
      </c>
      <c r="B4" s="61" t="s">
        <v>98</v>
      </c>
      <c r="C4" s="51" t="s">
        <v>99</v>
      </c>
      <c r="D4" s="50" t="s">
        <v>100</v>
      </c>
      <c r="E4" s="44">
        <v>45649.488668981481</v>
      </c>
      <c r="F4" s="35" t="str">
        <f t="shared" si="0"/>
        <v>▶</v>
      </c>
    </row>
    <row r="5" spans="1:6" ht="33">
      <c r="A5" s="51" t="s">
        <v>101</v>
      </c>
      <c r="B5" s="58" t="s">
        <v>102</v>
      </c>
      <c r="C5" s="51" t="s">
        <v>103</v>
      </c>
      <c r="D5" s="50" t="s">
        <v>96</v>
      </c>
      <c r="E5" s="44">
        <v>45649.486203703702</v>
      </c>
      <c r="F5" s="35" t="str">
        <f t="shared" si="0"/>
        <v>▶</v>
      </c>
    </row>
    <row r="6" spans="1:6" ht="33">
      <c r="A6" s="51" t="s">
        <v>104</v>
      </c>
      <c r="B6" s="58" t="s">
        <v>105</v>
      </c>
      <c r="C6" s="51" t="s">
        <v>106</v>
      </c>
      <c r="D6" s="50" t="s">
        <v>107</v>
      </c>
      <c r="E6" s="44">
        <v>45649.485752314817</v>
      </c>
      <c r="F6" s="35" t="str">
        <f t="shared" si="0"/>
        <v>▶</v>
      </c>
    </row>
    <row r="7" spans="1:6" ht="33">
      <c r="A7" s="51" t="s">
        <v>108</v>
      </c>
      <c r="B7" s="58" t="s">
        <v>109</v>
      </c>
      <c r="C7" s="51" t="s">
        <v>110</v>
      </c>
      <c r="D7" s="50" t="s">
        <v>111</v>
      </c>
      <c r="E7" s="44">
        <v>45649.484872685185</v>
      </c>
      <c r="F7" s="35" t="str">
        <f t="shared" si="0"/>
        <v>▶</v>
      </c>
    </row>
    <row r="8" spans="1:6" ht="33">
      <c r="A8" s="51" t="s">
        <v>112</v>
      </c>
      <c r="B8" s="58" t="s">
        <v>113</v>
      </c>
      <c r="C8" s="51" t="s">
        <v>114</v>
      </c>
      <c r="D8" s="50" t="s">
        <v>115</v>
      </c>
      <c r="E8" s="44">
        <v>45649.479351851849</v>
      </c>
      <c r="F8" s="35" t="str">
        <f t="shared" si="0"/>
        <v>▶</v>
      </c>
    </row>
    <row r="9" spans="1:6" ht="33">
      <c r="A9" s="52" t="s">
        <v>116</v>
      </c>
      <c r="B9" s="58" t="s">
        <v>117</v>
      </c>
      <c r="C9" s="51" t="s">
        <v>118</v>
      </c>
      <c r="D9" s="50" t="s">
        <v>115</v>
      </c>
      <c r="E9" s="44">
        <v>45649.47142361111</v>
      </c>
      <c r="F9" s="35" t="str">
        <f t="shared" si="0"/>
        <v>▶</v>
      </c>
    </row>
    <row r="10" spans="1:6" ht="33">
      <c r="A10" s="52" t="s">
        <v>119</v>
      </c>
      <c r="B10" s="58" t="s">
        <v>120</v>
      </c>
      <c r="C10" s="51" t="s">
        <v>121</v>
      </c>
      <c r="D10" s="50" t="s">
        <v>115</v>
      </c>
      <c r="E10" s="44">
        <v>45649.466585648152</v>
      </c>
      <c r="F10" s="35" t="str">
        <f t="shared" si="0"/>
        <v>▶</v>
      </c>
    </row>
    <row r="11" spans="1:6" ht="33">
      <c r="A11" s="52" t="s">
        <v>122</v>
      </c>
      <c r="B11" s="58" t="s">
        <v>123</v>
      </c>
      <c r="C11" s="51" t="s">
        <v>124</v>
      </c>
      <c r="D11" s="50" t="s">
        <v>125</v>
      </c>
      <c r="E11" s="44">
        <v>45649.465486111112</v>
      </c>
      <c r="F11" s="35" t="str">
        <f t="shared" si="0"/>
        <v>▶</v>
      </c>
    </row>
    <row r="12" spans="1:6" ht="33">
      <c r="A12" s="52" t="s">
        <v>126</v>
      </c>
      <c r="B12" s="58" t="s">
        <v>127</v>
      </c>
      <c r="C12" s="51" t="s">
        <v>128</v>
      </c>
      <c r="D12" s="50" t="s">
        <v>129</v>
      </c>
      <c r="E12" s="44">
        <v>45649.457789351851</v>
      </c>
      <c r="F12" s="35" t="str">
        <f t="shared" si="0"/>
        <v>▶</v>
      </c>
    </row>
    <row r="13" spans="1:6" ht="33">
      <c r="A13" s="51" t="s">
        <v>130</v>
      </c>
      <c r="B13" s="58" t="s">
        <v>131</v>
      </c>
      <c r="C13" s="51" t="s">
        <v>132</v>
      </c>
      <c r="D13" s="50" t="s">
        <v>133</v>
      </c>
      <c r="E13" s="44">
        <v>45649.45</v>
      </c>
      <c r="F13" s="35" t="str">
        <f t="shared" si="0"/>
        <v>▶</v>
      </c>
    </row>
    <row r="14" spans="1:6" ht="33">
      <c r="A14" s="52" t="s">
        <v>134</v>
      </c>
      <c r="B14" s="58" t="s">
        <v>135</v>
      </c>
      <c r="C14" s="51" t="s">
        <v>136</v>
      </c>
      <c r="D14" s="50" t="s">
        <v>137</v>
      </c>
      <c r="E14" s="44">
        <v>45649.448634259257</v>
      </c>
      <c r="F14" s="35" t="str">
        <f t="shared" si="0"/>
        <v>▶</v>
      </c>
    </row>
    <row r="15" spans="1:6" ht="33">
      <c r="A15" s="52" t="s">
        <v>138</v>
      </c>
      <c r="B15" s="58" t="s">
        <v>139</v>
      </c>
      <c r="C15" s="51" t="s">
        <v>140</v>
      </c>
      <c r="D15" s="50" t="s">
        <v>141</v>
      </c>
      <c r="E15" s="44">
        <v>45649.444675925923</v>
      </c>
      <c r="F15" s="35" t="str">
        <f t="shared" si="0"/>
        <v>▶</v>
      </c>
    </row>
    <row r="16" spans="1:6" ht="33">
      <c r="A16" s="51" t="s">
        <v>142</v>
      </c>
      <c r="B16" s="58" t="s">
        <v>143</v>
      </c>
      <c r="C16" s="51" t="s">
        <v>144</v>
      </c>
      <c r="D16" s="50" t="s">
        <v>115</v>
      </c>
      <c r="E16" s="44">
        <v>45649.438206018516</v>
      </c>
      <c r="F16" s="35" t="str">
        <f t="shared" si="0"/>
        <v>▶</v>
      </c>
    </row>
    <row r="17" spans="1:6" ht="33">
      <c r="A17" s="51" t="s">
        <v>145</v>
      </c>
      <c r="B17" s="58" t="s">
        <v>146</v>
      </c>
      <c r="C17" s="51" t="s">
        <v>147</v>
      </c>
      <c r="D17" s="50" t="s">
        <v>148</v>
      </c>
      <c r="E17" s="44">
        <v>45649.437592592592</v>
      </c>
      <c r="F17" s="35" t="str">
        <f t="shared" si="0"/>
        <v>▶</v>
      </c>
    </row>
    <row r="18" spans="1:6" ht="33">
      <c r="A18" s="51" t="s">
        <v>149</v>
      </c>
      <c r="B18" s="58" t="s">
        <v>150</v>
      </c>
      <c r="C18" s="51" t="s">
        <v>151</v>
      </c>
      <c r="D18" s="50" t="s">
        <v>137</v>
      </c>
      <c r="E18" s="44">
        <v>45649.426574074074</v>
      </c>
      <c r="F18" s="35" t="str">
        <f t="shared" si="0"/>
        <v>▶</v>
      </c>
    </row>
    <row r="19" spans="1:6" ht="33">
      <c r="A19" s="52" t="s">
        <v>152</v>
      </c>
      <c r="B19" s="58" t="s">
        <v>153</v>
      </c>
      <c r="C19" s="51" t="s">
        <v>154</v>
      </c>
      <c r="D19" s="50" t="s">
        <v>155</v>
      </c>
      <c r="E19" s="44">
        <v>45649.412592592591</v>
      </c>
      <c r="F19" s="35" t="str">
        <f t="shared" si="0"/>
        <v>▶</v>
      </c>
    </row>
    <row r="20" spans="1:6" ht="33">
      <c r="A20" s="52" t="s">
        <v>156</v>
      </c>
      <c r="B20" s="58" t="s">
        <v>157</v>
      </c>
      <c r="C20" s="51" t="s">
        <v>158</v>
      </c>
      <c r="D20" s="50" t="s">
        <v>155</v>
      </c>
      <c r="E20" s="44">
        <v>45649.409155092595</v>
      </c>
      <c r="F20" s="35" t="str">
        <f t="shared" si="0"/>
        <v>▶</v>
      </c>
    </row>
    <row r="21" spans="1:6" ht="33">
      <c r="A21" s="51" t="s">
        <v>159</v>
      </c>
      <c r="B21" s="58" t="s">
        <v>160</v>
      </c>
      <c r="C21" s="51" t="s">
        <v>161</v>
      </c>
      <c r="D21" s="50" t="s">
        <v>162</v>
      </c>
      <c r="E21" s="44">
        <v>45649.408449074072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87</v>
      </c>
      <c r="F1" s="49" t="s">
        <v>54</v>
      </c>
      <c r="G1" s="47" t="s">
        <v>61</v>
      </c>
      <c r="H1" s="47" t="s">
        <v>41</v>
      </c>
    </row>
    <row r="2" spans="1:8" ht="17.25" thickTop="1">
      <c r="A2" s="2" t="s">
        <v>57</v>
      </c>
      <c r="B2" s="2" t="s">
        <v>58</v>
      </c>
      <c r="C2" s="55" t="s">
        <v>59</v>
      </c>
      <c r="D2" s="2" t="s">
        <v>60</v>
      </c>
      <c r="E2" s="60" t="s">
        <v>641</v>
      </c>
      <c r="F2" s="51" t="s">
        <v>54</v>
      </c>
      <c r="G2" s="2" t="s">
        <v>61</v>
      </c>
      <c r="H2" s="35" t="str">
        <f>IF(ISBLANK($E2),"",HYPERLINK($E2,"▶"))</f>
        <v>▶</v>
      </c>
    </row>
    <row r="3" spans="1:8">
      <c r="A3" s="2">
        <v>1</v>
      </c>
      <c r="B3" s="2" t="s">
        <v>642</v>
      </c>
      <c r="C3" s="55" t="s">
        <v>163</v>
      </c>
      <c r="D3" s="2" t="s">
        <v>643</v>
      </c>
      <c r="E3" s="60" t="s">
        <v>644</v>
      </c>
      <c r="F3" s="51" t="s">
        <v>645</v>
      </c>
      <c r="G3" s="2" t="s">
        <v>646</v>
      </c>
      <c r="H3" s="35" t="str">
        <f t="shared" ref="H3:H66" si="0">IF(ISBLANK($E3),"",HYPERLINK($E3,"▶"))</f>
        <v>▶</v>
      </c>
    </row>
    <row r="4" spans="1:8">
      <c r="A4" s="2">
        <v>2</v>
      </c>
      <c r="B4" s="2" t="s">
        <v>642</v>
      </c>
      <c r="C4" s="55" t="s">
        <v>163</v>
      </c>
      <c r="D4" s="2" t="s">
        <v>643</v>
      </c>
      <c r="E4" s="60" t="s">
        <v>123</v>
      </c>
      <c r="F4" s="51" t="s">
        <v>122</v>
      </c>
      <c r="G4" s="2" t="s">
        <v>647</v>
      </c>
      <c r="H4" s="35" t="str">
        <f t="shared" si="0"/>
        <v>▶</v>
      </c>
    </row>
    <row r="5" spans="1:8">
      <c r="A5" s="2">
        <v>3</v>
      </c>
      <c r="B5" s="2" t="s">
        <v>642</v>
      </c>
      <c r="C5" s="55" t="s">
        <v>163</v>
      </c>
      <c r="D5" s="2" t="s">
        <v>643</v>
      </c>
      <c r="E5" s="60" t="s">
        <v>648</v>
      </c>
      <c r="F5" s="51" t="s">
        <v>649</v>
      </c>
      <c r="G5" s="2" t="s">
        <v>650</v>
      </c>
      <c r="H5" s="35" t="str">
        <f t="shared" si="0"/>
        <v>▶</v>
      </c>
    </row>
    <row r="6" spans="1:8">
      <c r="A6" s="2">
        <v>4</v>
      </c>
      <c r="B6" s="2" t="s">
        <v>642</v>
      </c>
      <c r="C6" s="55" t="s">
        <v>163</v>
      </c>
      <c r="D6" s="2" t="s">
        <v>643</v>
      </c>
      <c r="E6" s="60" t="s">
        <v>651</v>
      </c>
      <c r="F6" s="51" t="s">
        <v>652</v>
      </c>
      <c r="G6" s="2" t="s">
        <v>653</v>
      </c>
      <c r="H6" s="35" t="str">
        <f t="shared" si="0"/>
        <v>▶</v>
      </c>
    </row>
    <row r="7" spans="1:8">
      <c r="A7" s="2">
        <v>5</v>
      </c>
      <c r="B7" s="2" t="s">
        <v>642</v>
      </c>
      <c r="C7" s="55" t="s">
        <v>163</v>
      </c>
      <c r="D7" s="2" t="s">
        <v>643</v>
      </c>
      <c r="E7" s="60" t="s">
        <v>654</v>
      </c>
      <c r="F7" s="52" t="s">
        <v>655</v>
      </c>
      <c r="G7" s="2" t="s">
        <v>656</v>
      </c>
      <c r="H7" s="35" t="str">
        <f t="shared" si="0"/>
        <v>▶</v>
      </c>
    </row>
    <row r="8" spans="1:8">
      <c r="A8" s="2">
        <v>6</v>
      </c>
      <c r="B8" s="2" t="s">
        <v>642</v>
      </c>
      <c r="C8" s="55" t="s">
        <v>163</v>
      </c>
      <c r="D8" s="2" t="s">
        <v>643</v>
      </c>
      <c r="E8" s="60" t="s">
        <v>157</v>
      </c>
      <c r="F8" s="51" t="s">
        <v>657</v>
      </c>
      <c r="G8" s="2" t="s">
        <v>658</v>
      </c>
      <c r="H8" s="35" t="str">
        <f t="shared" si="0"/>
        <v>▶</v>
      </c>
    </row>
    <row r="9" spans="1:8">
      <c r="A9" s="2">
        <v>7</v>
      </c>
      <c r="B9" s="2" t="s">
        <v>642</v>
      </c>
      <c r="C9" s="55" t="s">
        <v>163</v>
      </c>
      <c r="D9" s="2" t="s">
        <v>643</v>
      </c>
      <c r="E9" s="60" t="s">
        <v>659</v>
      </c>
      <c r="F9" s="51" t="s">
        <v>660</v>
      </c>
      <c r="G9" s="2" t="s">
        <v>661</v>
      </c>
      <c r="H9" s="35" t="str">
        <f t="shared" si="0"/>
        <v>▶</v>
      </c>
    </row>
    <row r="10" spans="1:8">
      <c r="A10" s="2">
        <v>8</v>
      </c>
      <c r="B10" s="2" t="s">
        <v>642</v>
      </c>
      <c r="C10" s="55" t="s">
        <v>163</v>
      </c>
      <c r="D10" s="2" t="s">
        <v>643</v>
      </c>
      <c r="E10" s="60" t="s">
        <v>662</v>
      </c>
      <c r="F10" s="51" t="s">
        <v>663</v>
      </c>
      <c r="G10" s="2" t="s">
        <v>664</v>
      </c>
      <c r="H10" s="35" t="str">
        <f t="shared" si="0"/>
        <v>▶</v>
      </c>
    </row>
    <row r="11" spans="1:8">
      <c r="A11" s="2">
        <v>9</v>
      </c>
      <c r="B11" s="2" t="s">
        <v>642</v>
      </c>
      <c r="C11" s="55" t="s">
        <v>163</v>
      </c>
      <c r="D11" s="2" t="s">
        <v>643</v>
      </c>
      <c r="E11" s="60" t="s">
        <v>665</v>
      </c>
      <c r="F11" s="51" t="s">
        <v>666</v>
      </c>
      <c r="G11" s="2" t="s">
        <v>667</v>
      </c>
      <c r="H11" s="35" t="str">
        <f t="shared" si="0"/>
        <v>▶</v>
      </c>
    </row>
    <row r="12" spans="1:8">
      <c r="A12" s="2">
        <v>10</v>
      </c>
      <c r="B12" s="2" t="s">
        <v>642</v>
      </c>
      <c r="C12" s="55" t="s">
        <v>163</v>
      </c>
      <c r="D12" s="2" t="s">
        <v>643</v>
      </c>
      <c r="E12" s="60" t="s">
        <v>668</v>
      </c>
      <c r="F12" s="51" t="s">
        <v>669</v>
      </c>
      <c r="G12" s="2" t="s">
        <v>664</v>
      </c>
      <c r="H12" s="35" t="str">
        <f t="shared" si="0"/>
        <v>▶</v>
      </c>
    </row>
    <row r="13" spans="1:8">
      <c r="A13" s="2" t="s">
        <v>57</v>
      </c>
      <c r="B13" s="2" t="s">
        <v>58</v>
      </c>
      <c r="C13" s="55" t="s">
        <v>59</v>
      </c>
      <c r="D13" s="2" t="s">
        <v>60</v>
      </c>
      <c r="E13" s="60" t="s">
        <v>641</v>
      </c>
      <c r="F13" s="51" t="s">
        <v>54</v>
      </c>
      <c r="G13" s="2" t="s">
        <v>61</v>
      </c>
      <c r="H13" s="35" t="str">
        <f t="shared" si="0"/>
        <v>▶</v>
      </c>
    </row>
    <row r="14" spans="1:8">
      <c r="A14" s="2">
        <v>1</v>
      </c>
      <c r="B14" s="2" t="s">
        <v>642</v>
      </c>
      <c r="C14" s="55" t="s">
        <v>172</v>
      </c>
      <c r="D14" s="2" t="s">
        <v>643</v>
      </c>
      <c r="E14" s="60" t="s">
        <v>670</v>
      </c>
      <c r="F14" s="51" t="s">
        <v>671</v>
      </c>
      <c r="G14" s="2" t="s">
        <v>672</v>
      </c>
      <c r="H14" s="35" t="str">
        <f t="shared" si="0"/>
        <v>▶</v>
      </c>
    </row>
    <row r="15" spans="1:8">
      <c r="A15" s="2">
        <v>1</v>
      </c>
      <c r="B15" s="2" t="s">
        <v>642</v>
      </c>
      <c r="C15" s="55" t="s">
        <v>172</v>
      </c>
      <c r="D15" s="2" t="s">
        <v>673</v>
      </c>
      <c r="E15" s="60" t="s">
        <v>674</v>
      </c>
      <c r="F15" s="51" t="s">
        <v>675</v>
      </c>
      <c r="G15" s="2" t="s">
        <v>172</v>
      </c>
      <c r="H15" s="35" t="str">
        <f t="shared" si="0"/>
        <v>▶</v>
      </c>
    </row>
    <row r="16" spans="1:8">
      <c r="A16" s="2" t="s">
        <v>57</v>
      </c>
      <c r="B16" s="2" t="s">
        <v>58</v>
      </c>
      <c r="C16" s="55" t="s">
        <v>59</v>
      </c>
      <c r="D16" s="2" t="s">
        <v>60</v>
      </c>
      <c r="E16" s="60" t="s">
        <v>641</v>
      </c>
      <c r="F16" s="51" t="s">
        <v>54</v>
      </c>
      <c r="G16" s="2" t="s">
        <v>61</v>
      </c>
      <c r="H16" s="35" t="str">
        <f t="shared" si="0"/>
        <v>▶</v>
      </c>
    </row>
    <row r="17" spans="1:8">
      <c r="A17" s="2">
        <v>1</v>
      </c>
      <c r="B17" s="2" t="s">
        <v>642</v>
      </c>
      <c r="C17" s="55" t="s">
        <v>174</v>
      </c>
      <c r="D17" s="2" t="s">
        <v>643</v>
      </c>
      <c r="E17" s="60" t="s">
        <v>676</v>
      </c>
      <c r="F17" s="51" t="s">
        <v>677</v>
      </c>
      <c r="G17" s="2" t="s">
        <v>678</v>
      </c>
      <c r="H17" s="35" t="str">
        <f t="shared" si="0"/>
        <v>▶</v>
      </c>
    </row>
    <row r="18" spans="1:8" ht="33">
      <c r="A18" s="2">
        <v>2</v>
      </c>
      <c r="B18" s="2" t="s">
        <v>642</v>
      </c>
      <c r="C18" s="55" t="s">
        <v>174</v>
      </c>
      <c r="D18" s="2" t="s">
        <v>643</v>
      </c>
      <c r="E18" s="60" t="s">
        <v>113</v>
      </c>
      <c r="F18" s="51" t="s">
        <v>679</v>
      </c>
      <c r="G18" s="2" t="s">
        <v>680</v>
      </c>
      <c r="H18" s="35" t="str">
        <f t="shared" si="0"/>
        <v>▶</v>
      </c>
    </row>
    <row r="19" spans="1:8">
      <c r="A19" s="2">
        <v>3</v>
      </c>
      <c r="B19" s="2" t="s">
        <v>642</v>
      </c>
      <c r="C19" s="55" t="s">
        <v>174</v>
      </c>
      <c r="D19" s="2" t="s">
        <v>643</v>
      </c>
      <c r="E19" s="60" t="s">
        <v>681</v>
      </c>
      <c r="F19" s="51" t="s">
        <v>682</v>
      </c>
      <c r="G19" s="2" t="s">
        <v>683</v>
      </c>
      <c r="H19" s="35" t="str">
        <f t="shared" si="0"/>
        <v>▶</v>
      </c>
    </row>
    <row r="20" spans="1:8">
      <c r="A20" s="2">
        <v>4</v>
      </c>
      <c r="B20" s="2" t="s">
        <v>642</v>
      </c>
      <c r="C20" s="55" t="s">
        <v>174</v>
      </c>
      <c r="D20" s="2" t="s">
        <v>643</v>
      </c>
      <c r="E20" s="60" t="s">
        <v>684</v>
      </c>
      <c r="F20" s="51" t="s">
        <v>685</v>
      </c>
      <c r="G20" s="2" t="s">
        <v>686</v>
      </c>
      <c r="H20" s="35" t="str">
        <f t="shared" si="0"/>
        <v>▶</v>
      </c>
    </row>
    <row r="21" spans="1:8">
      <c r="A21" s="2">
        <v>5</v>
      </c>
      <c r="B21" s="2" t="s">
        <v>642</v>
      </c>
      <c r="C21" s="55" t="s">
        <v>174</v>
      </c>
      <c r="D21" s="2" t="s">
        <v>643</v>
      </c>
      <c r="E21" s="60" t="s">
        <v>687</v>
      </c>
      <c r="F21" s="51" t="s">
        <v>688</v>
      </c>
      <c r="G21" s="2" t="s">
        <v>686</v>
      </c>
      <c r="H21" s="35" t="str">
        <f t="shared" si="0"/>
        <v>▶</v>
      </c>
    </row>
    <row r="22" spans="1:8">
      <c r="A22" s="2">
        <v>6</v>
      </c>
      <c r="B22" s="2" t="s">
        <v>642</v>
      </c>
      <c r="C22" s="55" t="s">
        <v>174</v>
      </c>
      <c r="D22" s="2" t="s">
        <v>643</v>
      </c>
      <c r="E22" s="60" t="s">
        <v>689</v>
      </c>
      <c r="F22" s="51" t="s">
        <v>690</v>
      </c>
      <c r="G22" s="2" t="s">
        <v>678</v>
      </c>
      <c r="H22" s="35" t="str">
        <f t="shared" si="0"/>
        <v>▶</v>
      </c>
    </row>
    <row r="23" spans="1:8">
      <c r="A23" s="2">
        <v>7</v>
      </c>
      <c r="B23" s="2" t="s">
        <v>642</v>
      </c>
      <c r="C23" s="55" t="s">
        <v>174</v>
      </c>
      <c r="D23" s="2" t="s">
        <v>643</v>
      </c>
      <c r="E23" s="60" t="s">
        <v>691</v>
      </c>
      <c r="F23" s="51" t="s">
        <v>692</v>
      </c>
      <c r="G23" s="2" t="s">
        <v>653</v>
      </c>
      <c r="H23" s="35" t="str">
        <f t="shared" si="0"/>
        <v>▶</v>
      </c>
    </row>
    <row r="24" spans="1:8">
      <c r="A24" s="2">
        <v>8</v>
      </c>
      <c r="B24" s="2" t="s">
        <v>642</v>
      </c>
      <c r="C24" s="55" t="s">
        <v>174</v>
      </c>
      <c r="D24" s="2" t="s">
        <v>643</v>
      </c>
      <c r="E24" s="60" t="s">
        <v>693</v>
      </c>
      <c r="F24" s="51" t="s">
        <v>694</v>
      </c>
      <c r="G24" s="2" t="s">
        <v>695</v>
      </c>
      <c r="H24" s="35" t="str">
        <f t="shared" si="0"/>
        <v>▶</v>
      </c>
    </row>
    <row r="25" spans="1:8">
      <c r="A25" s="2">
        <v>9</v>
      </c>
      <c r="B25" s="2" t="s">
        <v>642</v>
      </c>
      <c r="C25" s="55" t="s">
        <v>174</v>
      </c>
      <c r="D25" s="2" t="s">
        <v>643</v>
      </c>
      <c r="E25" s="60" t="s">
        <v>696</v>
      </c>
      <c r="F25" s="51" t="s">
        <v>697</v>
      </c>
      <c r="G25" s="2" t="s">
        <v>698</v>
      </c>
      <c r="H25" s="35" t="str">
        <f t="shared" si="0"/>
        <v>▶</v>
      </c>
    </row>
    <row r="26" spans="1:8">
      <c r="A26" s="2">
        <v>10</v>
      </c>
      <c r="B26" s="2" t="s">
        <v>642</v>
      </c>
      <c r="C26" s="55" t="s">
        <v>174</v>
      </c>
      <c r="D26" s="2" t="s">
        <v>643</v>
      </c>
      <c r="E26" s="60" t="s">
        <v>699</v>
      </c>
      <c r="F26" s="51" t="s">
        <v>700</v>
      </c>
      <c r="G26" s="2" t="s">
        <v>656</v>
      </c>
      <c r="H26" s="35" t="str">
        <f t="shared" si="0"/>
        <v>▶</v>
      </c>
    </row>
    <row r="27" spans="1:8">
      <c r="A27" s="2" t="s">
        <v>57</v>
      </c>
      <c r="B27" s="2" t="s">
        <v>58</v>
      </c>
      <c r="C27" s="55" t="s">
        <v>59</v>
      </c>
      <c r="D27" s="2" t="s">
        <v>60</v>
      </c>
      <c r="E27" s="60" t="s">
        <v>641</v>
      </c>
      <c r="F27" s="51" t="s">
        <v>54</v>
      </c>
      <c r="G27" s="2" t="s">
        <v>61</v>
      </c>
      <c r="H27" s="35" t="str">
        <f t="shared" si="0"/>
        <v>▶</v>
      </c>
    </row>
    <row r="28" spans="1:8">
      <c r="A28" s="2">
        <v>1</v>
      </c>
      <c r="B28" s="2" t="s">
        <v>642</v>
      </c>
      <c r="C28" s="55" t="s">
        <v>176</v>
      </c>
      <c r="D28" s="2" t="s">
        <v>643</v>
      </c>
      <c r="E28" s="60" t="s">
        <v>701</v>
      </c>
      <c r="F28" s="51" t="s">
        <v>702</v>
      </c>
      <c r="G28" s="2" t="s">
        <v>703</v>
      </c>
      <c r="H28" s="35" t="str">
        <f t="shared" si="0"/>
        <v>▶</v>
      </c>
    </row>
    <row r="29" spans="1:8">
      <c r="A29" s="2">
        <v>2</v>
      </c>
      <c r="B29" s="2" t="s">
        <v>642</v>
      </c>
      <c r="C29" s="55" t="s">
        <v>176</v>
      </c>
      <c r="D29" s="2" t="s">
        <v>643</v>
      </c>
      <c r="E29" s="60" t="s">
        <v>704</v>
      </c>
      <c r="F29" s="51" t="s">
        <v>705</v>
      </c>
      <c r="G29" s="2" t="s">
        <v>703</v>
      </c>
      <c r="H29" s="35" t="str">
        <f t="shared" si="0"/>
        <v>▶</v>
      </c>
    </row>
    <row r="30" spans="1:8" ht="33">
      <c r="A30" s="2">
        <v>3</v>
      </c>
      <c r="B30" s="2" t="s">
        <v>642</v>
      </c>
      <c r="C30" s="55" t="s">
        <v>176</v>
      </c>
      <c r="D30" s="2" t="s">
        <v>643</v>
      </c>
      <c r="E30" s="60" t="s">
        <v>706</v>
      </c>
      <c r="F30" s="51" t="s">
        <v>707</v>
      </c>
      <c r="G30" s="2" t="s">
        <v>708</v>
      </c>
      <c r="H30" s="35" t="str">
        <f t="shared" si="0"/>
        <v>▶</v>
      </c>
    </row>
    <row r="31" spans="1:8">
      <c r="A31" s="2">
        <v>4</v>
      </c>
      <c r="B31" s="2" t="s">
        <v>642</v>
      </c>
      <c r="C31" s="55" t="s">
        <v>176</v>
      </c>
      <c r="D31" s="2" t="s">
        <v>643</v>
      </c>
      <c r="E31" s="60" t="s">
        <v>709</v>
      </c>
      <c r="F31" s="51" t="s">
        <v>710</v>
      </c>
      <c r="G31" s="2" t="s">
        <v>711</v>
      </c>
      <c r="H31" s="35" t="str">
        <f t="shared" si="0"/>
        <v>▶</v>
      </c>
    </row>
    <row r="32" spans="1:8" ht="33">
      <c r="A32" s="2">
        <v>5</v>
      </c>
      <c r="B32" s="2" t="s">
        <v>642</v>
      </c>
      <c r="C32" s="55" t="s">
        <v>176</v>
      </c>
      <c r="D32" s="2" t="s">
        <v>643</v>
      </c>
      <c r="E32" s="60" t="s">
        <v>712</v>
      </c>
      <c r="F32" s="51" t="s">
        <v>713</v>
      </c>
      <c r="G32" s="2" t="s">
        <v>708</v>
      </c>
      <c r="H32" s="35" t="str">
        <f t="shared" si="0"/>
        <v>▶</v>
      </c>
    </row>
    <row r="33" spans="1:8">
      <c r="A33" s="2">
        <v>6</v>
      </c>
      <c r="B33" s="2" t="s">
        <v>642</v>
      </c>
      <c r="C33" s="55" t="s">
        <v>176</v>
      </c>
      <c r="D33" s="2" t="s">
        <v>643</v>
      </c>
      <c r="E33" s="60" t="s">
        <v>714</v>
      </c>
      <c r="F33" s="51" t="s">
        <v>715</v>
      </c>
      <c r="G33" s="2" t="s">
        <v>667</v>
      </c>
      <c r="H33" s="35" t="str">
        <f t="shared" si="0"/>
        <v>▶</v>
      </c>
    </row>
    <row r="34" spans="1:8">
      <c r="A34" s="2" t="s">
        <v>57</v>
      </c>
      <c r="B34" s="2" t="s">
        <v>58</v>
      </c>
      <c r="C34" s="55" t="s">
        <v>59</v>
      </c>
      <c r="D34" s="2" t="s">
        <v>60</v>
      </c>
      <c r="E34" s="60" t="s">
        <v>641</v>
      </c>
      <c r="F34" s="51" t="s">
        <v>54</v>
      </c>
      <c r="G34" s="2" t="s">
        <v>61</v>
      </c>
      <c r="H34" s="35" t="str">
        <f t="shared" si="0"/>
        <v>▶</v>
      </c>
    </row>
    <row r="35" spans="1:8">
      <c r="A35" s="2">
        <v>1</v>
      </c>
      <c r="B35" s="2" t="s">
        <v>642</v>
      </c>
      <c r="C35" s="55" t="s">
        <v>180</v>
      </c>
      <c r="D35" s="2" t="s">
        <v>643</v>
      </c>
      <c r="E35" s="60" t="s">
        <v>716</v>
      </c>
      <c r="F35" s="51" t="s">
        <v>717</v>
      </c>
      <c r="G35" s="2" t="s">
        <v>718</v>
      </c>
      <c r="H35" s="35" t="str">
        <f t="shared" si="0"/>
        <v>▶</v>
      </c>
    </row>
    <row r="36" spans="1:8">
      <c r="A36" s="2">
        <v>2</v>
      </c>
      <c r="B36" s="2" t="s">
        <v>642</v>
      </c>
      <c r="C36" s="55" t="s">
        <v>180</v>
      </c>
      <c r="D36" s="2" t="s">
        <v>643</v>
      </c>
      <c r="E36" s="60" t="s">
        <v>102</v>
      </c>
      <c r="F36" s="51" t="s">
        <v>101</v>
      </c>
      <c r="G36" s="2" t="s">
        <v>719</v>
      </c>
      <c r="H36" s="35" t="str">
        <f t="shared" si="0"/>
        <v>▶</v>
      </c>
    </row>
    <row r="37" spans="1:8">
      <c r="A37" s="2">
        <v>3</v>
      </c>
      <c r="B37" s="2" t="s">
        <v>642</v>
      </c>
      <c r="C37" s="55" t="s">
        <v>180</v>
      </c>
      <c r="D37" s="2" t="s">
        <v>643</v>
      </c>
      <c r="E37" s="60" t="s">
        <v>105</v>
      </c>
      <c r="F37" s="51" t="s">
        <v>104</v>
      </c>
      <c r="G37" s="2" t="s">
        <v>661</v>
      </c>
      <c r="H37" s="35" t="str">
        <f t="shared" si="0"/>
        <v>▶</v>
      </c>
    </row>
    <row r="38" spans="1:8">
      <c r="A38" s="2">
        <v>4</v>
      </c>
      <c r="B38" s="2" t="s">
        <v>642</v>
      </c>
      <c r="C38" s="55" t="s">
        <v>180</v>
      </c>
      <c r="D38" s="2" t="s">
        <v>643</v>
      </c>
      <c r="E38" s="60" t="s">
        <v>720</v>
      </c>
      <c r="F38" s="51" t="s">
        <v>721</v>
      </c>
      <c r="G38" s="2" t="s">
        <v>667</v>
      </c>
      <c r="H38" s="35" t="str">
        <f t="shared" si="0"/>
        <v>▶</v>
      </c>
    </row>
    <row r="39" spans="1:8">
      <c r="A39" s="2">
        <v>5</v>
      </c>
      <c r="B39" s="2" t="s">
        <v>642</v>
      </c>
      <c r="C39" s="55" t="s">
        <v>180</v>
      </c>
      <c r="D39" s="2" t="s">
        <v>643</v>
      </c>
      <c r="E39" s="60" t="s">
        <v>722</v>
      </c>
      <c r="F39" s="51" t="s">
        <v>723</v>
      </c>
      <c r="G39" s="2" t="s">
        <v>661</v>
      </c>
      <c r="H39" s="35" t="str">
        <f t="shared" si="0"/>
        <v>▶</v>
      </c>
    </row>
    <row r="40" spans="1:8">
      <c r="A40" s="2">
        <v>6</v>
      </c>
      <c r="B40" s="2" t="s">
        <v>642</v>
      </c>
      <c r="C40" s="55" t="s">
        <v>180</v>
      </c>
      <c r="D40" s="2" t="s">
        <v>643</v>
      </c>
      <c r="E40" s="60" t="s">
        <v>724</v>
      </c>
      <c r="F40" s="51" t="s">
        <v>725</v>
      </c>
      <c r="G40" s="2" t="s">
        <v>653</v>
      </c>
      <c r="H40" s="35" t="str">
        <f t="shared" si="0"/>
        <v>▶</v>
      </c>
    </row>
    <row r="41" spans="1:8">
      <c r="A41" s="2">
        <v>7</v>
      </c>
      <c r="B41" s="2" t="s">
        <v>642</v>
      </c>
      <c r="C41" s="55" t="s">
        <v>180</v>
      </c>
      <c r="D41" s="2" t="s">
        <v>643</v>
      </c>
      <c r="E41" s="60" t="s">
        <v>726</v>
      </c>
      <c r="F41" s="51" t="s">
        <v>727</v>
      </c>
      <c r="G41" s="2" t="s">
        <v>728</v>
      </c>
      <c r="H41" s="35" t="str">
        <f t="shared" si="0"/>
        <v>▶</v>
      </c>
    </row>
    <row r="42" spans="1:8">
      <c r="A42" s="2">
        <v>8</v>
      </c>
      <c r="B42" s="2" t="s">
        <v>642</v>
      </c>
      <c r="C42" s="55" t="s">
        <v>180</v>
      </c>
      <c r="D42" s="2" t="s">
        <v>643</v>
      </c>
      <c r="E42" s="60" t="s">
        <v>729</v>
      </c>
      <c r="F42" s="51" t="s">
        <v>730</v>
      </c>
      <c r="G42" s="2" t="s">
        <v>731</v>
      </c>
      <c r="H42" s="35" t="str">
        <f t="shared" si="0"/>
        <v>▶</v>
      </c>
    </row>
    <row r="43" spans="1:8">
      <c r="A43" s="2">
        <v>9</v>
      </c>
      <c r="B43" s="2" t="s">
        <v>642</v>
      </c>
      <c r="C43" s="55" t="s">
        <v>180</v>
      </c>
      <c r="D43" s="2" t="s">
        <v>643</v>
      </c>
      <c r="E43" s="60" t="s">
        <v>732</v>
      </c>
      <c r="F43" s="51" t="s">
        <v>733</v>
      </c>
      <c r="G43" s="2" t="s">
        <v>680</v>
      </c>
      <c r="H43" s="35" t="str">
        <f t="shared" si="0"/>
        <v>▶</v>
      </c>
    </row>
    <row r="44" spans="1:8">
      <c r="A44" s="2" t="s">
        <v>57</v>
      </c>
      <c r="B44" s="2" t="s">
        <v>58</v>
      </c>
      <c r="C44" s="55" t="s">
        <v>59</v>
      </c>
      <c r="D44" s="2" t="s">
        <v>60</v>
      </c>
      <c r="E44" s="60" t="s">
        <v>641</v>
      </c>
      <c r="F44" s="51" t="s">
        <v>54</v>
      </c>
      <c r="G44" s="2" t="s">
        <v>61</v>
      </c>
      <c r="H44" s="35" t="str">
        <f t="shared" si="0"/>
        <v>▶</v>
      </c>
    </row>
    <row r="45" spans="1:8">
      <c r="A45" s="2">
        <v>1</v>
      </c>
      <c r="B45" s="2" t="s">
        <v>642</v>
      </c>
      <c r="C45" s="55" t="s">
        <v>184</v>
      </c>
      <c r="D45" s="2" t="s">
        <v>643</v>
      </c>
      <c r="E45" s="60" t="s">
        <v>734</v>
      </c>
      <c r="F45" s="51" t="s">
        <v>735</v>
      </c>
      <c r="G45" s="2" t="s">
        <v>658</v>
      </c>
      <c r="H45" s="35" t="str">
        <f t="shared" si="0"/>
        <v>▶</v>
      </c>
    </row>
    <row r="46" spans="1:8">
      <c r="A46" s="2">
        <v>2</v>
      </c>
      <c r="B46" s="2" t="s">
        <v>642</v>
      </c>
      <c r="C46" s="55" t="s">
        <v>184</v>
      </c>
      <c r="D46" s="2" t="s">
        <v>643</v>
      </c>
      <c r="E46" s="60" t="s">
        <v>736</v>
      </c>
      <c r="F46" s="51" t="s">
        <v>737</v>
      </c>
      <c r="G46" s="2" t="s">
        <v>738</v>
      </c>
      <c r="H46" s="35" t="str">
        <f t="shared" si="0"/>
        <v>▶</v>
      </c>
    </row>
    <row r="47" spans="1:8">
      <c r="A47" s="2">
        <v>3</v>
      </c>
      <c r="B47" s="2" t="s">
        <v>642</v>
      </c>
      <c r="C47" s="55" t="s">
        <v>184</v>
      </c>
      <c r="D47" s="2" t="s">
        <v>643</v>
      </c>
      <c r="E47" s="60" t="s">
        <v>739</v>
      </c>
      <c r="F47" s="51" t="s">
        <v>740</v>
      </c>
      <c r="G47" s="2" t="s">
        <v>647</v>
      </c>
      <c r="H47" s="35" t="str">
        <f t="shared" si="0"/>
        <v>▶</v>
      </c>
    </row>
    <row r="48" spans="1:8">
      <c r="A48" s="2">
        <v>4</v>
      </c>
      <c r="B48" s="2" t="s">
        <v>642</v>
      </c>
      <c r="C48" s="55" t="s">
        <v>184</v>
      </c>
      <c r="D48" s="2" t="s">
        <v>643</v>
      </c>
      <c r="E48" s="60" t="s">
        <v>741</v>
      </c>
      <c r="F48" s="51" t="s">
        <v>742</v>
      </c>
      <c r="G48" s="2" t="s">
        <v>743</v>
      </c>
      <c r="H48" s="35" t="str">
        <f t="shared" si="0"/>
        <v>▶</v>
      </c>
    </row>
    <row r="49" spans="1:8" ht="33">
      <c r="A49" s="2">
        <v>5</v>
      </c>
      <c r="B49" s="2" t="s">
        <v>642</v>
      </c>
      <c r="C49" s="55" t="s">
        <v>184</v>
      </c>
      <c r="D49" s="2" t="s">
        <v>643</v>
      </c>
      <c r="E49" s="60" t="s">
        <v>712</v>
      </c>
      <c r="F49" s="51" t="s">
        <v>713</v>
      </c>
      <c r="G49" s="2" t="s">
        <v>708</v>
      </c>
      <c r="H49" s="35" t="str">
        <f t="shared" si="0"/>
        <v>▶</v>
      </c>
    </row>
    <row r="50" spans="1:8">
      <c r="A50" s="2">
        <v>6</v>
      </c>
      <c r="B50" s="2" t="s">
        <v>642</v>
      </c>
      <c r="C50" s="55" t="s">
        <v>184</v>
      </c>
      <c r="D50" s="2" t="s">
        <v>643</v>
      </c>
      <c r="E50" s="60" t="s">
        <v>699</v>
      </c>
      <c r="F50" s="51" t="s">
        <v>700</v>
      </c>
      <c r="G50" s="2" t="s">
        <v>656</v>
      </c>
      <c r="H50" s="35" t="str">
        <f t="shared" si="0"/>
        <v>▶</v>
      </c>
    </row>
    <row r="51" spans="1:8">
      <c r="A51" s="2">
        <v>7</v>
      </c>
      <c r="B51" s="2" t="s">
        <v>642</v>
      </c>
      <c r="C51" s="55" t="s">
        <v>184</v>
      </c>
      <c r="D51" s="2" t="s">
        <v>643</v>
      </c>
      <c r="E51" s="60" t="s">
        <v>744</v>
      </c>
      <c r="F51" s="51" t="s">
        <v>745</v>
      </c>
      <c r="G51" s="2" t="s">
        <v>656</v>
      </c>
      <c r="H51" s="35" t="str">
        <f t="shared" si="0"/>
        <v>▶</v>
      </c>
    </row>
    <row r="52" spans="1:8">
      <c r="A52" s="2">
        <v>8</v>
      </c>
      <c r="B52" s="2" t="s">
        <v>642</v>
      </c>
      <c r="C52" s="55" t="s">
        <v>184</v>
      </c>
      <c r="D52" s="2" t="s">
        <v>643</v>
      </c>
      <c r="E52" s="60" t="s">
        <v>746</v>
      </c>
      <c r="F52" s="51" t="s">
        <v>747</v>
      </c>
      <c r="G52" s="2" t="s">
        <v>748</v>
      </c>
      <c r="H52" s="35" t="str">
        <f t="shared" si="0"/>
        <v>▶</v>
      </c>
    </row>
    <row r="53" spans="1:8">
      <c r="A53" s="2">
        <v>9</v>
      </c>
      <c r="B53" s="2" t="s">
        <v>642</v>
      </c>
      <c r="C53" s="55" t="s">
        <v>184</v>
      </c>
      <c r="D53" s="2" t="s">
        <v>643</v>
      </c>
      <c r="E53" s="60" t="s">
        <v>749</v>
      </c>
      <c r="F53" s="51" t="s">
        <v>750</v>
      </c>
      <c r="G53" s="2" t="s">
        <v>751</v>
      </c>
      <c r="H53" s="35" t="str">
        <f t="shared" si="0"/>
        <v>▶</v>
      </c>
    </row>
    <row r="54" spans="1:8">
      <c r="A54" s="2" t="s">
        <v>57</v>
      </c>
      <c r="B54" s="2" t="s">
        <v>58</v>
      </c>
      <c r="C54" s="55" t="s">
        <v>59</v>
      </c>
      <c r="D54" s="2" t="s">
        <v>60</v>
      </c>
      <c r="E54" s="60" t="s">
        <v>641</v>
      </c>
      <c r="F54" s="51" t="s">
        <v>54</v>
      </c>
      <c r="G54" s="2" t="s">
        <v>61</v>
      </c>
      <c r="H54" s="35" t="str">
        <f t="shared" si="0"/>
        <v>▶</v>
      </c>
    </row>
    <row r="55" spans="1:8">
      <c r="A55" s="2">
        <v>1</v>
      </c>
      <c r="B55" s="2" t="s">
        <v>752</v>
      </c>
      <c r="C55" s="55" t="s">
        <v>226</v>
      </c>
      <c r="D55" s="2" t="s">
        <v>643</v>
      </c>
      <c r="E55" s="60" t="s">
        <v>753</v>
      </c>
      <c r="F55" s="51" t="s">
        <v>754</v>
      </c>
      <c r="G55" s="2" t="s">
        <v>711</v>
      </c>
      <c r="H55" s="35" t="str">
        <f t="shared" si="0"/>
        <v>▶</v>
      </c>
    </row>
    <row r="56" spans="1:8">
      <c r="A56" s="2">
        <v>2</v>
      </c>
      <c r="B56" s="2" t="s">
        <v>752</v>
      </c>
      <c r="C56" s="55" t="s">
        <v>226</v>
      </c>
      <c r="D56" s="2" t="s">
        <v>643</v>
      </c>
      <c r="E56" s="60" t="s">
        <v>123</v>
      </c>
      <c r="F56" s="51" t="s">
        <v>122</v>
      </c>
      <c r="G56" s="2" t="s">
        <v>647</v>
      </c>
      <c r="H56" s="35" t="str">
        <f t="shared" si="0"/>
        <v>▶</v>
      </c>
    </row>
    <row r="57" spans="1:8">
      <c r="A57" s="2">
        <v>3</v>
      </c>
      <c r="B57" s="2" t="s">
        <v>752</v>
      </c>
      <c r="C57" s="55" t="s">
        <v>226</v>
      </c>
      <c r="D57" s="2" t="s">
        <v>643</v>
      </c>
      <c r="E57" s="60" t="s">
        <v>755</v>
      </c>
      <c r="F57" s="52" t="s">
        <v>756</v>
      </c>
      <c r="G57" s="2" t="s">
        <v>664</v>
      </c>
      <c r="H57" s="35" t="str">
        <f t="shared" si="0"/>
        <v>▶</v>
      </c>
    </row>
    <row r="58" spans="1:8">
      <c r="A58" s="2">
        <v>4</v>
      </c>
      <c r="B58" s="2" t="s">
        <v>752</v>
      </c>
      <c r="C58" s="55" t="s">
        <v>226</v>
      </c>
      <c r="D58" s="2" t="s">
        <v>643</v>
      </c>
      <c r="E58" s="60" t="s">
        <v>691</v>
      </c>
      <c r="F58" s="51" t="s">
        <v>692</v>
      </c>
      <c r="G58" s="2" t="s">
        <v>653</v>
      </c>
      <c r="H58" s="35" t="str">
        <f t="shared" si="0"/>
        <v>▶</v>
      </c>
    </row>
    <row r="59" spans="1:8">
      <c r="A59" s="2">
        <v>5</v>
      </c>
      <c r="B59" s="2" t="s">
        <v>752</v>
      </c>
      <c r="C59" s="55" t="s">
        <v>226</v>
      </c>
      <c r="D59" s="2" t="s">
        <v>643</v>
      </c>
      <c r="E59" s="60" t="s">
        <v>150</v>
      </c>
      <c r="F59" s="51" t="s">
        <v>149</v>
      </c>
      <c r="G59" s="2" t="s">
        <v>698</v>
      </c>
      <c r="H59" s="35" t="str">
        <f t="shared" si="0"/>
        <v>▶</v>
      </c>
    </row>
    <row r="60" spans="1:8">
      <c r="A60" s="2">
        <v>6</v>
      </c>
      <c r="B60" s="2" t="s">
        <v>752</v>
      </c>
      <c r="C60" s="55" t="s">
        <v>226</v>
      </c>
      <c r="D60" s="2" t="s">
        <v>643</v>
      </c>
      <c r="E60" s="60" t="s">
        <v>757</v>
      </c>
      <c r="F60" s="51" t="s">
        <v>758</v>
      </c>
      <c r="G60" s="2" t="s">
        <v>759</v>
      </c>
      <c r="H60" s="35" t="str">
        <f t="shared" si="0"/>
        <v>▶</v>
      </c>
    </row>
    <row r="61" spans="1:8">
      <c r="A61" s="2">
        <v>7</v>
      </c>
      <c r="B61" s="2" t="s">
        <v>752</v>
      </c>
      <c r="C61" s="55" t="s">
        <v>226</v>
      </c>
      <c r="D61" s="2" t="s">
        <v>643</v>
      </c>
      <c r="E61" s="60" t="s">
        <v>760</v>
      </c>
      <c r="F61" s="51" t="s">
        <v>761</v>
      </c>
      <c r="G61" s="2" t="s">
        <v>680</v>
      </c>
      <c r="H61" s="35" t="str">
        <f t="shared" si="0"/>
        <v>▶</v>
      </c>
    </row>
    <row r="62" spans="1:8">
      <c r="A62" s="2">
        <v>8</v>
      </c>
      <c r="B62" s="2" t="s">
        <v>752</v>
      </c>
      <c r="C62" s="55" t="s">
        <v>226</v>
      </c>
      <c r="D62" s="2" t="s">
        <v>643</v>
      </c>
      <c r="E62" s="60" t="s">
        <v>722</v>
      </c>
      <c r="F62" s="51" t="s">
        <v>723</v>
      </c>
      <c r="G62" s="2" t="s">
        <v>661</v>
      </c>
      <c r="H62" s="35" t="str">
        <f t="shared" si="0"/>
        <v>▶</v>
      </c>
    </row>
    <row r="63" spans="1:8">
      <c r="A63" s="2">
        <v>9</v>
      </c>
      <c r="B63" s="2" t="s">
        <v>752</v>
      </c>
      <c r="C63" s="55" t="s">
        <v>226</v>
      </c>
      <c r="D63" s="2" t="s">
        <v>643</v>
      </c>
      <c r="E63" s="60" t="s">
        <v>762</v>
      </c>
      <c r="F63" s="51" t="s">
        <v>763</v>
      </c>
      <c r="G63" s="2" t="s">
        <v>653</v>
      </c>
      <c r="H63" s="35" t="str">
        <f t="shared" si="0"/>
        <v>▶</v>
      </c>
    </row>
    <row r="64" spans="1:8">
      <c r="A64" s="2">
        <v>10</v>
      </c>
      <c r="B64" s="2" t="s">
        <v>752</v>
      </c>
      <c r="C64" s="55" t="s">
        <v>226</v>
      </c>
      <c r="D64" s="2" t="s">
        <v>643</v>
      </c>
      <c r="E64" s="60" t="s">
        <v>764</v>
      </c>
      <c r="F64" s="51" t="s">
        <v>765</v>
      </c>
      <c r="G64" s="2" t="s">
        <v>711</v>
      </c>
      <c r="H64" s="35" t="str">
        <f t="shared" si="0"/>
        <v>▶</v>
      </c>
    </row>
    <row r="65" spans="1:8">
      <c r="A65" s="2" t="s">
        <v>57</v>
      </c>
      <c r="B65" s="2" t="s">
        <v>58</v>
      </c>
      <c r="C65" s="55" t="s">
        <v>59</v>
      </c>
      <c r="D65" s="2" t="s">
        <v>60</v>
      </c>
      <c r="E65" s="60" t="s">
        <v>641</v>
      </c>
      <c r="F65" s="51" t="s">
        <v>54</v>
      </c>
      <c r="G65" s="2" t="s">
        <v>61</v>
      </c>
      <c r="H65" s="35" t="str">
        <f t="shared" si="0"/>
        <v>▶</v>
      </c>
    </row>
    <row r="66" spans="1:8">
      <c r="A66" s="2">
        <v>1</v>
      </c>
      <c r="B66" s="2" t="s">
        <v>752</v>
      </c>
      <c r="C66" s="55" t="s">
        <v>230</v>
      </c>
      <c r="D66" s="2" t="s">
        <v>643</v>
      </c>
      <c r="E66" s="60" t="s">
        <v>766</v>
      </c>
      <c r="F66" s="51" t="s">
        <v>767</v>
      </c>
      <c r="G66" s="2" t="s">
        <v>661</v>
      </c>
      <c r="H66" s="35" t="str">
        <f t="shared" si="0"/>
        <v>▶</v>
      </c>
    </row>
    <row r="67" spans="1:8">
      <c r="A67" s="2" t="s">
        <v>57</v>
      </c>
      <c r="B67" s="2" t="s">
        <v>58</v>
      </c>
      <c r="C67" s="55" t="s">
        <v>59</v>
      </c>
      <c r="D67" s="2" t="s">
        <v>60</v>
      </c>
      <c r="E67" s="60" t="s">
        <v>641</v>
      </c>
      <c r="F67" s="51" t="s">
        <v>54</v>
      </c>
      <c r="G67" s="2" t="s">
        <v>61</v>
      </c>
      <c r="H67" s="35" t="str">
        <f t="shared" ref="H67:H130" si="1">IF(ISBLANK($E67),"",HYPERLINK($E67,"▶"))</f>
        <v>▶</v>
      </c>
    </row>
    <row r="68" spans="1:8" ht="33">
      <c r="A68" s="2">
        <v>1</v>
      </c>
      <c r="B68" s="2" t="s">
        <v>752</v>
      </c>
      <c r="C68" s="55" t="s">
        <v>232</v>
      </c>
      <c r="D68" s="2" t="s">
        <v>643</v>
      </c>
      <c r="E68" s="60" t="s">
        <v>113</v>
      </c>
      <c r="F68" s="51" t="s">
        <v>679</v>
      </c>
      <c r="G68" s="2" t="s">
        <v>680</v>
      </c>
      <c r="H68" s="35" t="str">
        <f t="shared" si="1"/>
        <v>▶</v>
      </c>
    </row>
    <row r="69" spans="1:8" ht="33">
      <c r="A69" s="2">
        <v>2</v>
      </c>
      <c r="B69" s="2" t="s">
        <v>752</v>
      </c>
      <c r="C69" s="55" t="s">
        <v>232</v>
      </c>
      <c r="D69" s="2" t="s">
        <v>643</v>
      </c>
      <c r="E69" s="60" t="s">
        <v>712</v>
      </c>
      <c r="F69" s="51" t="s">
        <v>713</v>
      </c>
      <c r="G69" s="2" t="s">
        <v>708</v>
      </c>
      <c r="H69" s="35" t="str">
        <f t="shared" si="1"/>
        <v>▶</v>
      </c>
    </row>
    <row r="70" spans="1:8">
      <c r="A70" s="2">
        <v>3</v>
      </c>
      <c r="B70" s="2" t="s">
        <v>752</v>
      </c>
      <c r="C70" s="55" t="s">
        <v>232</v>
      </c>
      <c r="D70" s="2" t="s">
        <v>643</v>
      </c>
      <c r="E70" s="60" t="s">
        <v>768</v>
      </c>
      <c r="F70" s="51" t="s">
        <v>769</v>
      </c>
      <c r="G70" s="2" t="s">
        <v>664</v>
      </c>
      <c r="H70" s="35" t="str">
        <f t="shared" si="1"/>
        <v>▶</v>
      </c>
    </row>
    <row r="71" spans="1:8">
      <c r="A71" s="2" t="s">
        <v>57</v>
      </c>
      <c r="B71" s="2" t="s">
        <v>58</v>
      </c>
      <c r="C71" s="55" t="s">
        <v>59</v>
      </c>
      <c r="D71" s="2" t="s">
        <v>60</v>
      </c>
      <c r="E71" s="60" t="s">
        <v>641</v>
      </c>
      <c r="F71" s="51" t="s">
        <v>54</v>
      </c>
      <c r="G71" s="2" t="s">
        <v>61</v>
      </c>
      <c r="H71" s="35" t="str">
        <f t="shared" si="1"/>
        <v>▶</v>
      </c>
    </row>
    <row r="72" spans="1:8">
      <c r="A72" s="2">
        <v>1</v>
      </c>
      <c r="B72" s="2" t="s">
        <v>752</v>
      </c>
      <c r="C72" s="55" t="s">
        <v>236</v>
      </c>
      <c r="D72" s="2" t="s">
        <v>643</v>
      </c>
      <c r="E72" s="60" t="s">
        <v>770</v>
      </c>
      <c r="F72" s="51" t="s">
        <v>771</v>
      </c>
      <c r="G72" s="2" t="s">
        <v>656</v>
      </c>
      <c r="H72" s="35" t="str">
        <f t="shared" si="1"/>
        <v>▶</v>
      </c>
    </row>
    <row r="73" spans="1:8">
      <c r="A73" s="2" t="s">
        <v>57</v>
      </c>
      <c r="B73" s="2" t="s">
        <v>58</v>
      </c>
      <c r="C73" s="55" t="s">
        <v>59</v>
      </c>
      <c r="D73" s="2" t="s">
        <v>60</v>
      </c>
      <c r="E73" s="60" t="s">
        <v>641</v>
      </c>
      <c r="F73" s="51" t="s">
        <v>54</v>
      </c>
      <c r="G73" s="2" t="s">
        <v>61</v>
      </c>
      <c r="H73" s="35" t="str">
        <f t="shared" si="1"/>
        <v>▶</v>
      </c>
    </row>
    <row r="74" spans="1:8">
      <c r="A74" s="2">
        <v>1</v>
      </c>
      <c r="B74" s="2" t="s">
        <v>752</v>
      </c>
      <c r="C74" s="55" t="s">
        <v>242</v>
      </c>
      <c r="D74" s="2" t="s">
        <v>643</v>
      </c>
      <c r="E74" s="60" t="s">
        <v>772</v>
      </c>
      <c r="F74" s="51" t="s">
        <v>773</v>
      </c>
      <c r="G74" s="2" t="s">
        <v>774</v>
      </c>
      <c r="H74" s="35" t="str">
        <f t="shared" si="1"/>
        <v>▶</v>
      </c>
    </row>
    <row r="75" spans="1:8">
      <c r="A75" s="2">
        <v>2</v>
      </c>
      <c r="B75" s="2" t="s">
        <v>752</v>
      </c>
      <c r="C75" s="55" t="s">
        <v>242</v>
      </c>
      <c r="D75" s="2" t="s">
        <v>643</v>
      </c>
      <c r="E75" s="60" t="s">
        <v>775</v>
      </c>
      <c r="F75" s="52" t="s">
        <v>776</v>
      </c>
      <c r="G75" s="2" t="s">
        <v>686</v>
      </c>
      <c r="H75" s="35" t="str">
        <f t="shared" si="1"/>
        <v>▶</v>
      </c>
    </row>
    <row r="76" spans="1:8">
      <c r="A76" s="2" t="s">
        <v>57</v>
      </c>
      <c r="B76" s="2" t="s">
        <v>58</v>
      </c>
      <c r="C76" s="55" t="s">
        <v>59</v>
      </c>
      <c r="D76" s="2" t="s">
        <v>60</v>
      </c>
      <c r="E76" s="60" t="s">
        <v>641</v>
      </c>
      <c r="F76" s="51" t="s">
        <v>54</v>
      </c>
      <c r="G76" s="2" t="s">
        <v>61</v>
      </c>
      <c r="H76" s="35" t="str">
        <f t="shared" si="1"/>
        <v>▶</v>
      </c>
    </row>
    <row r="77" spans="1:8" ht="33">
      <c r="A77" s="2">
        <v>1</v>
      </c>
      <c r="B77" s="2" t="s">
        <v>752</v>
      </c>
      <c r="C77" s="55" t="s">
        <v>244</v>
      </c>
      <c r="D77" s="2" t="s">
        <v>643</v>
      </c>
      <c r="E77" s="60" t="s">
        <v>712</v>
      </c>
      <c r="F77" s="51" t="s">
        <v>713</v>
      </c>
      <c r="G77" s="2" t="s">
        <v>708</v>
      </c>
      <c r="H77" s="35" t="str">
        <f t="shared" si="1"/>
        <v>▶</v>
      </c>
    </row>
    <row r="78" spans="1:8">
      <c r="A78" s="2">
        <v>2</v>
      </c>
      <c r="B78" s="2" t="s">
        <v>752</v>
      </c>
      <c r="C78" s="55" t="s">
        <v>244</v>
      </c>
      <c r="D78" s="2" t="s">
        <v>643</v>
      </c>
      <c r="E78" s="60" t="s">
        <v>766</v>
      </c>
      <c r="F78" s="51" t="s">
        <v>767</v>
      </c>
      <c r="G78" s="2" t="s">
        <v>661</v>
      </c>
      <c r="H78" s="35" t="str">
        <f t="shared" si="1"/>
        <v>▶</v>
      </c>
    </row>
    <row r="79" spans="1:8">
      <c r="H79" s="35" t="str">
        <f t="shared" si="1"/>
        <v/>
      </c>
    </row>
    <row r="80" spans="1:8">
      <c r="H80" s="35" t="str">
        <f t="shared" si="1"/>
        <v/>
      </c>
    </row>
    <row r="81" spans="8:8">
      <c r="H81" s="35" t="str">
        <f t="shared" si="1"/>
        <v/>
      </c>
    </row>
    <row r="82" spans="8:8">
      <c r="H82" s="35" t="str">
        <f t="shared" si="1"/>
        <v/>
      </c>
    </row>
    <row r="83" spans="8:8">
      <c r="H83" s="35" t="str">
        <f t="shared" si="1"/>
        <v/>
      </c>
    </row>
    <row r="84" spans="8:8">
      <c r="H84" s="35" t="str">
        <f t="shared" si="1"/>
        <v/>
      </c>
    </row>
    <row r="85" spans="8:8">
      <c r="H85" s="35" t="str">
        <f t="shared" si="1"/>
        <v/>
      </c>
    </row>
    <row r="86" spans="8:8">
      <c r="H86" s="35" t="str">
        <f t="shared" si="1"/>
        <v/>
      </c>
    </row>
    <row r="87" spans="8:8">
      <c r="H87" s="35" t="str">
        <f t="shared" si="1"/>
        <v/>
      </c>
    </row>
    <row r="88" spans="8:8">
      <c r="H88" s="35" t="str">
        <f t="shared" si="1"/>
        <v/>
      </c>
    </row>
    <row r="89" spans="8:8">
      <c r="H89" s="35" t="str">
        <f t="shared" si="1"/>
        <v/>
      </c>
    </row>
    <row r="90" spans="8:8">
      <c r="H90" s="35" t="str">
        <f t="shared" si="1"/>
        <v/>
      </c>
    </row>
    <row r="91" spans="8:8">
      <c r="H91" s="35" t="str">
        <f t="shared" si="1"/>
        <v/>
      </c>
    </row>
    <row r="92" spans="8:8">
      <c r="H92" s="35" t="str">
        <f t="shared" si="1"/>
        <v/>
      </c>
    </row>
    <row r="93" spans="8:8">
      <c r="H93" s="35" t="str">
        <f t="shared" si="1"/>
        <v/>
      </c>
    </row>
    <row r="94" spans="8:8">
      <c r="H94" s="35" t="str">
        <f t="shared" si="1"/>
        <v/>
      </c>
    </row>
    <row r="95" spans="8:8">
      <c r="H95" s="35" t="str">
        <f t="shared" si="1"/>
        <v/>
      </c>
    </row>
    <row r="96" spans="8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444</v>
      </c>
      <c r="B2" s="57" t="s">
        <v>445</v>
      </c>
      <c r="C2" s="2" t="s">
        <v>446</v>
      </c>
      <c r="D2" s="2" t="s">
        <v>447</v>
      </c>
      <c r="E2" s="35" t="str">
        <f>IF(ISBLANK($B2),"",HYPERLINK($B2,"▶"))</f>
        <v>▶</v>
      </c>
    </row>
    <row r="3" spans="1:5">
      <c r="A3" s="32" t="s">
        <v>448</v>
      </c>
      <c r="B3" s="57" t="s">
        <v>449</v>
      </c>
      <c r="C3" s="2" t="s">
        <v>450</v>
      </c>
      <c r="D3" s="2" t="s">
        <v>447</v>
      </c>
      <c r="E3" s="35" t="str">
        <f t="shared" ref="E3:E66" si="0">IF(ISBLANK($B3),"",HYPERLINK($B3,"▶"))</f>
        <v>▶</v>
      </c>
    </row>
    <row r="4" spans="1:5">
      <c r="A4" s="32" t="s">
        <v>451</v>
      </c>
      <c r="B4" s="57" t="s">
        <v>452</v>
      </c>
      <c r="C4" s="2" t="s">
        <v>450</v>
      </c>
      <c r="D4" s="2" t="s">
        <v>447</v>
      </c>
      <c r="E4" s="35" t="str">
        <f t="shared" si="0"/>
        <v>▶</v>
      </c>
    </row>
    <row r="5" spans="1:5">
      <c r="A5" s="32" t="s">
        <v>453</v>
      </c>
      <c r="B5" s="57" t="s">
        <v>454</v>
      </c>
      <c r="C5" s="2" t="s">
        <v>450</v>
      </c>
      <c r="D5" s="2" t="s">
        <v>447</v>
      </c>
      <c r="E5" s="35" t="str">
        <f t="shared" si="0"/>
        <v>▶</v>
      </c>
    </row>
    <row r="6" spans="1:5">
      <c r="A6" s="32" t="s">
        <v>455</v>
      </c>
      <c r="B6" s="57" t="s">
        <v>456</v>
      </c>
      <c r="C6" s="2" t="s">
        <v>446</v>
      </c>
      <c r="D6" s="2" t="s">
        <v>447</v>
      </c>
      <c r="E6" s="35" t="str">
        <f t="shared" si="0"/>
        <v>▶</v>
      </c>
    </row>
    <row r="7" spans="1:5">
      <c r="A7" s="32" t="s">
        <v>457</v>
      </c>
      <c r="B7" s="57" t="s">
        <v>458</v>
      </c>
      <c r="C7" s="2" t="s">
        <v>459</v>
      </c>
      <c r="D7" s="2" t="s">
        <v>447</v>
      </c>
      <c r="E7" s="35" t="str">
        <f t="shared" si="0"/>
        <v>▶</v>
      </c>
    </row>
    <row r="8" spans="1:5">
      <c r="A8" s="32" t="s">
        <v>460</v>
      </c>
      <c r="B8" s="57" t="s">
        <v>461</v>
      </c>
      <c r="C8" s="2" t="s">
        <v>462</v>
      </c>
      <c r="D8" s="2" t="s">
        <v>447</v>
      </c>
      <c r="E8" s="35" t="str">
        <f t="shared" si="0"/>
        <v>▶</v>
      </c>
    </row>
    <row r="9" spans="1:5">
      <c r="A9" s="32" t="s">
        <v>463</v>
      </c>
      <c r="B9" s="57" t="s">
        <v>464</v>
      </c>
      <c r="C9" s="2" t="s">
        <v>465</v>
      </c>
      <c r="D9" s="2" t="s">
        <v>447</v>
      </c>
      <c r="E9" s="35" t="str">
        <f t="shared" si="0"/>
        <v>▶</v>
      </c>
    </row>
    <row r="10" spans="1:5">
      <c r="A10" s="32" t="s">
        <v>466</v>
      </c>
      <c r="B10" s="57" t="s">
        <v>467</v>
      </c>
      <c r="C10" s="2" t="s">
        <v>468</v>
      </c>
      <c r="D10" s="2" t="s">
        <v>447</v>
      </c>
      <c r="E10" s="35" t="str">
        <f t="shared" si="0"/>
        <v>▶</v>
      </c>
    </row>
    <row r="11" spans="1:5">
      <c r="A11" s="32" t="s">
        <v>469</v>
      </c>
      <c r="B11" s="57" t="s">
        <v>470</v>
      </c>
      <c r="C11" s="2" t="s">
        <v>446</v>
      </c>
      <c r="D11" s="2" t="s">
        <v>447</v>
      </c>
      <c r="E11" s="35" t="str">
        <f t="shared" si="0"/>
        <v>▶</v>
      </c>
    </row>
    <row r="12" spans="1:5">
      <c r="A12" s="32" t="s">
        <v>471</v>
      </c>
      <c r="B12" s="57" t="s">
        <v>472</v>
      </c>
      <c r="C12" s="2" t="s">
        <v>462</v>
      </c>
      <c r="D12" s="2" t="s">
        <v>447</v>
      </c>
      <c r="E12" s="35" t="str">
        <f t="shared" si="0"/>
        <v>▶</v>
      </c>
    </row>
    <row r="13" spans="1:5">
      <c r="A13" s="32" t="s">
        <v>473</v>
      </c>
      <c r="B13" s="57" t="s">
        <v>474</v>
      </c>
      <c r="C13" s="2" t="s">
        <v>462</v>
      </c>
      <c r="D13" s="2" t="s">
        <v>447</v>
      </c>
      <c r="E13" s="35" t="str">
        <f t="shared" si="0"/>
        <v>▶</v>
      </c>
    </row>
    <row r="14" spans="1:5">
      <c r="A14" s="32" t="s">
        <v>475</v>
      </c>
      <c r="B14" s="57" t="s">
        <v>476</v>
      </c>
      <c r="C14" s="2" t="s">
        <v>446</v>
      </c>
      <c r="D14" s="2" t="s">
        <v>447</v>
      </c>
      <c r="E14" s="35" t="str">
        <f t="shared" si="0"/>
        <v>▶</v>
      </c>
    </row>
    <row r="15" spans="1:5">
      <c r="A15" s="32" t="s">
        <v>477</v>
      </c>
      <c r="B15" s="57" t="s">
        <v>478</v>
      </c>
      <c r="C15" s="2" t="s">
        <v>468</v>
      </c>
      <c r="D15" s="2" t="s">
        <v>447</v>
      </c>
      <c r="E15" s="35" t="str">
        <f t="shared" si="0"/>
        <v>▶</v>
      </c>
    </row>
    <row r="16" spans="1:5">
      <c r="A16" s="32" t="s">
        <v>479</v>
      </c>
      <c r="B16" s="57" t="s">
        <v>480</v>
      </c>
      <c r="C16" s="2" t="s">
        <v>481</v>
      </c>
      <c r="D16" s="2" t="s">
        <v>447</v>
      </c>
      <c r="E16" s="35" t="str">
        <f t="shared" si="0"/>
        <v>▶</v>
      </c>
    </row>
    <row r="17" spans="1:5">
      <c r="A17" s="32" t="s">
        <v>482</v>
      </c>
      <c r="B17" s="57" t="s">
        <v>483</v>
      </c>
      <c r="C17" s="2" t="s">
        <v>481</v>
      </c>
      <c r="D17" s="2" t="s">
        <v>447</v>
      </c>
      <c r="E17" s="35" t="str">
        <f t="shared" si="0"/>
        <v>▶</v>
      </c>
    </row>
    <row r="18" spans="1:5">
      <c r="B18" s="57"/>
      <c r="E18" s="35" t="str">
        <f t="shared" si="0"/>
        <v/>
      </c>
    </row>
    <row r="19" spans="1:5">
      <c r="B19" s="57"/>
      <c r="E19" s="35" t="str">
        <f t="shared" si="0"/>
        <v/>
      </c>
    </row>
    <row r="20" spans="1:5">
      <c r="B20" s="57"/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484</v>
      </c>
      <c r="B2" s="57" t="s">
        <v>485</v>
      </c>
      <c r="C2" s="2" t="s">
        <v>450</v>
      </c>
      <c r="D2" s="2" t="s">
        <v>447</v>
      </c>
      <c r="E2" s="35" t="str">
        <f>IF(ISBLANK($B2),"",HYPERLINK($B2,"▶"))</f>
        <v>▶</v>
      </c>
    </row>
    <row r="3" spans="1:5">
      <c r="A3" s="32" t="s">
        <v>486</v>
      </c>
      <c r="B3" s="57" t="s">
        <v>487</v>
      </c>
      <c r="C3" s="2" t="s">
        <v>450</v>
      </c>
      <c r="D3" s="2" t="s">
        <v>447</v>
      </c>
      <c r="E3" s="35" t="str">
        <f t="shared" ref="E3:E66" si="0">IF(ISBLANK($B3),"",HYPERLINK($B3,"▶"))</f>
        <v>▶</v>
      </c>
    </row>
    <row r="4" spans="1:5">
      <c r="A4" s="32" t="s">
        <v>488</v>
      </c>
      <c r="B4" s="57" t="s">
        <v>489</v>
      </c>
      <c r="C4" s="2" t="s">
        <v>450</v>
      </c>
      <c r="D4" s="2" t="s">
        <v>447</v>
      </c>
      <c r="E4" s="35" t="str">
        <f t="shared" si="0"/>
        <v>▶</v>
      </c>
    </row>
    <row r="5" spans="1:5">
      <c r="A5" s="32" t="s">
        <v>490</v>
      </c>
      <c r="B5" s="57" t="s">
        <v>491</v>
      </c>
      <c r="C5" s="2" t="s">
        <v>450</v>
      </c>
      <c r="D5" s="2" t="s">
        <v>447</v>
      </c>
      <c r="E5" s="35" t="str">
        <f t="shared" si="0"/>
        <v>▶</v>
      </c>
    </row>
    <row r="6" spans="1:5">
      <c r="A6" s="32" t="s">
        <v>492</v>
      </c>
      <c r="B6" s="57" t="s">
        <v>493</v>
      </c>
      <c r="C6" s="2" t="s">
        <v>450</v>
      </c>
      <c r="D6" s="2" t="s">
        <v>447</v>
      </c>
      <c r="E6" s="35" t="str">
        <f t="shared" si="0"/>
        <v>▶</v>
      </c>
    </row>
    <row r="7" spans="1:5">
      <c r="A7" s="32" t="s">
        <v>494</v>
      </c>
      <c r="B7" s="57" t="s">
        <v>495</v>
      </c>
      <c r="C7" s="2" t="s">
        <v>496</v>
      </c>
      <c r="D7" s="2" t="s">
        <v>447</v>
      </c>
      <c r="E7" s="35" t="str">
        <f t="shared" si="0"/>
        <v>▶</v>
      </c>
    </row>
    <row r="8" spans="1:5">
      <c r="A8" s="32" t="s">
        <v>497</v>
      </c>
      <c r="B8" s="57" t="s">
        <v>498</v>
      </c>
      <c r="C8" s="2" t="s">
        <v>496</v>
      </c>
      <c r="D8" s="2" t="s">
        <v>447</v>
      </c>
      <c r="E8" s="35" t="str">
        <f t="shared" si="0"/>
        <v>▶</v>
      </c>
    </row>
    <row r="9" spans="1:5">
      <c r="A9" s="32" t="s">
        <v>499</v>
      </c>
      <c r="B9" s="58" t="s">
        <v>500</v>
      </c>
      <c r="C9" s="2" t="s">
        <v>501</v>
      </c>
      <c r="D9" s="2" t="s">
        <v>447</v>
      </c>
      <c r="E9" s="35" t="str">
        <f t="shared" si="0"/>
        <v>▶</v>
      </c>
    </row>
    <row r="10" spans="1:5">
      <c r="A10" s="32" t="s">
        <v>502</v>
      </c>
      <c r="B10" s="58" t="s">
        <v>503</v>
      </c>
      <c r="C10" s="2" t="s">
        <v>504</v>
      </c>
      <c r="D10" s="2" t="s">
        <v>447</v>
      </c>
      <c r="E10" s="35" t="str">
        <f t="shared" si="0"/>
        <v>▶</v>
      </c>
    </row>
    <row r="11" spans="1:5">
      <c r="A11" s="32" t="s">
        <v>505</v>
      </c>
      <c r="B11" s="58" t="s">
        <v>506</v>
      </c>
      <c r="C11" s="2" t="s">
        <v>504</v>
      </c>
      <c r="D11" s="2" t="s">
        <v>447</v>
      </c>
      <c r="E11" s="35" t="str">
        <f t="shared" si="0"/>
        <v>▶</v>
      </c>
    </row>
    <row r="12" spans="1:5">
      <c r="A12" s="32" t="s">
        <v>507</v>
      </c>
      <c r="B12" s="58" t="s">
        <v>508</v>
      </c>
      <c r="C12" s="2" t="s">
        <v>504</v>
      </c>
      <c r="D12" s="2" t="s">
        <v>447</v>
      </c>
      <c r="E12" s="35" t="str">
        <f t="shared" si="0"/>
        <v>▶</v>
      </c>
    </row>
    <row r="13" spans="1:5">
      <c r="A13" s="32" t="s">
        <v>509</v>
      </c>
      <c r="B13" s="58" t="s">
        <v>510</v>
      </c>
      <c r="C13" s="2" t="s">
        <v>481</v>
      </c>
      <c r="D13" s="2" t="s">
        <v>447</v>
      </c>
      <c r="E13" s="35" t="str">
        <f t="shared" si="0"/>
        <v>▶</v>
      </c>
    </row>
    <row r="14" spans="1:5">
      <c r="A14" s="32" t="s">
        <v>511</v>
      </c>
      <c r="B14" s="58" t="s">
        <v>512</v>
      </c>
      <c r="C14" s="2" t="s">
        <v>496</v>
      </c>
      <c r="D14" s="2" t="s">
        <v>447</v>
      </c>
      <c r="E14" s="35" t="str">
        <f t="shared" si="0"/>
        <v>▶</v>
      </c>
    </row>
    <row r="15" spans="1:5">
      <c r="A15" s="32" t="s">
        <v>513</v>
      </c>
      <c r="B15" s="58" t="s">
        <v>514</v>
      </c>
      <c r="C15" s="2" t="s">
        <v>515</v>
      </c>
      <c r="D15" s="2" t="s">
        <v>447</v>
      </c>
      <c r="E15" s="35" t="str">
        <f t="shared" si="0"/>
        <v>▶</v>
      </c>
    </row>
    <row r="16" spans="1:5">
      <c r="A16" s="32" t="s">
        <v>516</v>
      </c>
      <c r="B16" s="58" t="s">
        <v>517</v>
      </c>
      <c r="C16" s="2" t="s">
        <v>496</v>
      </c>
      <c r="D16" s="2" t="s">
        <v>447</v>
      </c>
      <c r="E16" s="35" t="str">
        <f t="shared" si="0"/>
        <v>▶</v>
      </c>
    </row>
    <row r="17" spans="1:5">
      <c r="A17" s="32" t="s">
        <v>518</v>
      </c>
      <c r="B17" s="58" t="s">
        <v>519</v>
      </c>
      <c r="C17" s="2" t="s">
        <v>446</v>
      </c>
      <c r="D17" s="2" t="s">
        <v>447</v>
      </c>
      <c r="E17" s="35" t="str">
        <f t="shared" si="0"/>
        <v>▶</v>
      </c>
    </row>
    <row r="18" spans="1:5">
      <c r="E18" s="35" t="str">
        <f t="shared" si="0"/>
        <v/>
      </c>
    </row>
    <row r="19" spans="1:5">
      <c r="E19" s="35" t="str">
        <f t="shared" si="0"/>
        <v/>
      </c>
    </row>
    <row r="20" spans="1:5"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520</v>
      </c>
      <c r="B2" t="s">
        <v>521</v>
      </c>
      <c r="C2" s="59" t="s">
        <v>522</v>
      </c>
      <c r="D2" s="2" t="s">
        <v>450</v>
      </c>
      <c r="E2" s="2" t="s">
        <v>447</v>
      </c>
      <c r="F2" s="35" t="str">
        <f>IF(ISBLANK($C2),"",HYPERLINK($C2,"▶"))</f>
        <v>▶</v>
      </c>
    </row>
    <row r="3" spans="1:6">
      <c r="A3" s="32" t="s">
        <v>163</v>
      </c>
      <c r="B3" t="s">
        <v>523</v>
      </c>
      <c r="C3" s="59" t="s">
        <v>524</v>
      </c>
      <c r="D3" s="2" t="s">
        <v>450</v>
      </c>
      <c r="E3" s="2" t="s">
        <v>447</v>
      </c>
      <c r="F3" s="35" t="str">
        <f t="shared" ref="F3:F66" si="0">IF(ISBLANK($C3),"",HYPERLINK($C3,"▶"))</f>
        <v>▶</v>
      </c>
    </row>
    <row r="4" spans="1:6">
      <c r="A4" s="32" t="s">
        <v>525</v>
      </c>
      <c r="B4" t="s">
        <v>526</v>
      </c>
      <c r="C4" s="59" t="s">
        <v>527</v>
      </c>
      <c r="D4" s="2" t="s">
        <v>528</v>
      </c>
      <c r="E4" s="2" t="s">
        <v>447</v>
      </c>
      <c r="F4" s="35" t="str">
        <f t="shared" si="0"/>
        <v>▶</v>
      </c>
    </row>
    <row r="5" spans="1:6">
      <c r="A5" s="32" t="s">
        <v>529</v>
      </c>
      <c r="B5" t="s">
        <v>530</v>
      </c>
      <c r="C5" s="59" t="s">
        <v>531</v>
      </c>
      <c r="D5" s="2" t="s">
        <v>528</v>
      </c>
      <c r="E5" s="2" t="s">
        <v>447</v>
      </c>
      <c r="F5" s="35" t="str">
        <f t="shared" si="0"/>
        <v>▶</v>
      </c>
    </row>
    <row r="6" spans="1:6">
      <c r="A6" s="32" t="s">
        <v>532</v>
      </c>
      <c r="B6" t="s">
        <v>533</v>
      </c>
      <c r="C6" s="59" t="s">
        <v>534</v>
      </c>
      <c r="D6" s="2" t="s">
        <v>528</v>
      </c>
      <c r="E6" s="2" t="s">
        <v>447</v>
      </c>
      <c r="F6" s="35" t="str">
        <f t="shared" si="0"/>
        <v>▶</v>
      </c>
    </row>
    <row r="7" spans="1:6">
      <c r="A7" s="32" t="s">
        <v>535</v>
      </c>
      <c r="B7" t="s">
        <v>536</v>
      </c>
      <c r="C7" s="59" t="s">
        <v>537</v>
      </c>
      <c r="D7" s="2" t="s">
        <v>528</v>
      </c>
      <c r="E7" s="2" t="s">
        <v>447</v>
      </c>
      <c r="F7" s="35" t="str">
        <f t="shared" si="0"/>
        <v>▶</v>
      </c>
    </row>
    <row r="8" spans="1:6">
      <c r="A8" s="32" t="s">
        <v>538</v>
      </c>
      <c r="B8" t="s">
        <v>539</v>
      </c>
      <c r="C8" s="59" t="s">
        <v>540</v>
      </c>
      <c r="D8" s="2" t="s">
        <v>528</v>
      </c>
      <c r="E8" s="2" t="s">
        <v>447</v>
      </c>
      <c r="F8" s="35" t="str">
        <f t="shared" si="0"/>
        <v>▶</v>
      </c>
    </row>
    <row r="9" spans="1:6">
      <c r="A9" s="32" t="s">
        <v>541</v>
      </c>
      <c r="B9" t="s">
        <v>542</v>
      </c>
      <c r="C9" s="59" t="s">
        <v>543</v>
      </c>
      <c r="D9" s="2" t="s">
        <v>528</v>
      </c>
      <c r="E9" s="2" t="s">
        <v>447</v>
      </c>
      <c r="F9" s="35" t="str">
        <f t="shared" si="0"/>
        <v>▶</v>
      </c>
    </row>
    <row r="10" spans="1:6">
      <c r="A10" s="32" t="s">
        <v>544</v>
      </c>
      <c r="B10" t="s">
        <v>545</v>
      </c>
      <c r="C10" s="59" t="s">
        <v>546</v>
      </c>
      <c r="D10" s="2" t="s">
        <v>528</v>
      </c>
      <c r="E10" s="2" t="s">
        <v>447</v>
      </c>
      <c r="F10" s="35" t="str">
        <f t="shared" si="0"/>
        <v>▶</v>
      </c>
    </row>
    <row r="11" spans="1:6">
      <c r="A11" s="32" t="s">
        <v>547</v>
      </c>
      <c r="B11" t="s">
        <v>548</v>
      </c>
      <c r="C11" s="59" t="s">
        <v>549</v>
      </c>
      <c r="D11" s="2" t="s">
        <v>504</v>
      </c>
      <c r="E11" s="2" t="s">
        <v>447</v>
      </c>
      <c r="F11" s="35" t="str">
        <f t="shared" si="0"/>
        <v>▶</v>
      </c>
    </row>
    <row r="12" spans="1:6">
      <c r="A12" s="32" t="s">
        <v>163</v>
      </c>
      <c r="B12" t="s">
        <v>550</v>
      </c>
      <c r="C12" s="59" t="s">
        <v>551</v>
      </c>
      <c r="D12" s="2" t="s">
        <v>504</v>
      </c>
      <c r="E12" s="2" t="s">
        <v>447</v>
      </c>
      <c r="F12" s="35" t="str">
        <f t="shared" si="0"/>
        <v>▶</v>
      </c>
    </row>
    <row r="13" spans="1:6">
      <c r="A13" s="32" t="s">
        <v>552</v>
      </c>
      <c r="B13" t="s">
        <v>553</v>
      </c>
      <c r="C13" s="59" t="s">
        <v>554</v>
      </c>
      <c r="D13" s="2" t="s">
        <v>504</v>
      </c>
      <c r="E13" s="2" t="s">
        <v>447</v>
      </c>
      <c r="F13" s="35" t="str">
        <f t="shared" si="0"/>
        <v>▶</v>
      </c>
    </row>
    <row r="14" spans="1:6">
      <c r="A14" s="32" t="s">
        <v>555</v>
      </c>
      <c r="B14" t="s">
        <v>556</v>
      </c>
      <c r="C14" s="59" t="s">
        <v>557</v>
      </c>
      <c r="D14" s="2" t="s">
        <v>558</v>
      </c>
      <c r="E14" s="2" t="s">
        <v>447</v>
      </c>
      <c r="F14" s="35" t="str">
        <f t="shared" si="0"/>
        <v>▶</v>
      </c>
    </row>
    <row r="15" spans="1:6">
      <c r="A15" s="32" t="s">
        <v>559</v>
      </c>
      <c r="B15" t="s">
        <v>560</v>
      </c>
      <c r="C15" s="59" t="s">
        <v>561</v>
      </c>
      <c r="D15" s="2" t="s">
        <v>562</v>
      </c>
      <c r="E15" s="2" t="s">
        <v>447</v>
      </c>
      <c r="F15" s="35" t="str">
        <f t="shared" si="0"/>
        <v>▶</v>
      </c>
    </row>
    <row r="16" spans="1:6">
      <c r="A16" s="32" t="s">
        <v>563</v>
      </c>
      <c r="B16" t="s">
        <v>564</v>
      </c>
      <c r="C16" s="59" t="s">
        <v>565</v>
      </c>
      <c r="D16" s="2" t="s">
        <v>562</v>
      </c>
      <c r="E16" s="2" t="s">
        <v>447</v>
      </c>
      <c r="F16" s="35" t="str">
        <f t="shared" si="0"/>
        <v>▶</v>
      </c>
    </row>
    <row r="17" spans="1:6">
      <c r="A17" s="32" t="s">
        <v>566</v>
      </c>
      <c r="B17" t="s">
        <v>567</v>
      </c>
      <c r="C17" s="59" t="s">
        <v>568</v>
      </c>
      <c r="D17" s="2" t="s">
        <v>515</v>
      </c>
      <c r="E17" s="2" t="s">
        <v>447</v>
      </c>
      <c r="F17" s="35" t="str">
        <f t="shared" si="0"/>
        <v>▶</v>
      </c>
    </row>
    <row r="18" spans="1:6">
      <c r="A18" s="32" t="s">
        <v>569</v>
      </c>
      <c r="B18" t="s">
        <v>570</v>
      </c>
      <c r="C18" s="59" t="s">
        <v>571</v>
      </c>
      <c r="D18" s="2" t="s">
        <v>465</v>
      </c>
      <c r="E18" s="2" t="s">
        <v>447</v>
      </c>
      <c r="F18" s="35" t="str">
        <f t="shared" si="0"/>
        <v>▶</v>
      </c>
    </row>
    <row r="19" spans="1:6">
      <c r="A19" s="32" t="s">
        <v>572</v>
      </c>
      <c r="B19" t="s">
        <v>573</v>
      </c>
      <c r="C19" s="59" t="s">
        <v>574</v>
      </c>
      <c r="D19" s="2" t="s">
        <v>496</v>
      </c>
      <c r="E19" s="2" t="s">
        <v>447</v>
      </c>
      <c r="F19" s="35" t="str">
        <f t="shared" si="0"/>
        <v>▶</v>
      </c>
    </row>
    <row r="20" spans="1:6">
      <c r="A20" s="32" t="s">
        <v>575</v>
      </c>
      <c r="B20" t="s">
        <v>576</v>
      </c>
      <c r="C20" s="59" t="s">
        <v>577</v>
      </c>
      <c r="D20" s="2" t="s">
        <v>496</v>
      </c>
      <c r="E20" s="2" t="s">
        <v>447</v>
      </c>
      <c r="F20" s="35" t="str">
        <f t="shared" si="0"/>
        <v>▶</v>
      </c>
    </row>
    <row r="21" spans="1:6">
      <c r="A21" s="32" t="s">
        <v>578</v>
      </c>
      <c r="B21" t="s">
        <v>579</v>
      </c>
      <c r="C21" s="59" t="s">
        <v>580</v>
      </c>
      <c r="D21" s="2" t="s">
        <v>446</v>
      </c>
      <c r="E21" s="2" t="s">
        <v>447</v>
      </c>
      <c r="F21" s="35" t="str">
        <f t="shared" si="0"/>
        <v>▶</v>
      </c>
    </row>
    <row r="22" spans="1:6">
      <c r="A22" s="32" t="s">
        <v>555</v>
      </c>
      <c r="B22" t="s">
        <v>581</v>
      </c>
      <c r="C22" s="59" t="s">
        <v>582</v>
      </c>
      <c r="D22" s="2" t="s">
        <v>446</v>
      </c>
      <c r="E22" s="2" t="s">
        <v>447</v>
      </c>
      <c r="F22" s="35" t="str">
        <f t="shared" si="0"/>
        <v>▶</v>
      </c>
    </row>
    <row r="23" spans="1:6">
      <c r="A23" s="32" t="s">
        <v>583</v>
      </c>
      <c r="B23" t="s">
        <v>584</v>
      </c>
      <c r="C23" s="59" t="s">
        <v>585</v>
      </c>
      <c r="D23" s="2" t="s">
        <v>586</v>
      </c>
      <c r="E23" s="2" t="s">
        <v>447</v>
      </c>
      <c r="F23" s="35" t="str">
        <f t="shared" si="0"/>
        <v>▶</v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2024-12-23T04:12:20Z</dcterms:modified>
</cp:coreProperties>
</file>