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E36603E1-54DB-4922-AAF1-EA153CBE2D09}" xr6:coauthVersionLast="47" xr6:coauthVersionMax="47" xr10:uidLastSave="{00000000-0000-0000-0000-000000000000}"/>
  <bookViews>
    <workbookView xWindow="28680" yWindow="-3495" windowWidth="29040" windowHeight="164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E25" i="1"/>
  <c r="AF25" i="1"/>
  <c r="AC18" i="1"/>
  <c r="AF14" i="1"/>
  <c r="AF13" i="1"/>
  <c r="AF12" i="1"/>
  <c r="AF11" i="1"/>
  <c r="AF10" i="1"/>
  <c r="AF9" i="1"/>
  <c r="AF8" i="1"/>
  <c r="AF7" i="1"/>
  <c r="AF6" i="1"/>
  <c r="AF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Y15" i="1" l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</calcChain>
</file>

<file path=xl/sharedStrings.xml><?xml version="1.0" encoding="utf-8"?>
<sst xmlns="http://schemas.openxmlformats.org/spreadsheetml/2006/main" count="145" uniqueCount="95">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</sst>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D1" zoomScale="95" zoomScaleNormal="95" workbookViewId="0">
      <selection activeCell="J2" sqref="J2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6" t="s">
        <v>2</v>
      </c>
      <c r="C3" s="66"/>
      <c r="E3" s="66" t="s">
        <v>29</v>
      </c>
      <c r="F3" s="66"/>
      <c r="H3" s="66" t="s">
        <v>30</v>
      </c>
      <c r="I3" s="66"/>
      <c r="K3" s="66" t="s">
        <v>31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B3" s="70" t="s">
        <v>32</v>
      </c>
      <c r="AC3" s="70"/>
      <c r="AD3" s="70"/>
      <c r="AE3" s="70"/>
      <c r="AF3" s="70"/>
    </row>
    <row r="4" spans="2:32" ht="18" customHeight="1" thickBot="1">
      <c r="D4" s="4"/>
      <c r="K4" s="27" t="s">
        <v>8</v>
      </c>
      <c r="L4" s="27" t="s">
        <v>1</v>
      </c>
      <c r="M4" s="27" t="s">
        <v>92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8" t="s">
        <v>4</v>
      </c>
      <c r="AC4" s="73" t="s">
        <v>90</v>
      </c>
      <c r="AD4" s="73"/>
      <c r="AE4" s="73"/>
      <c r="AF4" s="73"/>
    </row>
    <row r="5" spans="2:32">
      <c r="K5" s="16">
        <v>1</v>
      </c>
      <c r="L5" s="68" t="s">
        <v>2</v>
      </c>
      <c r="M5" s="16" t="str">
        <f>IFERROR(RIGHT(KOSPI!C2,6),"")</f>
        <v/>
      </c>
      <c r="N5" s="17">
        <f>IFERROR(KOSPI!B2,"")</f>
        <v>0</v>
      </c>
      <c r="O5" s="74">
        <f>IFERROR(KOSPI!D2,"")</f>
        <v>0</v>
      </c>
      <c r="P5" s="20">
        <f>IFERROR(KOSPI!E2,"")</f>
        <v>0</v>
      </c>
      <c r="Q5" s="37" t="str">
        <f>IF(ISBLANK(KOSPI!F2),"",KOSPI!F2)</f>
        <v/>
      </c>
      <c r="R5" s="17">
        <f>KOSPI!G2</f>
        <v>0</v>
      </c>
      <c r="S5" s="17">
        <f>KOSPI!H2</f>
        <v>0</v>
      </c>
      <c r="T5" s="17">
        <f>KOSPI!I2</f>
        <v>0</v>
      </c>
      <c r="U5" s="17">
        <f>KOSPI!J2</f>
        <v>0</v>
      </c>
      <c r="V5" s="17">
        <f>KOSPI!K2</f>
        <v>0</v>
      </c>
      <c r="W5" s="17">
        <f>KOSPI!L2</f>
        <v>0</v>
      </c>
      <c r="X5" s="17">
        <f>KOSPI!M2</f>
        <v>0</v>
      </c>
      <c r="Y5" s="17" t="str">
        <f>IFERROR(IF(VLOOKUP(N15, 종목별이슈!C:D, 2, FALSE)="전자공시", VLOOKUP(N15, 종목별이슈!C:D, 1, FALSE), "일치 없음"), "결과 없음")</f>
        <v>결과 없음</v>
      </c>
      <c r="Z5" s="64" t="str">
        <f>IF(ISBLANK(KOSPI!C2),"",HYPERLINK(KOSPI!C2, "▶"))</f>
        <v/>
      </c>
      <c r="AB5" s="31" t="s">
        <v>45</v>
      </c>
      <c r="AC5" s="31"/>
      <c r="AD5" s="31"/>
      <c r="AE5" s="21"/>
      <c r="AF5" s="26" t="str">
        <f>IFERROR(VLOOKUP($AC$4,$N$5:$Y$24,2,0),"")</f>
        <v/>
      </c>
    </row>
    <row r="6" spans="2:32">
      <c r="K6" s="5">
        <v>2</v>
      </c>
      <c r="L6" s="68"/>
      <c r="M6" s="16" t="str">
        <f>IFERROR(RIGHT(KOSPI!C3,6),"")</f>
        <v/>
      </c>
      <c r="N6" s="17">
        <f>IFERROR(KOSPI!B3,"")</f>
        <v>0</v>
      </c>
      <c r="O6" s="74">
        <f>IFERROR(KOSPI!D3,"")</f>
        <v>0</v>
      </c>
      <c r="P6" s="20">
        <f>IFERROR(KOSPI!E3,"")</f>
        <v>0</v>
      </c>
      <c r="Q6" s="37" t="str">
        <f>IF(ISBLANK(KOSPI!F3),"",KOSPI!F3)</f>
        <v/>
      </c>
      <c r="R6" s="17">
        <f>KOSPI!G3</f>
        <v>0</v>
      </c>
      <c r="S6" s="17">
        <f>KOSPI!H3</f>
        <v>0</v>
      </c>
      <c r="T6" s="17">
        <f>KOSPI!I3</f>
        <v>0</v>
      </c>
      <c r="U6" s="17">
        <f>KOSPI!J3</f>
        <v>0</v>
      </c>
      <c r="V6" s="17">
        <f>KOSPI!K3</f>
        <v>0</v>
      </c>
      <c r="W6" s="17">
        <f>KOSPI!L3</f>
        <v>0</v>
      </c>
      <c r="X6" s="17">
        <f>KOSPI!M3</f>
        <v>0</v>
      </c>
      <c r="Y6" s="17" t="str">
        <f>IFERROR(IF(VLOOKUP(N16, 종목별이슈!C:D, 2, FALSE)="전자공시", VLOOKUP(N16, 종목별이슈!C:D, 1, FALSE), "일치 없음"), "결과 없음")</f>
        <v>결과 없음</v>
      </c>
      <c r="Z6" s="64" t="str">
        <f>IF(ISBLANK(KOSPI!C3),"",HYPERLINK(KOSPI!C3, "▶"))</f>
        <v/>
      </c>
      <c r="AB6" s="31" t="s">
        <v>20</v>
      </c>
      <c r="AC6" s="31"/>
      <c r="AD6" s="31"/>
      <c r="AE6" s="22"/>
      <c r="AF6" s="23" t="str">
        <f>IFERROR(VLOOKUP($AC$4,$N$5:$Y$24,3,0),"")</f>
        <v/>
      </c>
    </row>
    <row r="7" spans="2:32">
      <c r="K7" s="5">
        <v>3</v>
      </c>
      <c r="L7" s="68"/>
      <c r="M7" s="16" t="str">
        <f>IFERROR(RIGHT(KOSPI!C4,6),"")</f>
        <v/>
      </c>
      <c r="N7" s="17">
        <f>IFERROR(KOSPI!B4,"")</f>
        <v>0</v>
      </c>
      <c r="O7" s="74">
        <f>IFERROR(KOSPI!D4,"")</f>
        <v>0</v>
      </c>
      <c r="P7" s="20">
        <f>IFERROR(KOSPI!E4,"")</f>
        <v>0</v>
      </c>
      <c r="Q7" s="37" t="str">
        <f>IF(ISBLANK(KOSPI!F4),"",KOSPI!F4)</f>
        <v/>
      </c>
      <c r="R7" s="17">
        <f>KOSPI!G4</f>
        <v>0</v>
      </c>
      <c r="S7" s="17">
        <f>KOSPI!H4</f>
        <v>0</v>
      </c>
      <c r="T7" s="17">
        <f>KOSPI!I4</f>
        <v>0</v>
      </c>
      <c r="U7" s="17">
        <f>KOSPI!J4</f>
        <v>0</v>
      </c>
      <c r="V7" s="17">
        <f>KOSPI!K4</f>
        <v>0</v>
      </c>
      <c r="W7" s="17">
        <f>KOSPI!L4</f>
        <v>0</v>
      </c>
      <c r="X7" s="17">
        <f>KOSPI!M4</f>
        <v>0</v>
      </c>
      <c r="Y7" s="17" t="str">
        <f>IFERROR(IF(VLOOKUP(N17, 종목별이슈!C:D, 2, FALSE)="전자공시", VLOOKUP(N17, 종목별이슈!C:D, 1, FALSE), "일치 없음"), "결과 없음")</f>
        <v>결과 없음</v>
      </c>
      <c r="Z7" s="64" t="str">
        <f>IF(ISBLANK(KOSPI!C4),"",HYPERLINK(KOSPI!C4, "▶"))</f>
        <v/>
      </c>
      <c r="AB7" s="31" t="s">
        <v>21</v>
      </c>
      <c r="AC7" s="31"/>
      <c r="AD7" s="31"/>
      <c r="AE7" s="22"/>
      <c r="AF7" s="25" t="str">
        <f>IFERROR(VLOOKUP($AC$4,$N$5:$Y$24,4,0),"")</f>
        <v/>
      </c>
    </row>
    <row r="8" spans="2:32" ht="17.25" thickBot="1">
      <c r="K8" s="5">
        <v>4</v>
      </c>
      <c r="L8" s="68"/>
      <c r="M8" s="16" t="str">
        <f>IFERROR(RIGHT(KOSPI!C5,6),"")</f>
        <v/>
      </c>
      <c r="N8" s="17">
        <f>IFERROR(KOSPI!B5,"")</f>
        <v>0</v>
      </c>
      <c r="O8" s="74">
        <f>IFERROR(KOSPI!D5,"")</f>
        <v>0</v>
      </c>
      <c r="P8" s="20">
        <f>IFERROR(KOSPI!E5,"")</f>
        <v>0</v>
      </c>
      <c r="Q8" s="37" t="str">
        <f>IF(ISBLANK(KOSPI!F5),"",KOSPI!F5)</f>
        <v/>
      </c>
      <c r="R8" s="17">
        <f>KOSPI!G5</f>
        <v>0</v>
      </c>
      <c r="S8" s="17">
        <f>KOSPI!H5</f>
        <v>0</v>
      </c>
      <c r="T8" s="17">
        <f>KOSPI!I5</f>
        <v>0</v>
      </c>
      <c r="U8" s="17">
        <f>KOSPI!J5</f>
        <v>0</v>
      </c>
      <c r="V8" s="17">
        <f>KOSPI!K5</f>
        <v>0</v>
      </c>
      <c r="W8" s="17">
        <f>KOSPI!L5</f>
        <v>0</v>
      </c>
      <c r="X8" s="17">
        <f>KOSPI!M5</f>
        <v>0</v>
      </c>
      <c r="Y8" s="17" t="str">
        <f>IFERROR(IF(VLOOKUP(N18, 종목별이슈!C:D, 2, FALSE)="전자공시", VLOOKUP(N18, 종목별이슈!C:D, 1, FALSE), "일치 없음"), "결과 없음")</f>
        <v>결과 없음</v>
      </c>
      <c r="Z8" s="64" t="str">
        <f>IF(ISBLANK(KOSPI!C5),"",HYPERLINK(KOSPI!C5, "▶"))</f>
        <v/>
      </c>
      <c r="AB8" s="31" t="s">
        <v>22</v>
      </c>
      <c r="AC8" s="31"/>
      <c r="AD8" s="31"/>
      <c r="AE8" s="22"/>
      <c r="AF8" s="26" t="str">
        <f>IFERROR(VLOOKUP($AC$4,$N$5:$Y$24,5,0),"")</f>
        <v/>
      </c>
    </row>
    <row r="9" spans="2:32" ht="17.25" thickBot="1">
      <c r="B9" s="66" t="s">
        <v>9</v>
      </c>
      <c r="C9" s="66"/>
      <c r="E9" s="66" t="s">
        <v>10</v>
      </c>
      <c r="F9" s="66"/>
      <c r="H9" s="66" t="s">
        <v>11</v>
      </c>
      <c r="I9" s="66"/>
      <c r="K9" s="5">
        <v>5</v>
      </c>
      <c r="L9" s="68"/>
      <c r="M9" s="16" t="str">
        <f>IFERROR(RIGHT(KOSPI!C6,6),"")</f>
        <v/>
      </c>
      <c r="N9" s="17">
        <f>IFERROR(KOSPI!B6,"")</f>
        <v>0</v>
      </c>
      <c r="O9" s="74">
        <f>IFERROR(KOSPI!D6,"")</f>
        <v>0</v>
      </c>
      <c r="P9" s="20">
        <f>IFERROR(KOSPI!E6,"")</f>
        <v>0</v>
      </c>
      <c r="Q9" s="37" t="str">
        <f>IF(ISBLANK(KOSPI!F6),"",KOSPI!F6)</f>
        <v/>
      </c>
      <c r="R9" s="17">
        <f>KOSPI!G6</f>
        <v>0</v>
      </c>
      <c r="S9" s="17">
        <f>KOSPI!H6</f>
        <v>0</v>
      </c>
      <c r="T9" s="17">
        <f>KOSPI!I6</f>
        <v>0</v>
      </c>
      <c r="U9" s="17">
        <f>KOSPI!J6</f>
        <v>0</v>
      </c>
      <c r="V9" s="17">
        <f>KOSPI!K6</f>
        <v>0</v>
      </c>
      <c r="W9" s="17">
        <f>KOSPI!L6</f>
        <v>0</v>
      </c>
      <c r="X9" s="17">
        <f>KOSPI!M6</f>
        <v>0</v>
      </c>
      <c r="Y9" s="17" t="str">
        <f>IFERROR(IF(VLOOKUP(N19, 종목별이슈!C:D, 2, FALSE)="전자공시", VLOOKUP(N19, 종목별이슈!C:D, 1, FALSE), "일치 없음"), "결과 없음")</f>
        <v>결과 없음</v>
      </c>
      <c r="Z9" s="64" t="str">
        <f>IF(ISBLANK(KOSPI!C6),"",HYPERLINK(KOSPI!C6, "▶"))</f>
        <v/>
      </c>
      <c r="AB9" s="31" t="s">
        <v>46</v>
      </c>
      <c r="AC9" s="31"/>
      <c r="AD9" s="31"/>
      <c r="AF9" s="26" t="str">
        <f>IFERROR(VLOOKUP($AC$4,$N$5:$Y$24,6,0),"")</f>
        <v/>
      </c>
    </row>
    <row r="10" spans="2:32">
      <c r="B10" s="3"/>
      <c r="C10" s="6"/>
      <c r="E10" s="7"/>
      <c r="F10" s="11"/>
      <c r="K10" s="5">
        <v>6</v>
      </c>
      <c r="L10" s="68"/>
      <c r="M10" s="16" t="str">
        <f>IFERROR(RIGHT(KOSPI!C7,6),"")</f>
        <v/>
      </c>
      <c r="N10" s="17">
        <f>IFERROR(KOSPI!B7,"")</f>
        <v>0</v>
      </c>
      <c r="O10" s="74">
        <f>IFERROR(KOSPI!D7,"")</f>
        <v>0</v>
      </c>
      <c r="P10" s="20">
        <f>IFERROR(KOSPI!E7,"")</f>
        <v>0</v>
      </c>
      <c r="Q10" s="37" t="str">
        <f>IF(ISBLANK(KOSPI!F7),"",KOSPI!F7)</f>
        <v/>
      </c>
      <c r="R10" s="17">
        <f>KOSPI!G7</f>
        <v>0</v>
      </c>
      <c r="S10" s="17">
        <f>KOSPI!H7</f>
        <v>0</v>
      </c>
      <c r="T10" s="17">
        <f>KOSPI!I7</f>
        <v>0</v>
      </c>
      <c r="U10" s="17">
        <f>KOSPI!J7</f>
        <v>0</v>
      </c>
      <c r="V10" s="17">
        <f>KOSPI!K7</f>
        <v>0</v>
      </c>
      <c r="W10" s="17">
        <f>KOSPI!L7</f>
        <v>0</v>
      </c>
      <c r="X10" s="17">
        <f>KOSPI!M7</f>
        <v>0</v>
      </c>
      <c r="Y10" s="17" t="str">
        <f>IFERROR(IF(VLOOKUP(N20, 종목별이슈!C:D, 2, FALSE)="전자공시", VLOOKUP(N20, 종목별이슈!C:D, 1, FALSE), "일치 없음"), "결과 없음")</f>
        <v>결과 없음</v>
      </c>
      <c r="Z10" s="64" t="str">
        <f>IF(ISBLANK(KOSPI!C7),"",HYPERLINK(KOSPI!C7, "▶"))</f>
        <v/>
      </c>
      <c r="AB10" s="31" t="s">
        <v>49</v>
      </c>
      <c r="AC10" s="31"/>
      <c r="AD10" s="31"/>
      <c r="AF10" s="24" t="str">
        <f>IFERROR(VLOOKUP($AC$4,$N$5:$Y$24,7,0),"")</f>
        <v/>
      </c>
    </row>
    <row r="11" spans="2:32" ht="17.45" customHeight="1">
      <c r="K11" s="5">
        <v>7</v>
      </c>
      <c r="L11" s="68"/>
      <c r="M11" s="16" t="str">
        <f>IFERROR(RIGHT(KOSPI!C8,6),"")</f>
        <v/>
      </c>
      <c r="N11" s="17">
        <f>IFERROR(KOSPI!B8,"")</f>
        <v>0</v>
      </c>
      <c r="O11" s="74">
        <f>IFERROR(KOSPI!D8,"")</f>
        <v>0</v>
      </c>
      <c r="P11" s="20">
        <f>IFERROR(KOSPI!E8,"")</f>
        <v>0</v>
      </c>
      <c r="Q11" s="37" t="str">
        <f>IF(ISBLANK(KOSPI!F8),"",KOSPI!F8)</f>
        <v/>
      </c>
      <c r="R11" s="17">
        <f>KOSPI!G8</f>
        <v>0</v>
      </c>
      <c r="S11" s="17">
        <f>KOSPI!H8</f>
        <v>0</v>
      </c>
      <c r="T11" s="17">
        <f>KOSPI!I8</f>
        <v>0</v>
      </c>
      <c r="U11" s="17">
        <f>KOSPI!J8</f>
        <v>0</v>
      </c>
      <c r="V11" s="17">
        <f>KOSPI!K8</f>
        <v>0</v>
      </c>
      <c r="W11" s="17">
        <f>KOSPI!L8</f>
        <v>0</v>
      </c>
      <c r="X11" s="17">
        <f>KOSPI!M8</f>
        <v>0</v>
      </c>
      <c r="Y11" s="17" t="str">
        <f>IFERROR(IF(VLOOKUP(N21, 종목별이슈!C:D, 2, FALSE)="전자공시", VLOOKUP(N21, 종목별이슈!C:D, 1, FALSE), "일치 없음"), "결과 없음")</f>
        <v>결과 없음</v>
      </c>
      <c r="Z11" s="64" t="str">
        <f>IF(ISBLANK(KOSPI!C8),"",HYPERLINK(KOSPI!C8, "▶"))</f>
        <v/>
      </c>
      <c r="AB11" s="31" t="s">
        <v>52</v>
      </c>
      <c r="AC11" s="31"/>
      <c r="AD11" s="31"/>
      <c r="AF11" s="24" t="str">
        <f>IFERROR(VLOOKUP($AC$4,$N$5:$Y$24,8,0),"")</f>
        <v/>
      </c>
    </row>
    <row r="12" spans="2:32">
      <c r="K12" s="5">
        <v>8</v>
      </c>
      <c r="L12" s="68"/>
      <c r="M12" s="16" t="str">
        <f>IFERROR(RIGHT(KOSPI!C9,6),"")</f>
        <v/>
      </c>
      <c r="N12" s="17">
        <f>IFERROR(KOSPI!B9,"")</f>
        <v>0</v>
      </c>
      <c r="O12" s="74">
        <f>IFERROR(KOSPI!D9,"")</f>
        <v>0</v>
      </c>
      <c r="P12" s="20">
        <f>IFERROR(KOSPI!E9,"")</f>
        <v>0</v>
      </c>
      <c r="Q12" s="37" t="str">
        <f>IF(ISBLANK(KOSPI!F9),"",KOSPI!F9)</f>
        <v/>
      </c>
      <c r="R12" s="17">
        <f>KOSPI!G9</f>
        <v>0</v>
      </c>
      <c r="S12" s="17">
        <f>KOSPI!H9</f>
        <v>0</v>
      </c>
      <c r="T12" s="17">
        <f>KOSPI!I9</f>
        <v>0</v>
      </c>
      <c r="U12" s="17">
        <f>KOSPI!J9</f>
        <v>0</v>
      </c>
      <c r="V12" s="17">
        <f>KOSPI!K9</f>
        <v>0</v>
      </c>
      <c r="W12" s="17">
        <f>KOSPI!L9</f>
        <v>0</v>
      </c>
      <c r="X12" s="17">
        <f>KOSPI!M9</f>
        <v>0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/>
      </c>
      <c r="AB12" s="31" t="s">
        <v>50</v>
      </c>
      <c r="AC12" s="31"/>
      <c r="AD12" s="31"/>
      <c r="AF12" s="24" t="str">
        <f>IFERROR(VLOOKUP($AC$4,$N$5:$Y$24,9,0),"")</f>
        <v/>
      </c>
    </row>
    <row r="13" spans="2:32">
      <c r="K13" s="5">
        <v>9</v>
      </c>
      <c r="L13" s="68"/>
      <c r="M13" s="16" t="str">
        <f>IFERROR(RIGHT(KOSPI!C10,6),"")</f>
        <v/>
      </c>
      <c r="N13" s="17">
        <f>IFERROR(KOSPI!B10,"")</f>
        <v>0</v>
      </c>
      <c r="O13" s="74">
        <f>IFERROR(KOSPI!D10,"")</f>
        <v>0</v>
      </c>
      <c r="P13" s="20">
        <f>IFERROR(KOSPI!E10,"")</f>
        <v>0</v>
      </c>
      <c r="Q13" s="37" t="str">
        <f>IF(ISBLANK(KOSPI!F10),"",KOSPI!F10)</f>
        <v/>
      </c>
      <c r="R13" s="17">
        <f>KOSPI!G10</f>
        <v>0</v>
      </c>
      <c r="S13" s="17">
        <f>KOSPI!H10</f>
        <v>0</v>
      </c>
      <c r="T13" s="17">
        <f>KOSPI!I10</f>
        <v>0</v>
      </c>
      <c r="U13" s="17">
        <f>KOSPI!J10</f>
        <v>0</v>
      </c>
      <c r="V13" s="17">
        <f>KOSPI!K10</f>
        <v>0</v>
      </c>
      <c r="W13" s="17">
        <f>KOSPI!L10</f>
        <v>0</v>
      </c>
      <c r="X13" s="17">
        <f>KOSPI!M10</f>
        <v>0</v>
      </c>
      <c r="Y13" s="17" t="str">
        <f>IFERROR(IF(VLOOKUP(N23, 종목별이슈!C:D, 2, FALSE)="전자공시", VLOOKUP(N23, 종목별이슈!C:D, 1, FALSE), "일치 없음"), "결과 없음")</f>
        <v>결과 없음</v>
      </c>
      <c r="Z13" s="64" t="str">
        <f>IF(ISBLANK(KOSPI!C10),"",HYPERLINK(KOSPI!C10, "▶"))</f>
        <v/>
      </c>
      <c r="AB13" s="31" t="s">
        <v>51</v>
      </c>
      <c r="AC13" s="31"/>
      <c r="AD13" s="31"/>
      <c r="AF13" s="24" t="str">
        <f>IFERROR(VLOOKUP($AC$4,$N$5:$Y$24,10,0),"")</f>
        <v/>
      </c>
    </row>
    <row r="14" spans="2:32" ht="17.25" thickBot="1">
      <c r="K14" s="5">
        <v>10</v>
      </c>
      <c r="L14" s="69"/>
      <c r="M14" s="16" t="str">
        <f>IFERROR(RIGHT(KOSPI!C11,6),"")</f>
        <v/>
      </c>
      <c r="N14" s="17">
        <f>IFERROR(KOSPI!B11,"")</f>
        <v>0</v>
      </c>
      <c r="O14" s="74">
        <f>IFERROR(KOSPI!D11,"")</f>
        <v>0</v>
      </c>
      <c r="P14" s="20">
        <f>IFERROR(KOSPI!E11,"")</f>
        <v>0</v>
      </c>
      <c r="Q14" s="37" t="str">
        <f>IF(ISBLANK(KOSPI!F11),"",KOSPI!F11)</f>
        <v/>
      </c>
      <c r="R14" s="17">
        <f>KOSPI!G11</f>
        <v>0</v>
      </c>
      <c r="S14" s="17">
        <f>KOSPI!H11</f>
        <v>0</v>
      </c>
      <c r="T14" s="17">
        <f>KOSPI!I11</f>
        <v>0</v>
      </c>
      <c r="U14" s="17">
        <f>KOSPI!J11</f>
        <v>0</v>
      </c>
      <c r="V14" s="17">
        <f>KOSPI!K11</f>
        <v>0</v>
      </c>
      <c r="W14" s="17">
        <f>KOSPI!L11</f>
        <v>0</v>
      </c>
      <c r="X14" s="17">
        <f>KOSPI!M11</f>
        <v>0</v>
      </c>
      <c r="Y14" s="17" t="str">
        <f>IFERROR(IF(VLOOKUP(N24, 종목별이슈!C:D, 2, FALSE)="전자공시", VLOOKUP(N24, 종목별이슈!C:D, 1, FALSE), "일치 없음"), "결과 없음")</f>
        <v>결과 없음</v>
      </c>
      <c r="Z14" s="64" t="str">
        <f>IF(ISBLANK(KOSPI!C11),"",HYPERLINK(KOSPI!C11, "▶"))</f>
        <v/>
      </c>
      <c r="AB14" s="31" t="s">
        <v>53</v>
      </c>
      <c r="AC14" s="31"/>
      <c r="AD14" s="31"/>
      <c r="AF14" s="24" t="str">
        <f>IFERROR(VLOOKUP($AC$4,$N$5:$Y$24,11,0),"")</f>
        <v/>
      </c>
    </row>
    <row r="15" spans="2:32" ht="17.25" thickBot="1">
      <c r="B15" s="66" t="s">
        <v>12</v>
      </c>
      <c r="C15" s="66"/>
      <c r="E15" s="66" t="s">
        <v>13</v>
      </c>
      <c r="F15" s="66"/>
      <c r="H15" s="66" t="s">
        <v>14</v>
      </c>
      <c r="I15" s="66"/>
      <c r="K15" s="16">
        <v>1</v>
      </c>
      <c r="L15" s="67" t="s">
        <v>3</v>
      </c>
      <c r="M15" s="5" t="str">
        <f>IFERROR(RIGHT(KOSDAQ!C2,6),"")</f>
        <v/>
      </c>
      <c r="N15" s="17">
        <f>IFERROR(KOSDAQ!B2,"")</f>
        <v>0</v>
      </c>
      <c r="O15" s="74">
        <f>IFERROR(KOSDAQ!D2,"")</f>
        <v>0</v>
      </c>
      <c r="P15" s="20">
        <f>IFERROR(KOSDAQ!E2,"")</f>
        <v>0</v>
      </c>
      <c r="Q15" s="37" t="str">
        <f>IF(ISBLANK(KOSDAQ!F2),"",KOSDAQ!F2)</f>
        <v/>
      </c>
      <c r="R15" s="17">
        <f>KOSDAQ!G7</f>
        <v>0</v>
      </c>
      <c r="S15" s="17">
        <f>KOSDAQ!H7</f>
        <v>0</v>
      </c>
      <c r="T15" s="17">
        <f>KOSDAQ!I7</f>
        <v>0</v>
      </c>
      <c r="U15" s="17">
        <f>KOSDAQ!J7</f>
        <v>0</v>
      </c>
      <c r="V15" s="17">
        <f>KOSDAQ!K7</f>
        <v>0</v>
      </c>
      <c r="W15" s="17">
        <f>KOSDAQ!L7</f>
        <v>0</v>
      </c>
      <c r="X15" s="17">
        <f>KOSDAQ!M7</f>
        <v>0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/>
      </c>
      <c r="AB15" s="72"/>
      <c r="AC15" s="72"/>
      <c r="AD15" s="72"/>
      <c r="AF15" s="24"/>
    </row>
    <row r="16" spans="2:32" ht="17.25" thickBot="1">
      <c r="K16" s="5">
        <v>2</v>
      </c>
      <c r="L16" s="68"/>
      <c r="M16" s="5" t="str">
        <f>IFERROR(RIGHT(KOSDAQ!C3,6),"")</f>
        <v/>
      </c>
      <c r="N16" s="17">
        <f>IFERROR(KOSDAQ!B3,"")</f>
        <v>0</v>
      </c>
      <c r="O16" s="74">
        <f>IFERROR(KOSDAQ!D3,"")</f>
        <v>0</v>
      </c>
      <c r="P16" s="20">
        <f>IFERROR(KOSDAQ!E3,"")</f>
        <v>0</v>
      </c>
      <c r="Q16" s="37" t="str">
        <f>IF(ISBLANK(KOSDAQ!F3),"",KOSDAQ!F3)</f>
        <v/>
      </c>
      <c r="R16" s="17">
        <f>KOSDAQ!G8</f>
        <v>0</v>
      </c>
      <c r="S16" s="17">
        <f>KOSDAQ!H8</f>
        <v>0</v>
      </c>
      <c r="T16" s="17">
        <f>KOSDAQ!I8</f>
        <v>0</v>
      </c>
      <c r="U16" s="17">
        <f>KOSDAQ!J8</f>
        <v>0</v>
      </c>
      <c r="V16" s="17">
        <f>KOSDAQ!K8</f>
        <v>0</v>
      </c>
      <c r="W16" s="17">
        <f>KOSDAQ!L8</f>
        <v>0</v>
      </c>
      <c r="X16" s="17">
        <f>KOSDAQ!M8</f>
        <v>0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/>
      </c>
      <c r="AB16" s="70" t="s">
        <v>94</v>
      </c>
      <c r="AC16" s="70"/>
      <c r="AD16" s="9"/>
      <c r="AE16" s="70" t="s">
        <v>35</v>
      </c>
      <c r="AF16" s="70"/>
    </row>
    <row r="17" spans="1:33" ht="17.25" thickBot="1">
      <c r="K17" s="5">
        <v>3</v>
      </c>
      <c r="L17" s="68"/>
      <c r="M17" s="5" t="str">
        <f>IFERROR(RIGHT(KOSDAQ!C4,6),"")</f>
        <v/>
      </c>
      <c r="N17" s="17">
        <f>IFERROR(KOSDAQ!B4,"")</f>
        <v>0</v>
      </c>
      <c r="O17" s="74">
        <f>IFERROR(KOSDAQ!D4,"")</f>
        <v>0</v>
      </c>
      <c r="P17" s="20">
        <f>IFERROR(KOSDAQ!E4,"")</f>
        <v>0</v>
      </c>
      <c r="Q17" s="37" t="str">
        <f>IF(ISBLANK(KOSDAQ!F4),"",KOSDAQ!F4)</f>
        <v/>
      </c>
      <c r="R17" s="17">
        <f>KOSDAQ!G9</f>
        <v>0</v>
      </c>
      <c r="S17" s="17">
        <f>KOSDAQ!H9</f>
        <v>0</v>
      </c>
      <c r="T17" s="17">
        <f>KOSDAQ!I9</f>
        <v>0</v>
      </c>
      <c r="U17" s="17">
        <f>KOSDAQ!J9</f>
        <v>0</v>
      </c>
      <c r="V17" s="17">
        <f>KOSDAQ!K9</f>
        <v>0</v>
      </c>
      <c r="W17" s="17">
        <f>KOSDAQ!L9</f>
        <v>0</v>
      </c>
      <c r="X17" s="17">
        <f>KOSDAQ!M9</f>
        <v>0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/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68"/>
      <c r="M18" s="5" t="str">
        <f>IFERROR(RIGHT(KOSDAQ!C5,6),"")</f>
        <v/>
      </c>
      <c r="N18" s="17">
        <f>IFERROR(KOSDAQ!B5,"")</f>
        <v>0</v>
      </c>
      <c r="O18" s="74">
        <f>IFERROR(KOSDAQ!D5,"")</f>
        <v>0</v>
      </c>
      <c r="P18" s="20">
        <f>IFERROR(KOSDAQ!E5,"")</f>
        <v>0</v>
      </c>
      <c r="Q18" s="37" t="str">
        <f>IF(ISBLANK(KOSDAQ!F5),"",KOSDAQ!F5)</f>
        <v/>
      </c>
      <c r="R18" s="17">
        <f>KOSDAQ!G10</f>
        <v>0</v>
      </c>
      <c r="S18" s="17">
        <f>KOSDAQ!H10</f>
        <v>0</v>
      </c>
      <c r="T18" s="17">
        <f>KOSDAQ!I10</f>
        <v>0</v>
      </c>
      <c r="U18" s="17">
        <f>KOSDAQ!J10</f>
        <v>0</v>
      </c>
      <c r="V18" s="17">
        <f>KOSDAQ!K10</f>
        <v>0</v>
      </c>
      <c r="W18" s="17">
        <f>KOSDAQ!L10</f>
        <v>0</v>
      </c>
      <c r="X18" s="17">
        <f>KOSDAQ!M10</f>
        <v>0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/>
      </c>
      <c r="AC18" s="19" t="str">
        <f>IFERROR(VLOOKUP($AC$4,$N$5:$Y$24,12,0),"")</f>
        <v/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68"/>
      <c r="M19" s="5" t="str">
        <f>IFERROR(RIGHT(KOSDAQ!C6,6),"")</f>
        <v/>
      </c>
      <c r="N19" s="17">
        <f>IFERROR(KOSDAQ!B6,"")</f>
        <v>0</v>
      </c>
      <c r="O19" s="74">
        <f>IFERROR(KOSDAQ!D6,"")</f>
        <v>0</v>
      </c>
      <c r="P19" s="20">
        <f>IFERROR(KOSDAQ!E6,"")</f>
        <v>0</v>
      </c>
      <c r="Q19" s="37" t="str">
        <f>IF(ISBLANK(KOSDAQ!F6),"",KOSDAQ!F6)</f>
        <v/>
      </c>
      <c r="R19" s="17">
        <f>KOSDAQ!G11</f>
        <v>0</v>
      </c>
      <c r="S19" s="17">
        <f>KOSDAQ!H11</f>
        <v>0</v>
      </c>
      <c r="T19" s="17">
        <f>KOSDAQ!I11</f>
        <v>0</v>
      </c>
      <c r="U19" s="17">
        <f>KOSDAQ!J11</f>
        <v>0</v>
      </c>
      <c r="V19" s="17">
        <f>KOSDAQ!K11</f>
        <v>0</v>
      </c>
      <c r="W19" s="17">
        <f>KOSDAQ!L11</f>
        <v>0</v>
      </c>
      <c r="X19" s="17">
        <f>KOSDAQ!M11</f>
        <v>0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/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68"/>
      <c r="M20" s="5" t="str">
        <f>IFERROR(RIGHT(KOSDAQ!C7,6),"")</f>
        <v/>
      </c>
      <c r="N20" s="17">
        <f>IFERROR(KOSDAQ!B7,"")</f>
        <v>0</v>
      </c>
      <c r="O20" s="74">
        <f>IFERROR(KOSDAQ!D7,"")</f>
        <v>0</v>
      </c>
      <c r="P20" s="20">
        <f>IFERROR(KOSDAQ!E7,"")</f>
        <v>0</v>
      </c>
      <c r="Q20" s="37" t="str">
        <f>IF(ISBLANK(KOSDAQ!F7),"",KOSDAQ!F7)</f>
        <v/>
      </c>
      <c r="R20" s="17">
        <f>KOSDAQ!G12</f>
        <v>0</v>
      </c>
      <c r="S20" s="17">
        <f>KOSDAQ!H12</f>
        <v>0</v>
      </c>
      <c r="T20" s="17">
        <f>KOSDAQ!I12</f>
        <v>0</v>
      </c>
      <c r="U20" s="17">
        <f>KOSDAQ!J12</f>
        <v>0</v>
      </c>
      <c r="V20" s="17">
        <f>KOSDAQ!K12</f>
        <v>0</v>
      </c>
      <c r="W20" s="17">
        <f>KOSDAQ!L12</f>
        <v>0</v>
      </c>
      <c r="X20" s="17">
        <f>KOSDAQ!M12</f>
        <v>0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/>
      </c>
      <c r="AE20" s="1" t="s">
        <v>37</v>
      </c>
      <c r="AF20" s="2">
        <f>COUNTA(종목분석!B4:B253)</f>
        <v>0</v>
      </c>
    </row>
    <row r="21" spans="1:33" ht="17.25" thickBot="1">
      <c r="B21" s="66" t="s">
        <v>15</v>
      </c>
      <c r="C21" s="66"/>
      <c r="E21" s="66" t="s">
        <v>16</v>
      </c>
      <c r="F21" s="66"/>
      <c r="H21" s="66" t="s">
        <v>17</v>
      </c>
      <c r="I21" s="66"/>
      <c r="K21" s="5">
        <v>7</v>
      </c>
      <c r="L21" s="68"/>
      <c r="M21" s="5" t="str">
        <f>IFERROR(RIGHT(KOSDAQ!C8,6),"")</f>
        <v/>
      </c>
      <c r="N21" s="17">
        <f>IFERROR(KOSDAQ!B8,"")</f>
        <v>0</v>
      </c>
      <c r="O21" s="74">
        <f>IFERROR(KOSDAQ!D8,"")</f>
        <v>0</v>
      </c>
      <c r="P21" s="20">
        <f>IFERROR(KOSDAQ!E8,"")</f>
        <v>0</v>
      </c>
      <c r="Q21" s="37" t="str">
        <f>IF(ISBLANK(KOSDAQ!F8),"",KOSDAQ!F8)</f>
        <v/>
      </c>
      <c r="R21" s="17">
        <f>KOSDAQ!G13</f>
        <v>0</v>
      </c>
      <c r="S21" s="17">
        <f>KOSDAQ!H13</f>
        <v>0</v>
      </c>
      <c r="T21" s="17">
        <f>KOSDAQ!I13</f>
        <v>0</v>
      </c>
      <c r="U21" s="17">
        <f>KOSDAQ!J13</f>
        <v>0</v>
      </c>
      <c r="V21" s="17">
        <f>KOSDAQ!K13</f>
        <v>0</v>
      </c>
      <c r="W21" s="17">
        <f>KOSDAQ!L13</f>
        <v>0</v>
      </c>
      <c r="X21" s="17">
        <f>KOSDAQ!M13</f>
        <v>0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/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68"/>
      <c r="M22" s="5" t="str">
        <f>IFERROR(RIGHT(KOSDAQ!C9,6),"")</f>
        <v/>
      </c>
      <c r="N22" s="17">
        <f>IFERROR(KOSDAQ!B9,"")</f>
        <v>0</v>
      </c>
      <c r="O22" s="74">
        <f>IFERROR(KOSDAQ!D9,"")</f>
        <v>0</v>
      </c>
      <c r="P22" s="20">
        <f>IFERROR(KOSDAQ!E9,"")</f>
        <v>0</v>
      </c>
      <c r="Q22" s="37" t="str">
        <f>IF(ISBLANK(KOSDAQ!F9),"",KOSDAQ!F9)</f>
        <v/>
      </c>
      <c r="R22" s="17">
        <f>KOSDAQ!G14</f>
        <v>0</v>
      </c>
      <c r="S22" s="17">
        <f>KOSDAQ!H14</f>
        <v>0</v>
      </c>
      <c r="T22" s="17">
        <f>KOSDAQ!I14</f>
        <v>0</v>
      </c>
      <c r="U22" s="17">
        <f>KOSDAQ!J14</f>
        <v>0</v>
      </c>
      <c r="V22" s="17">
        <f>KOSDAQ!K14</f>
        <v>0</v>
      </c>
      <c r="W22" s="17">
        <f>KOSDAQ!L14</f>
        <v>0</v>
      </c>
      <c r="X22" s="17">
        <f>KOSDAQ!M14</f>
        <v>0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/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68"/>
      <c r="M23" s="5" t="str">
        <f>IFERROR(RIGHT(KOSDAQ!C10,6),"")</f>
        <v/>
      </c>
      <c r="N23" s="17">
        <f>IFERROR(KOSDAQ!B10,"")</f>
        <v>0</v>
      </c>
      <c r="O23" s="74">
        <f>IFERROR(KOSDAQ!D10,"")</f>
        <v>0</v>
      </c>
      <c r="P23" s="20">
        <f>IFERROR(KOSDAQ!E10,"")</f>
        <v>0</v>
      </c>
      <c r="Q23" s="37" t="str">
        <f>IF(ISBLANK(KOSDAQ!F10),"",KOSDAQ!F10)</f>
        <v/>
      </c>
      <c r="R23" s="17">
        <f>KOSDAQ!G15</f>
        <v>0</v>
      </c>
      <c r="S23" s="17">
        <f>KOSDAQ!H15</f>
        <v>0</v>
      </c>
      <c r="T23" s="17">
        <f>KOSDAQ!I15</f>
        <v>0</v>
      </c>
      <c r="U23" s="17">
        <f>KOSDAQ!J15</f>
        <v>0</v>
      </c>
      <c r="V23" s="17">
        <f>KOSDAQ!K15</f>
        <v>0</v>
      </c>
      <c r="W23" s="17">
        <f>KOSDAQ!L15</f>
        <v>0</v>
      </c>
      <c r="X23" s="17">
        <f>KOSDAQ!M15</f>
        <v>0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/>
      </c>
      <c r="AE23" s="70" t="s">
        <v>38</v>
      </c>
      <c r="AF23" s="70"/>
    </row>
    <row r="24" spans="1:33" ht="17.25" thickBot="1">
      <c r="K24" s="5">
        <v>10</v>
      </c>
      <c r="L24" s="69"/>
      <c r="M24" s="5" t="str">
        <f>IFERROR(RIGHT(KOSDAQ!C11,6),"")</f>
        <v/>
      </c>
      <c r="N24" s="17">
        <f>IFERROR(KOSDAQ!B11,"")</f>
        <v>0</v>
      </c>
      <c r="O24" s="74">
        <f>IFERROR(KOSDAQ!D11,"")</f>
        <v>0</v>
      </c>
      <c r="P24" s="20">
        <f>IFERROR(KOSDAQ!E11,"")</f>
        <v>0</v>
      </c>
      <c r="Q24" s="37" t="str">
        <f>IF(ISBLANK(KOSDAQ!F11),"",KOSDAQ!F11)</f>
        <v/>
      </c>
      <c r="R24" s="17">
        <f>KOSDAQ!G16</f>
        <v>0</v>
      </c>
      <c r="S24" s="17">
        <f>KOSDAQ!H16</f>
        <v>0</v>
      </c>
      <c r="T24" s="17">
        <f>KOSDAQ!I16</f>
        <v>0</v>
      </c>
      <c r="U24" s="17">
        <f>KOSDAQ!J16</f>
        <v>0</v>
      </c>
      <c r="V24" s="17">
        <f>KOSDAQ!K16</f>
        <v>0</v>
      </c>
      <c r="W24" s="17">
        <f>KOSDAQ!L16</f>
        <v>0</v>
      </c>
      <c r="X24" s="17">
        <f>KOSDAQ!M16</f>
        <v>0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/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6" t="s">
        <v>40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B27" s="71" t="s">
        <v>62</v>
      </c>
      <c r="AC27" s="70"/>
      <c r="AD27" s="70"/>
      <c r="AE27" s="70"/>
      <c r="AF27" s="70"/>
    </row>
    <row r="28" spans="1:33" ht="17.25" thickBot="1">
      <c r="K28" s="66" t="s">
        <v>7</v>
      </c>
      <c r="L28" s="66"/>
      <c r="M28" s="66" t="s">
        <v>28</v>
      </c>
      <c r="N28" s="66"/>
      <c r="O28" s="66"/>
      <c r="P28" s="66"/>
      <c r="Q28" s="66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91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5">
        <f>IFERROR(주요뉴스!$D2,"")</f>
        <v>0</v>
      </c>
      <c r="L29" s="65"/>
      <c r="M29" s="19">
        <f>IFERROR(주요뉴스!$A2,"")</f>
        <v>0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/>
      </c>
      <c r="AA29" s="19"/>
      <c r="AB29" s="36">
        <f>IFERROR(종목별이슈!F2,"")</f>
        <v>0</v>
      </c>
      <c r="AC29" s="18"/>
      <c r="AD29" s="18"/>
      <c r="AE29" s="18" t="str">
        <f>IF(ISBLANK(종목별이슈!E2),"",HYPERLINK(종목별이슈!E2,"▶"))</f>
        <v/>
      </c>
      <c r="AF29" s="36">
        <f>IFERROR(종목별이슈!C2,"")</f>
        <v>0</v>
      </c>
    </row>
    <row r="30" spans="1:33">
      <c r="K30" s="65">
        <f>IFERROR(주요뉴스!$D3,"")</f>
        <v>0</v>
      </c>
      <c r="L30" s="65"/>
      <c r="M30" s="19">
        <f>IFERROR(주요뉴스!$A3,"")</f>
        <v>0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/>
      </c>
      <c r="AA30" s="19"/>
      <c r="AB30" s="36">
        <f>IFERROR(종목별이슈!F3,"")</f>
        <v>0</v>
      </c>
      <c r="AC30" s="18"/>
      <c r="AD30" s="18"/>
      <c r="AE30" s="18" t="str">
        <f>IF(ISBLANK(종목별이슈!E3),"",HYPERLINK(종목별이슈!E3,"▶"))</f>
        <v/>
      </c>
      <c r="AF30" s="36">
        <f>IFERROR(종목별이슈!C3,"")</f>
        <v>0</v>
      </c>
      <c r="AG30" s="19"/>
    </row>
    <row r="31" spans="1:33">
      <c r="K31" s="65">
        <f>IFERROR(주요뉴스!$D4,"")</f>
        <v>0</v>
      </c>
      <c r="L31" s="65"/>
      <c r="M31" s="19">
        <f>IFERROR(주요뉴스!$A4,"")</f>
        <v>0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/>
      </c>
      <c r="AA31" s="19"/>
      <c r="AB31" s="36">
        <f>IFERROR(종목별이슈!F4,"")</f>
        <v>0</v>
      </c>
      <c r="AC31" s="18"/>
      <c r="AD31" s="18"/>
      <c r="AE31" s="18" t="str">
        <f>IF(ISBLANK(종목별이슈!E4),"",HYPERLINK(종목별이슈!E4,"▶"))</f>
        <v/>
      </c>
      <c r="AF31" s="36">
        <f>IFERROR(종목별이슈!C4,"")</f>
        <v>0</v>
      </c>
      <c r="AG31" s="19"/>
    </row>
    <row r="32" spans="1:33">
      <c r="K32" s="65">
        <f>IFERROR(주요뉴스!$D5,"")</f>
        <v>0</v>
      </c>
      <c r="L32" s="65"/>
      <c r="M32" s="19">
        <f>IFERROR(주요뉴스!$A5,"")</f>
        <v>0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/>
      </c>
      <c r="AA32" s="19"/>
      <c r="AB32" s="36">
        <f>IFERROR(종목별이슈!F5,"")</f>
        <v>0</v>
      </c>
      <c r="AC32" s="18"/>
      <c r="AD32" s="18"/>
      <c r="AE32" s="18" t="str">
        <f>IF(ISBLANK(종목별이슈!E5),"",HYPERLINK(종목별이슈!E5,"▶"))</f>
        <v/>
      </c>
      <c r="AF32" s="36">
        <f>IFERROR(종목별이슈!C5,"")</f>
        <v>0</v>
      </c>
      <c r="AG32" s="19"/>
    </row>
    <row r="33" spans="1:33">
      <c r="K33" s="65">
        <f>IFERROR(주요뉴스!$D6,"")</f>
        <v>0</v>
      </c>
      <c r="L33" s="65"/>
      <c r="M33" s="19">
        <f>IFERROR(주요뉴스!$A6,"")</f>
        <v>0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/>
      </c>
      <c r="AA33" s="19"/>
      <c r="AB33" s="36">
        <f>IFERROR(종목별이슈!F6,"")</f>
        <v>0</v>
      </c>
      <c r="AC33" s="18"/>
      <c r="AD33" s="18"/>
      <c r="AE33" s="18" t="str">
        <f>IF(ISBLANK(종목별이슈!E6),"",HYPERLINK(종목별이슈!E6,"▶"))</f>
        <v/>
      </c>
      <c r="AF33" s="36">
        <f>IFERROR(종목별이슈!C6,"")</f>
        <v>0</v>
      </c>
      <c r="AG33" s="19"/>
    </row>
    <row r="34" spans="1:33">
      <c r="K34" s="65">
        <f>IFERROR(주요뉴스!$D7,"")</f>
        <v>0</v>
      </c>
      <c r="L34" s="65"/>
      <c r="M34" s="19">
        <f>IFERROR(주요뉴스!$A7,"")</f>
        <v>0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/>
      </c>
      <c r="AA34" s="19"/>
      <c r="AB34" s="36">
        <f>IFERROR(종목별이슈!F7,"")</f>
        <v>0</v>
      </c>
      <c r="AC34" s="18"/>
      <c r="AD34" s="18"/>
      <c r="AE34" s="18" t="str">
        <f>IF(ISBLANK(종목별이슈!E7),"",HYPERLINK(종목별이슈!E7,"▶"))</f>
        <v/>
      </c>
      <c r="AF34" s="36">
        <f>IFERROR(종목별이슈!C7,"")</f>
        <v>0</v>
      </c>
      <c r="AG34" s="19"/>
    </row>
    <row r="35" spans="1:33">
      <c r="K35" s="65">
        <f>IFERROR(주요뉴스!$D8,"")</f>
        <v>0</v>
      </c>
      <c r="L35" s="65"/>
      <c r="M35" s="19">
        <f>IFERROR(주요뉴스!$A8,"")</f>
        <v>0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/>
      </c>
      <c r="AA35" s="19"/>
      <c r="AB35" s="36">
        <f>IFERROR(종목별이슈!F8,"")</f>
        <v>0</v>
      </c>
      <c r="AC35" s="18"/>
      <c r="AD35" s="18"/>
      <c r="AE35" s="18" t="str">
        <f>IF(ISBLANK(종목별이슈!E8),"",HYPERLINK(종목별이슈!E8,"▶"))</f>
        <v/>
      </c>
      <c r="AF35" s="36">
        <f>IFERROR(종목별이슈!C8,"")</f>
        <v>0</v>
      </c>
      <c r="AG35" s="19"/>
    </row>
    <row r="36" spans="1:33">
      <c r="K36" s="65">
        <f>IFERROR(주요뉴스!$D9,"")</f>
        <v>0</v>
      </c>
      <c r="L36" s="65"/>
      <c r="M36" s="19">
        <f>IFERROR(주요뉴스!$A9,"")</f>
        <v>0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/>
      </c>
      <c r="AA36" s="19"/>
      <c r="AB36" s="36">
        <f>IFERROR(종목별이슈!F9,"")</f>
        <v>0</v>
      </c>
      <c r="AC36" s="18"/>
      <c r="AD36" s="18"/>
      <c r="AE36" s="18" t="str">
        <f>IF(ISBLANK(종목별이슈!E9),"",HYPERLINK(종목별이슈!E9,"▶"))</f>
        <v/>
      </c>
      <c r="AF36" s="36">
        <f>IFERROR(종목별이슈!C9,"")</f>
        <v>0</v>
      </c>
      <c r="AG36" s="19"/>
    </row>
    <row r="37" spans="1:33">
      <c r="K37" s="65">
        <f>IFERROR(주요뉴스!$D10,"")</f>
        <v>0</v>
      </c>
      <c r="L37" s="65"/>
      <c r="M37" s="19">
        <f>IFERROR(주요뉴스!$A10,"")</f>
        <v>0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/>
      </c>
      <c r="AA37" s="19"/>
      <c r="AB37" s="36">
        <f>IFERROR(종목별이슈!F10,"")</f>
        <v>0</v>
      </c>
      <c r="AC37" s="18"/>
      <c r="AD37" s="18"/>
      <c r="AE37" s="18" t="str">
        <f>IF(ISBLANK(종목별이슈!E10),"",HYPERLINK(종목별이슈!E10,"▶"))</f>
        <v/>
      </c>
      <c r="AF37" s="36">
        <f>IFERROR(종목별이슈!C10,"")</f>
        <v>0</v>
      </c>
      <c r="AG37" s="19"/>
    </row>
    <row r="38" spans="1:33">
      <c r="A38" s="13"/>
      <c r="K38" s="65">
        <f>IFERROR(주요뉴스!$D11,"")</f>
        <v>0</v>
      </c>
      <c r="L38" s="65"/>
      <c r="M38" s="19">
        <f>IFERROR(주요뉴스!$A11,"")</f>
        <v>0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/>
      </c>
      <c r="AA38" s="19"/>
      <c r="AB38" s="36">
        <f>IFERROR(종목별이슈!F11,"")</f>
        <v>0</v>
      </c>
      <c r="AC38" s="18"/>
      <c r="AD38" s="18"/>
      <c r="AE38" s="18" t="str">
        <f>IF(ISBLANK(종목별이슈!E11),"",HYPERLINK(종목별이슈!E11,"▶"))</f>
        <v/>
      </c>
      <c r="AF38" s="36">
        <f>IFERROR(종목별이슈!C11,"")</f>
        <v>0</v>
      </c>
      <c r="AG38" s="19"/>
    </row>
    <row r="39" spans="1:33">
      <c r="A39" s="14"/>
      <c r="K39" s="65">
        <f>IFERROR(주요뉴스!$D12,"")</f>
        <v>0</v>
      </c>
      <c r="L39" s="65"/>
      <c r="M39" s="19">
        <f>IFERROR(주요뉴스!$A12,"")</f>
        <v>0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/>
      </c>
      <c r="AA39" s="19"/>
      <c r="AB39" s="36">
        <f>IFERROR(종목별이슈!F12,"")</f>
        <v>0</v>
      </c>
      <c r="AC39" s="18"/>
      <c r="AD39" s="18"/>
      <c r="AE39" s="18" t="str">
        <f>IF(ISBLANK(종목별이슈!E12),"",HYPERLINK(종목별이슈!E12,"▶"))</f>
        <v/>
      </c>
      <c r="AF39" s="36">
        <f>IFERROR(종목별이슈!C12,"")</f>
        <v>0</v>
      </c>
      <c r="AG39" s="19"/>
    </row>
    <row r="40" spans="1:33">
      <c r="A40" s="14"/>
      <c r="K40" s="65">
        <f>IFERROR(주요뉴스!$D13,"")</f>
        <v>0</v>
      </c>
      <c r="L40" s="65"/>
      <c r="M40" s="19">
        <f>IFERROR(주요뉴스!$A13,"")</f>
        <v>0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/>
      </c>
      <c r="AA40" s="19"/>
      <c r="AB40" s="36">
        <f>IFERROR(종목별이슈!F13,"")</f>
        <v>0</v>
      </c>
      <c r="AC40" s="18"/>
      <c r="AD40" s="18"/>
      <c r="AE40" s="18" t="str">
        <f>IF(ISBLANK(종목별이슈!E13),"",HYPERLINK(종목별이슈!E13,"▶"))</f>
        <v/>
      </c>
      <c r="AF40" s="36">
        <f>IFERROR(종목별이슈!C13,"")</f>
        <v>0</v>
      </c>
      <c r="AG40" s="19"/>
    </row>
    <row r="41" spans="1:33">
      <c r="A41" s="14"/>
      <c r="K41" s="65">
        <f>IFERROR(주요뉴스!$D14,"")</f>
        <v>0</v>
      </c>
      <c r="L41" s="65"/>
      <c r="M41" s="19">
        <f>IFERROR(주요뉴스!$A14,"")</f>
        <v>0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/>
      </c>
      <c r="AA41" s="19"/>
      <c r="AB41" s="36">
        <f>IFERROR(종목별이슈!F14,"")</f>
        <v>0</v>
      </c>
      <c r="AC41" s="18"/>
      <c r="AD41" s="18"/>
      <c r="AE41" s="18" t="str">
        <f>IF(ISBLANK(종목별이슈!E14),"",HYPERLINK(종목별이슈!E14,"▶"))</f>
        <v/>
      </c>
      <c r="AF41" s="36">
        <f>IFERROR(종목별이슈!C14,"")</f>
        <v>0</v>
      </c>
      <c r="AG41" s="19"/>
    </row>
    <row r="42" spans="1:33">
      <c r="A42" s="14"/>
      <c r="K42" s="65">
        <f>IFERROR(주요뉴스!$D15,"")</f>
        <v>0</v>
      </c>
      <c r="L42" s="65"/>
      <c r="M42" s="19">
        <f>IFERROR(주요뉴스!$A15,"")</f>
        <v>0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/>
      </c>
      <c r="AA42" s="19"/>
      <c r="AB42" s="36">
        <f>IFERROR(종목별이슈!F15,"")</f>
        <v>0</v>
      </c>
      <c r="AC42" s="18"/>
      <c r="AD42" s="18"/>
      <c r="AE42" s="18" t="str">
        <f>IF(ISBLANK(종목별이슈!E15),"",HYPERLINK(종목별이슈!E15,"▶"))</f>
        <v/>
      </c>
      <c r="AF42" s="36">
        <f>IFERROR(종목별이슈!C15,"")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5">
        <f>IFERROR(주요뉴스!$D16,"")</f>
        <v>0</v>
      </c>
      <c r="L43" s="65"/>
      <c r="M43" s="19">
        <f>IFERROR(주요뉴스!$A16,"")</f>
        <v>0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/>
      </c>
      <c r="AA43" s="19"/>
      <c r="AB43" s="36">
        <f>IFERROR(종목별이슈!F16,"")</f>
        <v>0</v>
      </c>
      <c r="AC43" s="18"/>
      <c r="AD43" s="18"/>
      <c r="AE43" s="18" t="str">
        <f>IF(ISBLANK(종목별이슈!E16),"",HYPERLINK(종목별이슈!E16,"▶"))</f>
        <v/>
      </c>
      <c r="AF43" s="36">
        <f>IFERROR(종목별이슈!C16,"")</f>
        <v>0</v>
      </c>
      <c r="AG43" s="19"/>
    </row>
    <row r="44" spans="1:33">
      <c r="K44" s="65">
        <f>IFERROR(주요뉴스!$D17,"")</f>
        <v>0</v>
      </c>
      <c r="L44" s="65"/>
      <c r="M44" s="19">
        <f>IFERROR(주요뉴스!$A17,"")</f>
        <v>0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/>
      </c>
      <c r="AA44" s="19"/>
      <c r="AB44" s="36">
        <f>IFERROR(종목별이슈!F17,"")</f>
        <v>0</v>
      </c>
      <c r="AC44" s="18"/>
      <c r="AD44" s="18"/>
      <c r="AE44" s="18" t="str">
        <f>IF(ISBLANK(종목별이슈!E17),"",HYPERLINK(종목별이슈!E17,"▶"))</f>
        <v/>
      </c>
      <c r="AF44" s="36">
        <f>IFERROR(종목별이슈!C17,"")</f>
        <v>0</v>
      </c>
      <c r="AG44" s="19"/>
    </row>
    <row r="45" spans="1:33">
      <c r="K45" s="65">
        <f>IFERROR(주요뉴스!$D18,"")</f>
        <v>0</v>
      </c>
      <c r="L45" s="65"/>
      <c r="M45" s="19">
        <f>IFERROR(주요뉴스!$A18,"")</f>
        <v>0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/>
      </c>
      <c r="AA45" s="19"/>
      <c r="AB45" s="36">
        <f>IFERROR(종목별이슈!F18,"")</f>
        <v>0</v>
      </c>
      <c r="AC45" s="18"/>
      <c r="AD45" s="18"/>
      <c r="AE45" s="18" t="str">
        <f>IF(ISBLANK(종목별이슈!E18),"",HYPERLINK(종목별이슈!E18,"▶"))</f>
        <v/>
      </c>
      <c r="AF45" s="36">
        <f>IFERROR(종목별이슈!C18,"")</f>
        <v>0</v>
      </c>
      <c r="AG45" s="19"/>
    </row>
    <row r="46" spans="1:33" ht="18" customHeight="1">
      <c r="K46" s="65">
        <f>IFERROR(주요뉴스!$D19,"")</f>
        <v>0</v>
      </c>
      <c r="L46" s="65"/>
      <c r="M46" s="19">
        <f>IFERROR(주요뉴스!$A19,"")</f>
        <v>0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/>
      </c>
      <c r="AA46" s="19"/>
      <c r="AB46" s="36">
        <f>IFERROR(종목별이슈!F19,"")</f>
        <v>0</v>
      </c>
      <c r="AC46" s="18"/>
      <c r="AD46" s="18"/>
      <c r="AE46" s="18" t="str">
        <f>IF(ISBLANK(종목별이슈!E19),"",HYPERLINK(종목별이슈!E19,"▶"))</f>
        <v/>
      </c>
      <c r="AF46" s="36">
        <f>IFERROR(종목별이슈!C19,"")</f>
        <v>0</v>
      </c>
      <c r="AG46" s="19"/>
    </row>
    <row r="47" spans="1:33">
      <c r="K47" s="65">
        <f>IFERROR(주요뉴스!$D20,"")</f>
        <v>0</v>
      </c>
      <c r="L47" s="65"/>
      <c r="M47" s="19">
        <f>IFERROR(주요뉴스!$A20,"")</f>
        <v>0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/>
      </c>
      <c r="AA47" s="19"/>
      <c r="AB47" s="36">
        <f>IFERROR(종목별이슈!F20,"")</f>
        <v>0</v>
      </c>
      <c r="AC47" s="18"/>
      <c r="AD47" s="18"/>
      <c r="AE47" s="18" t="str">
        <f>IF(ISBLANK(종목별이슈!E20),"",HYPERLINK(종목별이슈!E20,"▶"))</f>
        <v/>
      </c>
      <c r="AF47" s="36">
        <f>IFERROR(종목별이슈!C20,"")</f>
        <v>0</v>
      </c>
      <c r="AG47" s="19"/>
    </row>
    <row r="48" spans="1:33">
      <c r="K48" s="65">
        <f>IFERROR(주요뉴스!$D21,"")</f>
        <v>0</v>
      </c>
      <c r="L48" s="65"/>
      <c r="M48" s="19">
        <f>IFERROR(주요뉴스!$A21,"")</f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/>
      </c>
      <c r="AA48" s="19"/>
      <c r="AB48" s="36">
        <f>IFERROR(종목별이슈!F21,"")</f>
        <v>0</v>
      </c>
      <c r="AC48" s="18"/>
      <c r="AD48" s="18"/>
      <c r="AE48" s="18" t="str">
        <f>IF(ISBLANK(종목별이슈!E21),"",HYPERLINK(종목별이슈!E21,"▶"))</f>
        <v/>
      </c>
      <c r="AF48" s="36">
        <f>IFERROR(종목별이슈!C21,"")</f>
        <v>0</v>
      </c>
      <c r="AG48" s="19"/>
    </row>
    <row r="51" ht="19.149999999999999" customHeight="1"/>
  </sheetData>
  <mergeCells count="45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88</v>
      </c>
      <c r="E1" s="47" t="s">
        <v>89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64</v>
      </c>
      <c r="C1" s="56" t="s">
        <v>65</v>
      </c>
      <c r="D1" s="47" t="s">
        <v>66</v>
      </c>
      <c r="E1" s="47" t="s">
        <v>67</v>
      </c>
      <c r="F1" s="47" t="s">
        <v>68</v>
      </c>
      <c r="G1" s="47" t="s">
        <v>69</v>
      </c>
      <c r="H1" s="47" t="s">
        <v>70</v>
      </c>
      <c r="I1" s="47" t="s">
        <v>71</v>
      </c>
      <c r="J1" s="47" t="s">
        <v>72</v>
      </c>
      <c r="K1" s="47" t="s">
        <v>73</v>
      </c>
      <c r="L1" s="47" t="s">
        <v>74</v>
      </c>
      <c r="M1" s="47" t="s">
        <v>75</v>
      </c>
      <c r="N1" s="47" t="s">
        <v>41</v>
      </c>
    </row>
    <row r="2" spans="1:14" ht="17.25" thickTop="1">
      <c r="C2" s="62"/>
      <c r="D2" s="39"/>
      <c r="E2" s="45"/>
      <c r="F2" s="40"/>
      <c r="G2" s="39"/>
      <c r="H2" s="39"/>
      <c r="I2" s="41"/>
      <c r="J2" s="39"/>
      <c r="K2" s="41"/>
      <c r="L2" s="41"/>
      <c r="M2" s="41"/>
      <c r="N2" s="35" t="str">
        <f>IF(ISBLANK($C2),"",HYPERLINK($C2,"▶"))</f>
        <v/>
      </c>
    </row>
    <row r="3" spans="1:14">
      <c r="C3" s="62"/>
      <c r="D3" s="39"/>
      <c r="E3" s="45"/>
      <c r="F3" s="40"/>
      <c r="G3" s="39"/>
      <c r="H3" s="39"/>
      <c r="I3" s="41"/>
      <c r="J3" s="39"/>
      <c r="K3" s="41"/>
      <c r="L3" s="41"/>
      <c r="M3" s="41"/>
      <c r="N3" s="35" t="str">
        <f t="shared" ref="N3:N66" si="0">IF(ISBLANK($C3),"",HYPERLINK($C3,"▶"))</f>
        <v/>
      </c>
    </row>
    <row r="4" spans="1:14">
      <c r="C4" s="62"/>
      <c r="D4" s="39"/>
      <c r="E4" s="45"/>
      <c r="F4" s="40"/>
      <c r="G4" s="39"/>
      <c r="H4" s="39"/>
      <c r="I4" s="39"/>
      <c r="J4" s="39"/>
      <c r="K4" s="39"/>
      <c r="L4" s="41"/>
      <c r="M4" s="41"/>
      <c r="N4" s="35" t="str">
        <f t="shared" si="0"/>
        <v/>
      </c>
    </row>
    <row r="5" spans="1:14">
      <c r="C5" s="62"/>
      <c r="D5" s="39"/>
      <c r="E5" s="45"/>
      <c r="F5" s="40"/>
      <c r="G5" s="39"/>
      <c r="H5" s="39"/>
      <c r="I5" s="39"/>
      <c r="J5" s="39"/>
      <c r="K5" s="39"/>
      <c r="L5" s="41"/>
      <c r="M5" s="41"/>
      <c r="N5" s="35" t="str">
        <f t="shared" si="0"/>
        <v/>
      </c>
    </row>
    <row r="6" spans="1:14">
      <c r="C6" s="62"/>
      <c r="D6" s="39"/>
      <c r="E6" s="45"/>
      <c r="F6" s="40"/>
      <c r="G6" s="39"/>
      <c r="H6" s="39"/>
      <c r="I6" s="39"/>
      <c r="J6" s="39"/>
      <c r="K6" s="39"/>
      <c r="L6" s="41"/>
      <c r="M6" s="41"/>
      <c r="N6" s="35" t="str">
        <f t="shared" si="0"/>
        <v/>
      </c>
    </row>
    <row r="7" spans="1:14">
      <c r="C7" s="62"/>
      <c r="D7" s="39"/>
      <c r="E7" s="45"/>
      <c r="F7" s="40"/>
      <c r="G7" s="39"/>
      <c r="H7" s="39"/>
      <c r="I7" s="39"/>
      <c r="J7" s="39"/>
      <c r="K7" s="39"/>
      <c r="L7" s="41"/>
      <c r="M7" s="41"/>
      <c r="N7" s="35" t="str">
        <f t="shared" si="0"/>
        <v/>
      </c>
    </row>
    <row r="8" spans="1:14">
      <c r="C8" s="62"/>
      <c r="D8" s="39"/>
      <c r="E8" s="45"/>
      <c r="F8" s="40"/>
      <c r="G8" s="39"/>
      <c r="H8" s="39"/>
      <c r="I8" s="39"/>
      <c r="J8" s="39"/>
      <c r="K8" s="39"/>
      <c r="L8" s="41"/>
      <c r="M8" s="41"/>
      <c r="N8" s="35" t="str">
        <f t="shared" si="0"/>
        <v/>
      </c>
    </row>
    <row r="9" spans="1:14">
      <c r="C9" s="62"/>
      <c r="D9" s="39"/>
      <c r="E9" s="45"/>
      <c r="F9" s="40"/>
      <c r="G9" s="39"/>
      <c r="H9" s="39"/>
      <c r="I9" s="39"/>
      <c r="J9" s="39"/>
      <c r="K9" s="39"/>
      <c r="L9" s="41"/>
      <c r="M9" s="41"/>
      <c r="N9" s="35" t="str">
        <f t="shared" si="0"/>
        <v/>
      </c>
    </row>
    <row r="10" spans="1:14">
      <c r="C10" s="62"/>
      <c r="D10" s="39"/>
      <c r="E10" s="45"/>
      <c r="F10" s="40"/>
      <c r="G10" s="39"/>
      <c r="H10" s="39"/>
      <c r="I10" s="39"/>
      <c r="J10" s="39"/>
      <c r="K10" s="39"/>
      <c r="L10" s="41"/>
      <c r="M10" s="41"/>
      <c r="N10" s="35" t="str">
        <f t="shared" si="0"/>
        <v/>
      </c>
    </row>
    <row r="11" spans="1:14">
      <c r="C11" s="62"/>
      <c r="D11" s="39"/>
      <c r="E11" s="45"/>
      <c r="F11" s="40"/>
      <c r="G11" s="39"/>
      <c r="H11" s="39"/>
      <c r="I11" s="39"/>
      <c r="J11" s="39"/>
      <c r="K11" s="39"/>
      <c r="L11" s="41"/>
      <c r="M11" s="41"/>
      <c r="N11" s="35" t="str">
        <f t="shared" si="0"/>
        <v/>
      </c>
    </row>
    <row r="12" spans="1:14">
      <c r="C12" s="62"/>
      <c r="D12" s="39"/>
      <c r="E12" s="45"/>
      <c r="F12" s="40"/>
      <c r="G12" s="39"/>
      <c r="H12" s="39"/>
      <c r="I12" s="39"/>
      <c r="J12" s="39"/>
      <c r="K12" s="39"/>
      <c r="L12" s="41"/>
      <c r="M12" s="41"/>
      <c r="N12" s="35" t="str">
        <f t="shared" si="0"/>
        <v/>
      </c>
    </row>
    <row r="13" spans="1:14">
      <c r="C13" s="62"/>
      <c r="D13" s="39"/>
      <c r="E13" s="45"/>
      <c r="F13" s="40"/>
      <c r="G13" s="39"/>
      <c r="H13" s="39"/>
      <c r="I13" s="39"/>
      <c r="J13" s="39"/>
      <c r="K13" s="39"/>
      <c r="L13" s="41"/>
      <c r="M13" s="41"/>
      <c r="N13" s="35" t="str">
        <f t="shared" si="0"/>
        <v/>
      </c>
    </row>
    <row r="14" spans="1:14">
      <c r="C14" s="62"/>
      <c r="D14" s="39"/>
      <c r="E14" s="45"/>
      <c r="F14" s="40"/>
      <c r="G14" s="39"/>
      <c r="H14" s="39"/>
      <c r="I14" s="39"/>
      <c r="J14" s="39"/>
      <c r="K14" s="39"/>
      <c r="L14" s="41"/>
      <c r="M14" s="41"/>
      <c r="N14" s="35" t="str">
        <f t="shared" si="0"/>
        <v/>
      </c>
    </row>
    <row r="15" spans="1:14">
      <c r="C15" s="62"/>
      <c r="D15" s="39"/>
      <c r="E15" s="45"/>
      <c r="F15" s="40"/>
      <c r="G15" s="39"/>
      <c r="H15" s="39"/>
      <c r="I15" s="39"/>
      <c r="J15" s="39"/>
      <c r="K15" s="39"/>
      <c r="L15" s="41"/>
      <c r="M15" s="41"/>
      <c r="N15" s="35" t="str">
        <f t="shared" si="0"/>
        <v/>
      </c>
    </row>
    <row r="16" spans="1:14">
      <c r="C16" s="62"/>
      <c r="D16" s="39"/>
      <c r="E16" s="45"/>
      <c r="F16" s="40"/>
      <c r="G16" s="39"/>
      <c r="H16" s="39"/>
      <c r="I16" s="39"/>
      <c r="J16" s="39"/>
      <c r="K16" s="39"/>
      <c r="L16" s="42"/>
      <c r="M16" s="41"/>
      <c r="N16" s="35" t="str">
        <f t="shared" si="0"/>
        <v/>
      </c>
    </row>
    <row r="17" spans="3:14">
      <c r="C17" s="62"/>
      <c r="D17" s="39"/>
      <c r="E17" s="45"/>
      <c r="F17" s="40"/>
      <c r="G17" s="39"/>
      <c r="H17" s="39"/>
      <c r="I17" s="39"/>
      <c r="J17" s="39"/>
      <c r="K17" s="39"/>
      <c r="L17" s="41"/>
      <c r="M17" s="41"/>
      <c r="N17" s="35" t="str">
        <f t="shared" si="0"/>
        <v/>
      </c>
    </row>
    <row r="18" spans="3:14">
      <c r="C18" s="62"/>
      <c r="D18" s="39"/>
      <c r="E18" s="45"/>
      <c r="F18" s="40"/>
      <c r="G18" s="39"/>
      <c r="H18" s="39"/>
      <c r="I18" s="39"/>
      <c r="J18" s="39"/>
      <c r="K18" s="39"/>
      <c r="L18" s="41"/>
      <c r="M18" s="41"/>
      <c r="N18" s="35" t="str">
        <f t="shared" si="0"/>
        <v/>
      </c>
    </row>
    <row r="19" spans="3:14">
      <c r="C19" s="62"/>
      <c r="D19" s="39"/>
      <c r="E19" s="45"/>
      <c r="F19" s="40"/>
      <c r="G19" s="39"/>
      <c r="H19" s="39"/>
      <c r="I19" s="39"/>
      <c r="J19" s="39"/>
      <c r="K19" s="39"/>
      <c r="L19" s="41"/>
      <c r="M19" s="41"/>
      <c r="N19" s="35" t="str">
        <f t="shared" si="0"/>
        <v/>
      </c>
    </row>
    <row r="20" spans="3:14">
      <c r="C20" s="62"/>
      <c r="D20" s="39"/>
      <c r="E20" s="45"/>
      <c r="F20" s="40"/>
      <c r="G20" s="39"/>
      <c r="H20" s="39"/>
      <c r="I20" s="39"/>
      <c r="J20" s="39"/>
      <c r="K20" s="39"/>
      <c r="L20" s="41"/>
      <c r="M20" s="41"/>
      <c r="N20" s="35" t="str">
        <f t="shared" si="0"/>
        <v/>
      </c>
    </row>
    <row r="21" spans="3:14">
      <c r="C21" s="62"/>
      <c r="D21" s="39"/>
      <c r="E21" s="45"/>
      <c r="F21" s="40"/>
      <c r="G21" s="39"/>
      <c r="H21" s="39"/>
      <c r="I21" s="39"/>
      <c r="J21" s="39"/>
      <c r="K21" s="39"/>
      <c r="L21" s="41"/>
      <c r="M21" s="41"/>
      <c r="N21" s="35" t="str">
        <f t="shared" si="0"/>
        <v/>
      </c>
    </row>
    <row r="22" spans="3:14">
      <c r="C22" s="62"/>
      <c r="D22" s="39"/>
      <c r="E22" s="45"/>
      <c r="F22" s="40"/>
      <c r="G22" s="39"/>
      <c r="H22" s="39"/>
      <c r="I22" s="39"/>
      <c r="J22" s="39"/>
      <c r="K22" s="39"/>
      <c r="L22" s="42"/>
      <c r="M22" s="41"/>
      <c r="N22" s="35" t="str">
        <f t="shared" si="0"/>
        <v/>
      </c>
    </row>
    <row r="23" spans="3:14">
      <c r="C23" s="62"/>
      <c r="D23" s="39"/>
      <c r="E23" s="45"/>
      <c r="F23" s="40"/>
      <c r="G23" s="39"/>
      <c r="H23" s="39"/>
      <c r="I23" s="39"/>
      <c r="J23" s="39"/>
      <c r="K23" s="39"/>
      <c r="L23" s="41"/>
      <c r="M23" s="41"/>
      <c r="N23" s="35" t="str">
        <f t="shared" si="0"/>
        <v/>
      </c>
    </row>
    <row r="24" spans="3:14">
      <c r="C24" s="62"/>
      <c r="D24" s="39"/>
      <c r="E24" s="45"/>
      <c r="F24" s="40"/>
      <c r="G24" s="39"/>
      <c r="H24" s="39"/>
      <c r="I24" s="39"/>
      <c r="J24" s="39"/>
      <c r="K24" s="39"/>
      <c r="L24" s="41"/>
      <c r="M24" s="41"/>
      <c r="N24" s="35" t="str">
        <f t="shared" si="0"/>
        <v/>
      </c>
    </row>
    <row r="25" spans="3:14">
      <c r="C25" s="62"/>
      <c r="D25" s="39"/>
      <c r="E25" s="45"/>
      <c r="F25" s="40"/>
      <c r="G25" s="39"/>
      <c r="H25" s="39"/>
      <c r="I25" s="39"/>
      <c r="J25" s="39"/>
      <c r="K25" s="39"/>
      <c r="L25" s="41"/>
      <c r="M25" s="41"/>
      <c r="N25" s="35" t="str">
        <f t="shared" si="0"/>
        <v/>
      </c>
    </row>
    <row r="26" spans="3:14">
      <c r="C26" s="62"/>
      <c r="D26" s="39"/>
      <c r="E26" s="45"/>
      <c r="F26" s="40"/>
      <c r="G26" s="39"/>
      <c r="H26" s="39"/>
      <c r="I26" s="39"/>
      <c r="J26" s="39"/>
      <c r="K26" s="39"/>
      <c r="L26" s="41"/>
      <c r="M26" s="41"/>
      <c r="N26" s="35" t="str">
        <f t="shared" si="0"/>
        <v/>
      </c>
    </row>
    <row r="27" spans="3:14">
      <c r="C27" s="62"/>
      <c r="D27" s="39"/>
      <c r="E27" s="45"/>
      <c r="F27" s="40"/>
      <c r="G27" s="39"/>
      <c r="H27" s="39"/>
      <c r="I27" s="39"/>
      <c r="J27" s="39"/>
      <c r="K27" s="39"/>
      <c r="L27" s="41"/>
      <c r="M27" s="41"/>
      <c r="N27" s="35" t="str">
        <f t="shared" si="0"/>
        <v/>
      </c>
    </row>
    <row r="28" spans="3:14">
      <c r="C28" s="62"/>
      <c r="D28" s="39"/>
      <c r="E28" s="45"/>
      <c r="F28" s="40"/>
      <c r="G28" s="39"/>
      <c r="H28" s="39"/>
      <c r="I28" s="39"/>
      <c r="J28" s="39"/>
      <c r="K28" s="39"/>
      <c r="L28" s="41"/>
      <c r="M28" s="41"/>
      <c r="N28" s="35" t="str">
        <f t="shared" si="0"/>
        <v/>
      </c>
    </row>
    <row r="29" spans="3:14">
      <c r="C29" s="62"/>
      <c r="D29" s="39"/>
      <c r="E29" s="45"/>
      <c r="F29" s="40"/>
      <c r="G29" s="39"/>
      <c r="H29" s="39"/>
      <c r="I29" s="39"/>
      <c r="J29" s="39"/>
      <c r="K29" s="39"/>
      <c r="L29" s="42"/>
      <c r="M29" s="41"/>
      <c r="N29" s="35" t="str">
        <f t="shared" si="0"/>
        <v/>
      </c>
    </row>
    <row r="30" spans="3:14">
      <c r="C30" s="62"/>
      <c r="D30" s="39"/>
      <c r="E30" s="45"/>
      <c r="F30" s="40"/>
      <c r="G30" s="39"/>
      <c r="H30" s="39"/>
      <c r="I30" s="39"/>
      <c r="J30" s="39"/>
      <c r="K30" s="39"/>
      <c r="L30" s="42"/>
      <c r="M30" s="41"/>
      <c r="N30" s="35" t="str">
        <f t="shared" si="0"/>
        <v/>
      </c>
    </row>
    <row r="31" spans="3:14">
      <c r="C31" s="62"/>
      <c r="D31" s="39"/>
      <c r="E31" s="45"/>
      <c r="F31" s="40"/>
      <c r="G31" s="39"/>
      <c r="H31" s="39"/>
      <c r="I31" s="39"/>
      <c r="J31" s="39"/>
      <c r="K31" s="39"/>
      <c r="L31" s="41"/>
      <c r="M31" s="41"/>
      <c r="N31" s="35" t="str">
        <f t="shared" si="0"/>
        <v/>
      </c>
    </row>
    <row r="32" spans="3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65</v>
      </c>
      <c r="D1" s="47" t="s">
        <v>45</v>
      </c>
      <c r="E1" s="47" t="s">
        <v>67</v>
      </c>
      <c r="F1" s="47" t="s">
        <v>68</v>
      </c>
      <c r="G1" s="47" t="s">
        <v>69</v>
      </c>
      <c r="H1" s="47" t="s">
        <v>70</v>
      </c>
      <c r="I1" s="47" t="s">
        <v>71</v>
      </c>
      <c r="J1" s="47" t="s">
        <v>72</v>
      </c>
      <c r="K1" s="47" t="s">
        <v>73</v>
      </c>
      <c r="L1" s="47" t="s">
        <v>74</v>
      </c>
      <c r="M1" s="47" t="s">
        <v>75</v>
      </c>
      <c r="N1" s="47" t="s">
        <v>41</v>
      </c>
    </row>
    <row r="2" spans="1:14" ht="17.25" thickTop="1">
      <c r="C2" s="62"/>
      <c r="D2" s="39"/>
      <c r="E2" s="45"/>
      <c r="F2" s="40"/>
      <c r="G2" s="39"/>
      <c r="H2" s="39"/>
      <c r="I2" s="41"/>
      <c r="J2" s="39"/>
      <c r="K2" s="41"/>
      <c r="L2" s="41"/>
      <c r="M2" s="41"/>
      <c r="N2" s="35" t="str">
        <f>IF(ISBLANK($C2),"",HYPERLINK($C2,"▶"))</f>
        <v/>
      </c>
    </row>
    <row r="3" spans="1:14">
      <c r="C3" s="62"/>
      <c r="D3" s="39"/>
      <c r="E3" s="45"/>
      <c r="F3" s="40"/>
      <c r="G3" s="39"/>
      <c r="H3" s="39"/>
      <c r="I3" s="41"/>
      <c r="J3" s="39"/>
      <c r="K3" s="41"/>
      <c r="L3" s="41"/>
      <c r="M3" s="41"/>
      <c r="N3" s="35" t="str">
        <f t="shared" ref="N3:N66" si="0">IF(ISBLANK($C3),"",HYPERLINK($C3,"▶"))</f>
        <v/>
      </c>
    </row>
    <row r="4" spans="1:14">
      <c r="C4" s="62"/>
      <c r="D4" s="39"/>
      <c r="E4" s="45"/>
      <c r="F4" s="40"/>
      <c r="G4" s="39"/>
      <c r="H4" s="39"/>
      <c r="I4" s="39"/>
      <c r="J4" s="39"/>
      <c r="K4" s="39"/>
      <c r="L4" s="41"/>
      <c r="M4" s="41"/>
      <c r="N4" s="35" t="str">
        <f t="shared" si="0"/>
        <v/>
      </c>
    </row>
    <row r="5" spans="1:14">
      <c r="C5" s="62"/>
      <c r="D5" s="39"/>
      <c r="E5" s="45"/>
      <c r="F5" s="40"/>
      <c r="G5" s="39"/>
      <c r="H5" s="39"/>
      <c r="I5" s="39"/>
      <c r="J5" s="39"/>
      <c r="K5" s="39"/>
      <c r="L5" s="41"/>
      <c r="M5" s="41"/>
      <c r="N5" s="35" t="str">
        <f t="shared" si="0"/>
        <v/>
      </c>
    </row>
    <row r="6" spans="1:14">
      <c r="C6" s="62"/>
      <c r="D6" s="39"/>
      <c r="E6" s="45"/>
      <c r="F6" s="40"/>
      <c r="G6" s="39"/>
      <c r="H6" s="39"/>
      <c r="I6" s="39"/>
      <c r="J6" s="39"/>
      <c r="K6" s="39"/>
      <c r="L6" s="41"/>
      <c r="M6" s="41"/>
      <c r="N6" s="35" t="str">
        <f t="shared" si="0"/>
        <v/>
      </c>
    </row>
    <row r="7" spans="1:14">
      <c r="C7" s="62"/>
      <c r="D7" s="39"/>
      <c r="E7" s="45"/>
      <c r="F7" s="40"/>
      <c r="G7" s="39"/>
      <c r="H7" s="39"/>
      <c r="I7" s="39"/>
      <c r="J7" s="39"/>
      <c r="K7" s="39"/>
      <c r="L7" s="41"/>
      <c r="M7" s="41"/>
      <c r="N7" s="35" t="str">
        <f t="shared" si="0"/>
        <v/>
      </c>
    </row>
    <row r="8" spans="1:14">
      <c r="C8" s="62"/>
      <c r="D8" s="39"/>
      <c r="E8" s="45"/>
      <c r="F8" s="40"/>
      <c r="G8" s="39"/>
      <c r="H8" s="39"/>
      <c r="I8" s="39"/>
      <c r="J8" s="39"/>
      <c r="K8" s="39"/>
      <c r="L8" s="41"/>
      <c r="M8" s="41"/>
      <c r="N8" s="35" t="str">
        <f t="shared" si="0"/>
        <v/>
      </c>
    </row>
    <row r="9" spans="1:14">
      <c r="C9" s="62"/>
      <c r="D9" s="39"/>
      <c r="E9" s="45"/>
      <c r="F9" s="40"/>
      <c r="G9" s="39"/>
      <c r="H9" s="39"/>
      <c r="I9" s="39"/>
      <c r="J9" s="39"/>
      <c r="K9" s="39"/>
      <c r="L9" s="41"/>
      <c r="M9" s="41"/>
      <c r="N9" s="35" t="str">
        <f t="shared" si="0"/>
        <v/>
      </c>
    </row>
    <row r="10" spans="1:14">
      <c r="C10" s="62"/>
      <c r="D10" s="39"/>
      <c r="E10" s="45"/>
      <c r="F10" s="40"/>
      <c r="G10" s="39"/>
      <c r="H10" s="39"/>
      <c r="I10" s="39"/>
      <c r="J10" s="39"/>
      <c r="K10" s="39"/>
      <c r="L10" s="41"/>
      <c r="M10" s="41"/>
      <c r="N10" s="35" t="str">
        <f t="shared" si="0"/>
        <v/>
      </c>
    </row>
    <row r="11" spans="1:14">
      <c r="C11" s="62"/>
      <c r="D11" s="39"/>
      <c r="E11" s="45"/>
      <c r="F11" s="40"/>
      <c r="G11" s="39"/>
      <c r="H11" s="39"/>
      <c r="I11" s="39"/>
      <c r="J11" s="39"/>
      <c r="K11" s="39"/>
      <c r="L11" s="41"/>
      <c r="M11" s="41"/>
      <c r="N11" s="35" t="str">
        <f t="shared" si="0"/>
        <v/>
      </c>
    </row>
    <row r="12" spans="1:14">
      <c r="C12" s="62"/>
      <c r="D12" s="39"/>
      <c r="E12" s="45"/>
      <c r="F12" s="40"/>
      <c r="G12" s="39"/>
      <c r="H12" s="39"/>
      <c r="I12" s="39"/>
      <c r="J12" s="39"/>
      <c r="K12" s="39"/>
      <c r="L12" s="41"/>
      <c r="M12" s="41"/>
      <c r="N12" s="35" t="str">
        <f t="shared" si="0"/>
        <v/>
      </c>
    </row>
    <row r="13" spans="1:14">
      <c r="C13" s="62"/>
      <c r="D13" s="39"/>
      <c r="E13" s="45"/>
      <c r="F13" s="40"/>
      <c r="G13" s="39"/>
      <c r="H13" s="39"/>
      <c r="I13" s="39"/>
      <c r="J13" s="39"/>
      <c r="K13" s="39"/>
      <c r="L13" s="41"/>
      <c r="M13" s="41"/>
      <c r="N13" s="35" t="str">
        <f t="shared" si="0"/>
        <v/>
      </c>
    </row>
    <row r="14" spans="1:14">
      <c r="C14" s="62"/>
      <c r="D14" s="39"/>
      <c r="E14" s="45"/>
      <c r="F14" s="40"/>
      <c r="G14" s="39"/>
      <c r="H14" s="39"/>
      <c r="I14" s="39"/>
      <c r="J14" s="39"/>
      <c r="K14" s="39"/>
      <c r="L14" s="41"/>
      <c r="M14" s="41"/>
      <c r="N14" s="35" t="str">
        <f t="shared" si="0"/>
        <v/>
      </c>
    </row>
    <row r="15" spans="1:14">
      <c r="C15" s="62"/>
      <c r="D15" s="39"/>
      <c r="E15" s="45"/>
      <c r="F15" s="40"/>
      <c r="G15" s="39"/>
      <c r="H15" s="39"/>
      <c r="I15" s="39"/>
      <c r="J15" s="39"/>
      <c r="K15" s="39"/>
      <c r="L15" s="41"/>
      <c r="M15" s="41"/>
      <c r="N15" s="35" t="str">
        <f t="shared" si="0"/>
        <v/>
      </c>
    </row>
    <row r="16" spans="1:14">
      <c r="C16" s="62"/>
      <c r="D16" s="39"/>
      <c r="E16" s="45"/>
      <c r="F16" s="40"/>
      <c r="G16" s="39"/>
      <c r="H16" s="39"/>
      <c r="I16" s="39"/>
      <c r="J16" s="39"/>
      <c r="K16" s="39"/>
      <c r="L16" s="42"/>
      <c r="M16" s="41"/>
      <c r="N16" s="35" t="str">
        <f t="shared" si="0"/>
        <v/>
      </c>
    </row>
    <row r="17" spans="3:14">
      <c r="C17" s="62"/>
      <c r="D17" s="39"/>
      <c r="E17" s="45"/>
      <c r="F17" s="40"/>
      <c r="G17" s="39"/>
      <c r="H17" s="39"/>
      <c r="I17" s="39"/>
      <c r="J17" s="39"/>
      <c r="K17" s="39"/>
      <c r="L17" s="41"/>
      <c r="M17" s="41"/>
      <c r="N17" s="35" t="str">
        <f t="shared" si="0"/>
        <v/>
      </c>
    </row>
    <row r="18" spans="3:14">
      <c r="C18" s="62"/>
      <c r="D18" s="39"/>
      <c r="E18" s="45"/>
      <c r="F18" s="40"/>
      <c r="G18" s="39"/>
      <c r="H18" s="39"/>
      <c r="I18" s="39"/>
      <c r="J18" s="39"/>
      <c r="K18" s="39"/>
      <c r="L18" s="41"/>
      <c r="M18" s="41"/>
      <c r="N18" s="35" t="str">
        <f t="shared" si="0"/>
        <v/>
      </c>
    </row>
    <row r="19" spans="3:14">
      <c r="C19" s="62"/>
      <c r="D19" s="39"/>
      <c r="E19" s="45"/>
      <c r="F19" s="40"/>
      <c r="G19" s="39"/>
      <c r="H19" s="39"/>
      <c r="I19" s="39"/>
      <c r="J19" s="39"/>
      <c r="K19" s="39"/>
      <c r="L19" s="41"/>
      <c r="M19" s="41"/>
      <c r="N19" s="35" t="str">
        <f t="shared" si="0"/>
        <v/>
      </c>
    </row>
    <row r="20" spans="3:14">
      <c r="C20" s="62"/>
      <c r="D20" s="39"/>
      <c r="E20" s="45"/>
      <c r="F20" s="40"/>
      <c r="G20" s="39"/>
      <c r="H20" s="39"/>
      <c r="I20" s="39"/>
      <c r="J20" s="39"/>
      <c r="K20" s="39"/>
      <c r="L20" s="41"/>
      <c r="M20" s="41"/>
      <c r="N20" s="35" t="str">
        <f t="shared" si="0"/>
        <v/>
      </c>
    </row>
    <row r="21" spans="3:14">
      <c r="C21" s="62"/>
      <c r="D21" s="39"/>
      <c r="E21" s="45"/>
      <c r="F21" s="40"/>
      <c r="G21" s="39"/>
      <c r="H21" s="39"/>
      <c r="I21" s="39"/>
      <c r="J21" s="39"/>
      <c r="K21" s="39"/>
      <c r="L21" s="41"/>
      <c r="M21" s="41"/>
      <c r="N21" s="35" t="str">
        <f t="shared" si="0"/>
        <v/>
      </c>
    </row>
    <row r="22" spans="3:14">
      <c r="C22" s="62"/>
      <c r="D22" s="39"/>
      <c r="E22" s="45"/>
      <c r="F22" s="40"/>
      <c r="G22" s="39"/>
      <c r="H22" s="39"/>
      <c r="I22" s="39"/>
      <c r="J22" s="39"/>
      <c r="K22" s="39"/>
      <c r="L22" s="42"/>
      <c r="M22" s="41"/>
      <c r="N22" s="35" t="str">
        <f t="shared" si="0"/>
        <v/>
      </c>
    </row>
    <row r="23" spans="3:14">
      <c r="C23" s="62"/>
      <c r="D23" s="39"/>
      <c r="E23" s="45"/>
      <c r="F23" s="40"/>
      <c r="G23" s="39"/>
      <c r="H23" s="39"/>
      <c r="I23" s="39"/>
      <c r="J23" s="39"/>
      <c r="K23" s="39"/>
      <c r="L23" s="41"/>
      <c r="M23" s="41"/>
      <c r="N23" s="35" t="str">
        <f t="shared" si="0"/>
        <v/>
      </c>
    </row>
    <row r="24" spans="3:14">
      <c r="C24" s="62"/>
      <c r="D24" s="39"/>
      <c r="E24" s="45"/>
      <c r="F24" s="40"/>
      <c r="G24" s="39"/>
      <c r="H24" s="39"/>
      <c r="I24" s="39"/>
      <c r="J24" s="39"/>
      <c r="K24" s="39"/>
      <c r="L24" s="41"/>
      <c r="M24" s="41"/>
      <c r="N24" s="35" t="str">
        <f t="shared" si="0"/>
        <v/>
      </c>
    </row>
    <row r="25" spans="3:14">
      <c r="C25" s="62"/>
      <c r="D25" s="39"/>
      <c r="E25" s="45"/>
      <c r="F25" s="40"/>
      <c r="G25" s="39"/>
      <c r="H25" s="39"/>
      <c r="I25" s="39"/>
      <c r="J25" s="39"/>
      <c r="K25" s="39"/>
      <c r="L25" s="41"/>
      <c r="M25" s="41"/>
      <c r="N25" s="35" t="str">
        <f t="shared" si="0"/>
        <v/>
      </c>
    </row>
    <row r="26" spans="3:14">
      <c r="C26" s="62"/>
      <c r="D26" s="39"/>
      <c r="E26" s="45"/>
      <c r="F26" s="40"/>
      <c r="G26" s="39"/>
      <c r="H26" s="39"/>
      <c r="I26" s="39"/>
      <c r="J26" s="39"/>
      <c r="K26" s="39"/>
      <c r="L26" s="41"/>
      <c r="M26" s="41"/>
      <c r="N26" s="35" t="str">
        <f t="shared" si="0"/>
        <v/>
      </c>
    </row>
    <row r="27" spans="3:14">
      <c r="C27" s="62"/>
      <c r="D27" s="39"/>
      <c r="E27" s="45"/>
      <c r="F27" s="40"/>
      <c r="G27" s="39"/>
      <c r="H27" s="39"/>
      <c r="I27" s="39"/>
      <c r="J27" s="39"/>
      <c r="K27" s="39"/>
      <c r="L27" s="41"/>
      <c r="M27" s="41"/>
      <c r="N27" s="35" t="str">
        <f t="shared" si="0"/>
        <v/>
      </c>
    </row>
    <row r="28" spans="3:14">
      <c r="C28" s="62"/>
      <c r="D28" s="39"/>
      <c r="E28" s="45"/>
      <c r="F28" s="40"/>
      <c r="G28" s="39"/>
      <c r="H28" s="39"/>
      <c r="I28" s="39"/>
      <c r="J28" s="39"/>
      <c r="K28" s="39"/>
      <c r="L28" s="41"/>
      <c r="M28" s="41"/>
      <c r="N28" s="35" t="str">
        <f t="shared" si="0"/>
        <v/>
      </c>
    </row>
    <row r="29" spans="3:14">
      <c r="C29" s="62"/>
      <c r="D29" s="39"/>
      <c r="E29" s="45"/>
      <c r="F29" s="40"/>
      <c r="G29" s="39"/>
      <c r="H29" s="39"/>
      <c r="I29" s="39"/>
      <c r="J29" s="39"/>
      <c r="K29" s="39"/>
      <c r="L29" s="42"/>
      <c r="M29" s="41"/>
      <c r="N29" s="35" t="str">
        <f t="shared" si="0"/>
        <v/>
      </c>
    </row>
    <row r="30" spans="3:14">
      <c r="C30" s="62"/>
      <c r="D30" s="39"/>
      <c r="E30" s="45"/>
      <c r="F30" s="40"/>
      <c r="G30" s="39"/>
      <c r="H30" s="39"/>
      <c r="I30" s="39"/>
      <c r="J30" s="39"/>
      <c r="K30" s="39"/>
      <c r="L30" s="42"/>
      <c r="M30" s="41"/>
      <c r="N30" s="35" t="str">
        <f t="shared" si="0"/>
        <v/>
      </c>
    </row>
    <row r="31" spans="3:14">
      <c r="C31" s="62"/>
      <c r="D31" s="39"/>
      <c r="E31" s="45"/>
      <c r="F31" s="40"/>
      <c r="G31" s="39"/>
      <c r="H31" s="39"/>
      <c r="I31" s="39"/>
      <c r="J31" s="39"/>
      <c r="K31" s="39"/>
      <c r="L31" s="41"/>
      <c r="M31" s="41"/>
      <c r="N31" s="35" t="str">
        <f t="shared" si="0"/>
        <v/>
      </c>
    </row>
    <row r="32" spans="3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76</v>
      </c>
      <c r="B1" s="56" t="s">
        <v>77</v>
      </c>
      <c r="C1" s="47" t="s">
        <v>78</v>
      </c>
      <c r="D1" s="47" t="s">
        <v>79</v>
      </c>
      <c r="E1" s="47" t="s">
        <v>80</v>
      </c>
      <c r="F1" s="47" t="s">
        <v>81</v>
      </c>
      <c r="G1" s="47" t="s">
        <v>82</v>
      </c>
      <c r="H1" s="47" t="s">
        <v>83</v>
      </c>
      <c r="I1" s="47" t="s">
        <v>41</v>
      </c>
    </row>
    <row r="2" spans="1:9" ht="17.25" thickTop="1">
      <c r="C2" s="10"/>
      <c r="H2" s="12"/>
      <c r="I2" s="35" t="str">
        <f>IF(ISBLANK($B2),"",HYPERLINK($B2,"▶"))</f>
        <v/>
      </c>
    </row>
    <row r="3" spans="1:9">
      <c r="C3" s="10"/>
      <c r="H3" s="12"/>
      <c r="I3" s="35" t="str">
        <f t="shared" ref="I3:I66" si="0">IF(ISBLANK($B3),"",HYPERLINK($B3,"▶"))</f>
        <v/>
      </c>
    </row>
    <row r="4" spans="1:9">
      <c r="C4" s="10"/>
      <c r="H4" s="12"/>
      <c r="I4" s="35" t="str">
        <f t="shared" si="0"/>
        <v/>
      </c>
    </row>
    <row r="5" spans="1:9">
      <c r="C5" s="10"/>
      <c r="H5" s="12"/>
      <c r="I5" s="35" t="str">
        <f t="shared" si="0"/>
        <v/>
      </c>
    </row>
    <row r="6" spans="1:9">
      <c r="C6" s="10"/>
      <c r="H6" s="12"/>
      <c r="I6" s="35" t="str">
        <f t="shared" si="0"/>
        <v/>
      </c>
    </row>
    <row r="7" spans="1:9">
      <c r="C7" s="10"/>
      <c r="H7" s="12"/>
      <c r="I7" s="35" t="str">
        <f t="shared" si="0"/>
        <v/>
      </c>
    </row>
    <row r="8" spans="1:9">
      <c r="C8" s="10"/>
      <c r="H8" s="12"/>
      <c r="I8" s="35" t="str">
        <f t="shared" si="0"/>
        <v/>
      </c>
    </row>
    <row r="9" spans="1:9">
      <c r="C9" s="10"/>
      <c r="H9" s="12"/>
      <c r="I9" s="35" t="str">
        <f t="shared" si="0"/>
        <v/>
      </c>
    </row>
    <row r="10" spans="1:9">
      <c r="C10" s="10"/>
      <c r="H10" s="12"/>
      <c r="I10" s="35" t="str">
        <f t="shared" si="0"/>
        <v/>
      </c>
    </row>
    <row r="11" spans="1:9">
      <c r="C11" s="10"/>
      <c r="H11" s="12"/>
      <c r="I11" s="35" t="str">
        <f t="shared" si="0"/>
        <v/>
      </c>
    </row>
    <row r="12" spans="1:9">
      <c r="C12" s="10"/>
      <c r="H12" s="12"/>
      <c r="I12" s="35" t="str">
        <f t="shared" si="0"/>
        <v/>
      </c>
    </row>
    <row r="13" spans="1:9">
      <c r="C13" s="10"/>
      <c r="H13" s="12"/>
      <c r="I13" s="35" t="str">
        <f t="shared" si="0"/>
        <v/>
      </c>
    </row>
    <row r="14" spans="1:9">
      <c r="C14" s="10"/>
      <c r="H14" s="12"/>
      <c r="I14" s="35" t="str">
        <f t="shared" si="0"/>
        <v/>
      </c>
    </row>
    <row r="15" spans="1:9">
      <c r="C15" s="10"/>
      <c r="H15" s="12"/>
      <c r="I15" s="35" t="str">
        <f t="shared" si="0"/>
        <v/>
      </c>
    </row>
    <row r="16" spans="1:9">
      <c r="C16" s="10"/>
      <c r="H16" s="12"/>
      <c r="I16" s="35" t="str">
        <f t="shared" si="0"/>
        <v/>
      </c>
    </row>
    <row r="17" spans="3:9">
      <c r="C17" s="10"/>
      <c r="H17" s="12"/>
      <c r="I17" s="35" t="str">
        <f t="shared" si="0"/>
        <v/>
      </c>
    </row>
    <row r="18" spans="3:9">
      <c r="C18" s="10"/>
      <c r="H18" s="12"/>
      <c r="I18" s="35" t="str">
        <f t="shared" si="0"/>
        <v/>
      </c>
    </row>
    <row r="19" spans="3:9">
      <c r="C19" s="10"/>
      <c r="H19" s="12"/>
      <c r="I19" s="35" t="str">
        <f t="shared" si="0"/>
        <v/>
      </c>
    </row>
    <row r="20" spans="3:9">
      <c r="C20" s="10"/>
      <c r="H20" s="12"/>
      <c r="I20" s="35" t="str">
        <f t="shared" si="0"/>
        <v/>
      </c>
    </row>
    <row r="21" spans="3:9">
      <c r="C21" s="10"/>
      <c r="H21" s="12"/>
      <c r="I21" s="35" t="str">
        <f t="shared" si="0"/>
        <v/>
      </c>
    </row>
    <row r="22" spans="3:9">
      <c r="C22" s="10"/>
      <c r="H22" s="12"/>
      <c r="I22" s="35" t="str">
        <f t="shared" si="0"/>
        <v/>
      </c>
    </row>
    <row r="23" spans="3:9">
      <c r="C23" s="10"/>
      <c r="H23" s="12"/>
      <c r="I23" s="35" t="str">
        <f t="shared" si="0"/>
        <v/>
      </c>
    </row>
    <row r="24" spans="3:9">
      <c r="C24" s="10"/>
      <c r="H24" s="12"/>
      <c r="I24" s="35" t="str">
        <f t="shared" si="0"/>
        <v/>
      </c>
    </row>
    <row r="25" spans="3:9">
      <c r="C25" s="10"/>
      <c r="H25" s="12"/>
      <c r="I25" s="35" t="str">
        <f t="shared" si="0"/>
        <v/>
      </c>
    </row>
    <row r="26" spans="3:9">
      <c r="C26" s="10"/>
      <c r="H26" s="12"/>
      <c r="I26" s="35" t="str">
        <f t="shared" si="0"/>
        <v/>
      </c>
    </row>
    <row r="27" spans="3:9">
      <c r="C27" s="10"/>
      <c r="H27" s="12"/>
      <c r="I27" s="35" t="str">
        <f t="shared" si="0"/>
        <v/>
      </c>
    </row>
    <row r="28" spans="3:9">
      <c r="C28" s="10"/>
      <c r="H28" s="12"/>
      <c r="I28" s="35" t="str">
        <f t="shared" si="0"/>
        <v/>
      </c>
    </row>
    <row r="29" spans="3:9">
      <c r="C29" s="10"/>
      <c r="H29" s="12"/>
      <c r="I29" s="35" t="str">
        <f t="shared" si="0"/>
        <v/>
      </c>
    </row>
    <row r="30" spans="3:9">
      <c r="C30" s="10"/>
      <c r="H30" s="12"/>
      <c r="I30" s="35" t="str">
        <f t="shared" si="0"/>
        <v/>
      </c>
    </row>
    <row r="31" spans="3:9">
      <c r="C31" s="10"/>
      <c r="H31" s="12"/>
      <c r="I31" s="35" t="str">
        <f t="shared" si="0"/>
        <v/>
      </c>
    </row>
    <row r="32" spans="3:9">
      <c r="C32" s="10"/>
      <c r="H32" s="12"/>
      <c r="I32" s="35" t="str">
        <f t="shared" si="0"/>
        <v/>
      </c>
    </row>
    <row r="33" spans="3:9">
      <c r="C33" s="10"/>
      <c r="H33" s="12"/>
      <c r="I33" s="35" t="str">
        <f t="shared" si="0"/>
        <v/>
      </c>
    </row>
    <row r="34" spans="3:9">
      <c r="C34" s="10"/>
      <c r="H34" s="12"/>
      <c r="I34" s="35" t="str">
        <f t="shared" si="0"/>
        <v/>
      </c>
    </row>
    <row r="35" spans="3:9">
      <c r="C35" s="10"/>
      <c r="H35" s="12"/>
      <c r="I35" s="35" t="str">
        <f t="shared" si="0"/>
        <v/>
      </c>
    </row>
    <row r="36" spans="3:9">
      <c r="C36" s="10"/>
      <c r="H36" s="12"/>
      <c r="I36" s="35" t="str">
        <f t="shared" si="0"/>
        <v/>
      </c>
    </row>
    <row r="37" spans="3:9">
      <c r="C37" s="10"/>
      <c r="H37" s="12"/>
      <c r="I37" s="35" t="str">
        <f t="shared" si="0"/>
        <v/>
      </c>
    </row>
    <row r="38" spans="3:9">
      <c r="C38" s="10"/>
      <c r="H38" s="12"/>
      <c r="I38" s="35" t="str">
        <f t="shared" si="0"/>
        <v/>
      </c>
    </row>
    <row r="39" spans="3:9">
      <c r="C39" s="10"/>
      <c r="H39" s="12"/>
      <c r="I39" s="35" t="str">
        <f t="shared" si="0"/>
        <v/>
      </c>
    </row>
    <row r="40" spans="3:9">
      <c r="C40" s="10"/>
      <c r="H40" s="12"/>
      <c r="I40" s="35" t="str">
        <f t="shared" si="0"/>
        <v/>
      </c>
    </row>
    <row r="41" spans="3:9">
      <c r="C41" s="10"/>
      <c r="H41" s="12"/>
      <c r="I41" s="35" t="str">
        <f t="shared" si="0"/>
        <v/>
      </c>
    </row>
    <row r="42" spans="3:9">
      <c r="C42" s="10"/>
      <c r="H42" s="12"/>
      <c r="I42" s="35" t="str">
        <f t="shared" si="0"/>
        <v/>
      </c>
    </row>
    <row r="43" spans="3:9">
      <c r="C43" s="10"/>
      <c r="H43" s="12"/>
      <c r="I43" s="35" t="str">
        <f t="shared" si="0"/>
        <v/>
      </c>
    </row>
    <row r="44" spans="3:9">
      <c r="C44" s="10"/>
      <c r="H44" s="12"/>
      <c r="I44" s="35" t="str">
        <f t="shared" si="0"/>
        <v/>
      </c>
    </row>
    <row r="45" spans="3:9">
      <c r="C45" s="10"/>
      <c r="H45" s="12"/>
      <c r="I45" s="35" t="str">
        <f t="shared" si="0"/>
        <v/>
      </c>
    </row>
    <row r="46" spans="3:9">
      <c r="C46" s="10"/>
      <c r="H46" s="12"/>
      <c r="I46" s="35" t="str">
        <f t="shared" si="0"/>
        <v/>
      </c>
    </row>
    <row r="47" spans="3:9">
      <c r="C47" s="10"/>
      <c r="H47" s="12"/>
      <c r="I47" s="35" t="str">
        <f t="shared" si="0"/>
        <v/>
      </c>
    </row>
    <row r="48" spans="3:9">
      <c r="C48" s="10"/>
      <c r="H48" s="12"/>
      <c r="I48" s="35" t="str">
        <f t="shared" si="0"/>
        <v/>
      </c>
    </row>
    <row r="49" spans="3:9">
      <c r="C49" s="10"/>
      <c r="H49" s="12"/>
      <c r="I49" s="35" t="str">
        <f t="shared" si="0"/>
        <v/>
      </c>
    </row>
    <row r="50" spans="3:9">
      <c r="C50" s="10"/>
      <c r="H50" s="12"/>
      <c r="I50" s="35" t="str">
        <f t="shared" si="0"/>
        <v/>
      </c>
    </row>
    <row r="51" spans="3:9">
      <c r="C51" s="10"/>
      <c r="H51" s="12"/>
      <c r="I51" s="35" t="str">
        <f t="shared" si="0"/>
        <v/>
      </c>
    </row>
    <row r="52" spans="3:9">
      <c r="C52" s="10"/>
      <c r="H52" s="12"/>
      <c r="I52" s="35" t="str">
        <f t="shared" si="0"/>
        <v/>
      </c>
    </row>
    <row r="53" spans="3:9">
      <c r="C53" s="10"/>
      <c r="H53" s="12"/>
      <c r="I53" s="35" t="str">
        <f t="shared" si="0"/>
        <v/>
      </c>
    </row>
    <row r="54" spans="3:9">
      <c r="C54" s="10"/>
      <c r="H54" s="12"/>
      <c r="I54" s="35" t="str">
        <f t="shared" si="0"/>
        <v/>
      </c>
    </row>
    <row r="55" spans="3:9">
      <c r="C55" s="10"/>
      <c r="H55" s="12"/>
      <c r="I55" s="35" t="str">
        <f t="shared" si="0"/>
        <v/>
      </c>
    </row>
    <row r="56" spans="3:9">
      <c r="C56" s="10"/>
      <c r="H56" s="12"/>
      <c r="I56" s="35" t="str">
        <f t="shared" si="0"/>
        <v/>
      </c>
    </row>
    <row r="57" spans="3:9">
      <c r="C57" s="10"/>
      <c r="H57" s="12"/>
      <c r="I57" s="35" t="str">
        <f t="shared" si="0"/>
        <v/>
      </c>
    </row>
    <row r="58" spans="3:9">
      <c r="C58" s="10"/>
      <c r="H58" s="12"/>
      <c r="I58" s="35" t="str">
        <f t="shared" si="0"/>
        <v/>
      </c>
    </row>
    <row r="59" spans="3:9">
      <c r="C59" s="10"/>
      <c r="H59" s="12"/>
      <c r="I59" s="35" t="str">
        <f t="shared" si="0"/>
        <v/>
      </c>
    </row>
    <row r="60" spans="3:9">
      <c r="C60" s="10"/>
      <c r="H60" s="12"/>
      <c r="I60" s="35" t="str">
        <f t="shared" si="0"/>
        <v/>
      </c>
    </row>
    <row r="61" spans="3:9">
      <c r="C61" s="10"/>
      <c r="H61" s="12"/>
      <c r="I61" s="35" t="str">
        <f t="shared" si="0"/>
        <v/>
      </c>
    </row>
    <row r="62" spans="3:9">
      <c r="C62" s="10"/>
      <c r="H62" s="12"/>
      <c r="I62" s="35" t="str">
        <f t="shared" si="0"/>
        <v/>
      </c>
    </row>
    <row r="63" spans="3:9">
      <c r="C63" s="10"/>
      <c r="H63" s="12"/>
      <c r="I63" s="35" t="str">
        <f t="shared" si="0"/>
        <v/>
      </c>
    </row>
    <row r="64" spans="3:9">
      <c r="C64" s="10"/>
      <c r="H64" s="12"/>
      <c r="I64" s="35" t="str">
        <f t="shared" si="0"/>
        <v/>
      </c>
    </row>
    <row r="65" spans="3:9">
      <c r="C65" s="10"/>
      <c r="H65" s="12"/>
      <c r="I65" s="35" t="str">
        <f t="shared" si="0"/>
        <v/>
      </c>
    </row>
    <row r="66" spans="3:9">
      <c r="C66" s="10"/>
      <c r="H66" s="12"/>
      <c r="I66" s="35" t="str">
        <f t="shared" si="0"/>
        <v/>
      </c>
    </row>
    <row r="67" spans="3:9">
      <c r="C67" s="10"/>
      <c r="H67" s="12"/>
      <c r="I67" s="35" t="str">
        <f t="shared" ref="I67:I130" si="1">IF(ISBLANK($B67),"",HYPERLINK($B67,"▶"))</f>
        <v/>
      </c>
    </row>
    <row r="68" spans="3:9">
      <c r="C68" s="10"/>
      <c r="H68" s="12"/>
      <c r="I68" s="35" t="str">
        <f t="shared" si="1"/>
        <v/>
      </c>
    </row>
    <row r="69" spans="3:9">
      <c r="C69" s="10"/>
      <c r="H69" s="12"/>
      <c r="I69" s="35" t="str">
        <f t="shared" si="1"/>
        <v/>
      </c>
    </row>
    <row r="70" spans="3:9">
      <c r="C70" s="10"/>
      <c r="H70" s="12"/>
      <c r="I70" s="35" t="str">
        <f t="shared" si="1"/>
        <v/>
      </c>
    </row>
    <row r="71" spans="3:9">
      <c r="C71" s="10"/>
      <c r="H71" s="12"/>
      <c r="I71" s="35" t="str">
        <f t="shared" si="1"/>
        <v/>
      </c>
    </row>
    <row r="72" spans="3:9">
      <c r="C72" s="10"/>
      <c r="H72" s="12"/>
      <c r="I72" s="35" t="str">
        <f t="shared" si="1"/>
        <v/>
      </c>
    </row>
    <row r="73" spans="3:9">
      <c r="C73" s="10"/>
      <c r="H73" s="12"/>
      <c r="I73" s="35" t="str">
        <f t="shared" si="1"/>
        <v/>
      </c>
    </row>
    <row r="74" spans="3:9">
      <c r="C74" s="10"/>
      <c r="H74" s="12"/>
      <c r="I74" s="35" t="str">
        <f t="shared" si="1"/>
        <v/>
      </c>
    </row>
    <row r="75" spans="3:9">
      <c r="C75" s="10"/>
      <c r="H75" s="12"/>
      <c r="I75" s="35" t="str">
        <f t="shared" si="1"/>
        <v/>
      </c>
    </row>
    <row r="76" spans="3:9">
      <c r="C76" s="10"/>
      <c r="H76" s="12"/>
      <c r="I76" s="35" t="str">
        <f t="shared" si="1"/>
        <v/>
      </c>
    </row>
    <row r="77" spans="3:9">
      <c r="C77" s="10"/>
      <c r="H77" s="12"/>
      <c r="I77" s="35" t="str">
        <f t="shared" si="1"/>
        <v/>
      </c>
    </row>
    <row r="78" spans="3:9">
      <c r="C78" s="10"/>
      <c r="H78" s="12"/>
      <c r="I78" s="35" t="str">
        <f t="shared" si="1"/>
        <v/>
      </c>
    </row>
    <row r="79" spans="3:9">
      <c r="C79" s="10"/>
      <c r="H79" s="12"/>
      <c r="I79" s="35" t="str">
        <f t="shared" si="1"/>
        <v/>
      </c>
    </row>
    <row r="80" spans="3:9">
      <c r="C80" s="10"/>
      <c r="H80" s="12"/>
      <c r="I80" s="35" t="str">
        <f t="shared" si="1"/>
        <v/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17.25" thickTop="1">
      <c r="B2" s="61"/>
      <c r="E2" s="44"/>
      <c r="F2" s="35" t="str">
        <f>IF(ISBLANK($B2),"",HYPERLINK($B2,"▶"))</f>
        <v/>
      </c>
    </row>
    <row r="3" spans="1:6">
      <c r="E3" s="44"/>
      <c r="F3" s="35" t="str">
        <f t="shared" ref="F3:F66" si="0">IF(ISBLANK($B3),"",HYPERLINK($B3,"▶"))</f>
        <v/>
      </c>
    </row>
    <row r="4" spans="1:6">
      <c r="B4" s="61"/>
      <c r="E4" s="44"/>
      <c r="F4" s="35" t="str">
        <f t="shared" si="0"/>
        <v/>
      </c>
    </row>
    <row r="5" spans="1:6">
      <c r="E5" s="44"/>
      <c r="F5" s="35" t="str">
        <f t="shared" si="0"/>
        <v/>
      </c>
    </row>
    <row r="6" spans="1:6">
      <c r="E6" s="44"/>
      <c r="F6" s="35" t="str">
        <f t="shared" si="0"/>
        <v/>
      </c>
    </row>
    <row r="7" spans="1:6">
      <c r="E7" s="44"/>
      <c r="F7" s="35" t="str">
        <f t="shared" si="0"/>
        <v/>
      </c>
    </row>
    <row r="8" spans="1:6">
      <c r="E8" s="44"/>
      <c r="F8" s="35" t="str">
        <f t="shared" si="0"/>
        <v/>
      </c>
    </row>
    <row r="9" spans="1:6">
      <c r="A9" s="52"/>
      <c r="E9" s="44"/>
      <c r="F9" s="35" t="str">
        <f t="shared" si="0"/>
        <v/>
      </c>
    </row>
    <row r="10" spans="1:6">
      <c r="A10" s="52"/>
      <c r="E10" s="44"/>
      <c r="F10" s="35" t="str">
        <f t="shared" si="0"/>
        <v/>
      </c>
    </row>
    <row r="11" spans="1:6">
      <c r="A11" s="52"/>
      <c r="E11" s="44"/>
      <c r="F11" s="35" t="str">
        <f t="shared" si="0"/>
        <v/>
      </c>
    </row>
    <row r="12" spans="1:6">
      <c r="A12" s="52"/>
      <c r="E12" s="44"/>
      <c r="F12" s="35" t="str">
        <f t="shared" si="0"/>
        <v/>
      </c>
    </row>
    <row r="13" spans="1:6">
      <c r="E13" s="44"/>
      <c r="F13" s="35" t="str">
        <f t="shared" si="0"/>
        <v/>
      </c>
    </row>
    <row r="14" spans="1:6">
      <c r="A14" s="52"/>
      <c r="E14" s="44"/>
      <c r="F14" s="35" t="str">
        <f t="shared" si="0"/>
        <v/>
      </c>
    </row>
    <row r="15" spans="1:6">
      <c r="A15" s="52"/>
      <c r="E15" s="44"/>
      <c r="F15" s="35" t="str">
        <f t="shared" si="0"/>
        <v/>
      </c>
    </row>
    <row r="16" spans="1:6">
      <c r="E16" s="44"/>
      <c r="F16" s="35" t="str">
        <f t="shared" si="0"/>
        <v/>
      </c>
    </row>
    <row r="17" spans="1:6">
      <c r="E17" s="44"/>
      <c r="F17" s="35" t="str">
        <f t="shared" si="0"/>
        <v/>
      </c>
    </row>
    <row r="18" spans="1:6">
      <c r="E18" s="44"/>
      <c r="F18" s="35" t="str">
        <f t="shared" si="0"/>
        <v/>
      </c>
    </row>
    <row r="19" spans="1:6">
      <c r="A19" s="52"/>
      <c r="E19" s="44"/>
      <c r="F19" s="35" t="str">
        <f t="shared" si="0"/>
        <v/>
      </c>
    </row>
    <row r="20" spans="1:6">
      <c r="A20" s="52"/>
      <c r="E20" s="44"/>
      <c r="F20" s="35" t="str">
        <f t="shared" si="0"/>
        <v/>
      </c>
    </row>
    <row r="21" spans="1:6">
      <c r="E21" s="44"/>
      <c r="F21" s="35" t="str">
        <f t="shared" si="0"/>
        <v/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93</v>
      </c>
      <c r="F1" s="49" t="s">
        <v>54</v>
      </c>
      <c r="G1" s="47" t="s">
        <v>61</v>
      </c>
      <c r="H1" s="47" t="s">
        <v>41</v>
      </c>
    </row>
    <row r="2" spans="1:8" ht="17.25" thickTop="1">
      <c r="H2" s="35" t="str">
        <f>IF(ISBLANK($E2),"",HYPERLINK($E2,"▶"))</f>
        <v/>
      </c>
    </row>
    <row r="3" spans="1:8">
      <c r="H3" s="35" t="str">
        <f t="shared" ref="H3:H66" si="0">IF(ISBLANK($E3),"",HYPERLINK($E3,"▶"))</f>
        <v/>
      </c>
    </row>
    <row r="4" spans="1:8">
      <c r="H4" s="35" t="str">
        <f t="shared" si="0"/>
        <v/>
      </c>
    </row>
    <row r="5" spans="1:8">
      <c r="H5" s="35" t="str">
        <f t="shared" si="0"/>
        <v/>
      </c>
    </row>
    <row r="6" spans="1:8">
      <c r="H6" s="35" t="str">
        <f t="shared" si="0"/>
        <v/>
      </c>
    </row>
    <row r="7" spans="1:8">
      <c r="F7" s="52"/>
      <c r="H7" s="35" t="str">
        <f t="shared" si="0"/>
        <v/>
      </c>
    </row>
    <row r="8" spans="1:8">
      <c r="H8" s="35" t="str">
        <f t="shared" si="0"/>
        <v/>
      </c>
    </row>
    <row r="9" spans="1:8">
      <c r="H9" s="35" t="str">
        <f t="shared" si="0"/>
        <v/>
      </c>
    </row>
    <row r="10" spans="1:8">
      <c r="H10" s="35" t="str">
        <f t="shared" si="0"/>
        <v/>
      </c>
    </row>
    <row r="11" spans="1:8">
      <c r="H11" s="35" t="str">
        <f t="shared" si="0"/>
        <v/>
      </c>
    </row>
    <row r="12" spans="1:8">
      <c r="H12" s="35" t="str">
        <f t="shared" si="0"/>
        <v/>
      </c>
    </row>
    <row r="13" spans="1:8">
      <c r="H13" s="35" t="str">
        <f t="shared" si="0"/>
        <v/>
      </c>
    </row>
    <row r="14" spans="1:8">
      <c r="H14" s="35" t="str">
        <f t="shared" si="0"/>
        <v/>
      </c>
    </row>
    <row r="15" spans="1:8">
      <c r="H15" s="35" t="str">
        <f t="shared" si="0"/>
        <v/>
      </c>
    </row>
    <row r="16" spans="1:8">
      <c r="H16" s="35" t="str">
        <f t="shared" si="0"/>
        <v/>
      </c>
    </row>
    <row r="17" spans="8:8">
      <c r="H17" s="35" t="str">
        <f t="shared" si="0"/>
        <v/>
      </c>
    </row>
    <row r="18" spans="8:8">
      <c r="H18" s="35" t="str">
        <f t="shared" si="0"/>
        <v/>
      </c>
    </row>
    <row r="19" spans="8:8">
      <c r="H19" s="35" t="str">
        <f t="shared" si="0"/>
        <v/>
      </c>
    </row>
    <row r="20" spans="8:8">
      <c r="H20" s="35" t="str">
        <f t="shared" si="0"/>
        <v/>
      </c>
    </row>
    <row r="21" spans="8:8">
      <c r="H21" s="35" t="str">
        <f t="shared" si="0"/>
        <v/>
      </c>
    </row>
    <row r="22" spans="8:8">
      <c r="H22" s="35" t="str">
        <f t="shared" si="0"/>
        <v/>
      </c>
    </row>
    <row r="23" spans="8:8">
      <c r="H23" s="35" t="str">
        <f t="shared" si="0"/>
        <v/>
      </c>
    </row>
    <row r="24" spans="8:8">
      <c r="H24" s="35" t="str">
        <f t="shared" si="0"/>
        <v/>
      </c>
    </row>
    <row r="25" spans="8:8">
      <c r="H25" s="35" t="str">
        <f t="shared" si="0"/>
        <v/>
      </c>
    </row>
    <row r="26" spans="8:8">
      <c r="H26" s="35" t="str">
        <f t="shared" si="0"/>
        <v/>
      </c>
    </row>
    <row r="27" spans="8:8">
      <c r="H27" s="35" t="str">
        <f t="shared" si="0"/>
        <v/>
      </c>
    </row>
    <row r="28" spans="8:8">
      <c r="H28" s="35" t="str">
        <f t="shared" si="0"/>
        <v/>
      </c>
    </row>
    <row r="29" spans="8:8">
      <c r="H29" s="35" t="str">
        <f t="shared" si="0"/>
        <v/>
      </c>
    </row>
    <row r="30" spans="8:8">
      <c r="H30" s="35" t="str">
        <f t="shared" si="0"/>
        <v/>
      </c>
    </row>
    <row r="31" spans="8:8">
      <c r="H31" s="35" t="str">
        <f t="shared" si="0"/>
        <v/>
      </c>
    </row>
    <row r="32" spans="8:8">
      <c r="H32" s="35" t="str">
        <f t="shared" si="0"/>
        <v/>
      </c>
    </row>
    <row r="33" spans="8:8">
      <c r="H33" s="35" t="str">
        <f t="shared" si="0"/>
        <v/>
      </c>
    </row>
    <row r="34" spans="8:8">
      <c r="H34" s="35" t="str">
        <f t="shared" si="0"/>
        <v/>
      </c>
    </row>
    <row r="35" spans="8:8">
      <c r="H35" s="35" t="str">
        <f t="shared" si="0"/>
        <v/>
      </c>
    </row>
    <row r="36" spans="8:8">
      <c r="H36" s="35" t="str">
        <f t="shared" si="0"/>
        <v/>
      </c>
    </row>
    <row r="37" spans="8:8">
      <c r="H37" s="35" t="str">
        <f t="shared" si="0"/>
        <v/>
      </c>
    </row>
    <row r="38" spans="8:8">
      <c r="H38" s="35" t="str">
        <f t="shared" si="0"/>
        <v/>
      </c>
    </row>
    <row r="39" spans="8:8">
      <c r="H39" s="35" t="str">
        <f t="shared" si="0"/>
        <v/>
      </c>
    </row>
    <row r="40" spans="8:8">
      <c r="H40" s="35" t="str">
        <f t="shared" si="0"/>
        <v/>
      </c>
    </row>
    <row r="41" spans="8:8">
      <c r="H41" s="35" t="str">
        <f t="shared" si="0"/>
        <v/>
      </c>
    </row>
    <row r="42" spans="8:8">
      <c r="H42" s="35" t="str">
        <f t="shared" si="0"/>
        <v/>
      </c>
    </row>
    <row r="43" spans="8:8">
      <c r="H43" s="35" t="str">
        <f t="shared" si="0"/>
        <v/>
      </c>
    </row>
    <row r="44" spans="8:8">
      <c r="H44" s="35" t="str">
        <f t="shared" si="0"/>
        <v/>
      </c>
    </row>
    <row r="45" spans="8:8">
      <c r="H45" s="35" t="str">
        <f t="shared" si="0"/>
        <v/>
      </c>
    </row>
    <row r="46" spans="8:8">
      <c r="H46" s="35" t="str">
        <f t="shared" si="0"/>
        <v/>
      </c>
    </row>
    <row r="47" spans="8:8">
      <c r="H47" s="35" t="str">
        <f t="shared" si="0"/>
        <v/>
      </c>
    </row>
    <row r="48" spans="8:8">
      <c r="H48" s="35" t="str">
        <f t="shared" si="0"/>
        <v/>
      </c>
    </row>
    <row r="49" spans="6:8">
      <c r="H49" s="35" t="str">
        <f t="shared" si="0"/>
        <v/>
      </c>
    </row>
    <row r="50" spans="6:8">
      <c r="H50" s="35" t="str">
        <f t="shared" si="0"/>
        <v/>
      </c>
    </row>
    <row r="51" spans="6:8">
      <c r="H51" s="35" t="str">
        <f t="shared" si="0"/>
        <v/>
      </c>
    </row>
    <row r="52" spans="6:8">
      <c r="H52" s="35" t="str">
        <f t="shared" si="0"/>
        <v/>
      </c>
    </row>
    <row r="53" spans="6:8">
      <c r="H53" s="35" t="str">
        <f t="shared" si="0"/>
        <v/>
      </c>
    </row>
    <row r="54" spans="6:8">
      <c r="H54" s="35" t="str">
        <f t="shared" si="0"/>
        <v/>
      </c>
    </row>
    <row r="55" spans="6:8">
      <c r="H55" s="35" t="str">
        <f t="shared" si="0"/>
        <v/>
      </c>
    </row>
    <row r="56" spans="6:8">
      <c r="H56" s="35" t="str">
        <f t="shared" si="0"/>
        <v/>
      </c>
    </row>
    <row r="57" spans="6:8">
      <c r="F57" s="52"/>
      <c r="H57" s="35" t="str">
        <f t="shared" si="0"/>
        <v/>
      </c>
    </row>
    <row r="58" spans="6:8">
      <c r="H58" s="35" t="str">
        <f t="shared" si="0"/>
        <v/>
      </c>
    </row>
    <row r="59" spans="6:8">
      <c r="H59" s="35" t="str">
        <f t="shared" si="0"/>
        <v/>
      </c>
    </row>
    <row r="60" spans="6:8">
      <c r="H60" s="35" t="str">
        <f t="shared" si="0"/>
        <v/>
      </c>
    </row>
    <row r="61" spans="6:8">
      <c r="H61" s="35" t="str">
        <f t="shared" si="0"/>
        <v/>
      </c>
    </row>
    <row r="62" spans="6:8">
      <c r="H62" s="35" t="str">
        <f t="shared" si="0"/>
        <v/>
      </c>
    </row>
    <row r="63" spans="6:8">
      <c r="H63" s="35" t="str">
        <f t="shared" si="0"/>
        <v/>
      </c>
    </row>
    <row r="64" spans="6:8">
      <c r="H64" s="35" t="str">
        <f t="shared" si="0"/>
        <v/>
      </c>
    </row>
    <row r="65" spans="8:8">
      <c r="H65" s="35" t="str">
        <f t="shared" si="0"/>
        <v/>
      </c>
    </row>
    <row r="66" spans="8:8">
      <c r="H66" s="35" t="str">
        <f t="shared" si="0"/>
        <v/>
      </c>
    </row>
    <row r="67" spans="8:8">
      <c r="H67" s="35" t="str">
        <f t="shared" ref="H67:H130" si="1">IF(ISBLANK($E67),"",HYPERLINK($E67,"▶"))</f>
        <v/>
      </c>
    </row>
    <row r="68" spans="8:8">
      <c r="H68" s="35" t="str">
        <f t="shared" si="1"/>
        <v/>
      </c>
    </row>
    <row r="69" spans="8:8">
      <c r="H69" s="35" t="str">
        <f t="shared" si="1"/>
        <v/>
      </c>
    </row>
    <row r="70" spans="8:8">
      <c r="H70" s="35" t="str">
        <f t="shared" si="1"/>
        <v/>
      </c>
    </row>
    <row r="71" spans="8:8">
      <c r="H71" s="35" t="str">
        <f t="shared" si="1"/>
        <v/>
      </c>
    </row>
    <row r="72" spans="8:8">
      <c r="H72" s="35" t="str">
        <f t="shared" si="1"/>
        <v/>
      </c>
    </row>
    <row r="73" spans="8:8">
      <c r="H73" s="35" t="str">
        <f t="shared" si="1"/>
        <v/>
      </c>
    </row>
    <row r="74" spans="8:8">
      <c r="H74" s="35" t="str">
        <f t="shared" si="1"/>
        <v/>
      </c>
    </row>
    <row r="75" spans="8:8">
      <c r="H75" s="35" t="str">
        <f t="shared" si="1"/>
        <v/>
      </c>
    </row>
    <row r="76" spans="8:8">
      <c r="H76" s="35" t="str">
        <f t="shared" si="1"/>
        <v/>
      </c>
    </row>
    <row r="77" spans="8:8">
      <c r="H77" s="35" t="str">
        <f t="shared" si="1"/>
        <v/>
      </c>
    </row>
    <row r="78" spans="8:8">
      <c r="H78" s="35" t="str">
        <f t="shared" si="1"/>
        <v/>
      </c>
    </row>
    <row r="79" spans="8:8">
      <c r="H79" s="35" t="str">
        <f t="shared" si="1"/>
        <v/>
      </c>
    </row>
    <row r="80" spans="8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B9" s="57"/>
      <c r="E9" s="35" t="str">
        <f t="shared" si="0"/>
        <v/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84</v>
      </c>
      <c r="B1" s="56" t="s">
        <v>85</v>
      </c>
      <c r="C1" s="47" t="s">
        <v>86</v>
      </c>
      <c r="D1" s="47" t="s">
        <v>87</v>
      </c>
      <c r="E1" s="47" t="s">
        <v>41</v>
      </c>
    </row>
    <row r="2" spans="1:5" ht="17.25" thickTop="1">
      <c r="B2" s="57"/>
      <c r="E2" s="35" t="str">
        <f>IF(ISBLANK($B2),"",HYPERLINK($B2,"▶"))</f>
        <v/>
      </c>
    </row>
    <row r="3" spans="1:5">
      <c r="B3" s="57"/>
      <c r="E3" s="35" t="str">
        <f t="shared" ref="E3:E66" si="0">IF(ISBLANK($B3),"",HYPERLINK($B3,"▶"))</f>
        <v/>
      </c>
    </row>
    <row r="4" spans="1:5">
      <c r="B4" s="57"/>
      <c r="E4" s="35" t="str">
        <f t="shared" si="0"/>
        <v/>
      </c>
    </row>
    <row r="5" spans="1:5">
      <c r="B5" s="57"/>
      <c r="E5" s="35" t="str">
        <f t="shared" si="0"/>
        <v/>
      </c>
    </row>
    <row r="6" spans="1:5">
      <c r="B6" s="57"/>
      <c r="E6" s="35" t="str">
        <f t="shared" si="0"/>
        <v/>
      </c>
    </row>
    <row r="7" spans="1:5">
      <c r="B7" s="57"/>
      <c r="E7" s="35" t="str">
        <f t="shared" si="0"/>
        <v/>
      </c>
    </row>
    <row r="8" spans="1:5">
      <c r="B8" s="57"/>
      <c r="E8" s="35" t="str">
        <f t="shared" si="0"/>
        <v/>
      </c>
    </row>
    <row r="9" spans="1:5">
      <c r="E9" s="35" t="str">
        <f t="shared" si="0"/>
        <v/>
      </c>
    </row>
    <row r="10" spans="1:5">
      <c r="E10" s="35" t="str">
        <f t="shared" si="0"/>
        <v/>
      </c>
    </row>
    <row r="11" spans="1:5">
      <c r="E11" s="35" t="str">
        <f t="shared" si="0"/>
        <v/>
      </c>
    </row>
    <row r="12" spans="1:5">
      <c r="E12" s="35" t="str">
        <f t="shared" si="0"/>
        <v/>
      </c>
    </row>
    <row r="13" spans="1:5">
      <c r="E13" s="35" t="str">
        <f t="shared" si="0"/>
        <v/>
      </c>
    </row>
    <row r="14" spans="1:5">
      <c r="E14" s="35" t="str">
        <f t="shared" si="0"/>
        <v/>
      </c>
    </row>
    <row r="15" spans="1:5">
      <c r="E15" s="35" t="str">
        <f t="shared" si="0"/>
        <v/>
      </c>
    </row>
    <row r="16" spans="1:5">
      <c r="E16" s="35" t="str">
        <f t="shared" si="0"/>
        <v/>
      </c>
    </row>
    <row r="17" spans="5:5">
      <c r="E17" s="35" t="str">
        <f t="shared" si="0"/>
        <v/>
      </c>
    </row>
    <row r="18" spans="5:5">
      <c r="E18" s="35" t="str">
        <f t="shared" si="0"/>
        <v/>
      </c>
    </row>
    <row r="19" spans="5:5">
      <c r="E19" s="35" t="str">
        <f t="shared" si="0"/>
        <v/>
      </c>
    </row>
    <row r="20" spans="5:5">
      <c r="E20" s="35" t="str">
        <f t="shared" si="0"/>
        <v/>
      </c>
    </row>
    <row r="21" spans="5:5">
      <c r="E21" s="35" t="str">
        <f t="shared" si="0"/>
        <v/>
      </c>
    </row>
    <row r="22" spans="5:5">
      <c r="E22" s="35" t="str">
        <f t="shared" si="0"/>
        <v/>
      </c>
    </row>
    <row r="23" spans="5:5">
      <c r="E23" s="35" t="str">
        <f t="shared" si="0"/>
        <v/>
      </c>
    </row>
    <row r="24" spans="5:5">
      <c r="E24" s="35" t="str">
        <f t="shared" si="0"/>
        <v/>
      </c>
    </row>
    <row r="25" spans="5:5">
      <c r="E25" s="35" t="str">
        <f t="shared" si="0"/>
        <v/>
      </c>
    </row>
    <row r="26" spans="5:5">
      <c r="E26" s="35" t="str">
        <f t="shared" si="0"/>
        <v/>
      </c>
    </row>
    <row r="27" spans="5:5">
      <c r="E27" s="35" t="str">
        <f t="shared" si="0"/>
        <v/>
      </c>
    </row>
    <row r="28" spans="5:5">
      <c r="E28" s="35" t="str">
        <f t="shared" si="0"/>
        <v/>
      </c>
    </row>
    <row r="29" spans="5:5">
      <c r="E29" s="35" t="str">
        <f t="shared" si="0"/>
        <v/>
      </c>
    </row>
    <row r="30" spans="5:5">
      <c r="E30" s="35" t="str">
        <f t="shared" si="0"/>
        <v/>
      </c>
    </row>
    <row r="31" spans="5:5">
      <c r="E31" s="35" t="str">
        <f t="shared" si="0"/>
        <v/>
      </c>
    </row>
    <row r="32" spans="5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88</v>
      </c>
      <c r="E1" s="47" t="s">
        <v>89</v>
      </c>
      <c r="F1" s="47" t="s">
        <v>41</v>
      </c>
    </row>
    <row r="2" spans="1:6" ht="17.25" thickTop="1">
      <c r="F2" s="35" t="str">
        <f>IF(ISBLANK($C2),"",HYPERLINK($C2,"▶"))</f>
        <v/>
      </c>
    </row>
    <row r="3" spans="1:6">
      <c r="F3" s="35" t="str">
        <f t="shared" ref="F3:F66" si="0">IF(ISBLANK($C3),"",HYPERLINK($C3,"▶"))</f>
        <v/>
      </c>
    </row>
    <row r="4" spans="1:6">
      <c r="F4" s="35" t="str">
        <f t="shared" si="0"/>
        <v/>
      </c>
    </row>
    <row r="5" spans="1:6">
      <c r="F5" s="35" t="str">
        <f t="shared" si="0"/>
        <v/>
      </c>
    </row>
    <row r="6" spans="1:6">
      <c r="F6" s="35" t="str">
        <f t="shared" si="0"/>
        <v/>
      </c>
    </row>
    <row r="7" spans="1:6">
      <c r="F7" s="35" t="str">
        <f t="shared" si="0"/>
        <v/>
      </c>
    </row>
    <row r="8" spans="1:6">
      <c r="F8" s="35" t="str">
        <f t="shared" si="0"/>
        <v/>
      </c>
    </row>
    <row r="9" spans="1:6">
      <c r="F9" s="35" t="str">
        <f t="shared" si="0"/>
        <v/>
      </c>
    </row>
    <row r="10" spans="1:6">
      <c r="F10" s="35" t="str">
        <f t="shared" si="0"/>
        <v/>
      </c>
    </row>
    <row r="11" spans="1:6">
      <c r="F11" s="35" t="str">
        <f t="shared" si="0"/>
        <v/>
      </c>
    </row>
    <row r="12" spans="1:6">
      <c r="F12" s="35" t="str">
        <f t="shared" si="0"/>
        <v/>
      </c>
    </row>
    <row r="13" spans="1:6">
      <c r="F13" s="35" t="str">
        <f t="shared" si="0"/>
        <v/>
      </c>
    </row>
    <row r="14" spans="1:6">
      <c r="F14" s="35" t="str">
        <f t="shared" si="0"/>
        <v/>
      </c>
    </row>
    <row r="15" spans="1:6">
      <c r="F15" s="35" t="str">
        <f t="shared" si="0"/>
        <v/>
      </c>
    </row>
    <row r="16" spans="1:6">
      <c r="F16" s="35" t="str">
        <f t="shared" si="0"/>
        <v/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2024-12-23T04:12:55Z</dcterms:modified>
</cp:coreProperties>
</file>