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Dexter\Source\ALPACO8\RPA_Example\21_오늘의_증권시황\Data\Output\"/>
    </mc:Choice>
  </mc:AlternateContent>
  <xr:revisionPtr revIDLastSave="0" documentId="13_ncr:1_{1346725F-3C75-4D87-975B-F9D4896C2DA7}" xr6:coauthVersionLast="47" xr6:coauthVersionMax="47" xr10:uidLastSave="{00000000-0000-0000-0000-000000000000}"/>
  <bookViews>
    <workbookView xWindow="27315" yWindow="3225" windowWidth="21600" windowHeight="11385" tabRatio="652" xr2:uid="{128CB9EE-8F8F-4283-BC02-829EA9DF085D}"/>
  </bookViews>
  <sheets>
    <sheet name="Dashboard" sheetId="1" r:id="rId1"/>
    <sheet name="KOSPI" sheetId="3" r:id="rId2"/>
    <sheet name="KOSDAQ" sheetId="2" r:id="rId3"/>
    <sheet name="업종별시세" sheetId="5" r:id="rId4"/>
    <sheet name="주요뉴스" sheetId="23" r:id="rId5"/>
    <sheet name="종목별뉴스공시" sheetId="24" r:id="rId6"/>
    <sheet name="종목별전자공시" sheetId="10" r:id="rId7"/>
    <sheet name="시황정보" sheetId="11" r:id="rId8"/>
    <sheet name="투자정보" sheetId="12" r:id="rId9"/>
    <sheet name="종목분석" sheetId="13" r:id="rId10"/>
    <sheet name="산업분석" sheetId="20" r:id="rId11"/>
    <sheet name="경제분석" sheetId="21" r:id="rId12"/>
  </sheets>
  <definedNames>
    <definedName name="_xlnm._FilterDatabase" localSheetId="5" hidden="1">종목별뉴스공시!$A$1:$G$1</definedName>
    <definedName name="_xlnm._FilterDatabase" localSheetId="6" hidden="1">종목별전자공시!$A$1:$G$1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24" i="1" l="1"/>
  <c r="AF30" i="1" a="1"/>
  <c r="AF30" i="1" s="1"/>
  <c r="AF31" i="1" a="1"/>
  <c r="AF31" i="1" s="1"/>
  <c r="AF32" i="1" a="1"/>
  <c r="AF32" i="1" s="1"/>
  <c r="AF33" i="1" a="1"/>
  <c r="AF33" i="1" s="1"/>
  <c r="AF34" i="1" a="1"/>
  <c r="AF34" i="1" s="1"/>
  <c r="AF35" i="1" a="1"/>
  <c r="AF35" i="1" s="1"/>
  <c r="AF36" i="1" a="1"/>
  <c r="AF36" i="1" s="1"/>
  <c r="AF37" i="1" a="1"/>
  <c r="AF37" i="1" s="1"/>
  <c r="AF38" i="1" a="1"/>
  <c r="AF38" i="1" s="1"/>
  <c r="AF39" i="1" a="1"/>
  <c r="AF39" i="1" s="1"/>
  <c r="AF40" i="1" a="1"/>
  <c r="AF40" i="1" s="1"/>
  <c r="AF41" i="1" a="1"/>
  <c r="AF41" i="1" s="1"/>
  <c r="AF42" i="1" a="1"/>
  <c r="AF42" i="1" s="1"/>
  <c r="AF43" i="1" a="1"/>
  <c r="AF43" i="1" s="1"/>
  <c r="AF44" i="1" a="1"/>
  <c r="AF44" i="1" s="1"/>
  <c r="AF45" i="1" a="1"/>
  <c r="AF45" i="1" s="1"/>
  <c r="AF46" i="1" a="1"/>
  <c r="AF46" i="1" s="1"/>
  <c r="AF47" i="1" a="1"/>
  <c r="AF47" i="1" s="1"/>
  <c r="AF48" i="1" a="1"/>
  <c r="AF48" i="1" s="1"/>
  <c r="AF29" i="1" a="1"/>
  <c r="AF29" i="1" s="1"/>
  <c r="AE30" i="1" a="1"/>
  <c r="AE30" i="1" s="1"/>
  <c r="AE31" i="1" a="1"/>
  <c r="AE31" i="1" s="1"/>
  <c r="AE32" i="1" a="1"/>
  <c r="AE32" i="1" s="1"/>
  <c r="AE33" i="1" a="1"/>
  <c r="AE33" i="1" s="1"/>
  <c r="AE34" i="1" a="1"/>
  <c r="AE34" i="1" s="1"/>
  <c r="AE35" i="1" a="1"/>
  <c r="AE35" i="1" s="1"/>
  <c r="AE36" i="1" a="1"/>
  <c r="AE36" i="1" s="1"/>
  <c r="AE37" i="1" a="1"/>
  <c r="AE37" i="1" s="1"/>
  <c r="AE38" i="1" a="1"/>
  <c r="AE38" i="1" s="1"/>
  <c r="AE39" i="1" a="1"/>
  <c r="AE39" i="1" s="1"/>
  <c r="AE40" i="1" a="1"/>
  <c r="AE40" i="1" s="1"/>
  <c r="AE41" i="1" a="1"/>
  <c r="AE41" i="1" s="1"/>
  <c r="AE42" i="1" a="1"/>
  <c r="AE42" i="1" s="1"/>
  <c r="AE43" i="1" a="1"/>
  <c r="AE43" i="1" s="1"/>
  <c r="AE44" i="1" a="1"/>
  <c r="AE44" i="1" s="1"/>
  <c r="AE45" i="1" a="1"/>
  <c r="AE45" i="1" s="1"/>
  <c r="AE46" i="1" a="1"/>
  <c r="AE46" i="1" s="1"/>
  <c r="AE47" i="1" a="1"/>
  <c r="AE47" i="1" s="1"/>
  <c r="AE48" i="1" a="1"/>
  <c r="AE48" i="1" s="1"/>
  <c r="AE29" i="1" a="1"/>
  <c r="AE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29" i="1" a="1"/>
  <c r="AB29" i="1" s="1"/>
  <c r="H200" i="24" l="1"/>
  <c r="H199" i="24"/>
  <c r="H198" i="24"/>
  <c r="H197" i="24"/>
  <c r="H196" i="24"/>
  <c r="H195" i="24"/>
  <c r="H194" i="24"/>
  <c r="H193" i="24"/>
  <c r="H192" i="24"/>
  <c r="H19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H174" i="24"/>
  <c r="H173" i="24"/>
  <c r="H172" i="24"/>
  <c r="H171" i="24"/>
  <c r="H170" i="24"/>
  <c r="H169" i="24"/>
  <c r="H168" i="24"/>
  <c r="H167" i="24"/>
  <c r="H166" i="24"/>
  <c r="H165" i="24"/>
  <c r="H164" i="24"/>
  <c r="H163" i="24"/>
  <c r="H162" i="24"/>
  <c r="H161" i="24"/>
  <c r="H160" i="24"/>
  <c r="H159" i="24"/>
  <c r="H158" i="24"/>
  <c r="H157" i="24"/>
  <c r="H156" i="24"/>
  <c r="H155" i="24"/>
  <c r="H154" i="24"/>
  <c r="H153" i="24"/>
  <c r="H152" i="24"/>
  <c r="H151" i="24"/>
  <c r="H150" i="24"/>
  <c r="H149" i="24"/>
  <c r="H148" i="24"/>
  <c r="H147" i="24"/>
  <c r="H146" i="24"/>
  <c r="H145" i="24"/>
  <c r="H144" i="24"/>
  <c r="H143" i="24"/>
  <c r="H142" i="24"/>
  <c r="H141" i="24"/>
  <c r="H140" i="24"/>
  <c r="H139" i="24"/>
  <c r="H138" i="24"/>
  <c r="H137" i="24"/>
  <c r="H136" i="24"/>
  <c r="H135" i="24"/>
  <c r="H134" i="24"/>
  <c r="H133" i="24"/>
  <c r="H132" i="24"/>
  <c r="H131" i="24"/>
  <c r="H130" i="24"/>
  <c r="H129" i="24"/>
  <c r="H128" i="24"/>
  <c r="H127" i="24"/>
  <c r="H126" i="24"/>
  <c r="H125" i="24"/>
  <c r="H124" i="24"/>
  <c r="H123" i="24"/>
  <c r="H122" i="24"/>
  <c r="H121" i="24"/>
  <c r="H120" i="24"/>
  <c r="H119" i="24"/>
  <c r="H118" i="24"/>
  <c r="H117" i="24"/>
  <c r="H116" i="24"/>
  <c r="H115" i="24"/>
  <c r="H114" i="24"/>
  <c r="H113" i="24"/>
  <c r="H112" i="24"/>
  <c r="H111" i="24"/>
  <c r="H110" i="24"/>
  <c r="H109" i="24"/>
  <c r="H108" i="24"/>
  <c r="H107" i="24"/>
  <c r="H106" i="24"/>
  <c r="H105" i="24"/>
  <c r="H104" i="24"/>
  <c r="H103" i="24"/>
  <c r="H102" i="24"/>
  <c r="H101" i="24"/>
  <c r="H100" i="24"/>
  <c r="H99" i="24"/>
  <c r="H98" i="24"/>
  <c r="H97" i="24"/>
  <c r="H96" i="24"/>
  <c r="H95" i="24"/>
  <c r="H94" i="24"/>
  <c r="H93" i="24"/>
  <c r="H92" i="24"/>
  <c r="H91" i="24"/>
  <c r="H90" i="24"/>
  <c r="H89" i="24"/>
  <c r="H88" i="24"/>
  <c r="H87" i="24"/>
  <c r="H86" i="24"/>
  <c r="H85" i="24"/>
  <c r="H84" i="24"/>
  <c r="H83" i="24"/>
  <c r="H82" i="24"/>
  <c r="H81" i="24"/>
  <c r="H80" i="24"/>
  <c r="H79" i="24"/>
  <c r="H78" i="24"/>
  <c r="H77" i="24"/>
  <c r="H76" i="24"/>
  <c r="H75" i="24"/>
  <c r="H74" i="24"/>
  <c r="H73" i="24"/>
  <c r="H72" i="24"/>
  <c r="H71" i="24"/>
  <c r="H70" i="24"/>
  <c r="H69" i="24"/>
  <c r="H68" i="24"/>
  <c r="H67" i="24"/>
  <c r="H66" i="24"/>
  <c r="H65" i="24"/>
  <c r="H64" i="24"/>
  <c r="H63" i="24"/>
  <c r="H62" i="24"/>
  <c r="H61" i="24"/>
  <c r="H60" i="24"/>
  <c r="H59" i="24"/>
  <c r="H58" i="24"/>
  <c r="H57" i="24"/>
  <c r="H56" i="24"/>
  <c r="H55" i="24"/>
  <c r="H54" i="24"/>
  <c r="H53" i="24"/>
  <c r="H52" i="24"/>
  <c r="H51" i="24"/>
  <c r="H50" i="24"/>
  <c r="H49" i="24"/>
  <c r="H48" i="24"/>
  <c r="H47" i="24"/>
  <c r="H46" i="24"/>
  <c r="H45" i="24"/>
  <c r="H44" i="24"/>
  <c r="H43" i="24"/>
  <c r="H42" i="24"/>
  <c r="H41" i="24"/>
  <c r="H40" i="24"/>
  <c r="H39" i="24"/>
  <c r="H38" i="24"/>
  <c r="H37" i="24"/>
  <c r="H36" i="24"/>
  <c r="H35" i="24"/>
  <c r="H34" i="24"/>
  <c r="H33" i="24"/>
  <c r="H32" i="24"/>
  <c r="H31" i="24"/>
  <c r="H30" i="24"/>
  <c r="H29" i="24"/>
  <c r="H28" i="24"/>
  <c r="H27" i="24"/>
  <c r="H26" i="24"/>
  <c r="H25" i="24"/>
  <c r="H24" i="24"/>
  <c r="H23" i="24"/>
  <c r="H22" i="24"/>
  <c r="H21" i="24"/>
  <c r="H20" i="24"/>
  <c r="H19" i="24"/>
  <c r="H18" i="24"/>
  <c r="H17" i="24"/>
  <c r="H16" i="24"/>
  <c r="H15" i="24"/>
  <c r="H14" i="24"/>
  <c r="H13" i="24"/>
  <c r="H12" i="24"/>
  <c r="H11" i="24"/>
  <c r="H10" i="24"/>
  <c r="H9" i="24"/>
  <c r="H8" i="24"/>
  <c r="H7" i="24"/>
  <c r="H6" i="24"/>
  <c r="H5" i="24"/>
  <c r="H4" i="24"/>
  <c r="H3" i="24"/>
  <c r="H2" i="24"/>
  <c r="E3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" i="21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" i="20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" i="13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" i="12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" i="11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" i="10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F293" i="23"/>
  <c r="F294" i="23"/>
  <c r="F295" i="23"/>
  <c r="F296" i="23"/>
  <c r="F297" i="23"/>
  <c r="F298" i="23"/>
  <c r="F299" i="23"/>
  <c r="F300" i="23"/>
  <c r="F301" i="23"/>
  <c r="F302" i="23"/>
  <c r="F303" i="23"/>
  <c r="F304" i="23"/>
  <c r="F305" i="23"/>
  <c r="F306" i="23"/>
  <c r="F307" i="23"/>
  <c r="F308" i="23"/>
  <c r="F309" i="23"/>
  <c r="F310" i="23"/>
  <c r="F311" i="23"/>
  <c r="F312" i="23"/>
  <c r="F313" i="23"/>
  <c r="F314" i="23"/>
  <c r="F315" i="23"/>
  <c r="F316" i="23"/>
  <c r="F317" i="23"/>
  <c r="F318" i="23"/>
  <c r="F319" i="23"/>
  <c r="F320" i="23"/>
  <c r="F321" i="23"/>
  <c r="F322" i="23"/>
  <c r="F323" i="23"/>
  <c r="F324" i="23"/>
  <c r="F325" i="23"/>
  <c r="F326" i="23"/>
  <c r="F327" i="23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370" i="23"/>
  <c r="F371" i="23"/>
  <c r="F372" i="23"/>
  <c r="F373" i="23"/>
  <c r="F374" i="23"/>
  <c r="F375" i="23"/>
  <c r="F376" i="23"/>
  <c r="F377" i="23"/>
  <c r="F378" i="23"/>
  <c r="F379" i="23"/>
  <c r="F380" i="23"/>
  <c r="F381" i="23"/>
  <c r="F382" i="23"/>
  <c r="F383" i="23"/>
  <c r="F384" i="23"/>
  <c r="F385" i="23"/>
  <c r="F386" i="23"/>
  <c r="F387" i="23"/>
  <c r="F388" i="23"/>
  <c r="F389" i="23"/>
  <c r="F390" i="23"/>
  <c r="F391" i="23"/>
  <c r="F392" i="23"/>
  <c r="F393" i="23"/>
  <c r="F394" i="23"/>
  <c r="F395" i="23"/>
  <c r="F396" i="23"/>
  <c r="F397" i="23"/>
  <c r="F398" i="23"/>
  <c r="F399" i="23"/>
  <c r="F400" i="23"/>
  <c r="F2" i="23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" i="5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" i="2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" i="3"/>
  <c r="M16" i="1"/>
  <c r="M17" i="1"/>
  <c r="M18" i="1"/>
  <c r="M19" i="1"/>
  <c r="M20" i="1"/>
  <c r="M21" i="1"/>
  <c r="M22" i="1"/>
  <c r="M23" i="1"/>
  <c r="M24" i="1"/>
  <c r="M15" i="1"/>
  <c r="M6" i="1"/>
  <c r="M7" i="1"/>
  <c r="M8" i="1"/>
  <c r="M9" i="1"/>
  <c r="M10" i="1"/>
  <c r="M11" i="1"/>
  <c r="M12" i="1"/>
  <c r="M13" i="1"/>
  <c r="M14" i="1"/>
  <c r="M5" i="1"/>
  <c r="Z16" i="1"/>
  <c r="Z17" i="1"/>
  <c r="Z18" i="1"/>
  <c r="Z19" i="1"/>
  <c r="Z20" i="1"/>
  <c r="Z21" i="1"/>
  <c r="Z22" i="1"/>
  <c r="Z23" i="1"/>
  <c r="Z24" i="1"/>
  <c r="Z15" i="1"/>
  <c r="Z6" i="1"/>
  <c r="Z7" i="1"/>
  <c r="Z8" i="1"/>
  <c r="Z9" i="1"/>
  <c r="Z10" i="1"/>
  <c r="Z11" i="1"/>
  <c r="Z12" i="1"/>
  <c r="Z13" i="1"/>
  <c r="Z14" i="1"/>
  <c r="Z5" i="1"/>
  <c r="Q16" i="1"/>
  <c r="Q17" i="1"/>
  <c r="Q18" i="1"/>
  <c r="Q19" i="1"/>
  <c r="Q20" i="1"/>
  <c r="Q21" i="1"/>
  <c r="Q22" i="1"/>
  <c r="Q23" i="1"/>
  <c r="Q24" i="1"/>
  <c r="Q15" i="1"/>
  <c r="Q6" i="1"/>
  <c r="Q7" i="1"/>
  <c r="Q8" i="1"/>
  <c r="Q9" i="1"/>
  <c r="Q10" i="1"/>
  <c r="Q11" i="1"/>
  <c r="Q12" i="1"/>
  <c r="Q13" i="1"/>
  <c r="Q14" i="1"/>
  <c r="Q5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29" i="1"/>
  <c r="P16" i="1" l="1"/>
  <c r="P17" i="1"/>
  <c r="P18" i="1"/>
  <c r="P19" i="1"/>
  <c r="P20" i="1"/>
  <c r="P21" i="1"/>
  <c r="P22" i="1"/>
  <c r="P23" i="1"/>
  <c r="P24" i="1"/>
  <c r="P15" i="1"/>
  <c r="O16" i="1"/>
  <c r="O17" i="1"/>
  <c r="O18" i="1"/>
  <c r="O19" i="1"/>
  <c r="O20" i="1"/>
  <c r="O21" i="1"/>
  <c r="O22" i="1"/>
  <c r="O23" i="1"/>
  <c r="O24" i="1"/>
  <c r="O15" i="1"/>
  <c r="N16" i="1"/>
  <c r="N17" i="1"/>
  <c r="N18" i="1"/>
  <c r="N19" i="1"/>
  <c r="N20" i="1"/>
  <c r="N21" i="1"/>
  <c r="N22" i="1"/>
  <c r="N23" i="1"/>
  <c r="N24" i="1"/>
  <c r="N15" i="1"/>
  <c r="N5" i="1"/>
  <c r="AC4" i="1" s="1"/>
  <c r="N6" i="1"/>
  <c r="N7" i="1"/>
  <c r="N8" i="1"/>
  <c r="N9" i="1"/>
  <c r="N10" i="1"/>
  <c r="N11" i="1"/>
  <c r="N12" i="1"/>
  <c r="N13" i="1"/>
  <c r="N14" i="1"/>
  <c r="O5" i="1"/>
  <c r="O6" i="1"/>
  <c r="O7" i="1"/>
  <c r="O8" i="1"/>
  <c r="O9" i="1"/>
  <c r="O10" i="1"/>
  <c r="O11" i="1"/>
  <c r="O12" i="1"/>
  <c r="O13" i="1"/>
  <c r="O14" i="1"/>
  <c r="P5" i="1"/>
  <c r="P6" i="1"/>
  <c r="P7" i="1"/>
  <c r="P8" i="1"/>
  <c r="P9" i="1"/>
  <c r="P10" i="1"/>
  <c r="P11" i="1"/>
  <c r="P12" i="1"/>
  <c r="P13" i="1"/>
  <c r="P14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AD23" i="1" l="1" a="1"/>
  <c r="AD23" i="1" s="1"/>
  <c r="AD24" i="1" a="1"/>
  <c r="AD24" i="1" s="1"/>
  <c r="AD25" i="1" a="1"/>
  <c r="AD25" i="1" s="1"/>
  <c r="AD18" i="1" a="1"/>
  <c r="AD18" i="1" s="1"/>
  <c r="AD19" i="1" a="1"/>
  <c r="AD19" i="1" s="1"/>
  <c r="AD20" i="1" a="1"/>
  <c r="AD20" i="1" s="1"/>
  <c r="AD21" i="1" a="1"/>
  <c r="AD21" i="1" s="1"/>
  <c r="AB21" i="1" a="1"/>
  <c r="AB21" i="1" s="1"/>
  <c r="AB22" i="1" a="1"/>
  <c r="AB22" i="1" s="1"/>
  <c r="AB23" i="1" a="1"/>
  <c r="AB23" i="1" s="1"/>
  <c r="AB24" i="1" a="1"/>
  <c r="AB24" i="1" s="1"/>
  <c r="AB25" i="1" a="1"/>
  <c r="AB25" i="1" s="1"/>
  <c r="AB19" i="1" a="1"/>
  <c r="AB19" i="1" s="1"/>
  <c r="AB18" i="1" a="1"/>
  <c r="AB18" i="1" s="1"/>
  <c r="AB20" i="1" a="1"/>
  <c r="AB20" i="1" s="1"/>
  <c r="AD22" i="1" a="1"/>
  <c r="AD22" i="1" s="1"/>
  <c r="AF7" i="1"/>
  <c r="AF5" i="1"/>
  <c r="AF6" i="1"/>
  <c r="Y15" i="1"/>
  <c r="Y16" i="1"/>
  <c r="Y17" i="1"/>
  <c r="Y18" i="1"/>
  <c r="Y19" i="1"/>
  <c r="Y20" i="1"/>
  <c r="Y21" i="1"/>
  <c r="Y22" i="1"/>
  <c r="Y23" i="1"/>
  <c r="Y24" i="1"/>
  <c r="AF22" i="1" l="1"/>
  <c r="AF21" i="1"/>
  <c r="AF20" i="1"/>
  <c r="AF19" i="1"/>
  <c r="AF18" i="1"/>
  <c r="X5" i="1"/>
  <c r="AF14" i="1" s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R5" i="1"/>
  <c r="AF8" i="1" s="1"/>
  <c r="S5" i="1"/>
  <c r="AF9" i="1" s="1"/>
  <c r="T5" i="1"/>
  <c r="AF10" i="1" s="1"/>
  <c r="U5" i="1"/>
  <c r="AF11" i="1" s="1"/>
  <c r="V5" i="1"/>
  <c r="AF12" i="1" s="1"/>
  <c r="W5" i="1"/>
  <c r="AF13" i="1" s="1"/>
  <c r="R6" i="1"/>
  <c r="S6" i="1"/>
  <c r="T6" i="1"/>
  <c r="U6" i="1"/>
  <c r="V6" i="1"/>
  <c r="W6" i="1"/>
  <c r="R7" i="1"/>
  <c r="S7" i="1"/>
  <c r="T7" i="1"/>
  <c r="U7" i="1"/>
  <c r="V7" i="1"/>
  <c r="W7" i="1"/>
  <c r="R8" i="1"/>
  <c r="S8" i="1"/>
  <c r="T8" i="1"/>
  <c r="U8" i="1"/>
  <c r="V8" i="1"/>
  <c r="W8" i="1"/>
  <c r="R9" i="1"/>
  <c r="S9" i="1"/>
  <c r="T9" i="1"/>
  <c r="U9" i="1"/>
  <c r="V9" i="1"/>
  <c r="W9" i="1"/>
  <c r="R10" i="1"/>
  <c r="S10" i="1"/>
  <c r="T10" i="1"/>
  <c r="U10" i="1"/>
  <c r="V10" i="1"/>
  <c r="W10" i="1"/>
  <c r="R11" i="1"/>
  <c r="S11" i="1"/>
  <c r="T11" i="1"/>
  <c r="U11" i="1"/>
  <c r="V11" i="1"/>
  <c r="W11" i="1"/>
  <c r="R12" i="1"/>
  <c r="S12" i="1"/>
  <c r="T12" i="1"/>
  <c r="U12" i="1"/>
  <c r="V12" i="1"/>
  <c r="W12" i="1"/>
  <c r="R13" i="1"/>
  <c r="S13" i="1"/>
  <c r="T13" i="1"/>
  <c r="U13" i="1"/>
  <c r="V13" i="1"/>
  <c r="W13" i="1"/>
  <c r="R14" i="1"/>
  <c r="S14" i="1"/>
  <c r="T14" i="1"/>
  <c r="U14" i="1"/>
  <c r="V14" i="1"/>
  <c r="W14" i="1"/>
  <c r="R15" i="1"/>
  <c r="S15" i="1"/>
  <c r="T15" i="1"/>
  <c r="U15" i="1"/>
  <c r="V15" i="1"/>
  <c r="W15" i="1"/>
  <c r="R16" i="1"/>
  <c r="S16" i="1"/>
  <c r="T16" i="1"/>
  <c r="U16" i="1"/>
  <c r="V16" i="1"/>
  <c r="W16" i="1"/>
  <c r="R17" i="1"/>
  <c r="S17" i="1"/>
  <c r="T17" i="1"/>
  <c r="U17" i="1"/>
  <c r="V17" i="1"/>
  <c r="W17" i="1"/>
  <c r="R18" i="1"/>
  <c r="S18" i="1"/>
  <c r="T18" i="1"/>
  <c r="U18" i="1"/>
  <c r="V18" i="1"/>
  <c r="W18" i="1"/>
  <c r="R19" i="1"/>
  <c r="S19" i="1"/>
  <c r="T19" i="1"/>
  <c r="U19" i="1"/>
  <c r="V19" i="1"/>
  <c r="W19" i="1"/>
  <c r="R20" i="1"/>
  <c r="S20" i="1"/>
  <c r="T20" i="1"/>
  <c r="U20" i="1"/>
  <c r="V20" i="1"/>
  <c r="W20" i="1"/>
  <c r="R21" i="1"/>
  <c r="S21" i="1"/>
  <c r="T21" i="1"/>
  <c r="U21" i="1"/>
  <c r="V21" i="1"/>
  <c r="W21" i="1"/>
  <c r="R22" i="1"/>
  <c r="S22" i="1"/>
  <c r="T22" i="1"/>
  <c r="U22" i="1"/>
  <c r="V22" i="1"/>
  <c r="W22" i="1"/>
  <c r="R23" i="1"/>
  <c r="S23" i="1"/>
  <c r="T23" i="1"/>
  <c r="U23" i="1"/>
  <c r="V23" i="1"/>
  <c r="W23" i="1"/>
  <c r="R24" i="1"/>
  <c r="S24" i="1"/>
  <c r="T24" i="1"/>
  <c r="U24" i="1"/>
  <c r="V24" i="1"/>
  <c r="W24" i="1"/>
  <c r="Y10" i="1"/>
  <c r="Y11" i="1"/>
  <c r="Y12" i="1"/>
  <c r="Y13" i="1"/>
  <c r="Y14" i="1"/>
  <c r="Y9" i="1"/>
  <c r="Y8" i="1"/>
  <c r="Y7" i="1"/>
  <c r="Y6" i="1"/>
  <c r="Y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dexter yang</author>
  </authors>
  <commentList>
    <comment ref="AC4" authorId="0" shapeId="0" xr:uid="{9B18A536-C61A-4BD1-8B1D-73F8739A3166}">
      <text>
        <r>
          <rPr>
            <b/>
            <sz val="9"/>
            <color indexed="81"/>
            <rFont val="돋움"/>
            <family val="3"/>
            <charset val="129"/>
          </rPr>
          <t>종목명을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선택해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주세요</t>
        </r>
        <r>
          <rPr>
            <b/>
            <sz val="9"/>
            <color indexed="81"/>
            <rFont val="Tahoma"/>
            <family val="2"/>
          </rPr>
          <t>.</t>
        </r>
      </text>
    </comment>
  </commentList>
</comments>
</file>

<file path=xl/sharedStrings.xml><?xml version="1.0" encoding="utf-8"?>
<sst xmlns="http://schemas.openxmlformats.org/spreadsheetml/2006/main" count="2635" uniqueCount="1548">
  <si>
    <t>시가총액</t>
  </si>
  <si>
    <t>구분</t>
    <phoneticPr fontId="1" type="noConversion"/>
  </si>
  <si>
    <t>KOSPI</t>
    <phoneticPr fontId="1" type="noConversion"/>
  </si>
  <si>
    <t>KOSDAQ</t>
    <phoneticPr fontId="1" type="noConversion"/>
  </si>
  <si>
    <t>종목명</t>
    <phoneticPr fontId="1" type="noConversion"/>
  </si>
  <si>
    <t>URL</t>
    <phoneticPr fontId="1" type="noConversion"/>
  </si>
  <si>
    <t>파일명</t>
    <phoneticPr fontId="1" type="noConversion"/>
  </si>
  <si>
    <t>출처</t>
    <phoneticPr fontId="1" type="noConversion"/>
  </si>
  <si>
    <t>번호</t>
    <phoneticPr fontId="1" type="noConversion"/>
  </si>
  <si>
    <t>다우산업</t>
    <phoneticPr fontId="1" type="noConversion"/>
  </si>
  <si>
    <t>나스닥</t>
    <phoneticPr fontId="1" type="noConversion"/>
  </si>
  <si>
    <t>S&amp;P 500</t>
    <phoneticPr fontId="1" type="noConversion"/>
  </si>
  <si>
    <t>USD환율</t>
    <phoneticPr fontId="1" type="noConversion"/>
  </si>
  <si>
    <t>JPY환율</t>
    <phoneticPr fontId="1" type="noConversion"/>
  </si>
  <si>
    <t>EUR환율</t>
    <phoneticPr fontId="1" type="noConversion"/>
  </si>
  <si>
    <t>WIT</t>
    <phoneticPr fontId="1" type="noConversion"/>
  </si>
  <si>
    <t>유가</t>
    <phoneticPr fontId="1" type="noConversion"/>
  </si>
  <si>
    <t>금</t>
    <phoneticPr fontId="1" type="noConversion"/>
  </si>
  <si>
    <t>업종별시세</t>
    <phoneticPr fontId="1" type="noConversion"/>
  </si>
  <si>
    <t>현재가</t>
  </si>
  <si>
    <t>전일비</t>
  </si>
  <si>
    <t>등락률</t>
  </si>
  <si>
    <t>거래량</t>
  </si>
  <si>
    <t>영업이익</t>
  </si>
  <si>
    <t>외국인비율</t>
  </si>
  <si>
    <t>PER</t>
  </si>
  <si>
    <t>ROE</t>
  </si>
  <si>
    <t>PBR</t>
  </si>
  <si>
    <t>제목</t>
    <phoneticPr fontId="1" type="noConversion"/>
  </si>
  <si>
    <t xml:space="preserve">KOSDAQ </t>
    <phoneticPr fontId="1" type="noConversion"/>
  </si>
  <si>
    <t>KOSPI 200</t>
    <phoneticPr fontId="1" type="noConversion"/>
  </si>
  <si>
    <t>상승종목</t>
    <phoneticPr fontId="1" type="noConversion"/>
  </si>
  <si>
    <t>종목별 투자정보</t>
    <phoneticPr fontId="1" type="noConversion"/>
  </si>
  <si>
    <t>개수</t>
    <phoneticPr fontId="1" type="noConversion"/>
  </si>
  <si>
    <t>시황정보</t>
    <phoneticPr fontId="1" type="noConversion"/>
  </si>
  <si>
    <t>오늘의 리포트</t>
    <phoneticPr fontId="1" type="noConversion"/>
  </si>
  <si>
    <t>투자정보</t>
    <phoneticPr fontId="1" type="noConversion"/>
  </si>
  <si>
    <t>종목분석</t>
    <phoneticPr fontId="1" type="noConversion"/>
  </si>
  <si>
    <t>경제전망리포트</t>
    <phoneticPr fontId="1" type="noConversion"/>
  </si>
  <si>
    <t>공시</t>
    <phoneticPr fontId="1" type="noConversion"/>
  </si>
  <si>
    <t>주요 뉴스</t>
    <phoneticPr fontId="1" type="noConversion"/>
  </si>
  <si>
    <t>링크</t>
    <phoneticPr fontId="1" type="noConversion"/>
  </si>
  <si>
    <t>내용</t>
    <phoneticPr fontId="1" type="noConversion"/>
  </si>
  <si>
    <t>언론사</t>
    <phoneticPr fontId="1" type="noConversion"/>
  </si>
  <si>
    <t>날짜</t>
    <phoneticPr fontId="1" type="noConversion"/>
  </si>
  <si>
    <t>현재가</t>
    <phoneticPr fontId="1" type="noConversion"/>
  </si>
  <si>
    <t>시가총액(억)</t>
    <phoneticPr fontId="1" type="noConversion"/>
  </si>
  <si>
    <t>산업분석</t>
    <phoneticPr fontId="1" type="noConversion"/>
  </si>
  <si>
    <t>경제분석</t>
    <phoneticPr fontId="1" type="noConversion"/>
  </si>
  <si>
    <t>영업이익(억)</t>
    <phoneticPr fontId="1" type="noConversion"/>
  </si>
  <si>
    <t>PER(배)</t>
    <phoneticPr fontId="1" type="noConversion"/>
  </si>
  <si>
    <t>ROE(%)</t>
    <phoneticPr fontId="1" type="noConversion"/>
  </si>
  <si>
    <t>외국인비율(%)</t>
    <phoneticPr fontId="1" type="noConversion"/>
  </si>
  <si>
    <t>PBR(배)</t>
    <phoneticPr fontId="1" type="noConversion"/>
  </si>
  <si>
    <t>제목</t>
  </si>
  <si>
    <t>제목URL</t>
    <phoneticPr fontId="1" type="noConversion"/>
  </si>
  <si>
    <t>분류</t>
    <phoneticPr fontId="1" type="noConversion"/>
  </si>
  <si>
    <t>순위</t>
  </si>
  <si>
    <t>지수명</t>
  </si>
  <si>
    <t>종목명</t>
  </si>
  <si>
    <t>제공자</t>
  </si>
  <si>
    <t>N</t>
    <phoneticPr fontId="1" type="noConversion"/>
  </si>
  <si>
    <t>전일비</t>
    <phoneticPr fontId="1" type="noConversion"/>
  </si>
  <si>
    <t>등락률</t>
    <phoneticPr fontId="1" type="noConversion"/>
  </si>
  <si>
    <t>거래량</t>
    <phoneticPr fontId="1" type="noConversion"/>
  </si>
  <si>
    <t>시가총액</t>
    <phoneticPr fontId="1" type="noConversion"/>
  </si>
  <si>
    <t>영업이익</t>
    <phoneticPr fontId="1" type="noConversion"/>
  </si>
  <si>
    <t>외국인비율</t>
    <phoneticPr fontId="1" type="noConversion"/>
  </si>
  <si>
    <t>PER</t>
    <phoneticPr fontId="1" type="noConversion"/>
  </si>
  <si>
    <t>ROE</t>
    <phoneticPr fontId="1" type="noConversion"/>
  </si>
  <si>
    <t>PBR</t>
    <phoneticPr fontId="1" type="noConversion"/>
  </si>
  <si>
    <t>업종명</t>
    <phoneticPr fontId="1" type="noConversion"/>
  </si>
  <si>
    <t>전일대비</t>
    <phoneticPr fontId="1" type="noConversion"/>
  </si>
  <si>
    <t>등락그래프</t>
    <phoneticPr fontId="1" type="noConversion"/>
  </si>
  <si>
    <t>증권사</t>
    <phoneticPr fontId="1" type="noConversion"/>
  </si>
  <si>
    <t>작성일</t>
    <phoneticPr fontId="1" type="noConversion"/>
  </si>
  <si>
    <t>URL</t>
    <phoneticPr fontId="1" type="noConversion"/>
  </si>
  <si>
    <t>종목번호</t>
    <phoneticPr fontId="1" type="noConversion"/>
  </si>
  <si>
    <t>URL</t>
    <phoneticPr fontId="1" type="noConversion"/>
  </si>
  <si>
    <r>
      <t xml:space="preserve">종목별 </t>
    </r>
    <r>
      <rPr>
        <b/>
        <sz val="11"/>
        <color theme="1"/>
        <rFont val="굴림"/>
        <family val="3"/>
        <charset val="129"/>
      </rPr>
      <t>전자공시</t>
    </r>
    <phoneticPr fontId="1" type="noConversion"/>
  </si>
  <si>
    <t>종목명URL</t>
    <phoneticPr fontId="1" type="noConversion"/>
  </si>
  <si>
    <t>업종명URL</t>
    <phoneticPr fontId="1" type="noConversion"/>
  </si>
  <si>
    <t>종목별 뉴스공시</t>
    <phoneticPr fontId="1" type="noConversion"/>
  </si>
  <si>
    <t>`157만` 청년도약계좌, 내년부터 기여금 2.4만→3.3만원 확대</t>
  </si>
  <si>
    <t>https://n.news.naver.com/mnews/article/029/0002925381</t>
  </si>
  <si>
    <t>모든 소득구간 납입한도 70만원까지 가입자가 납입한 금액의 일정 비율을 기여금으로 추가 적립해주는 '청년도약계좌'의 기여금 최대 한도가..</t>
  </si>
  <si>
    <t xml:space="preserve">디지털타임스 </t>
  </si>
  <si>
    <t>환율 장중 1465원 뚫어… 코스피는 약보합</t>
  </si>
  <si>
    <t>https://n.news.naver.com/mnews/article/021/0002680427</t>
  </si>
  <si>
    <t>금융위기 후 15년 만에 ‘최고’ 美증시는 산타랠리에 1% 상승 미국의 기술주 강세에도 불구하고 코스피가 26일 오전 2440선 부근에..</t>
  </si>
  <si>
    <t xml:space="preserve">문화일보 </t>
  </si>
  <si>
    <t>아이큐어, 상상인·상상인플러스저축銀 손안에</t>
  </si>
  <si>
    <t>https://n.news.naver.com/mnews/article/031/0000896530</t>
  </si>
  <si>
    <t>아이큐어가 또다시 상상인저축은행과 상상인플러스저축은행을 상대로 전환사채(CB)를 발행한다. 작년 5회차 CB 인수와 최대주주 최영권 회..</t>
  </si>
  <si>
    <t xml:space="preserve">아이뉴스24 </t>
  </si>
  <si>
    <t>오늘이 배당 막차 탈 마지막 기회…'수익률 7~8%' 이 종목 주목</t>
  </si>
  <si>
    <t>https://n.news.naver.com/mnews/article/008/0005133394</t>
  </si>
  <si>
    <t>오는 27일 연말 배당락일(배당 권리가 사라지는 날)을 하루 앞두고 배당 막차를 탈 수 있는 고배당 종목들에 관심이 쏠린다. 연말 배당..</t>
  </si>
  <si>
    <t xml:space="preserve">머니투데이 </t>
  </si>
  <si>
    <t>계엄사태 후 ETF 투자 개미 72% 미국에 쏠렸다</t>
  </si>
  <si>
    <t>https://n.news.naver.com/mnews/article/016/0002407693</t>
  </si>
  <si>
    <t>개인 순매수 ‘TOP100’ ETF 중 美 63개 순매수액 1.5조…非 미국 투자액의 1.8배 “내년 상반기까지 美 ETF 강세 전망”..</t>
  </si>
  <si>
    <t xml:space="preserve">헤럴드경제 </t>
  </si>
  <si>
    <t>"연말 배당 받으려면 오늘까지 매수해야" 고배당株 주목</t>
  </si>
  <si>
    <t>https://n.news.naver.com/mnews/article/003/0012981849</t>
  </si>
  <si>
    <t>연말 배당 시즌이 코앞으로 다가오면서 투자자들의 관심이 고배당 주식에 쏠리고 있다. 12월 결산 법인의 배당 기준일은 27일로, 배당을..</t>
  </si>
  <si>
    <t xml:space="preserve">뉴시스 </t>
  </si>
  <si>
    <t>연말 배당차익 노린 투자금 급감</t>
  </si>
  <si>
    <t>https://n.news.naver.com/mnews/article/016/0002407676</t>
  </si>
  <si>
    <t>선배당·후투자 도입에 기준일 변경 54개 기업, 내년 3월 주총 뒤 결정 연말 배당총액 절반이상 감소 전망 12월 결산법인 배당락일(2..</t>
  </si>
  <si>
    <t>내년 ‘양자기술의 해’…양자 컴퓨팅, AI 바통 이어 받나</t>
  </si>
  <si>
    <t>https://n.news.naver.com/mnews/article/016/0002407671</t>
  </si>
  <si>
    <t>유엔, 세계 양자기술의 해 지정 美, AI·양자컴퓨터 국가전략산업 주목할 테마…ETF 투자자 관심 양자컴퓨터가 인공지능(AI) 기술 발..</t>
  </si>
  <si>
    <t>‘$1=1500원’ 시대 정말 현실화?…시름시름 韓 증시, ‘外人 대탈출’에 더 타격? [투자360]</t>
  </si>
  <si>
    <t>https://n.news.naver.com/mnews/article/016/0002407650</t>
  </si>
  <si>
    <t>원/달러 환율, 장중 1460원도 돌파 IMF 외환위기, 글로벌 금융위기 수준 환율과 맞먹어 外人, 12월에만 코스피서 3.4조 순매도..</t>
  </si>
  <si>
    <t>‘고환율 땡큐’ 매출 70%가 수출…HD현대일렉트릭 순매수 1위[주식 초고수는 지금]</t>
  </si>
  <si>
    <t>https://n.news.naver.com/mnews/article/011/0004432333</t>
  </si>
  <si>
    <t>미래에셋증권에서 거래하는 고수익 투자자들이 26일 오전 가장 많이 순매수한 종목은 HD현대일렉트릭(267260), JYP엔터테인먼트(J..</t>
  </si>
  <si>
    <t xml:space="preserve">서울경제 </t>
  </si>
  <si>
    <t>삼성운용, 'KODEX 미국서학개미 ETF' 순자산 1000억 돌파</t>
  </si>
  <si>
    <t>https://n.news.naver.com/mnews/article/014/0005287451</t>
  </si>
  <si>
    <t>삼성자산운용은 KODEX 미국서학개미 ETF가 순자산 1천억을 돌파했다고 26일 밝혔다. 특히, 최근 한 달간 개인 투자자들의 순매수 ..</t>
  </si>
  <si>
    <t xml:space="preserve">파이낸셜뉴스 </t>
  </si>
  <si>
    <t>고환율에 투심 위축…코스피 0.2% 내려 2,430대로 밀려</t>
  </si>
  <si>
    <t>https://n.news.naver.com/mnews/article/001/0015125826</t>
  </si>
  <si>
    <t>개인·기관 지수 방어에도 1,460원 넘은 고환율에 약세 압력 커져 '인도 러브콜' 조선주만 강세 뚜렷…코스닥 기관 매수에도 약세 전환..</t>
  </si>
  <si>
    <t xml:space="preserve">연합뉴스 </t>
  </si>
  <si>
    <t>美·印 쏟아지는 ‘러브콜’에 조선株 랠리···HD현대중공업, 장중 역대 최고가 [투자360]</t>
  </si>
  <si>
    <t>https://n.news.naver.com/mnews/article/016/0002407595</t>
  </si>
  <si>
    <t>HD현대중공업이 울산 본사에서 3,600톤급 신형 호위함 선도함인 ‘충남함’의 인도식을 진행했다고 18일 밝혔다. 사진은 해군에 인계되..</t>
  </si>
  <si>
    <t>HLB그룹 진양곤 회장, HLB제넥스 주식 잇단 매수</t>
  </si>
  <si>
    <t>https://n.news.naver.com/mnews/article/003/0012981610</t>
  </si>
  <si>
    <t>진양곤 HLB그룹 회장이 지난 10월 인수한 산업용 특수 효소·바이오 헬스케어 소재 전문기업 HLB제넥스(옛 제노포커스)의 주식을 잇따..</t>
  </si>
  <si>
    <t>한풀 꺾인 비트코인, 과매수 vs 숨고르기…국민 10명 중 3명 '조마조마'</t>
  </si>
  <si>
    <t>https://n.news.naver.com/mnews/article/008/0005133340</t>
  </si>
  <si>
    <t>코인 인사이트'는 가상자산 시장의 주요 현안을 다각도로 분석합니다. 복잡한 이슈를 관통하는 핵심 메시지 파악에 주력합니다. 건전한 가..</t>
  </si>
  <si>
    <t>"이재명에 투자하고 한동훈으로 헷지하자"[김남석의 개미생활]</t>
  </si>
  <si>
    <t>https://n.news.naver.com/mnews/article/029/0002925341</t>
  </si>
  <si>
    <t>주식시장 관련 소식이 매일 쏟아지지만 뉴스에서 '개미'의 목소리를 찾기 쉽지 않습니다. 기사를 쓰는 기자도 개인 투자자고, 매일 손실과..</t>
  </si>
  <si>
    <t>비트코인, 10만 달러 재진입 코앞…산타랠리 효과</t>
  </si>
  <si>
    <t>https://n.news.naver.com/mnews/article/243/0000070242</t>
  </si>
  <si>
    <t>비트코인이 크리스마스 당일 반등에 성공하며 10만 달러에 가까워졌다. 원화 기준으로는 1억4800만원대 거래 중이다. 26일 오전 8시..</t>
  </si>
  <si>
    <t xml:space="preserve">이코노미스트 </t>
  </si>
  <si>
    <t>TIGER 미국필라델피아AI반도체나스닥 ETF, 개인 1000억 샀다</t>
  </si>
  <si>
    <t>https://n.news.naver.com/mnews/article/008/0005133333</t>
  </si>
  <si>
    <t>미래에셋자산운용은 TIGER 미국필라델피아AI반도체나스닥 ETF(상장지수펀드)가 상장일 이후 개인 누적 순매수 1000억원을 돌파했다고..</t>
  </si>
  <si>
    <t>개인·기관 ‘사자’ vs 外人 ‘팔자’…코스피, 2440대 줄다리기 [투자360]</t>
  </si>
  <si>
    <t>https://n.news.naver.com/mnews/article/016/0002407535</t>
  </si>
  <si>
    <t>강세 출발→하락 전환→반등 시도…코스닥 간신히 680선 사수 중 삼성전자 내리고 SK하이닉스 올라…‘인도 협력 기대’ 조선주 신고가 2..</t>
  </si>
  <si>
    <t>미래에셋, 퇴직연금 1위 굳히기… 한투의 히트작 'ETF 자동적립' 내놓는다</t>
  </si>
  <si>
    <t>https://n.news.naver.com/mnews/article/417/0001047718</t>
  </si>
  <si>
    <t>미래에셋증권이 퇴직연금 ETF(상장지수펀드) 적립식 자동매수 시스템 개발에 착수했다. 퇴직연금 시장에서 한국투자증권과 격차를 크게 벌리..</t>
  </si>
  <si>
    <t xml:space="preserve">머니S </t>
  </si>
  <si>
    <t>미국 선박법·인도 러브콜에 조선株랠리…HD현대중공업 또 신고가[핫종목]</t>
  </si>
  <si>
    <t>https://n.news.naver.com/mnews/article/421/0007987181</t>
  </si>
  <si>
    <t>주요국에서 국내 조선 기업에 연일 협력 러브콜을 보내는 가운데 조선주 상승 랠리가 이어지고 있다. HD현대중공업(329180)은 연일 ..</t>
  </si>
  <si>
    <t xml:space="preserve">뉴스1 </t>
  </si>
  <si>
    <t>인도도 K조선 찾는다…HD현대중공업 '52주 최고가'</t>
  </si>
  <si>
    <t>https://n.news.naver.com/mnews/article/008/0005133308</t>
  </si>
  <si>
    <t>미국과 인도 등 해외에서 한국 조선업계에 협력 요청이 이어지자 조선주가 강세를 보인다. 26일 오전 9시47분 기준 코스피 시장에서 H..</t>
  </si>
  <si>
    <t>달러 강세·아시아 통화 약세…환율 1460원 턱 밑 출발</t>
  </si>
  <si>
    <t>https://n.news.naver.com/mnews/article/018/0005913238</t>
  </si>
  <si>
    <t>원·달러 환율이 1460원 턱 밑까지 상승해 출발했다. 연말에도 국내 정치 불안이 지속되고 글로벌 달러화 강세가 꺾일 줄 모르면서 환율..</t>
  </si>
  <si>
    <t xml:space="preserve">이데일리 </t>
  </si>
  <si>
    <t>한미 임종윤도 신동국·라데팡스에 지분 1265억 어치 매도[마켓인]</t>
  </si>
  <si>
    <t>https://n.news.naver.com/mnews/article/018/0005913236</t>
  </si>
  <si>
    <t>한미약품그룹 장남 임종윤 한미사이언스(008930) 이사가 신동국 한양정밀 회장과 국내 사모펀드(PEF) 운용사 라데팡스파트너스에 지분..</t>
  </si>
  <si>
    <t>오겜2' 오늘 공개되는데…대장주 연일 하락하는 이유 [종목+]</t>
  </si>
  <si>
    <t>https://n.news.naver.com/mnews/article/015/0005074688</t>
  </si>
  <si>
    <t>전 세계적 신드롬을 일으킨 '오징어게임'의 시즌2가 26일 온라인동영상서비스(OTT) 넷플릭스에서 공개된다. 이런 가운데 최근 최대주주..</t>
  </si>
  <si>
    <t xml:space="preserve">한국경제 </t>
  </si>
  <si>
    <t>"미국 이어 인도까지 '러브콜'"…HD현대중공업·한국조선해양 또 '신고가'</t>
  </si>
  <si>
    <t>https://n.news.naver.com/mnews/article/015/0005074685</t>
  </si>
  <si>
    <t>조선주 강세가 이어지고 있다. HD현대중공업과 HD한국조선해양은 또 52주 신고가를 갈아치웠다. 최근 가파른 경제성장으로 떠오르는 인도..</t>
  </si>
  <si>
    <t>오늘 사야 결산배당 받는 高배당주는 예스코 등 16개사</t>
  </si>
  <si>
    <t>https://n.news.naver.com/mnews/article/366/0001042719</t>
  </si>
  <si>
    <t>코스피시장에 상장한 12월 결산법인 가운데 최근 3년간 연속 배당했고, 시가배당률(배당금 ÷ 주가)이 5% 이상인 종목은 61개로 나타..</t>
  </si>
  <si>
    <t xml:space="preserve">조선비즈 </t>
  </si>
  <si>
    <t>수익률 1위' KODEX 미국서학개미 ETF, 순자산 1000억 돌파</t>
  </si>
  <si>
    <t>https://n.news.naver.com/mnews/article/008/0005133283</t>
  </si>
  <si>
    <t>삼성자산운용은 KODEX 미국서학개미 ETF(상장지수펀드)가 순자산 1000억원을 돌파했다고 26일 밝혔다. 특히 최근 한 달간 개인 ..</t>
  </si>
  <si>
    <t>한국투자證 “에스오에스랩, 美 자율주행 규제 완화 및 테슬라 FSD 확대에 호재↑”</t>
  </si>
  <si>
    <t>https://n.news.naver.com/mnews/article/014/0005287308</t>
  </si>
  <si>
    <t>한국투자증권은 26일 에스오에스랩에 대해 향후 미국 자율주행 규제 완화 및 테슬라 완전자율주행(FSD) 확대 등에 따라 주가 상승 모멘..</t>
  </si>
  <si>
    <t>1460원대 코앞에 둔 원달러 환율…"강달러·실수요 매수 영향"</t>
  </si>
  <si>
    <t>https://n.news.naver.com/mnews/article/008/0005133270</t>
  </si>
  <si>
    <t>26일 원/달러 환율이 강달러 흐름과 달러 실수요 매수세에 힘입어 1450원대 후반 흐름을 이어갈 것이라는 전망이 나왔다. 이날 민경원..</t>
  </si>
  <si>
    <t>"TKG휴켐스, 내년 상반기까지 실적 반등 어려워…목표가↓"-DB</t>
  </si>
  <si>
    <t>https://n.news.naver.com/mnews/article/015/0005074657</t>
  </si>
  <si>
    <t>DB금융투자는 26일 TKG휴켐스의 목표주가를 2만8000원에서 2만5000원으로 내렸다. 원유·가스 수요 부진이 이어지며 내년 상반기..</t>
  </si>
  <si>
    <t>환율 올랐는데 자동차 주가는 미지근…"내수경기 우려 때문"-하나</t>
  </si>
  <si>
    <t>https://n.news.naver.com/mnews/article/008/0005133255</t>
  </si>
  <si>
    <t>원/달러 환율 상승으로 현대차와 기아의 영업이익이 7~10% 오를 거란 전망이 나온다. 그러나 최근 주가는 큰 변동이 없는 상태로, 내..</t>
  </si>
  <si>
    <t>‘종투사 꿈’ 이룬 대신증권…초대형 IB 이름값 기대</t>
  </si>
  <si>
    <t>https://n.news.naver.com/mnews/article/016/0002407426</t>
  </si>
  <si>
    <t>10번째 종합금융투자사 선정 2025년 초대형 IB로 추가 도약 전망 [헤럴드경제=김우영 기자] 대신증권이 대형증권사의 상징인 ‘종합금..</t>
  </si>
  <si>
    <t>"LG이노텍, 내년 아이폰SE4 출시에 초점…비중확대 필요"</t>
  </si>
  <si>
    <t>https://n.news.naver.com/mnews/article/029/0002925269</t>
  </si>
  <si>
    <t>대신증권이 LG이노텍의 실적 부진이 올해 4분기를 지나 내년 상반기까지 지속될 것으로 전망했다. 다만 4분기 실적 하향이 주가에 선반영..</t>
  </si>
  <si>
    <t>한투證 “대한항공, 항공시장 재편 주인공… 수익성 유지할 것”</t>
  </si>
  <si>
    <t>https://n.news.naver.com/mnews/article/366/0001042706</t>
  </si>
  <si>
    <t>한국투자증권은 정치 불안과 환율 부담 등으로 항공업계가 흔들리고 있지만, 대한항공과 아시아나항공 합병에 따른 항공시장 재편의 주인공이 ..</t>
  </si>
  <si>
    <t>“LG이노텍, 내년 아이폰 출시 전까지 숨고르기 돌입”…목표가↓</t>
  </si>
  <si>
    <t>https://n.news.naver.com/mnews/article/009/0005419605</t>
  </si>
  <si>
    <t>대신증권은 26일 LG이노텍에 대해 올해 4분기 실적이 시장기대치를 하회할 것으로 예상된다며 목표주가를 기존 27만원에서 25만원으로 ..</t>
  </si>
  <si>
    <t xml:space="preserve">매일경제 </t>
  </si>
  <si>
    <t>우리銀 "대내외 악재에 뒷골 잡는 원화…환율 1450원 후반 유지"</t>
  </si>
  <si>
    <t>https://n.news.naver.com/mnews/article/421/0007986959</t>
  </si>
  <si>
    <t>우리은행은 26일 달러·원 환율이 달러 강세 부담 연장에 1450원대 후반 레벨을 유지할 것으로 전망했다. 미국 연방준비제도(Fed·연..</t>
  </si>
  <si>
    <t>美증시 산타 랠리, 국내 증시 "배당주 움직임 주목"[굿모닝 증시]</t>
  </si>
  <si>
    <t>https://n.news.naver.com/mnews/article/277/0005523232</t>
  </si>
  <si>
    <t>미국 증시가 '산타 랠리'를 이어갔다. 국내 증시는 배당기준일을 맞아 배당주 수급에 주목해야 할 것으로 보인다. 지난 24일(현지시간)..</t>
  </si>
  <si>
    <t xml:space="preserve">아시아경제 </t>
  </si>
  <si>
    <t>연말까지 지속되는 정국 불안과 강달러…환율 1460원대 진입[외환브리핑]</t>
  </si>
  <si>
    <t>https://n.news.naver.com/mnews/article/018/0005913146</t>
  </si>
  <si>
    <t>원·달러 환율은 1460원대로 진입이 예상된다. 올해 마지막 거래일을 며칠 남기고 국내 정치 불안이 지속되고 글로벌 달러화 강세도 꺾일..</t>
  </si>
  <si>
    <t>“대한항공·아시아나 통합, 항공주 ‘비중 확대’…탑픽은”</t>
  </si>
  <si>
    <t>https://n.news.naver.com/mnews/article/011/0004432202</t>
  </si>
  <si>
    <t>항공 업종 비중을 확대해야 한다는 전망이 나왔다. 특히 대한항공(003490)을 주목하란 분석이다. 배당 확대 기대감과 함께 아시아나항..</t>
  </si>
  <si>
    <t>국내 정세불안, 항공업 영향 제한적 …"대한항공 최선호주"-한국</t>
  </si>
  <si>
    <t>https://n.news.naver.com/mnews/article/015/0005074651</t>
  </si>
  <si>
    <t>올 들어 항공운수업이 시장 재편을 본격화하는 가운데 비상계엄 사태와 탄핵 정국이라는 변수를 맞았다. 하지만 국내 정세 불안이 향후 업황..</t>
  </si>
  <si>
    <t>25bp 찍은 3·10년 스프레드…내년 1월 국발계 대기[채권브리핑]</t>
  </si>
  <si>
    <t>https://n.news.naver.com/mnews/article/018/0005913141</t>
  </si>
  <si>
    <t>26일 국내 국고채 시장은 아시아 장에서의 미국채 금리 흐름을 반영하며 보합 출발이 예상된다. 국고채 3·10년 스프레드(금리차)가 5..</t>
  </si>
  <si>
    <t>산타랠리 훈풍 끊긴 韓증시…고배당주는 주목[오늘증시전망]</t>
  </si>
  <si>
    <t>https://n.news.naver.com/mnews/article/018/0005913140</t>
  </si>
  <si>
    <t>간밤 뉴욕 증시가 크리스마스를 맞아 휴장한 가운데 한국 증시는 고배당주 중심 종목별 차별화 장세가 나타날 것이란 전망이 나온다. 사진=..</t>
  </si>
  <si>
    <t>"1월 변동성 대응법‥美 지수·성장업종, 中 지수 분할매수"[클릭 e종목]</t>
  </si>
  <si>
    <t>https://n.news.naver.com/mnews/article/277/0005523219</t>
  </si>
  <si>
    <t>NH투자증권은 26일 "1월 20일 트럼프 대통령 취임과 함께 시행될 행정명령, FOMC, 연두교서, 정책 초안 등이 연이어 대기 중"..</t>
  </si>
  <si>
    <t>"건설업종, 내년 2Q부터 비중확대…주택매수심리 회복 기대"</t>
  </si>
  <si>
    <t>https://n.news.naver.com/mnews/article/018/0005913134</t>
  </si>
  <si>
    <t>현대차증권이 건설업종에 대해 내년 1분기 주요 지표의 바닥을 확인한 후 2분기부터 비중 확대를 추천했다. 연초부터는 점진적인 대출금리 ..</t>
  </si>
  <si>
    <t>“땡큐 현대차” 테슬라 주가 급등에 산타랠리 기대감 높인 뉴욕증시, 오늘 쉬어간다 [투자360]</t>
  </si>
  <si>
    <t>https://n.news.naver.com/mnews/article/016/0002407409</t>
  </si>
  <si>
    <t>24일, 뉴욕증시 3대 지수 상승 마감 25일(현지시간) 뉴욕증시 크리스마스 휴장 테슬라, 주가 7.35% 급등···현대차 충전기 어댑..</t>
  </si>
  <si>
    <t>동운아나텍, 갤럭시S25 슬림 모델에 ‘ALoP’ 적용 수혜-메리츠</t>
  </si>
  <si>
    <t>https://n.news.naver.com/mnews/article/018/0005913132</t>
  </si>
  <si>
    <t>메리츠증권은 26일 동운아나텍(094170)에 대해 갤럭시S25 슬림 모델에 기존과 다른 ‘ALoP(All Lenses on Prism..</t>
  </si>
  <si>
    <t>"중국 경기 부양 의지 확인…화장품·섬유의복 저점 매수 나서야"</t>
  </si>
  <si>
    <t>https://n.news.naver.com/mnews/article/015/0005074647</t>
  </si>
  <si>
    <t>신한투자증권은 26일 화장품·섬유의복 업종에 대한 저점 매수를 권했다. 중국의 경기 부양 의지가 확인됐고, 수출 실적도 견조하다는 이유..</t>
  </si>
  <si>
    <t>올해 `개미의 선택`은 엔비디아…"테슬라 제치고 매수 1위 전망"</t>
  </si>
  <si>
    <t>https://n.news.naver.com/mnews/article/029/0002925262</t>
  </si>
  <si>
    <t>인공지능(AI) 반도체 대장주 엔비디아가 올해 개인 투자자가 가장 많이 매수한 종목에 이름을 올릴 전망이다. 미 CNBC방송은 25일(..</t>
  </si>
  <si>
    <t>탄핵 정국에도 항공시장 재편 이어진다…'비중 확대' 의견-한투</t>
  </si>
  <si>
    <t>https://n.news.naver.com/mnews/article/008/0005133248</t>
  </si>
  <si>
    <t>한국투자증권이 항공업종에 대해 '비중 확대' 의견을 유지했다. 국내의 정세 불안이 앞으로의 구조적인 변화를 막지 못할 것이고, 단기 수..</t>
  </si>
  <si>
    <t>“대한항공, 단기이익 증가로 배당 확대 기대”</t>
  </si>
  <si>
    <t>https://n.news.naver.com/mnews/article/018/0005913130</t>
  </si>
  <si>
    <t>KB증권은 대한항공(003490)이 밸류업(기업가치 제고 계획)을 공시한 가운데 단기 이익 증가에 따른 배당 확대가 기대된다고 전망했다..</t>
  </si>
  <si>
    <t>金값 휘청이자… 금 투자 ETF ‘줍줍’ 나선 개미들</t>
  </si>
  <si>
    <t>https://n.news.naver.com/mnews/article/366/0001042703</t>
  </si>
  <si>
    <t>2개월간 금값 4% 내리자… 개인은 금 ETF 900억원 순매수… 금값 상승 베팅 NH證 “美 통화정책 되돌림 없는 한 금 가격 오를 ..</t>
  </si>
  <si>
    <t>엔비디아에 개미 몰렸다…테슬라 제치고 올해 매수 1위 전망</t>
  </si>
  <si>
    <t>https://n.news.naver.com/mnews/article/243/0000070224</t>
  </si>
  <si>
    <t>엔비디아가 올해 테슬라를 제치고 개인 투자자 1위 매수 주식 종목으로 자리매김할 전망이라고 미 CNBC방송이 반다리서치를 인용해 25일..</t>
  </si>
  <si>
    <t>뉴욕증시, 크리스마스 휴장…한은 “내년 금리 추가 인하”[뉴스새벽배송]</t>
  </si>
  <si>
    <t>https://n.news.naver.com/mnews/article/018/0005913128</t>
  </si>
  <si>
    <t>간밤 뉴욕증시는 크리스마스를 맞아 휴장했다. 계절적 ‘산타 랠리’의 시작인 24일(현지시간) 뉴욕증시는 3대 지수가 동반 상승했다. 한..</t>
  </si>
  <si>
    <t>"12월 FOMC 충격 이후 회복…조선 업종 반등 두드러져"</t>
  </si>
  <si>
    <t>https://n.news.naver.com/mnews/article/018/0005913127</t>
  </si>
  <si>
    <t>매파적이었던 연방공개시장위원회(FOMC) 이후 국내 증시가 하방 압력을 받고 회복 중인 가운데 조선 업종의 반등이 가장 두드러졌다는 분..</t>
  </si>
  <si>
    <t>팸텍, 반도체 장비 매출 비중 확대 기대-하나</t>
  </si>
  <si>
    <t>https://n.news.naver.com/mnews/article/018/0005913126</t>
  </si>
  <si>
    <t>하나증권은 26일 팸텍(271830)에 대해 반도체 장비 매출 비중 확대가 기대된다고 분석했다. 투자의견과 목표주가는 제시하지 않았다...</t>
  </si>
  <si>
    <t>연말에 어떤 주식 담아볼까…화장품·섬유의복 '비중 확대'-신한</t>
  </si>
  <si>
    <t>https://n.news.naver.com/mnews/article/008/0005133244</t>
  </si>
  <si>
    <t>신한투자증권이 화장품과 섬유의복 업종에 대해 '비중 확대' 의견을 유지했다. 중국의 경기 부양 의지가 재확인됐고, 많은 종목의 밸류에이..</t>
  </si>
  <si>
    <t>반쪽짜리 산타랠리마저 실종…韓증시 혹한기 길어진다</t>
  </si>
  <si>
    <t>https://n.news.naver.com/mnews/article/011/0004432195</t>
  </si>
  <si>
    <t>올해 한국 증시는 글로벌 주요 증시 수익률에서 사실상 꼴찌를 기록할 만큼 최악의 상황이다. 올 들어 코스피 수익률은 -8.09%(24일..</t>
  </si>
  <si>
    <t>수출경기 우려 속 긍정적 신호 포착...“급격한 하강은 없을 것”</t>
  </si>
  <si>
    <t>https://n.news.naver.com/mnews/article/018/0005913125</t>
  </si>
  <si>
    <t>수출경기에 대한 우려가 지속되는 가운데, 미국 소기업 자본지출 계획 및 중국 내수 회복 조짐 등 선행지표에서 긍정적인 신호들이 포착되고..</t>
  </si>
  <si>
    <t>웨이버스, 수주잔고 증가 추세…내년 실적 개선 전망-유안타</t>
  </si>
  <si>
    <t>https://n.news.naver.com/mnews/article/018/0005913123</t>
  </si>
  <si>
    <t>유안타증권은 26일 웨이버스(336060)에 대해 경기 둔화 우려 속에서도 공공부문에서의 수주잔고가 증가하면서 올해보다 내년에 실적이 ..</t>
  </si>
  <si>
    <t>"고배당주 중심 차별화 발생 전망" 주목할 종목은?</t>
  </si>
  <si>
    <t>https://n.news.naver.com/mnews/article/018/0005913122</t>
  </si>
  <si>
    <t>12월 결산법인 배당기준일로 국내 증시가 수급 유입이 기대되는 고배당주 중심으로 차별화가 일어날 것이라는 전망이 나왔다. 26일 김지원..</t>
  </si>
  <si>
    <t>“팸텍, 반도체 장비 매출 확대 기대…현대모비스 납품 시작”[클릭 e종목]</t>
  </si>
  <si>
    <t>https://n.news.naver.com/mnews/article/277/0005523189</t>
  </si>
  <si>
    <t>하나증권은 26일 팸텍에 대해 반도체 장비 매출 비중 확대가 기대된다고 분석했다. 최재호 하나증권 연구원은 이날 보고서에서 “팸텍은 C..</t>
  </si>
  <si>
    <t>에스오에스랩, 미국 자율주행 규제 완화 기대-한국</t>
  </si>
  <si>
    <t>https://n.news.naver.com/mnews/article/018/0005913121</t>
  </si>
  <si>
    <t>한국투자증권은 26일 에스오에스랩(464080)에 대해 향후 미국 자율주행 규제 완화와 테슬라 완전자율주행(FSD) 확대 등에 따라 주..</t>
  </si>
  <si>
    <t>씨앤씨인터내셔널, 중장기 해외 고객사 다변화 전략 초점-NH</t>
  </si>
  <si>
    <t>https://n.news.naver.com/mnews/article/018/0005913120</t>
  </si>
  <si>
    <t>NH투자증권은 씨앤씨인터내셔널(352480)에 대해 “국내 상위 고객사 수주 감소 아쉬우나, 미국, 중동, 유럽 고객사 매출은 견조하며..</t>
  </si>
  <si>
    <t>"LG이노텍, 아이폰16 생산 감소로 실적 부진…목표가↓"-대신</t>
  </si>
  <si>
    <t>https://n.news.naver.com/mnews/article/015/0005074640</t>
  </si>
  <si>
    <t>대신증권은 26일 LG이노텍의 목표주가를 27만원에서 25만원으로 내렸다. 올해와 내년 주당순이익(EPS) 추정치를 각각 6.2%, 2..</t>
  </si>
  <si>
    <t>LG이노텍, 광학솔루션 비용 증가 반영…목표가 하향-대신</t>
  </si>
  <si>
    <t>https://n.news.naver.com/mnews/article/018/0005913119</t>
  </si>
  <si>
    <t>대신증권은 25일 LG이노텍(011070)에 대해 투자의견 ‘매수’를 유지하고 목표주가를 25만원으로 7.4% 하향 조정했다. 박강호 ..</t>
  </si>
  <si>
    <t>올해 마지막 상장…파인메딕스 코스닥 데뷔전[오늘 상장]</t>
  </si>
  <si>
    <t>https://n.news.naver.com/mnews/article/018/0005913117</t>
  </si>
  <si>
    <t>소화기 내시경 시술기구 전문 기업 파인메딕스(대표이사 전성우)가 코스닥 시장에 상장한다. 26일 한국거래소에 따르면 파인메딕스는 이날 ..</t>
  </si>
  <si>
    <t>5주 거래되자 9% 급등…'좀비 우선주' 덜컥 투자했다간 [종목+]</t>
  </si>
  <si>
    <t>https://n.news.naver.com/mnews/article/015/0005074637</t>
  </si>
  <si>
    <t>기업과 시장의 관심에서 멀어진 '좀비 우선주'가 늘어나고 있다. 이들 우선주는 시가총액 규모가 작고, 거래량이 적어 한주만 거래돼도 주..</t>
  </si>
  <si>
    <t>"이노시뮬레이션, XR 가상훈련 시스템 성장 기대"[클릭 e종목]</t>
  </si>
  <si>
    <t>https://n.news.naver.com/mnews/article/277/0005523181</t>
  </si>
  <si>
    <t>하나증권은 26일 이노시뮬레이션에 대해 확장현실(XR) 가상훈련 시스템 부문이 성장할 것으로 내다봤다. 최재호 하나증권 연구원은 "이노..</t>
  </si>
  <si>
    <t>인천 남동스마트 NIC 복합물류센터' 매각 속도[fn마켓워치]</t>
  </si>
  <si>
    <t>https://n.news.naver.com/mnews/article/014/0005287277</t>
  </si>
  <si>
    <t>인천 남동스마트 NIC 복합물류센터가 매각에 속도를 내고 있다. 이 복합물류센터는 쿠팡, 배달의 민족 B마트, HYD(모기업 한양산업개..</t>
  </si>
  <si>
    <t>10호 종투사' 꿈 이룬 대신증권…'3세 경영' 양홍석 체제 힘 실린다</t>
  </si>
  <si>
    <t>https://n.news.naver.com/mnews/article/421/0007986910</t>
  </si>
  <si>
    <t>대신증권(003540)이 숙원사업인 종합금융투자사업자(종투사) 진입에 성공했다. 이번 종투사 지정으로 사업다각화를 위한 도약의 발판을 ..</t>
  </si>
  <si>
    <t>韓 펀드시장 100조 '쑥'…해외주식 ETF 인기에 활짝 [2024 펀드 결산]</t>
  </si>
  <si>
    <t>https://n.news.naver.com/mnews/article/011/0004432185</t>
  </si>
  <si>
    <t>국내 펀드 시장이 올 한 해 동안 100조 원 가까이 성장한 것으로 나타났다. 해외 주식을 담은 상장지수펀드(ETF)의 인기가 상당한 ..</t>
  </si>
  <si>
    <t>한두희 한화證 대표 연임 ‘무게’ 속 험로 예고…난제 ‘산더미’</t>
  </si>
  <si>
    <t>https://n.news.naver.com/mnews/article/119/0002907774</t>
  </si>
  <si>
    <t>한두희 한화투자증권 대표이사가 내년 3월 임기 만료를 앞두고 회사의 실적 개선세가 나타나면서 연임 가능성에 무게가 실리고 있다. 다만 ..</t>
  </si>
  <si>
    <t xml:space="preserve">데일리안 </t>
  </si>
  <si>
    <t>서정학 IBK투자증권 대표, 대내외 변수에 연임 ‘불투명’</t>
  </si>
  <si>
    <t>https://n.news.naver.com/mnews/article/119/0002907773</t>
  </si>
  <si>
    <t>서정학 IBK투자증권 대표가 내년 3월 임기 만료를 앞둔 가운데 연임 여부가 불투명하다는 관측이 제기되고 있다. IBK투자증권의 실적이..</t>
  </si>
  <si>
    <t>고평가 논란에 계엄 여파까지…IPO 시장 투자심리 '꽁꽁'</t>
  </si>
  <si>
    <t>https://n.news.naver.com/mnews/article/648/0000031863</t>
  </si>
  <si>
    <t>최근 기업공개(IPO) 시장에 냉기가 감도는 가운데 공모가를 정하는 수요예측 단계부터 쓴 맛을 보는 일이 부지기수다. 4분기 들어 수요..</t>
  </si>
  <si>
    <t xml:space="preserve">비즈워치 </t>
  </si>
  <si>
    <t>5개 종목 중 4개가 마이너스인데…'매도'보고서는 고작 0.05%</t>
  </si>
  <si>
    <t>https://n.news.naver.com/mnews/article/421/0007986899</t>
  </si>
  <si>
    <t>올해 국내 증시가 부진한 가운데 증권사 종목 보고서에서 '매도' 의견을 제시한 경우는 전체의 0.05%에 불과한 것으로 나타났다. 26..</t>
  </si>
  <si>
    <t>"천장 뚫은 환율"…强달러 관련주 뭐있나</t>
  </si>
  <si>
    <t>https://n.news.naver.com/mnews/article/003/0012981094</t>
  </si>
  <si>
    <t>환율이 지속적으로 상승하며 연고점을 경신하고 있다. 이는 미국 연방준비제도(Fed)의 매파적 금리인하 기조와 국내 정치 불안이 지속된 ..</t>
  </si>
  <si>
    <t>외국인이 올해 삼성전자 10.3조 팔 때 개미는 12조 담았다</t>
  </si>
  <si>
    <t>https://n.news.naver.com/mnews/article/421/0007986890</t>
  </si>
  <si>
    <t>올해 외국인은 코스피에서 1조 5000억 원 넘게 사들였지만, 삼성전자는 10조 원 이상 팔아치운 것으로 나타났다. 주식 매도의 대부분..</t>
  </si>
  <si>
    <t>“동학개미들은 죽 쑤는데”…외국인 올 코스피 수익률 11%, 뭘 샀길래</t>
  </si>
  <si>
    <t>https://n.news.naver.com/mnews/article/009/0005419578</t>
  </si>
  <si>
    <t>올해 순매수 톱10 종목 분석 외국인 전력기기·바이오 투자 1.35조 매수한 HD현대일렉 가장 높은 51% 수익률 올려 개인 순매수 종..</t>
  </si>
  <si>
    <t>[단독]토스증권, 11월 '전산 먹통' 사태에 1억2000만원 배상</t>
  </si>
  <si>
    <t>https://n.news.naver.com/mnews/article/421/0007986888</t>
  </si>
  <si>
    <t>토스증권이 지난 11월 해외주식거래 전산 먹통 사태로 1억 2300만 원 가량을 배상한 것으로 확인됐다. 26일 이인영 더불어민주당 의..</t>
  </si>
  <si>
    <t>크리스마스 선물 받은 SBS…기관의 이유있는 폭풍 순매수</t>
  </si>
  <si>
    <t>https://n.news.naver.com/mnews/article/277/0005523164</t>
  </si>
  <si>
    <t>국내 주식시장에서 크리스마스 직전 3거래일 동안 SBS 주가가 가장 큰 폭으로 올랐다. 올해 들어 줄곧 뒷걸음질만 치던 SBS 주가는 ..</t>
  </si>
  <si>
    <t>"빨리 안사고 뭐해"…외국인 떠난 '삼전 줍줍' 올인한 개미들 [종목+]</t>
  </si>
  <si>
    <t>https://n.news.naver.com/mnews/article/015/0005074628</t>
  </si>
  <si>
    <t>올해 국내 증시에 투자한 외국인은 현대차, 기관은 신한지주를 가장 많이 매수하면서 '밸류업'(기업가치 제고 정책) 관련주에 러브콜을 보..</t>
  </si>
  <si>
    <t>"테슬라만 빼고 다 직격탄"…투자 전문가의 '폭탄' 전망 [2025 재테크]</t>
  </si>
  <si>
    <t>https://n.news.naver.com/mnews/article/015/0005074627</t>
  </si>
  <si>
    <t>내년에 완성차 업황이 개선되려면 트럼프 2기 행정부의 관세 부과 불확실성이 해소되고 유럽 시장에서의 수요 회복이 확인될 필요가 있습니다..</t>
  </si>
  <si>
    <t>경영권 분쟁에 총선·계엄까지…'테마'로 얼룩진 증시[2024 핫종목 결산]④</t>
  </si>
  <si>
    <t>https://n.news.naver.com/mnews/article/421/0007986882</t>
  </si>
  <si>
    <t>올해 국내 증시에서는 유독 테마주 장세가 두드러졌다. 연초에는 제22대 국회의원 총선이라는 정치적 이벤트가, 연말에는 45년 만의 비상..</t>
  </si>
  <si>
    <t>고개 드는 삼성전기, 내년 AI 수혜 주인공 노린다</t>
  </si>
  <si>
    <t>https://n.news.naver.com/mnews/article/277/0005523162</t>
  </si>
  <si>
    <t>올해 하반기 낙폭을 키우던 삼성전기의 주가가 고개를 들고 있다. 증권가에서는 삼성전기가 인공지능(AI) 가속기용 플립칩 볼그리드어레이(..</t>
  </si>
  <si>
    <t>올해 삼성전자 10조 팔아치운 외국인… 증권사 목표주가도 줄하향</t>
  </si>
  <si>
    <t>https://n.news.naver.com/mnews/article/417/0001047654</t>
  </si>
  <si>
    <t>올해 외국인 투자자들이 한국증시에서 가장 많이 팔아치운 종목은 삼성전자로 나타났다. 증권가에서도 삼성전자의 목표주가를 잇따라 하향조정에..</t>
  </si>
  <si>
    <t>트럼프 취임 앞두고 트럼프 인맥株 '들썩'</t>
  </si>
  <si>
    <t>https://n.news.naver.com/mnews/article/277/0005523160</t>
  </si>
  <si>
    <t>다음 달 도널드 트럼프 미국 대통령 취임을 앞두고 트럼프 인맥주들의 주가가 강세를 보이고 있다. 연말 폐장을 앞두고 시장에 이렇다 할 ..</t>
  </si>
  <si>
    <t>‘국민연금 12년 경력’ 이수철 NH證 운용사업부 대표 “예측보다 리스크 분산에 에너지 써라”</t>
  </si>
  <si>
    <t>https://n.news.naver.com/mnews/article/366/0001042694</t>
  </si>
  <si>
    <t>국민연금 기금본부서 CIO 직무대행까지 “정보 확산 빨라…수익 내기 점점 어려워” “주주 가치 개선 노력하는 기업 많아져야” 신탁 정상..</t>
  </si>
  <si>
    <t>올해 증권사 목표가 가장 많이 내린 종목은?… 이수페타시스, 50%↓</t>
  </si>
  <si>
    <t>https://n.news.naver.com/mnews/article/417/0001047651</t>
  </si>
  <si>
    <t>4분기 국내 경기 둔화 우려와 트럼프 2기 정부의 관세 불안감 등에 국내 증시가 약세를 보이면서 상장사 절반 이상의 목표주가가 하향 조..</t>
  </si>
  <si>
    <t>AI + 3D프린팅으로 의사 돕는다…수술, 미용 분야 개척중인 '이 기업'</t>
  </si>
  <si>
    <t>https://n.news.naver.com/mnews/article/008/0005133225</t>
  </si>
  <si>
    <t>코넥스는 중소·벤처기업을 위한 신(新)시장입니다. 코스피·코스닥에 비해 규모가 작지만, 성장 가능성이 더 큰 기업들의 무대입니다. 코넥..</t>
  </si>
  <si>
    <t>“서학 여왕개미들이 떴다”…美주식 월 20억 이상 거래하는 여성들 무려 10배로</t>
  </si>
  <si>
    <t>https://n.news.naver.com/mnews/article/009/0005419571</t>
  </si>
  <si>
    <t>2030 여성 공격적 재테크 거래규모 큰 헤비 트레이더 8개월만에 10배 늘어나 韓증시·부동산 주춤한데다 배우자 증여땐 절세효과도 국내..</t>
  </si>
  <si>
    <t>위기의 K증시' 살릴 8가지 제안 [더 머니이스트-정의정의 동학개미 통신]</t>
  </si>
  <si>
    <t>https://n.news.naver.com/mnews/article/015/0005074624</t>
  </si>
  <si>
    <t>느닷없이 찾아온 비상계엄에 이은 탄핵 정국 직격탄으로 2021년 3300을 웃돌던 코스피가 2400까지 주저앉았습니다. 원·달러 환율은..</t>
  </si>
  <si>
    <t>주담대 2억, 비대면 부활… 새해엔 대출 빗장 풀려</t>
  </si>
  <si>
    <t>https://n.news.naver.com/mnews/article/023/0003878602</t>
  </si>
  <si>
    <t>은행권, 가계대출 ‘문턱 낮추기’ 시중은행들이 새해부터는 그동안 조여온 가계 대출 문턱을 낮춘다는 예고를 하고 있다. 일부는 벌써 규제..</t>
  </si>
  <si>
    <t xml:space="preserve">조선일보 </t>
  </si>
  <si>
    <t>재출범 4달째 우리투자증권, '개점휴업' 마무리 언제쯤?</t>
  </si>
  <si>
    <t>https://n.news.naver.com/mnews/article/629/0000351032</t>
  </si>
  <si>
    <t>투자매매업 등 증권 업무 인가 아직도 '무소식' 순이익 줄고 전 회장 리스크 겹쳐 '울상' 우리투자증권 재출범은 올해 증권가 이슈 중 ..</t>
  </si>
  <si>
    <t xml:space="preserve">더팩트 </t>
  </si>
  <si>
    <t>형지엘리트</t>
  </si>
  <si>
    <t>https://finance.naver.com/item/main.naver?code=093240</t>
  </si>
  <si>
    <t>△ 311</t>
  </si>
  <si>
    <t>진양산업</t>
  </si>
  <si>
    <t>https://finance.naver.com/item/main.naver?code=003780</t>
  </si>
  <si>
    <t>△ 780</t>
  </si>
  <si>
    <t>HD현대중공업</t>
  </si>
  <si>
    <t>https://finance.naver.com/item/main.naver?code=329180</t>
  </si>
  <si>
    <t>△ 23,000</t>
  </si>
  <si>
    <t>고려아연</t>
  </si>
  <si>
    <t>https://finance.naver.com/item/main.naver?code=010130</t>
  </si>
  <si>
    <t>△ 89,000</t>
  </si>
  <si>
    <t>동원금속</t>
  </si>
  <si>
    <t>https://finance.naver.com/item/main.naver?code=018500</t>
  </si>
  <si>
    <t>△ 135</t>
  </si>
  <si>
    <t>진양화학</t>
  </si>
  <si>
    <t>https://finance.naver.com/item/main.naver?code=051630</t>
  </si>
  <si>
    <t>△ 240</t>
  </si>
  <si>
    <t>한화엔진</t>
  </si>
  <si>
    <t>https://finance.naver.com/item/main.naver?code=082740</t>
  </si>
  <si>
    <t>△ 1,280</t>
  </si>
  <si>
    <t>SKC</t>
  </si>
  <si>
    <t>https://finance.naver.com/item/main.naver?code=011790</t>
  </si>
  <si>
    <t>△ 7,400</t>
  </si>
  <si>
    <t>ACE 테슬라밸류체인액티브</t>
  </si>
  <si>
    <t>https://finance.naver.com/item/main.naver?code=457480</t>
  </si>
  <si>
    <t>△ 1,310</t>
  </si>
  <si>
    <t>N/A</t>
  </si>
  <si>
    <t>한국화장품제조</t>
  </si>
  <si>
    <t>https://finance.naver.com/item/main.naver?code=003350</t>
  </si>
  <si>
    <t>△ 2,800</t>
  </si>
  <si>
    <t>한화오션</t>
  </si>
  <si>
    <t>https://finance.naver.com/item/main.naver?code=042660</t>
  </si>
  <si>
    <t>△ 1,950</t>
  </si>
  <si>
    <t>금호건설우</t>
  </si>
  <si>
    <t>https://finance.naver.com/item/main.naver?code=002995</t>
  </si>
  <si>
    <t>△ 740</t>
  </si>
  <si>
    <t>TIGER 조선TOP10</t>
  </si>
  <si>
    <t>https://finance.naver.com/item/main.naver?code=494670</t>
  </si>
  <si>
    <t>△ 640</t>
  </si>
  <si>
    <t>이스타코</t>
  </si>
  <si>
    <t>https://finance.naver.com/item/main.naver?code=015020</t>
  </si>
  <si>
    <t>△ 76</t>
  </si>
  <si>
    <t>전방</t>
  </si>
  <si>
    <t>https://finance.naver.com/item/main.naver?code=000950</t>
  </si>
  <si>
    <t>△ 880</t>
  </si>
  <si>
    <t>엔케이</t>
  </si>
  <si>
    <t>https://finance.naver.com/item/main.naver?code=085310</t>
  </si>
  <si>
    <t>△ 36</t>
  </si>
  <si>
    <t>HD한국조선해양</t>
  </si>
  <si>
    <t>https://finance.naver.com/item/main.naver?code=009540</t>
  </si>
  <si>
    <t>△ 10,500</t>
  </si>
  <si>
    <t>KODEX 미국서학개미</t>
  </si>
  <si>
    <t>https://finance.naver.com/item/main.naver?code=473460</t>
  </si>
  <si>
    <t>△ 835</t>
  </si>
  <si>
    <t>한국특강</t>
  </si>
  <si>
    <t>https://finance.naver.com/item/main.naver?code=007280</t>
  </si>
  <si>
    <t>△ 68</t>
  </si>
  <si>
    <t>SOL 조선TOP3플러스</t>
  </si>
  <si>
    <t>https://finance.naver.com/item/main.naver?code=466920</t>
  </si>
  <si>
    <t>△ 615</t>
  </si>
  <si>
    <t>HANARO Fn조선해운</t>
  </si>
  <si>
    <t>https://finance.naver.com/item/main.naver?code=441540</t>
  </si>
  <si>
    <t>△ 625</t>
  </si>
  <si>
    <t>그린케미칼</t>
  </si>
  <si>
    <t>https://finance.naver.com/item/main.naver?code=083420</t>
  </si>
  <si>
    <t>△ 260</t>
  </si>
  <si>
    <t>더존비즈온</t>
  </si>
  <si>
    <t>https://finance.naver.com/item/main.naver?code=012510</t>
  </si>
  <si>
    <t>△ 2,400</t>
  </si>
  <si>
    <t>덕성우</t>
  </si>
  <si>
    <t>https://finance.naver.com/item/main.naver?code=004835</t>
  </si>
  <si>
    <t>△ 350</t>
  </si>
  <si>
    <t>진양폴리</t>
  </si>
  <si>
    <t>https://finance.naver.com/item/main.naver?code=010640</t>
  </si>
  <si>
    <t>△ 250</t>
  </si>
  <si>
    <t>송원산업</t>
  </si>
  <si>
    <t>https://finance.naver.com/item/main.naver?code=004430</t>
  </si>
  <si>
    <t>△ 420</t>
  </si>
  <si>
    <t>ACE 미국주식베스트셀러</t>
  </si>
  <si>
    <t>https://finance.naver.com/item/main.naver?code=473590</t>
  </si>
  <si>
    <t>△ 670</t>
  </si>
  <si>
    <t>TIGER 테슬라채권혼합Fn</t>
  </si>
  <si>
    <t>https://finance.naver.com/item/main.naver?code=447770</t>
  </si>
  <si>
    <t>△ 530</t>
  </si>
  <si>
    <t>한화시스템</t>
  </si>
  <si>
    <t>https://finance.naver.com/item/main.naver?code=272210</t>
  </si>
  <si>
    <t>△ 800</t>
  </si>
  <si>
    <t>ACE 중국과창판STAR50</t>
  </si>
  <si>
    <t>https://finance.naver.com/item/main.naver?code=416090</t>
  </si>
  <si>
    <t>△ 270</t>
  </si>
  <si>
    <t>ACE 글로벌자율주행액티브</t>
  </si>
  <si>
    <t>https://finance.naver.com/item/main.naver?code=414270</t>
  </si>
  <si>
    <t>△ 415</t>
  </si>
  <si>
    <t>한일현대시멘트</t>
  </si>
  <si>
    <t>https://finance.naver.com/item/main.naver?code=006390</t>
  </si>
  <si>
    <t>△ 480</t>
  </si>
  <si>
    <t>아센디오</t>
  </si>
  <si>
    <t>https://finance.naver.com/item/main.naver?code=012170</t>
  </si>
  <si>
    <t>△ 13</t>
  </si>
  <si>
    <t>두산로보틱스</t>
  </si>
  <si>
    <t>https://finance.naver.com/item/main.naver?code=454910</t>
  </si>
  <si>
    <t>△ 1,700</t>
  </si>
  <si>
    <t>가온전선</t>
  </si>
  <si>
    <t>https://finance.naver.com/item/main.naver?code=000500</t>
  </si>
  <si>
    <t>삼성중공업</t>
  </si>
  <si>
    <t>https://finance.naver.com/item/main.naver?code=010140</t>
  </si>
  <si>
    <t>△ 370</t>
  </si>
  <si>
    <t>에셋플러스 글로벌플랫폼액티브</t>
  </si>
  <si>
    <t>https://finance.naver.com/item/main.naver?code=407830</t>
  </si>
  <si>
    <t>△ 450</t>
  </si>
  <si>
    <t>다올투자증권</t>
  </si>
  <si>
    <t>https://finance.naver.com/item/main.naver?code=030210</t>
  </si>
  <si>
    <t>△ 105</t>
  </si>
  <si>
    <t>KODEX 미국S&amp;P500경기소비재</t>
  </si>
  <si>
    <t>https://finance.naver.com/item/main.naver?code=453660</t>
  </si>
  <si>
    <t>△ 580</t>
  </si>
  <si>
    <t>PLUS 애플채권혼합</t>
  </si>
  <si>
    <t>https://finance.naver.com/item/main.naver?code=447660</t>
  </si>
  <si>
    <t>RISE 미국AI테크액티브</t>
  </si>
  <si>
    <t>https://finance.naver.com/item/main.naver?code=495940</t>
  </si>
  <si>
    <t>△ 355</t>
  </si>
  <si>
    <t>KOSEF 미국양자컴퓨팅</t>
  </si>
  <si>
    <t>https://finance.naver.com/item/main.naver?code=498270</t>
  </si>
  <si>
    <t>△ 315</t>
  </si>
  <si>
    <t>TIMEFOLIO 미국나스닥100액티브</t>
  </si>
  <si>
    <t>https://finance.naver.com/item/main.naver?code=426030</t>
  </si>
  <si>
    <t>△ 865</t>
  </si>
  <si>
    <t>KODEX K-친환경조선해운액티브</t>
  </si>
  <si>
    <t>https://finance.naver.com/item/main.naver?code=445150</t>
  </si>
  <si>
    <t>△ 465</t>
  </si>
  <si>
    <t>HD현대마린엔진</t>
  </si>
  <si>
    <t>https://finance.naver.com/item/main.naver?code=071970</t>
  </si>
  <si>
    <t>△ 750</t>
  </si>
  <si>
    <t>KoAct 글로벌AI&amp;로봇액티브</t>
  </si>
  <si>
    <t>https://finance.naver.com/item/main.naver?code=471040</t>
  </si>
  <si>
    <t>△ 490</t>
  </si>
  <si>
    <t>TIMEFOLIO 글로벌AI인공지능액티브</t>
  </si>
  <si>
    <t>https://finance.naver.com/item/main.naver?code=456600</t>
  </si>
  <si>
    <t>△ 810</t>
  </si>
  <si>
    <t>진흥기업2우B</t>
  </si>
  <si>
    <t>https://finance.naver.com/item/main.naver?code=002787</t>
  </si>
  <si>
    <t>△ 290</t>
  </si>
  <si>
    <t>한미약품</t>
  </si>
  <si>
    <t>https://finance.naver.com/item/main.naver?code=128940</t>
  </si>
  <si>
    <t>△ 8,000</t>
  </si>
  <si>
    <t>HD현대</t>
  </si>
  <si>
    <t>https://finance.naver.com/item/main.naver?code=267250</t>
  </si>
  <si>
    <t>WON 미국빌리어네어</t>
  </si>
  <si>
    <t>https://finance.naver.com/item/main.naver?code=489290</t>
  </si>
  <si>
    <t>△ 390</t>
  </si>
  <si>
    <t>KOSEF 글로벌전력반도체</t>
  </si>
  <si>
    <t>https://finance.naver.com/item/main.naver?code=473500</t>
  </si>
  <si>
    <t>△ 245</t>
  </si>
  <si>
    <t>윌비스</t>
  </si>
  <si>
    <t>https://finance.naver.com/item/main.naver?code=008600</t>
  </si>
  <si>
    <t>△ 19</t>
  </si>
  <si>
    <t>PLUS 미국대체투자Top10</t>
  </si>
  <si>
    <t>https://finance.naver.com/item/main.naver?code=426410</t>
  </si>
  <si>
    <t>△ 630</t>
  </si>
  <si>
    <t>포스코인터내셔널</t>
  </si>
  <si>
    <t>https://finance.naver.com/item/main.naver?code=047050</t>
  </si>
  <si>
    <t>△ 1,100</t>
  </si>
  <si>
    <t>KODEX 테슬라밸류체인FactSet</t>
  </si>
  <si>
    <t>https://finance.naver.com/item/main.naver?code=459560</t>
  </si>
  <si>
    <t>△ 440</t>
  </si>
  <si>
    <t>TIGER 글로벌자율주행&amp;전기차SOLACTIVE</t>
  </si>
  <si>
    <t>https://finance.naver.com/item/main.naver?code=394660</t>
  </si>
  <si>
    <t>△ 300</t>
  </si>
  <si>
    <t>태양금속</t>
  </si>
  <si>
    <t>https://finance.naver.com/item/main.naver?code=004100</t>
  </si>
  <si>
    <t>△ 60</t>
  </si>
  <si>
    <t>KODEX 미국메타버스나스닥액티브</t>
  </si>
  <si>
    <t>https://finance.naver.com/item/main.naver?code=411420</t>
  </si>
  <si>
    <t>△ 410</t>
  </si>
  <si>
    <t>ACE 글로벌AI맞춤형반도체</t>
  </si>
  <si>
    <t>https://finance.naver.com/item/main.naver?code=494340</t>
  </si>
  <si>
    <t>△ 310</t>
  </si>
  <si>
    <t>하나투어</t>
  </si>
  <si>
    <t>https://finance.naver.com/item/main.naver?code=039130</t>
  </si>
  <si>
    <t>△ 1,400</t>
  </si>
  <si>
    <t>TIGER 200 중공업</t>
  </si>
  <si>
    <t>https://finance.naver.com/item/main.naver?code=139230</t>
  </si>
  <si>
    <t>△ 140</t>
  </si>
  <si>
    <t>ACE 구글밸류체인액티브</t>
  </si>
  <si>
    <t>https://finance.naver.com/item/main.naver?code=483340</t>
  </si>
  <si>
    <t>△ 280</t>
  </si>
  <si>
    <t>PLUS 심천차이넥스트(합성)</t>
  </si>
  <si>
    <t>https://finance.naver.com/item/main.naver?code=256450</t>
  </si>
  <si>
    <t>△ 235</t>
  </si>
  <si>
    <t>PLUS 글로벌희토류&amp;전략자원생산기업</t>
  </si>
  <si>
    <t>https://finance.naver.com/item/main.naver?code=415920</t>
  </si>
  <si>
    <t>△ 100</t>
  </si>
  <si>
    <t>ACE 미국빅테크TOP7 Plus</t>
  </si>
  <si>
    <t>https://finance.naver.com/item/main.naver?code=465580</t>
  </si>
  <si>
    <t>TIMEFOLIO 미국S&amp;P500액티브</t>
  </si>
  <si>
    <t>https://finance.naver.com/item/main.naver?code=426020</t>
  </si>
  <si>
    <t>△ 545</t>
  </si>
  <si>
    <t>히어로즈 글로벌리츠이지스액티브</t>
  </si>
  <si>
    <t>https://finance.naver.com/item/main.naver?code=437550</t>
  </si>
  <si>
    <t>△ 255</t>
  </si>
  <si>
    <t>KCC</t>
  </si>
  <si>
    <t>https://finance.naver.com/item/main.naver?code=002380</t>
  </si>
  <si>
    <t>△ 5,500</t>
  </si>
  <si>
    <t>KODEX 미국스마트모빌리티S&amp;P</t>
  </si>
  <si>
    <t>https://finance.naver.com/item/main.naver?code=390400</t>
  </si>
  <si>
    <t>TIGER 글로벌AI액티브</t>
  </si>
  <si>
    <t>https://finance.naver.com/item/main.naver?code=466950</t>
  </si>
  <si>
    <t>△ 445</t>
  </si>
  <si>
    <t>TIGER 차이나과창판STAR50(합성)</t>
  </si>
  <si>
    <t>https://finance.naver.com/item/main.naver?code=414780</t>
  </si>
  <si>
    <t>△ 195</t>
  </si>
  <si>
    <t>KoAct 글로벌기후테크인프라액티브</t>
  </si>
  <si>
    <t>https://finance.naver.com/item/main.naver?code=475070</t>
  </si>
  <si>
    <t>SOL 미국테크TOP10</t>
  </si>
  <si>
    <t>https://finance.naver.com/item/main.naver?code=481190</t>
  </si>
  <si>
    <t>△ 330</t>
  </si>
  <si>
    <t>TIGER 미국AI반도체팹리스</t>
  </si>
  <si>
    <t>https://finance.naver.com/item/main.naver?code=491830</t>
  </si>
  <si>
    <t>한국무브넥스</t>
  </si>
  <si>
    <t>https://finance.naver.com/item/main.naver?code=010100</t>
  </si>
  <si>
    <t>△ 75</t>
  </si>
  <si>
    <t>WON 미국우주항공방산</t>
  </si>
  <si>
    <t>https://finance.naver.com/item/main.naver?code=440910</t>
  </si>
  <si>
    <t>PLUS 한화그룹주</t>
  </si>
  <si>
    <t>https://finance.naver.com/item/main.naver?code=0000J0</t>
  </si>
  <si>
    <t>한화투자증권</t>
  </si>
  <si>
    <t>https://finance.naver.com/item/main.naver?code=003530</t>
  </si>
  <si>
    <t>△ 80</t>
  </si>
  <si>
    <t>TIGER 미국테크TOP10 INDXX</t>
  </si>
  <si>
    <t>https://finance.naver.com/item/main.naver?code=381170</t>
  </si>
  <si>
    <t>△ 595</t>
  </si>
  <si>
    <t>히어로즈 미국성장기업30액티브</t>
  </si>
  <si>
    <t>https://finance.naver.com/item/main.naver?code=459790</t>
  </si>
  <si>
    <t>파인메딕스</t>
  </si>
  <si>
    <t>https://finance.naver.com/item/main.naver?code=387570</t>
  </si>
  <si>
    <t>△ 12,100</t>
  </si>
  <si>
    <t>젠큐릭스</t>
  </si>
  <si>
    <t>https://finance.naver.com/item/main.naver?code=229000</t>
  </si>
  <si>
    <t>▲ 393</t>
  </si>
  <si>
    <t>웰킵스하이텍</t>
  </si>
  <si>
    <t>https://finance.naver.com/item/main.naver?code=043590</t>
  </si>
  <si>
    <t>△ 146</t>
  </si>
  <si>
    <t>마음AI</t>
  </si>
  <si>
    <t>https://finance.naver.com/item/main.naver?code=377480</t>
  </si>
  <si>
    <t>△ 3,680</t>
  </si>
  <si>
    <t>하이젠알앤엠</t>
  </si>
  <si>
    <t>https://finance.naver.com/item/main.naver?code=160190</t>
  </si>
  <si>
    <t>△ 2,360</t>
  </si>
  <si>
    <t>넵튠</t>
  </si>
  <si>
    <t>https://finance.naver.com/item/main.naver?code=217270</t>
  </si>
  <si>
    <t>△ 980</t>
  </si>
  <si>
    <t>신성델타테크</t>
  </si>
  <si>
    <t>https://finance.naver.com/item/main.naver?code=065350</t>
  </si>
  <si>
    <t>△ 19,900</t>
  </si>
  <si>
    <t>액션스퀘어</t>
  </si>
  <si>
    <t>https://finance.naver.com/item/main.naver?code=205500</t>
  </si>
  <si>
    <t>△ 430</t>
  </si>
  <si>
    <t>쏠리드</t>
  </si>
  <si>
    <t>https://finance.naver.com/item/main.naver?code=050890</t>
  </si>
  <si>
    <t>△ 900</t>
  </si>
  <si>
    <t>피앤에스미캐닉스</t>
  </si>
  <si>
    <t>https://finance.naver.com/item/main.naver?code=460940</t>
  </si>
  <si>
    <t>△ 1,270</t>
  </si>
  <si>
    <t>한국첨단소재</t>
  </si>
  <si>
    <t>https://finance.naver.com/item/main.naver?code=062970</t>
  </si>
  <si>
    <t>씨씨에스</t>
  </si>
  <si>
    <t>https://finance.naver.com/item/main.naver?code=066790</t>
  </si>
  <si>
    <t>△ 190</t>
  </si>
  <si>
    <t>이엠텍</t>
  </si>
  <si>
    <t>https://finance.naver.com/item/main.naver?code=091120</t>
  </si>
  <si>
    <t>△ 3,250</t>
  </si>
  <si>
    <t>케이엠더블유</t>
  </si>
  <si>
    <t>https://finance.naver.com/item/main.naver?code=032500</t>
  </si>
  <si>
    <t>△ 890</t>
  </si>
  <si>
    <t>휴림로봇</t>
  </si>
  <si>
    <t>https://finance.naver.com/item/main.naver?code=090710</t>
  </si>
  <si>
    <t>△ 151</t>
  </si>
  <si>
    <t>참좋은여행</t>
  </si>
  <si>
    <t>https://finance.naver.com/item/main.naver?code=094850</t>
  </si>
  <si>
    <t>△ 600</t>
  </si>
  <si>
    <t>휴맥스</t>
  </si>
  <si>
    <t>https://finance.naver.com/item/main.naver?code=115160</t>
  </si>
  <si>
    <t>△ 130</t>
  </si>
  <si>
    <t>아이씨티케이</t>
  </si>
  <si>
    <t>https://finance.naver.com/item/main.naver?code=456010</t>
  </si>
  <si>
    <t>△ 840</t>
  </si>
  <si>
    <t>신성에스티</t>
  </si>
  <si>
    <t>https://finance.naver.com/item/main.naver?code=416180</t>
  </si>
  <si>
    <t>인벤티지랩</t>
  </si>
  <si>
    <t>https://finance.naver.com/item/main.naver?code=389470</t>
  </si>
  <si>
    <t>△ 1,540</t>
  </si>
  <si>
    <t>듀켐바이오</t>
  </si>
  <si>
    <t>https://finance.naver.com/item/main.naver?code=176750</t>
  </si>
  <si>
    <t>△ 650</t>
  </si>
  <si>
    <t>뉴로메카</t>
  </si>
  <si>
    <t>https://finance.naver.com/item/main.naver?code=348340</t>
  </si>
  <si>
    <t>△ 2,100</t>
  </si>
  <si>
    <t>드림시큐리티</t>
  </si>
  <si>
    <t>https://finance.naver.com/item/main.naver?code=203650</t>
  </si>
  <si>
    <t>△ 265</t>
  </si>
  <si>
    <t>원익피앤이</t>
  </si>
  <si>
    <t>https://finance.naver.com/item/main.naver?code=217820</t>
  </si>
  <si>
    <t>△ 170</t>
  </si>
  <si>
    <t>유디엠텍</t>
  </si>
  <si>
    <t>https://finance.naver.com/item/main.naver?code=389680</t>
  </si>
  <si>
    <t>△ 51</t>
  </si>
  <si>
    <t>형지I&amp;C</t>
  </si>
  <si>
    <t>https://finance.naver.com/item/main.naver?code=011080</t>
  </si>
  <si>
    <t>△ 55</t>
  </si>
  <si>
    <t>미래컴퍼니</t>
  </si>
  <si>
    <t>https://finance.naver.com/item/main.naver?code=049950</t>
  </si>
  <si>
    <t>△ 1,330</t>
  </si>
  <si>
    <t>피에스케이홀딩스</t>
  </si>
  <si>
    <t>https://finance.naver.com/item/main.naver?code=031980</t>
  </si>
  <si>
    <t>△ 2,300</t>
  </si>
  <si>
    <t>코위버</t>
  </si>
  <si>
    <t>https://finance.naver.com/item/main.naver?code=056360</t>
  </si>
  <si>
    <t>CS</t>
  </si>
  <si>
    <t>https://finance.naver.com/item/main.naver?code=065770</t>
  </si>
  <si>
    <t>△ 108</t>
  </si>
  <si>
    <t>모비스</t>
  </si>
  <si>
    <t>https://finance.naver.com/item/main.naver?code=250060</t>
  </si>
  <si>
    <t>△ 185</t>
  </si>
  <si>
    <t>케이아이엔엑스</t>
  </si>
  <si>
    <t>https://finance.naver.com/item/main.naver?code=093320</t>
  </si>
  <si>
    <t>△ 5,000</t>
  </si>
  <si>
    <t>삼천당제약</t>
  </si>
  <si>
    <t>https://finance.naver.com/item/main.naver?code=000250</t>
  </si>
  <si>
    <t>△ 9,400</t>
  </si>
  <si>
    <t>파워로직스</t>
  </si>
  <si>
    <t>https://finance.naver.com/item/main.naver?code=047310</t>
  </si>
  <si>
    <t>오리엔탈정공</t>
  </si>
  <si>
    <t>https://finance.naver.com/item/main.naver?code=014940</t>
  </si>
  <si>
    <t>위츠</t>
  </si>
  <si>
    <t>https://finance.naver.com/item/main.naver?code=459100</t>
  </si>
  <si>
    <t>옵티코어</t>
  </si>
  <si>
    <t>https://finance.naver.com/item/main.naver?code=380540</t>
  </si>
  <si>
    <t>△ 72</t>
  </si>
  <si>
    <t>씨메스</t>
  </si>
  <si>
    <t>https://finance.naver.com/item/main.naver?code=475400</t>
  </si>
  <si>
    <t>△ 1,200</t>
  </si>
  <si>
    <t>다보링크</t>
  </si>
  <si>
    <t>https://finance.naver.com/item/main.naver?code=340360</t>
  </si>
  <si>
    <t>△ 110</t>
  </si>
  <si>
    <t>큐로셀</t>
  </si>
  <si>
    <t>https://finance.naver.com/item/main.naver?code=372320</t>
  </si>
  <si>
    <t>△ 1,550</t>
  </si>
  <si>
    <t>에이치브이엠</t>
  </si>
  <si>
    <t>https://finance.naver.com/item/main.naver?code=295310</t>
  </si>
  <si>
    <t>△ 1,150</t>
  </si>
  <si>
    <t>캐리</t>
  </si>
  <si>
    <t>https://finance.naver.com/item/main.naver?code=313760</t>
  </si>
  <si>
    <t>HLB테라퓨틱스</t>
  </si>
  <si>
    <t>https://finance.naver.com/item/main.naver?code=115450</t>
  </si>
  <si>
    <t>△ 540</t>
  </si>
  <si>
    <t>YBM넷</t>
  </si>
  <si>
    <t>https://finance.naver.com/item/main.naver?code=057030</t>
  </si>
  <si>
    <t>△ 215</t>
  </si>
  <si>
    <t>이노와이어리스</t>
  </si>
  <si>
    <t>https://finance.naver.com/item/main.naver?code=073490</t>
  </si>
  <si>
    <t>△ 1,000</t>
  </si>
  <si>
    <t>와이제이링크</t>
  </si>
  <si>
    <t>https://finance.naver.com/item/main.naver?code=209640</t>
  </si>
  <si>
    <t>△ 590</t>
  </si>
  <si>
    <t>삼영엠텍</t>
  </si>
  <si>
    <t>https://finance.naver.com/item/main.naver?code=054540</t>
  </si>
  <si>
    <t>△ 220</t>
  </si>
  <si>
    <t>에치에프알</t>
  </si>
  <si>
    <t>https://finance.naver.com/item/main.naver?code=230240</t>
  </si>
  <si>
    <t>카스</t>
  </si>
  <si>
    <t>https://finance.naver.com/item/main.naver?code=016920</t>
  </si>
  <si>
    <t>△ 95</t>
  </si>
  <si>
    <t>일승</t>
  </si>
  <si>
    <t>https://finance.naver.com/item/main.naver?code=333430</t>
  </si>
  <si>
    <t>△ 210</t>
  </si>
  <si>
    <t>에스비비테크</t>
  </si>
  <si>
    <t>https://finance.naver.com/item/main.naver?code=389500</t>
  </si>
  <si>
    <t>엠에프씨</t>
  </si>
  <si>
    <t>https://finance.naver.com/item/main.naver?code=432980</t>
  </si>
  <si>
    <t>제주맥주</t>
  </si>
  <si>
    <t>https://finance.naver.com/item/main.naver?code=276730</t>
  </si>
  <si>
    <t>코츠테크놀로지</t>
  </si>
  <si>
    <t>https://finance.naver.com/item/main.naver?code=448710</t>
  </si>
  <si>
    <t>△ 680</t>
  </si>
  <si>
    <t>큐에스아이</t>
  </si>
  <si>
    <t>https://finance.naver.com/item/main.naver?code=066310</t>
  </si>
  <si>
    <t>휴맥스홀딩스</t>
  </si>
  <si>
    <t>https://finance.naver.com/item/main.naver?code=028080</t>
  </si>
  <si>
    <t>△ 115</t>
  </si>
  <si>
    <t>아스플로</t>
  </si>
  <si>
    <t>https://finance.naver.com/item/main.naver?code=159010</t>
  </si>
  <si>
    <t>에이스테크</t>
  </si>
  <si>
    <t>https://finance.naver.com/item/main.naver?code=088800</t>
  </si>
  <si>
    <t>△ 31</t>
  </si>
  <si>
    <t>에스피소프트</t>
  </si>
  <si>
    <t>https://finance.naver.com/item/main.naver?code=443670</t>
  </si>
  <si>
    <t>△ 380</t>
  </si>
  <si>
    <t>지노믹트리</t>
  </si>
  <si>
    <t>https://finance.naver.com/item/main.naver?code=228760</t>
  </si>
  <si>
    <t>한라IMS</t>
  </si>
  <si>
    <t>https://finance.naver.com/item/main.naver?code=092460</t>
  </si>
  <si>
    <t>수산아이앤티</t>
  </si>
  <si>
    <t>https://finance.naver.com/item/main.naver?code=050960</t>
  </si>
  <si>
    <t>액토즈소프트</t>
  </si>
  <si>
    <t>https://finance.naver.com/item/main.naver?code=052790</t>
  </si>
  <si>
    <t>서남</t>
  </si>
  <si>
    <t>https://finance.naver.com/item/main.naver?code=294630</t>
  </si>
  <si>
    <t>현대ADM</t>
  </si>
  <si>
    <t>https://finance.naver.com/item/main.naver?code=187660</t>
  </si>
  <si>
    <t>△ 70</t>
  </si>
  <si>
    <t>브리지텍</t>
  </si>
  <si>
    <t>https://finance.naver.com/item/main.naver?code=064480</t>
  </si>
  <si>
    <t>케이엔알시스템</t>
  </si>
  <si>
    <t>https://finance.naver.com/item/main.naver?code=199430</t>
  </si>
  <si>
    <t>현대힘스</t>
  </si>
  <si>
    <t>https://finance.naver.com/item/main.naver?code=460930</t>
  </si>
  <si>
    <t>RF머트리얼즈</t>
  </si>
  <si>
    <t>https://finance.naver.com/item/main.naver?code=327260</t>
  </si>
  <si>
    <t>플랜티넷</t>
  </si>
  <si>
    <t>https://finance.naver.com/item/main.naver?code=075130</t>
  </si>
  <si>
    <t>디엔에이링크</t>
  </si>
  <si>
    <t>https://finance.naver.com/item/main.naver?code=127120</t>
  </si>
  <si>
    <t>△ 200</t>
  </si>
  <si>
    <t>경남제약</t>
  </si>
  <si>
    <t>https://finance.naver.com/item/main.naver?code=053950</t>
  </si>
  <si>
    <t>△ 29</t>
  </si>
  <si>
    <t>시공테크</t>
  </si>
  <si>
    <t>https://finance.naver.com/item/main.naver?code=020710</t>
  </si>
  <si>
    <t>이미지스</t>
  </si>
  <si>
    <t>https://finance.naver.com/item/main.naver?code=115610</t>
  </si>
  <si>
    <t>인트론바이오</t>
  </si>
  <si>
    <t>https://finance.naver.com/item/main.naver?code=048530</t>
  </si>
  <si>
    <t>나래나노텍</t>
  </si>
  <si>
    <t>https://finance.naver.com/item/main.naver?code=137080</t>
  </si>
  <si>
    <t>△ 175</t>
  </si>
  <si>
    <t>프로티아</t>
  </si>
  <si>
    <t>https://finance.naver.com/item/main.naver?code=303360</t>
  </si>
  <si>
    <t>케이에스피</t>
  </si>
  <si>
    <t>https://finance.naver.com/item/main.naver?code=073010</t>
  </si>
  <si>
    <t>△ 155</t>
  </si>
  <si>
    <t>브레인즈컴퍼니</t>
  </si>
  <si>
    <t>https://finance.naver.com/item/main.naver?code=099390</t>
  </si>
  <si>
    <t>△ 180</t>
  </si>
  <si>
    <t>한울반도체</t>
  </si>
  <si>
    <t>https://finance.naver.com/item/main.naver?code=320000</t>
  </si>
  <si>
    <t>△ 85</t>
  </si>
  <si>
    <t>덱스터</t>
  </si>
  <si>
    <t>https://finance.naver.com/item/main.naver?code=206560</t>
  </si>
  <si>
    <t>△ 360</t>
  </si>
  <si>
    <t>셀바스AI</t>
  </si>
  <si>
    <t>https://finance.naver.com/item/main.naver?code=108860</t>
  </si>
  <si>
    <t>리가켐바이오</t>
  </si>
  <si>
    <t>https://finance.naver.com/item/main.naver?code=141080</t>
  </si>
  <si>
    <t>△ 3,600</t>
  </si>
  <si>
    <t>감성코퍼레이션</t>
  </si>
  <si>
    <t>https://finance.naver.com/item/main.naver?code=036620</t>
  </si>
  <si>
    <t>에브리봇</t>
  </si>
  <si>
    <t>https://finance.naver.com/item/main.naver?code=270660</t>
  </si>
  <si>
    <t>저스템</t>
  </si>
  <si>
    <t>https://finance.naver.com/item/main.naver?code=417840</t>
  </si>
  <si>
    <t>이노시뮬레이션</t>
  </si>
  <si>
    <t>https://finance.naver.com/item/main.naver?code=274400</t>
  </si>
  <si>
    <t>△ 150</t>
  </si>
  <si>
    <t>하이드로리튬</t>
  </si>
  <si>
    <t>https://finance.naver.com/item/main.naver?code=101670</t>
  </si>
  <si>
    <t>△ 59</t>
  </si>
  <si>
    <t>JYP Ent.</t>
  </si>
  <si>
    <t>https://finance.naver.com/item/main.naver?code=035900</t>
  </si>
  <si>
    <t>△ 2,200</t>
  </si>
  <si>
    <t>글로벌텍스프리</t>
  </si>
  <si>
    <t>https://finance.naver.com/item/main.naver?code=204620</t>
  </si>
  <si>
    <t>△ 120</t>
  </si>
  <si>
    <t>티피씨글로벌</t>
  </si>
  <si>
    <t>https://finance.naver.com/item/main.naver?code=130740</t>
  </si>
  <si>
    <t>△ 62</t>
  </si>
  <si>
    <t>RFHIC</t>
  </si>
  <si>
    <t>https://finance.naver.com/item/main.naver?code=218410</t>
  </si>
  <si>
    <t>링크드</t>
  </si>
  <si>
    <t>https://finance.naver.com/item/main.naver?code=193250</t>
  </si>
  <si>
    <t>△ 15</t>
  </si>
  <si>
    <t>스튜디오드래곤</t>
  </si>
  <si>
    <t>https://finance.naver.com/item/main.naver?code=253450</t>
  </si>
  <si>
    <t>안트로젠</t>
  </si>
  <si>
    <t>https://finance.naver.com/item/main.naver?code=065660</t>
  </si>
  <si>
    <t>△ 570</t>
  </si>
  <si>
    <t>이삭엔지니어링</t>
  </si>
  <si>
    <t>https://finance.naver.com/item/main.naver?code=351330</t>
  </si>
  <si>
    <t>솔트룩스</t>
  </si>
  <si>
    <t>https://finance.naver.com/item/main.naver?code=304100</t>
  </si>
  <si>
    <t>△ 700</t>
  </si>
  <si>
    <t>옵투스제약</t>
  </si>
  <si>
    <t>https://finance.naver.com/item/main.naver?code=131030</t>
  </si>
  <si>
    <t>대한광통신</t>
  </si>
  <si>
    <t>https://finance.naver.com/item/main.naver?code=010170</t>
  </si>
  <si>
    <t>△ 25</t>
  </si>
  <si>
    <t>NEW</t>
  </si>
  <si>
    <t>https://finance.naver.com/item/main.naver?code=160550</t>
  </si>
  <si>
    <t>△ 65</t>
  </si>
  <si>
    <t>보로노이</t>
  </si>
  <si>
    <t>https://finance.naver.com/item/main.naver?code=310210</t>
  </si>
  <si>
    <t>이지바이오</t>
  </si>
  <si>
    <t>https://finance.naver.com/item/main.naver?code=353810</t>
  </si>
  <si>
    <t>△ 125</t>
  </si>
  <si>
    <t>노머스</t>
  </si>
  <si>
    <t>https://finance.naver.com/item/main.naver?code=473980</t>
  </si>
  <si>
    <t>루닛</t>
  </si>
  <si>
    <t>https://finance.naver.com/item/main.naver?code=328130</t>
  </si>
  <si>
    <t>△ 1,800</t>
  </si>
  <si>
    <t>딥마인드</t>
  </si>
  <si>
    <t>https://finance.naver.com/item/main.naver?code=223310</t>
  </si>
  <si>
    <t>네온테크</t>
  </si>
  <si>
    <t>https://finance.naver.com/item/main.naver?code=306620</t>
  </si>
  <si>
    <t>미코</t>
  </si>
  <si>
    <t>https://finance.naver.com/item/main.naver?code=059090</t>
  </si>
  <si>
    <t>루미르</t>
  </si>
  <si>
    <t>https://finance.naver.com/item/main.naver?code=474170</t>
  </si>
  <si>
    <t>위즈코프</t>
  </si>
  <si>
    <t>https://finance.naver.com/item/main.naver?code=038620</t>
  </si>
  <si>
    <t>△ 21</t>
  </si>
  <si>
    <t>드림어스컴퍼니</t>
  </si>
  <si>
    <t>https://finance.naver.com/item/main.naver?code=060570</t>
  </si>
  <si>
    <t>△ 46</t>
  </si>
  <si>
    <t>메카로</t>
  </si>
  <si>
    <t>https://finance.naver.com/item/main.naver?code=241770</t>
  </si>
  <si>
    <t>△ 230</t>
  </si>
  <si>
    <t>아티스트유나이티드</t>
  </si>
  <si>
    <t>https://finance.naver.com/item/main.naver?code=321820</t>
  </si>
  <si>
    <t>브랜드엑스코퍼레이션</t>
  </si>
  <si>
    <t>https://finance.naver.com/item/main.naver?code=337930</t>
  </si>
  <si>
    <t>온코크로스</t>
  </si>
  <si>
    <t>https://finance.naver.com/item/main.naver?code=382150</t>
  </si>
  <si>
    <t>안랩</t>
  </si>
  <si>
    <t>https://finance.naver.com/item/main.naver?code=053800</t>
  </si>
  <si>
    <t>토탈소프트</t>
  </si>
  <si>
    <t>https://finance.naver.com/item/main.naver?code=045340</t>
  </si>
  <si>
    <t>삼일기업공사</t>
  </si>
  <si>
    <t>https://finance.naver.com/item/main.naver?code=002290</t>
  </si>
  <si>
    <t>지니틱스</t>
  </si>
  <si>
    <t>https://finance.naver.com/item/main.naver?code=303030</t>
  </si>
  <si>
    <t>△ 30</t>
  </si>
  <si>
    <t>에쎈테크</t>
  </si>
  <si>
    <t>https://finance.naver.com/item/main.naver?code=043340</t>
  </si>
  <si>
    <t>△ 14</t>
  </si>
  <si>
    <t>톱텍</t>
  </si>
  <si>
    <t>https://finance.naver.com/item/main.naver?code=108230</t>
  </si>
  <si>
    <t>신라젠</t>
  </si>
  <si>
    <t>https://finance.naver.com/item/main.naver?code=215600</t>
  </si>
  <si>
    <t>파루</t>
  </si>
  <si>
    <t>https://finance.naver.com/item/main.naver?code=043200</t>
  </si>
  <si>
    <t>슈프리마에이치큐</t>
  </si>
  <si>
    <t>https://finance.naver.com/item/main.naver?code=094840</t>
  </si>
  <si>
    <t>해성산업1우</t>
  </si>
  <si>
    <t>https://finance.naver.com/item/main.naver?code=03481K</t>
  </si>
  <si>
    <t>바이온</t>
  </si>
  <si>
    <t>https://finance.naver.com/item/main.naver?code=032980</t>
  </si>
  <si>
    <t>△ 16</t>
  </si>
  <si>
    <t>등락현황 전체</t>
    <phoneticPr fontId="1" type="noConversion"/>
  </si>
  <si>
    <t>등락현황 상승</t>
    <phoneticPr fontId="1" type="noConversion"/>
  </si>
  <si>
    <t>등락현황 보합</t>
    <phoneticPr fontId="1" type="noConversion"/>
  </si>
  <si>
    <t>등락현황 하락</t>
    <phoneticPr fontId="1" type="noConversion"/>
  </si>
  <si>
    <t>비철금속</t>
  </si>
  <si>
    <t>https://finance.naver.com/sise/sise_group_detail.naver?type=upjong&amp;no=322</t>
  </si>
  <si>
    <t>조선</t>
  </si>
  <si>
    <t>https://finance.naver.com/sise/sise_group_detail.naver?type=upjong&amp;no=291</t>
  </si>
  <si>
    <t>가정용기기와용품</t>
  </si>
  <si>
    <t>https://finance.naver.com/sise/sise_group_detail.naver?type=upjong&amp;no=298</t>
  </si>
  <si>
    <t>통신장비</t>
  </si>
  <si>
    <t>https://finance.naver.com/sise/sise_group_detail.naver?type=upjong&amp;no=294</t>
  </si>
  <si>
    <t>복합유틸리티</t>
  </si>
  <si>
    <t>https://finance.naver.com/sise/sise_group_detail.naver?type=upjong&amp;no=331</t>
  </si>
  <si>
    <t>무역회사와판매업체</t>
  </si>
  <si>
    <t>https://finance.naver.com/sise/sise_group_detail.naver?type=upjong&amp;no=334</t>
  </si>
  <si>
    <t>사무용전자제품</t>
  </si>
  <si>
    <t>https://finance.naver.com/sise/sise_group_detail.naver?type=upjong&amp;no=338</t>
  </si>
  <si>
    <t>석유와가스</t>
  </si>
  <si>
    <t>https://finance.naver.com/sise/sise_group_detail.naver?type=upjong&amp;no=313</t>
  </si>
  <si>
    <t>소프트웨어</t>
  </si>
  <si>
    <t>https://finance.naver.com/sise/sise_group_detail.naver?type=upjong&amp;no=287</t>
  </si>
  <si>
    <t>건강관리기술</t>
  </si>
  <si>
    <t>https://finance.naver.com/sise/sise_group_detail.naver?type=upjong&amp;no=288</t>
  </si>
  <si>
    <t>방송과엔터테인먼트</t>
  </si>
  <si>
    <t>https://finance.naver.com/sise/sise_group_detail.naver?type=upjong&amp;no=285</t>
  </si>
  <si>
    <t>항공화물운송과물류</t>
  </si>
  <si>
    <t>https://finance.naver.com/sise/sise_group_detail.naver?type=upjong&amp;no=326</t>
  </si>
  <si>
    <t>우주항공과국방</t>
  </si>
  <si>
    <t>https://finance.naver.com/sise/sise_group_detail.naver?type=upjong&amp;no=284</t>
  </si>
  <si>
    <t>건강관리업체및서비스</t>
  </si>
  <si>
    <t>https://finance.naver.com/sise/sise_group_detail.naver?type=upjong&amp;no=316</t>
  </si>
  <si>
    <t>에너지장비및서비스</t>
  </si>
  <si>
    <t>https://finance.naver.com/sise/sise_group_detail.naver?type=upjong&amp;no=295</t>
  </si>
  <si>
    <t>핸드셋</t>
  </si>
  <si>
    <t>https://finance.naver.com/sise/sise_group_detail.naver?type=upjong&amp;no=292</t>
  </si>
  <si>
    <t>기타</t>
  </si>
  <si>
    <t>https://finance.naver.com/sise/sise_group_detail.naver?type=upjong&amp;no=25</t>
  </si>
  <si>
    <t>생물공학</t>
  </si>
  <si>
    <t>https://finance.naver.com/sise/sise_group_detail.naver?type=upjong&amp;no=286</t>
  </si>
  <si>
    <t>자동차</t>
  </si>
  <si>
    <t>https://finance.naver.com/sise/sise_group_detail.naver?type=upjong&amp;no=273</t>
  </si>
  <si>
    <t>도로와철도운송</t>
  </si>
  <si>
    <t>https://finance.naver.com/sise/sise_group_detail.naver?type=upjong&amp;no=329</t>
  </si>
  <si>
    <t>호텔,레스토랑,레저</t>
  </si>
  <si>
    <t>https://finance.naver.com/sise/sise_group_detail.naver?type=upjong&amp;no=317</t>
  </si>
  <si>
    <t>레저용장비와제품</t>
  </si>
  <si>
    <t>https://finance.naver.com/sise/sise_group_detail.naver?type=upjong&amp;no=271</t>
  </si>
  <si>
    <t>제약</t>
  </si>
  <si>
    <t>https://finance.naver.com/sise/sise_group_detail.naver?type=upjong&amp;no=261</t>
  </si>
  <si>
    <t>교육서비스</t>
  </si>
  <si>
    <t>https://finance.naver.com/sise/sise_group_detail.naver?type=upjong&amp;no=290</t>
  </si>
  <si>
    <t>가구</t>
  </si>
  <si>
    <t>https://finance.naver.com/sise/sise_group_detail.naver?type=upjong&amp;no=303</t>
  </si>
  <si>
    <t>건축자재</t>
  </si>
  <si>
    <t>https://finance.naver.com/sise/sise_group_detail.naver?type=upjong&amp;no=289</t>
  </si>
  <si>
    <t>카드</t>
  </si>
  <si>
    <t>https://finance.naver.com/sise/sise_group_detail.naver?type=upjong&amp;no=337</t>
  </si>
  <si>
    <t>기계</t>
  </si>
  <si>
    <t>https://finance.naver.com/sise/sise_group_detail.naver?type=upjong&amp;no=299</t>
  </si>
  <si>
    <t>게임엔터테인먼트</t>
  </si>
  <si>
    <t>https://finance.naver.com/sise/sise_group_detail.naver?type=upjong&amp;no=263</t>
  </si>
  <si>
    <t>기타금융</t>
  </si>
  <si>
    <t>https://finance.naver.com/sise/sise_group_detail.naver?type=upjong&amp;no=319</t>
  </si>
  <si>
    <t>다각화된소비자서비스</t>
  </si>
  <si>
    <t>https://finance.naver.com/sise/sise_group_detail.naver?type=upjong&amp;no=339</t>
  </si>
  <si>
    <t>운송인프라</t>
  </si>
  <si>
    <t>https://finance.naver.com/sise/sise_group_detail.naver?type=upjong&amp;no=296</t>
  </si>
  <si>
    <t>부동산</t>
  </si>
  <si>
    <t>https://finance.naver.com/sise/sise_group_detail.naver?type=upjong&amp;no=280</t>
  </si>
  <si>
    <t>자동차부품</t>
  </si>
  <si>
    <t>https://finance.naver.com/sise/sise_group_detail.naver?type=upjong&amp;no=270</t>
  </si>
  <si>
    <t>전문소매</t>
  </si>
  <si>
    <t>https://finance.naver.com/sise/sise_group_detail.naver?type=upjong&amp;no=328</t>
  </si>
  <si>
    <t>창업투자</t>
  </si>
  <si>
    <t>https://finance.naver.com/sise/sise_group_detail.naver?type=upjong&amp;no=277</t>
  </si>
  <si>
    <t>인터넷과카탈로그소매</t>
  </si>
  <si>
    <t>https://finance.naver.com/sise/sise_group_detail.naver?type=upjong&amp;no=308</t>
  </si>
  <si>
    <t>복합기업</t>
  </si>
  <si>
    <t>https://finance.naver.com/sise/sise_group_detail.naver?type=upjong&amp;no=276</t>
  </si>
  <si>
    <t>식품과기본식료품소매</t>
  </si>
  <si>
    <t>https://finance.naver.com/sise/sise_group_detail.naver?type=upjong&amp;no=302</t>
  </si>
  <si>
    <t>건강관리장비와용품</t>
  </si>
  <si>
    <t>https://finance.naver.com/sise/sise_group_detail.naver?type=upjong&amp;no=281</t>
  </si>
  <si>
    <t>해운사</t>
  </si>
  <si>
    <t>https://finance.naver.com/sise/sise_group_detail.naver?type=upjong&amp;no=323</t>
  </si>
  <si>
    <t>종이와목재</t>
  </si>
  <si>
    <t>https://finance.naver.com/sise/sise_group_detail.naver?type=upjong&amp;no=318</t>
  </si>
  <si>
    <t>문구류</t>
  </si>
  <si>
    <t>https://finance.naver.com/sise/sise_group_detail.naver?type=upjong&amp;no=332</t>
  </si>
  <si>
    <t>섬유,의류,신발,호화품</t>
  </si>
  <si>
    <t>https://finance.naver.com/sise/sise_group_detail.naver?type=upjong&amp;no=274</t>
  </si>
  <si>
    <t>반도체와반도체장비</t>
  </si>
  <si>
    <t>https://finance.naver.com/sise/sise_group_detail.naver?type=upjong&amp;no=278</t>
  </si>
  <si>
    <t>디스플레이패널</t>
  </si>
  <si>
    <t>https://finance.naver.com/sise/sise_group_detail.naver?type=upjong&amp;no=327</t>
  </si>
  <si>
    <t>전기유틸리티</t>
  </si>
  <si>
    <t>https://finance.naver.com/sise/sise_group_detail.naver?type=upjong&amp;no=325</t>
  </si>
  <si>
    <t>상업서비스와공급품</t>
  </si>
  <si>
    <t>https://finance.naver.com/sise/sise_group_detail.naver?type=upjong&amp;no=324</t>
  </si>
  <si>
    <t>디스플레이장비및부품</t>
  </si>
  <si>
    <t>https://finance.naver.com/sise/sise_group_detail.naver?type=upjong&amp;no=269</t>
  </si>
  <si>
    <t>가스유틸리티</t>
  </si>
  <si>
    <t>https://finance.naver.com/sise/sise_group_detail.naver?type=upjong&amp;no=312</t>
  </si>
  <si>
    <t>손해보험</t>
  </si>
  <si>
    <t>https://finance.naver.com/sise/sise_group_detail.naver?type=upjong&amp;no=315</t>
  </si>
  <si>
    <t>전기장비</t>
  </si>
  <si>
    <t>https://finance.naver.com/sise/sise_group_detail.naver?type=upjong&amp;no=306</t>
  </si>
  <si>
    <t>다각화된통신서비스</t>
  </si>
  <si>
    <t>https://finance.naver.com/sise/sise_group_detail.naver?type=upjong&amp;no=336</t>
  </si>
  <si>
    <t>광고</t>
  </si>
  <si>
    <t>https://finance.naver.com/sise/sise_group_detail.naver?type=upjong&amp;no=310</t>
  </si>
  <si>
    <t>무선통신서비스</t>
  </si>
  <si>
    <t>https://finance.naver.com/sise/sise_group_detail.naver?type=upjong&amp;no=333</t>
  </si>
  <si>
    <t>항공사</t>
  </si>
  <si>
    <t>https://finance.naver.com/sise/sise_group_detail.naver?type=upjong&amp;no=305</t>
  </si>
  <si>
    <t>증권</t>
  </si>
  <si>
    <t>https://finance.naver.com/sise/sise_group_detail.naver?type=upjong&amp;no=321</t>
  </si>
  <si>
    <t>컴퓨터와주변기기</t>
  </si>
  <si>
    <t>https://finance.naver.com/sise/sise_group_detail.naver?type=upjong&amp;no=293</t>
  </si>
  <si>
    <t>전자제품</t>
  </si>
  <si>
    <t>https://finance.naver.com/sise/sise_group_detail.naver?type=upjong&amp;no=307</t>
  </si>
  <si>
    <t>출판</t>
  </si>
  <si>
    <t>https://finance.naver.com/sise/sise_group_detail.naver?type=upjong&amp;no=314</t>
  </si>
  <si>
    <t>양방향미디어와서비스</t>
  </si>
  <si>
    <t>https://finance.naver.com/sise/sise_group_detail.naver?type=upjong&amp;no=300</t>
  </si>
  <si>
    <t>음료</t>
  </si>
  <si>
    <t>https://finance.naver.com/sise/sise_group_detail.naver?type=upjong&amp;no=309</t>
  </si>
  <si>
    <t>담배</t>
  </si>
  <si>
    <t>https://finance.naver.com/sise/sise_group_detail.naver?type=upjong&amp;no=275</t>
  </si>
  <si>
    <t>화학</t>
  </si>
  <si>
    <t>https://finance.naver.com/sise/sise_group_detail.naver?type=upjong&amp;no=272</t>
  </si>
  <si>
    <t>은행</t>
  </si>
  <si>
    <t>https://finance.naver.com/sise/sise_group_detail.naver?type=upjong&amp;no=301</t>
  </si>
  <si>
    <t>IT서비스</t>
  </si>
  <si>
    <t>https://finance.naver.com/sise/sise_group_detail.naver?type=upjong&amp;no=267</t>
  </si>
  <si>
    <t>생명과학도구및서비스</t>
  </si>
  <si>
    <t>https://finance.naver.com/sise/sise_group_detail.naver?type=upjong&amp;no=262</t>
  </si>
  <si>
    <t>식품</t>
  </si>
  <si>
    <t>https://finance.naver.com/sise/sise_group_detail.naver?type=upjong&amp;no=268</t>
  </si>
  <si>
    <t>철강</t>
  </si>
  <si>
    <t>https://finance.naver.com/sise/sise_group_detail.naver?type=upjong&amp;no=304</t>
  </si>
  <si>
    <t>건설</t>
  </si>
  <si>
    <t>https://finance.naver.com/sise/sise_group_detail.naver?type=upjong&amp;no=279</t>
  </si>
  <si>
    <t>전기제품</t>
  </si>
  <si>
    <t>https://finance.naver.com/sise/sise_group_detail.naver?type=upjong&amp;no=283</t>
  </si>
  <si>
    <t>화장품</t>
  </si>
  <si>
    <t>https://finance.naver.com/sise/sise_group_detail.naver?type=upjong&amp;no=266</t>
  </si>
  <si>
    <t>전자장비와기기</t>
  </si>
  <si>
    <t>https://finance.naver.com/sise/sise_group_detail.naver?type=upjong&amp;no=282</t>
  </si>
  <si>
    <t>판매업체</t>
  </si>
  <si>
    <t>https://finance.naver.com/sise/sise_group_detail.naver?type=upjong&amp;no=265</t>
  </si>
  <si>
    <t>백화점과일반상점</t>
  </si>
  <si>
    <t>https://finance.naver.com/sise/sise_group_detail.naver?type=upjong&amp;no=264</t>
  </si>
  <si>
    <t>생명보험</t>
  </si>
  <si>
    <t>https://finance.naver.com/sise/sise_group_detail.naver?type=upjong&amp;no=330</t>
  </si>
  <si>
    <t>가정용품</t>
  </si>
  <si>
    <t>https://finance.naver.com/sise/sise_group_detail.naver?type=upjong&amp;no=297</t>
  </si>
  <si>
    <t>건축제품</t>
  </si>
  <si>
    <t>https://finance.naver.com/sise/sise_group_detail.naver?type=upjong&amp;no=320</t>
  </si>
  <si>
    <t>포장재</t>
  </si>
  <si>
    <t>https://finance.naver.com/sise/sise_group_detail.naver?type=upjong&amp;no=311</t>
  </si>
  <si>
    <t>마켓레이더(12월 26일, 오전)</t>
  </si>
  <si>
    <t>https://finance.naver.com/research/market_info_read.naver?nid=30961&amp;page=1</t>
  </si>
  <si>
    <t>신한투자증권</t>
  </si>
  <si>
    <t>24.12.26</t>
  </si>
  <si>
    <t>Global Daily (12월 26일)</t>
  </si>
  <si>
    <t>https://finance.naver.com/research/market_info_read.naver?nid=30960&amp;page=1</t>
  </si>
  <si>
    <t>Daily Morning Brief(2024.12.26)</t>
  </si>
  <si>
    <t>https://finance.naver.com/research/market_info_read.naver?nid=30959&amp;page=1</t>
  </si>
  <si>
    <t>SK 증권 아침에 슥_2024.12.26</t>
  </si>
  <si>
    <t>https://finance.naver.com/research/market_info_read.naver?nid=30958&amp;page=1</t>
  </si>
  <si>
    <t>SK증권</t>
  </si>
  <si>
    <t>SK증권 Global Carbon Market Daily_241226</t>
  </si>
  <si>
    <t>https://finance.naver.com/research/market_info_read.naver?nid=30957&amp;page=1</t>
  </si>
  <si>
    <t>Daily 신한생각 (12월 26일)</t>
  </si>
  <si>
    <t>https://finance.naver.com/research/market_info_read.naver?nid=30956&amp;page=1</t>
  </si>
  <si>
    <t>[IBKS Daily] Morning Brief(241226)</t>
  </si>
  <si>
    <t>https://finance.naver.com/research/market_info_read.naver?nid=30955&amp;page=1</t>
  </si>
  <si>
    <t>IBK투자증권</t>
  </si>
  <si>
    <t>크리스마스 이브 조기 폐장, 미 증시 상승 마감</t>
  </si>
  <si>
    <t>https://finance.naver.com/research/market_info_read.naver?nid=30954&amp;page=1</t>
  </si>
  <si>
    <t>iM증권</t>
  </si>
  <si>
    <t>KB리서치 모닝코멘트 1226</t>
  </si>
  <si>
    <t>https://finance.naver.com/research/market_info_read.naver?nid=30953&amp;page=1</t>
  </si>
  <si>
    <t>KB증권</t>
  </si>
  <si>
    <t>국내 주식 마감 시황 - 12월 24일</t>
  </si>
  <si>
    <t>https://finance.naver.com/research/market_info_read.naver?nid=30952&amp;page=1</t>
  </si>
  <si>
    <t>KB리서치 마감코멘트 1224</t>
  </si>
  <si>
    <t>https://finance.naver.com/research/market_info_read.naver?nid=30951&amp;page=1</t>
  </si>
  <si>
    <t>수출경기 우려 국면에서 긍정적인 신호 찾기</t>
  </si>
  <si>
    <t>https://finance.naver.com/research/market_info_read.naver?nid=30950&amp;page=1</t>
  </si>
  <si>
    <t>유안타증권</t>
  </si>
  <si>
    <t>Yuanta Morning Snapshot (2024.12.26)</t>
  </si>
  <si>
    <t>https://finance.naver.com/research/market_info_read.naver?nid=30949&amp;page=1</t>
  </si>
  <si>
    <t>일본 마켓 레이더 Daily</t>
  </si>
  <si>
    <t>https://finance.naver.com/research/invest_read.naver?nid=33694&amp;page=1</t>
  </si>
  <si>
    <t>대신증권</t>
  </si>
  <si>
    <t>FOMC 이벤트 이후 반등 섹터 재점검</t>
  </si>
  <si>
    <t>https://finance.naver.com/research/invest_read.naver?nid=33693&amp;page=1</t>
  </si>
  <si>
    <t>Yuanta Daily Market View (24.12.26)</t>
  </si>
  <si>
    <t>https://finance.naver.com/research/invest_read.naver?nid=33692&amp;page=1</t>
  </si>
  <si>
    <t>기술적 반등이 성공했던 연도의 특징</t>
  </si>
  <si>
    <t>https://finance.naver.com/research/invest_read.naver?nid=33691&amp;page=1</t>
  </si>
  <si>
    <t>하나증권</t>
  </si>
  <si>
    <t>12/26, 미 증시, 산타랠리 기대감에 대형기술주 중심..</t>
  </si>
  <si>
    <t>https://finance.naver.com/research/invest_read.naver?nid=33690&amp;page=1</t>
  </si>
  <si>
    <t>키움증권</t>
  </si>
  <si>
    <t>[IBKS Daily] Start with IBKS (2024.12.26)</t>
  </si>
  <si>
    <t>https://finance.naver.com/research/invest_read.naver?nid=33689&amp;page=1</t>
  </si>
  <si>
    <t>중국 저금리 환경에서 주목받는 배당주와 ETF</t>
  </si>
  <si>
    <t>https://finance.naver.com/research/invest_read.naver?nid=33688&amp;page=1</t>
  </si>
  <si>
    <t>12/26 달러, 강세 흐름 지속</t>
  </si>
  <si>
    <t>https://finance.naver.com/research/invest_read.naver?nid=33687&amp;page=1</t>
  </si>
  <si>
    <t>현대오토에버</t>
  </si>
  <si>
    <t>2025년 전망: 로봇이 일하는 환경을 만들어 ..</t>
  </si>
  <si>
    <t>https://finance.naver.com/research/company_read.naver?nid=79501&amp;page=1</t>
  </si>
  <si>
    <t>삼성증권</t>
  </si>
  <si>
    <t>맥쿼리인프라</t>
  </si>
  <si>
    <t>하반기 배당 발표: 유상증자에도 상반기 수준..</t>
  </si>
  <si>
    <t>https://finance.naver.com/research/company_read.naver?nid=79500&amp;page=1</t>
  </si>
  <si>
    <t>롯데케미칼</t>
  </si>
  <si>
    <t>사채권자 집회 종료, 재무 관련 단기 우려 소..</t>
  </si>
  <si>
    <t>https://finance.naver.com/research/company_read.naver?nid=79499&amp;page=1</t>
  </si>
  <si>
    <t>녹십자</t>
  </si>
  <si>
    <t>2025년 Alyglo 기반 구조적 성장의 첫 발걸음</t>
  </si>
  <si>
    <t>https://finance.naver.com/research/company_read.naver?nid=79498&amp;page=1</t>
  </si>
  <si>
    <t>LG이노텍</t>
  </si>
  <si>
    <t>실적 부진 반영, 밸류에이션 매력, SE4(아이..</t>
  </si>
  <si>
    <t>https://finance.naver.com/research/company_read.naver?nid=79497&amp;page=1</t>
  </si>
  <si>
    <t>웨이버스</t>
  </si>
  <si>
    <t>2025년, 실적 개선 + 신성장동력</t>
  </si>
  <si>
    <t>https://finance.naver.com/research/company_read.naver?nid=79496&amp;page=1</t>
  </si>
  <si>
    <t>신시웨이</t>
  </si>
  <si>
    <t>클라우드와 용역 부문이 견인할 실적 성장</t>
  </si>
  <si>
    <t>https://finance.naver.com/research/company_read.naver?nid=79495&amp;page=1</t>
  </si>
  <si>
    <t>컨텍</t>
  </si>
  <si>
    <t>소형 위성 발사 증가 수혜주</t>
  </si>
  <si>
    <t>https://finance.naver.com/research/company_read.naver?nid=79494&amp;page=1</t>
  </si>
  <si>
    <t>한국IR협의회</t>
  </si>
  <si>
    <t>삼성전기</t>
  </si>
  <si>
    <t>올해 잘했습니다</t>
  </si>
  <si>
    <t>https://finance.naver.com/research/company_read.naver?nid=79493&amp;page=1</t>
  </si>
  <si>
    <t>메리츠증권</t>
  </si>
  <si>
    <t>솔트웨어</t>
  </si>
  <si>
    <t>MSP를 넘어 프라이빗 LLM 개발 본격화</t>
  </si>
  <si>
    <t>https://finance.naver.com/research/company_read.naver?nid=79492&amp;page=1</t>
  </si>
  <si>
    <t>미래에셋증권</t>
  </si>
  <si>
    <t>지주회사</t>
  </si>
  <si>
    <t>SK㈜, SK스페셜티 지분 85% 한앤컴퍼니에 매..</t>
  </si>
  <si>
    <t>https://finance.naver.com/research/industry_read.naver?nid=39033&amp;page=1</t>
  </si>
  <si>
    <t>타이어</t>
  </si>
  <si>
    <t>글로벌 타이어 2024년 11월: 유럽 수요는 양..</t>
  </si>
  <si>
    <t>https://finance.naver.com/research/industry_read.naver?nid=39032&amp;page=1</t>
  </si>
  <si>
    <t>환율 10원당 완성차 영업이익은 1.8% 변동</t>
  </si>
  <si>
    <t>https://finance.naver.com/research/industry_read.naver?nid=39031&amp;page=1</t>
  </si>
  <si>
    <t>게임</t>
  </si>
  <si>
    <t>[IBKS Daily] 인터넷/게임</t>
  </si>
  <si>
    <t>https://finance.naver.com/research/industry_read.naver?nid=39030&amp;page=1</t>
  </si>
  <si>
    <t>인터넷포탈</t>
  </si>
  <si>
    <t>2024년 외국인 지분율 점검</t>
  </si>
  <si>
    <t>https://finance.naver.com/research/industry_read.naver?nid=39029&amp;page=1</t>
  </si>
  <si>
    <t>연말 점검 결론은 저점 매수</t>
  </si>
  <si>
    <t>https://finance.naver.com/research/industry_read.naver?nid=39028&amp;page=1</t>
  </si>
  <si>
    <t>유통</t>
  </si>
  <si>
    <t>11월: 빈 수레가 요란</t>
  </si>
  <si>
    <t>https://finance.naver.com/research/industry_read.naver?nid=39027&amp;page=1</t>
  </si>
  <si>
    <t>12/26, Kiwoom Morning Letter</t>
  </si>
  <si>
    <t>https://finance.naver.com/research/economy_read.naver?nid=11210&amp;page=1</t>
  </si>
  <si>
    <t>차별적 경기 속 정책 디커플링 우려</t>
  </si>
  <si>
    <t>https://finance.naver.com/research/economy_read.naver?nid=11209&amp;page=1</t>
  </si>
  <si>
    <t>코스피</t>
  </si>
  <si>
    <t>https://dart.fss.or.kr/dsaf001/main.do?rcpNo=20241211800601</t>
  </si>
  <si>
    <t>조회공시요구(현저한시황변동)에대한답변(중요공시대상없음)</t>
  </si>
  <si>
    <t>2024.12.11</t>
  </si>
  <si>
    <t>https://dart.fss.or.kr/dsaf001/main.do?rcpNo=20241210800637</t>
  </si>
  <si>
    <t>조회공시요구(현저한시황변동)</t>
  </si>
  <si>
    <t>유가증권시장본부</t>
  </si>
  <si>
    <t>2024.12.10</t>
  </si>
  <si>
    <t>https://dart.fss.or.kr/dsaf001/main.do?rcpNo=20241114001591</t>
  </si>
  <si>
    <t xml:space="preserve">분기보고서 (2024.09) </t>
  </si>
  <si>
    <t>2024.11.14</t>
  </si>
  <si>
    <t>https://dart.fss.or.kr/dsaf001/main.do?rcpNo=20241101000350</t>
  </si>
  <si>
    <t>주식등의대량보유상황보고서(약식)</t>
  </si>
  <si>
    <t>아트만자산운용</t>
  </si>
  <si>
    <t>2024.11.01</t>
  </si>
  <si>
    <t>https://dart.fss.or.kr/dsaf001/main.do?rcpNo=20241216800379</t>
  </si>
  <si>
    <t>주주명부폐쇄기간또는기준일설정</t>
  </si>
  <si>
    <t>2024.12.16</t>
  </si>
  <si>
    <t>https://dart.fss.or.kr/dsaf001/main.do?rcpNo=20241114000645</t>
  </si>
  <si>
    <t>https://n.news.naver.com/mnews/article/050/0000084256</t>
  </si>
  <si>
    <t>미국·인도 조선업 파트너 되나…HD현대重 시총 11위 '들썩'</t>
  </si>
  <si>
    <t>한경비즈니스</t>
  </si>
  <si>
    <t>2024.12.26 11:41</t>
  </si>
  <si>
    <t>https://n.news.naver.com/mnews/article/374/0000417520</t>
  </si>
  <si>
    <t>환율, 1465원도 넘었다…美 증시·비트코인 '산타랠리' 
동영상기사</t>
  </si>
  <si>
    <t>SBS Biz</t>
  </si>
  <si>
    <t>2024.12.26 11:37</t>
  </si>
  <si>
    <t>https://n.news.naver.com/mnews/article/421/0007987635</t>
  </si>
  <si>
    <t>해양물류 키우는 인도…K-조선소 직접 찾아와 투자 러브콜</t>
  </si>
  <si>
    <t>뉴스1</t>
  </si>
  <si>
    <t>2024.12.26 11:34</t>
  </si>
  <si>
    <t>[주식 초고수는 지금] ‘고환율 땡큐’ 매출 70%가 수출…HD현대일렉...</t>
  </si>
  <si>
    <t>서울경제</t>
  </si>
  <si>
    <t>2024.12.26 11:29</t>
  </si>
  <si>
    <t>연합뉴스</t>
  </si>
  <si>
    <t>2024.12.26 11:15</t>
  </si>
  <si>
    <t>https://n.news.naver.com/mnews/article/003/0012981702</t>
  </si>
  <si>
    <t>HD현대중공업, 장중 8%대 상승…사상 최고가</t>
  </si>
  <si>
    <t>뉴시스</t>
  </si>
  <si>
    <t>https://n.news.naver.com/mnews/article/015/0005074752</t>
  </si>
  <si>
    <t>코스피·코스닥 하락 전환…원·달러 환율 1460원대 돌파</t>
  </si>
  <si>
    <t>한국경제</t>
  </si>
  <si>
    <t>2024.12.26 11:10</t>
  </si>
  <si>
    <t>https://n.news.naver.com/mnews/article/018/0005913342</t>
  </si>
  <si>
    <t>[특징주]조선주 랠리에 HD현대重 7%대 강세 '52주 신고가'</t>
  </si>
  <si>
    <t>이데일리</t>
  </si>
  <si>
    <t>2024.12.26 10:55</t>
  </si>
  <si>
    <t>https://n.news.naver.com/mnews/article/119/0002907897</t>
  </si>
  <si>
    <t>[특징주] HD현대중공업, 조선업 호황에 역대 최고가…시총 10위 진입</t>
  </si>
  <si>
    <t>데일리안</t>
  </si>
  <si>
    <t>2024.12.26 10:41</t>
  </si>
  <si>
    <t>https://n.news.naver.com/mnews/article/011/0004432280</t>
  </si>
  <si>
    <t>인도 러브콜·고환율 수혜 HD현대중공업 6% 상승…상장 이후 최고가 [...</t>
  </si>
  <si>
    <t>2024.12.26 10:19</t>
  </si>
  <si>
    <t>https://dart.fss.or.kr/dsaf001/main.do?rcpNo=20241223800052</t>
  </si>
  <si>
    <t>[기재정정]단일판매ㆍ공급계약체결</t>
  </si>
  <si>
    <t>2024.12.23</t>
  </si>
  <si>
    <t>https://dart.fss.or.kr/dsaf001/main.do?rcpNo=20241217800394</t>
  </si>
  <si>
    <t>영업(잠정)실적(공정공시)</t>
  </si>
  <si>
    <t>2024.12.17</t>
  </si>
  <si>
    <t>https://dart.fss.or.kr/dsaf001/main.do?rcpNo=20241213801737</t>
  </si>
  <si>
    <t>기업가치제고계획(자율공시)</t>
  </si>
  <si>
    <t>2024.12.13</t>
  </si>
  <si>
    <t>https://dart.fss.or.kr/dsaf001/main.do?rcpNo=20241213801659</t>
  </si>
  <si>
    <t>기타경영사항(자율공시) (배당기준일 변경 안내)</t>
  </si>
  <si>
    <t>https://dart.fss.or.kr/dsaf001/main.do?rcpNo=20241213801652</t>
  </si>
  <si>
    <t>https://dart.fss.or.kr/dsaf001/main.do?rcpNo=20241213000184</t>
  </si>
  <si>
    <t>동일인등출자계열회사와의상품ㆍ용역거래</t>
  </si>
  <si>
    <t>https://dart.fss.or.kr/dsaf001/main.do?rcpNo=20241206000126</t>
  </si>
  <si>
    <t>임원ㆍ주요주주특정증권등소유상황보고서</t>
  </si>
  <si>
    <t>이태원</t>
  </si>
  <si>
    <t>2024.12.06</t>
  </si>
  <si>
    <t>https://dart.fss.or.kr/dsaf001/main.do?rcpNo=20241203000281</t>
  </si>
  <si>
    <t>김오균</t>
  </si>
  <si>
    <t>2024.12.03</t>
  </si>
  <si>
    <t>https://dart.fss.or.kr/dsaf001/main.do?rcpNo=20241128000641</t>
  </si>
  <si>
    <t>대규모기업집단현황공시[분기별공시(개별회사용)]</t>
  </si>
  <si>
    <t>2024.11.28</t>
  </si>
  <si>
    <t>https://dart.fss.or.kr/dsaf001/main.do?rcpNo=20241119800286</t>
  </si>
  <si>
    <t>2024.11.19</t>
  </si>
  <si>
    <t>https://dart.fss.or.kr/dsaf001/main.do?rcpNo=20241118800037</t>
  </si>
  <si>
    <t>단일판매ㆍ공급계약체결</t>
  </si>
  <si>
    <t>2024.11.18</t>
  </si>
  <si>
    <t>https://dart.fss.or.kr/dsaf001/main.do?rcpNo=20241114001816</t>
  </si>
  <si>
    <t>https://dart.fss.or.kr/dsaf001/main.do?rcpNo=20241111000016</t>
  </si>
  <si>
    <t>동일인등출자계열회사와의상품ㆍ용역거래변경</t>
  </si>
  <si>
    <t>2024.11.11</t>
  </si>
  <si>
    <t>https://n.news.naver.com/mnews/article/092/0002357763</t>
  </si>
  <si>
    <t>지디넷코리아</t>
  </si>
  <si>
    <t>2024.12.26 12:32</t>
  </si>
  <si>
    <t>https://n.news.naver.com/mnews/article/629/0000351179</t>
  </si>
  <si>
    <t>영풍·MBK, 고려아연 자사주 처분금지 가처분 취하</t>
  </si>
  <si>
    <t>더팩트</t>
  </si>
  <si>
    <t>2024.12.26 12:06</t>
  </si>
  <si>
    <t>https://n.news.naver.com/mnews/article/016/0002407621</t>
  </si>
  <si>
    <t>美 의회 광물협의체 “中, 고려아연 관여하게 될지도”…MBK인수 ‘우....</t>
  </si>
  <si>
    <t>헤럴드경제</t>
  </si>
  <si>
    <t>2024.12.26 11:22</t>
  </si>
  <si>
    <t>https://n.news.naver.com/mnews/article/243/0000070248</t>
  </si>
  <si>
    <t>영풍·MBK, 고려아연 자기주식처분금지 가처분 신청 취하 [이슈+]</t>
  </si>
  <si>
    <t>이코노미스트</t>
  </si>
  <si>
    <t>2024.12.26 11:14</t>
  </si>
  <si>
    <t>https://n.news.naver.com/mnews/article/417/0001047759</t>
  </si>
  <si>
    <t>고려아연 vs MBK·영풍, 이번엔 '집중투표제' 도입 놓고 충돌</t>
  </si>
  <si>
    <t>머니S</t>
  </si>
  <si>
    <t>2024.12.26 11:04</t>
  </si>
  <si>
    <t>https://dart.fss.or.kr/dsaf001/main.do?rcpNo=20241224000609</t>
  </si>
  <si>
    <t>의결권대리행사권유참고서류</t>
  </si>
  <si>
    <t>한국기업투자홀딩스</t>
  </si>
  <si>
    <t>2024.12.24</t>
  </si>
  <si>
    <t>https://dart.fss.or.kr/dsaf001/main.do?rcpNo=20241224000598</t>
  </si>
  <si>
    <t>https://dart.fss.or.kr/dsaf001/main.do?rcpNo=20241224000589</t>
  </si>
  <si>
    <t>주주총회소집공고</t>
  </si>
  <si>
    <t>https://dart.fss.or.kr/dsaf001/main.do?rcpNo=20241224800760</t>
  </si>
  <si>
    <t>불성실공시법인지정예고</t>
  </si>
  <si>
    <t>https://dart.fss.or.kr/dsaf001/main.do?rcpNo=20241223800650</t>
  </si>
  <si>
    <t>주식분할결정</t>
  </si>
  <si>
    <t>https://dart.fss.or.kr/dsaf001/main.do?rcpNo=20241223800635</t>
  </si>
  <si>
    <t>[기재정정]주주총회소집결의</t>
  </si>
  <si>
    <t>https://dart.fss.or.kr/dsaf001/main.do?rcpNo=20241220000618</t>
  </si>
  <si>
    <t>이건우</t>
  </si>
  <si>
    <t>2024.12.20</t>
  </si>
  <si>
    <t>https://dart.fss.or.kr/dsaf001/main.do?rcpNo=20241220000377</t>
  </si>
  <si>
    <t>https://dart.fss.or.kr/dsaf001/main.do?rcpNo=20241219000061</t>
  </si>
  <si>
    <t>주식등의대량보유상황보고서(일반)</t>
  </si>
  <si>
    <t>2024.12.19</t>
  </si>
  <si>
    <t>https://dart.fss.or.kr/dsaf001/main.do?rcpNo=20241219000057</t>
  </si>
  <si>
    <t>영풍</t>
  </si>
  <si>
    <t>https://dart.fss.or.kr/dsaf001/main.do?rcpNo=20241218800616</t>
  </si>
  <si>
    <t>[기재정정]금전대여결정</t>
  </si>
  <si>
    <t>2024.12.18</t>
  </si>
  <si>
    <t>https://dart.fss.or.kr/dsaf001/main.do?rcpNo=20241218800614</t>
  </si>
  <si>
    <t>[기재정정]타인에대한채무보증결정</t>
  </si>
  <si>
    <t>https://dart.fss.or.kr/dsaf001/main.do?rcpNo=20241216801265</t>
  </si>
  <si>
    <t>소송등의제기ㆍ신청(경영권분쟁소송)</t>
  </si>
  <si>
    <t>https://dart.fss.or.kr/dsaf001/main.do?rcpNo=20241211800806</t>
  </si>
  <si>
    <t>불성실공시법인지정</t>
  </si>
  <si>
    <t>https://dart.fss.or.kr/dsaf001/main.do?rcpNo=20241210800425</t>
  </si>
  <si>
    <t>https://dart.fss.or.kr/dsaf001/main.do?rcpNo=20241114000080</t>
  </si>
  <si>
    <t xml:space="preserve">반기보고서 (2024.09) </t>
  </si>
  <si>
    <t>https://dart.fss.or.kr/dsaf001/main.do?rcpNo=20241216801680</t>
  </si>
  <si>
    <t>https://dart.fss.or.kr/dsaf001/main.do?rcpNo=20241114001246</t>
  </si>
  <si>
    <t>https://dart.fss.or.kr/dsaf001/main.do?rcpNo=20241106000227</t>
  </si>
  <si>
    <t>진양홀딩스</t>
  </si>
  <si>
    <t>2024.11.06</t>
  </si>
  <si>
    <t>https://dart.fss.or.kr/dsaf001/main.do?rcpNo=20241106000214</t>
  </si>
  <si>
    <t>https://dart.fss.or.kr/dsaf001/main.do?rcpNo=20241106800324</t>
  </si>
  <si>
    <t>최대주주등소유주식변동신고서</t>
  </si>
  <si>
    <t>https://dart.fss.or.kr/dsaf001/main.do?rcpNo=20241105000174</t>
  </si>
  <si>
    <t>증권발행실적보고서</t>
  </si>
  <si>
    <t>2024.11.05</t>
  </si>
  <si>
    <t>https://dart.fss.or.kr/dsaf001/main.do?rcpNo=20241105800394</t>
  </si>
  <si>
    <t>유상증자또는주식관련사채등의발행결과(자율공시)</t>
  </si>
  <si>
    <t>미국 선박법·인도 러브콜에 조선株랠리…HD현대중공업 또 신고가[핫...</t>
  </si>
  <si>
    <t>2024.12.26 09:52</t>
  </si>
  <si>
    <t>https://n.news.naver.com/mnews/article/277/0005523315</t>
  </si>
  <si>
    <t>코스피·코스닥, 외인 '팔자'에 보합권…조선주 강세</t>
  </si>
  <si>
    <t>아시아경제</t>
  </si>
  <si>
    <t>2024.12.26 09:43</t>
  </si>
  <si>
    <t>https://n.news.naver.com/mnews/article/366/0001042726</t>
  </si>
  <si>
    <t>[특징주] HD현대重 오늘도 신고가… 조선株 랠리 이어져</t>
  </si>
  <si>
    <t>조선비즈</t>
  </si>
  <si>
    <t>2024.12.26 09:25</t>
  </si>
  <si>
    <t>https://n.news.naver.com/mnews/article/277/0005523291</t>
  </si>
  <si>
    <t>[특징주]한화엔진, 선박용 엔진 공급계약 소식에 '강세'</t>
  </si>
  <si>
    <t>https://n.news.naver.com/mnews/article/018/0005913078</t>
  </si>
  <si>
    <t>韓조선사, 고부가가치 선박 전략으로 세계 시장 선도</t>
  </si>
  <si>
    <t>2024.12.26 05:31</t>
  </si>
  <si>
    <t>https://dart.fss.or.kr/dsaf001/main.do?rcpNo=20241224800387</t>
  </si>
  <si>
    <t>https://dart.fss.or.kr/dsaf001/main.do?rcpNo=20241212000057</t>
  </si>
  <si>
    <t>국민연금공단</t>
  </si>
  <si>
    <t>2024.12.12</t>
  </si>
  <si>
    <t>https://dart.fss.or.kr/dsaf001/main.do?rcpNo=20241129001067</t>
  </si>
  <si>
    <t>2024.11.29</t>
  </si>
  <si>
    <t>https://dart.fss.or.kr/dsaf001/main.do?rcpNo=20241114000548</t>
  </si>
  <si>
    <t>https://n.news.naver.com/mnews/article/003/0012981908</t>
  </si>
  <si>
    <t>4분기 실적 예상 영업익 11.8%↓…'어닝 서프라이즈' 종목은</t>
  </si>
  <si>
    <t>2024.12.26 11:50</t>
  </si>
  <si>
    <t>https://n.news.naver.com/mnews/article/277/0005523456</t>
  </si>
  <si>
    <t>[특징주]"자회사 EU보조금 1950억 확보" SKC, 6.78%↑</t>
  </si>
  <si>
    <t>2024.12.26 11:21</t>
  </si>
  <si>
    <t>https://n.news.naver.com/mnews/article/018/0005913131</t>
  </si>
  <si>
    <t>어두워지는 전망…4Q 상장사 영업익 전망치 두 자릿수 ↓</t>
  </si>
  <si>
    <t>2024.12.26 08:09</t>
  </si>
  <si>
    <t>https://n.news.naver.com/mnews/article/009/0005419276</t>
  </si>
  <si>
    <t>SK엔펄스, CMP패드 사업부 한앤코에 매각</t>
  </si>
  <si>
    <t>매일경제</t>
  </si>
  <si>
    <t>2024.12.25 13:53</t>
  </si>
  <si>
    <t>https://dart.fss.or.kr/dsaf001/main.do?rcpNo=20241224800735</t>
  </si>
  <si>
    <t>회사분할결정 (자회사의 주요경영사항)</t>
  </si>
  <si>
    <t>https://dart.fss.or.kr/dsaf001/main.do?rcpNo=20241224800733</t>
  </si>
  <si>
    <t>영업양도결정(종속회사의주요경영사항)</t>
  </si>
  <si>
    <t>https://dart.fss.or.kr/dsaf001/main.do?rcpNo=20241219800538</t>
  </si>
  <si>
    <t>https://dart.fss.or.kr/dsaf001/main.do?rcpNo=20241212000357</t>
  </si>
  <si>
    <t>박진우</t>
  </si>
  <si>
    <t>https://dart.fss.or.kr/dsaf001/main.do?rcpNo=20241212000350</t>
  </si>
  <si>
    <t>이동훈</t>
  </si>
  <si>
    <t>https://dart.fss.or.kr/dsaf001/main.do?rcpNo=20241128001022</t>
  </si>
  <si>
    <t>https://dart.fss.or.kr/dsaf001/main.do?rcpNo=20241114002958</t>
  </si>
  <si>
    <t>https://dart.fss.or.kr/dsaf001/main.do?rcpNo=20241113800943</t>
  </si>
  <si>
    <t>영업양도결정(자율공시)(종속회사의주요경영사항)</t>
  </si>
  <si>
    <t>2024.11.13</t>
  </si>
  <si>
    <t>https://dart.fss.or.kr/dsaf001/main.do?rcpNo=20241105800212</t>
  </si>
  <si>
    <t>연결재무제표기준영업(잠정)실적(공정공시)</t>
  </si>
  <si>
    <t>https://dart.fss.or.kr/dsaf001/main.do?rcpNo=20241101800113</t>
  </si>
  <si>
    <t>풍문또는보도에대한해명(미확정)</t>
  </si>
  <si>
    <t>2024.12.26 11:51</t>
  </si>
  <si>
    <t>https://n.news.naver.com/mnews/article/277/0005523161</t>
  </si>
  <si>
    <t>ETF 수익률 美 상위 '독차지'…'지속 상승'에 베팅한 개미 폭풍 순...</t>
  </si>
  <si>
    <t>2024.12.26 06:15</t>
  </si>
  <si>
    <t>https://n.news.naver.com/mnews/article/016/0002407177</t>
  </si>
  <si>
    <t>“테슬라·S&amp;P500만 믿는다?”…계엄 후 개미 순매수 ETF 중 72...</t>
  </si>
  <si>
    <t>2024.12.25 08:01</t>
  </si>
  <si>
    <t>https://dart.fss.or.kr/dsaf001/main.do?rcpNo=20241216800873</t>
  </si>
  <si>
    <t>https://dart.fss.or.kr/dsaf001/main.do?rcpNo=20241210000412</t>
  </si>
  <si>
    <t>타이거자산운용투자일임</t>
  </si>
  <si>
    <t>https://dart.fss.or.kr/dsaf001/main.do?rcpNo=20241114002452</t>
  </si>
  <si>
    <t>코스닥</t>
  </si>
  <si>
    <t>https://dart.fss.or.kr/dsaf001/main.do?rcpNo=20241219000098</t>
  </si>
  <si>
    <t>https://dart.fss.or.kr/dsaf001/main.do?rcpNo=20241213000143</t>
  </si>
  <si>
    <t>[기재정정]투자설명서</t>
  </si>
  <si>
    <t>https://dart.fss.or.kr/dsaf001/main.do?rcpNo=20241213000142</t>
  </si>
  <si>
    <t>[발행조건확정]증권신고서(지분증권)</t>
  </si>
  <si>
    <t>https://n.news.naver.com/mnews/article/421/0007987704</t>
  </si>
  <si>
    <t>젠큐릭스, 자회사 주식 양도로 '상한가'[핫종목]</t>
  </si>
  <si>
    <t>https://dart.fss.or.kr/dsaf001/main.do?rcpNo=20241224000384</t>
  </si>
  <si>
    <t>주요사항보고서(타법인주식및출자증권양도결정)</t>
  </si>
  <si>
    <t>https://dart.fss.or.kr/dsaf001/main.do?rcpNo=20241216900912</t>
  </si>
  <si>
    <t>https://dart.fss.or.kr/dsaf001/main.do?rcpNo=20241202900617</t>
  </si>
  <si>
    <t>증권발행결과(자율공시)</t>
  </si>
  <si>
    <t>2024.12.02</t>
  </si>
  <si>
    <t>https://dart.fss.or.kr/dsaf001/main.do?rcpNo=20241202900613</t>
  </si>
  <si>
    <t>전환가액의조정</t>
  </si>
  <si>
    <t>https://dart.fss.or.kr/dsaf001/main.do?rcpNo=20241122000581</t>
  </si>
  <si>
    <t>주요사항보고서(유상증자결정)</t>
  </si>
  <si>
    <t>2024.11.22</t>
  </si>
  <si>
    <t>https://dart.fss.or.kr/dsaf001/main.do?rcpNo=20241122900573</t>
  </si>
  <si>
    <t>유상증자결정(종속회사의주요경영사항)</t>
  </si>
  <si>
    <t>https://dart.fss.or.kr/dsaf001/main.do?rcpNo=20241122900541</t>
  </si>
  <si>
    <t>타법인주식및출자증권취득결정</t>
  </si>
  <si>
    <t>https://dart.fss.or.kr/dsaf001/main.do?rcpNo=20241114002554</t>
  </si>
  <si>
    <t>https://dart.fss.or.kr/dsaf001/main.do?rcpNo=20241213901852</t>
  </si>
  <si>
    <t>https://dart.fss.or.kr/dsaf001/main.do?rcpNo=20241112900468</t>
  </si>
  <si>
    <t>소송등의판결ㆍ결정(일정금액이상의청구) (해방공탁에 의한 유체동산 가압류 집행 취소)</t>
  </si>
  <si>
    <t>2024.11.12</t>
  </si>
  <si>
    <t>https://dart.fss.or.kr/dsaf001/main.do?rcpNo=20241112000236</t>
  </si>
  <si>
    <t>https://dart.fss.or.kr/dsaf001/main.do?rcpNo=20241218000235</t>
  </si>
  <si>
    <t xml:space="preserve">[기재정정]반기보고서 (2024.06) </t>
  </si>
  <si>
    <t>https://dart.fss.or.kr/dsaf001/main.do?rcpNo=20241217900150</t>
  </si>
  <si>
    <t>https://dart.fss.or.kr/dsaf001/main.do?rcpNo=20241216901085</t>
  </si>
  <si>
    <t>전환가액의조정 (제2회차)</t>
  </si>
  <si>
    <t>https://dart.fss.or.kr/dsaf001/main.do?rcpNo=20241114000893</t>
  </si>
  <si>
    <t>https://n.news.naver.com/mnews/article/277/0005523337</t>
  </si>
  <si>
    <t>[특징주]60년 모터 기술이 휴머노이드 심장으로…하이젠알앤엠에 쏠린.....</t>
  </si>
  <si>
    <t>2024.12.26 10:07</t>
  </si>
  <si>
    <t>https://n.news.naver.com/mnews/article/374/0000417495</t>
  </si>
  <si>
    <t>[이 시각 시황] 넷플릭스 오징어게임2 전 세계 공개…영화 관련주 상.... 
동영상기사</t>
  </si>
  <si>
    <t>2024.12.26 09:40</t>
  </si>
  <si>
    <t>https://dart.fss.or.kr/dsaf001/main.do?rcpNo=20241211900120</t>
  </si>
  <si>
    <t>https://dart.fss.or.kr/dsaf001/main.do?rcpNo=20241118000207</t>
  </si>
  <si>
    <t>https://n.news.naver.com/mnews/article/018/0005913310</t>
  </si>
  <si>
    <t>넵튠-님블뉴런, '이터널 리턴' 중국 판호 획득</t>
  </si>
  <si>
    <t>2024.12.26 10:24</t>
  </si>
  <si>
    <t>https://dart.fss.or.kr/dsaf001/main.do?rcpNo=20241213901964</t>
  </si>
  <si>
    <t>https://dart.fss.or.kr/dsaf001/main.do?rcpNo=20241209000368</t>
  </si>
  <si>
    <t>[기재정정]주식매수선택권부여에관한신고</t>
  </si>
  <si>
    <t>2024.12.09</t>
  </si>
  <si>
    <t>https://dart.fss.or.kr/dsaf001/main.do?rcpNo=20241209000351</t>
  </si>
  <si>
    <t>https://dart.fss.or.kr/dsaf001/main.do?rcpNo=20241209000330</t>
  </si>
  <si>
    <t>https://dart.fss.or.kr/dsaf001/main.do?rcpNo=20241128001185</t>
  </si>
  <si>
    <t>https://dart.fss.or.kr/dsaf001/main.do?rcpNo=20241108000104</t>
  </si>
  <si>
    <t>2024.11.08</t>
  </si>
  <si>
    <t>https://n.news.naver.com/mnews/article/421/0007987719</t>
  </si>
  <si>
    <t>코스피·코스닥 동반 약세…외국인, 오전에만 1300억 순매도[장중시황....</t>
  </si>
  <si>
    <t>2024.12.26 11:58</t>
  </si>
  <si>
    <t>https://n.news.naver.com/mnews/article/366/0001042763</t>
  </si>
  <si>
    <t>外人 ‘팔자’에 코스피 2440선 밑으로… 환율 15년 만에 1460원...</t>
  </si>
  <si>
    <t>2024.12.26 10:51</t>
  </si>
  <si>
    <t>https://n.news.naver.com/mnews/article/018/0005913231</t>
  </si>
  <si>
    <t>코스닥, 외국인 매도 속 약보합 출발…680선 공방</t>
  </si>
  <si>
    <t>2024.12.26 09:30</t>
  </si>
  <si>
    <t>https://n.news.naver.com/mnews/article/421/0007987101</t>
  </si>
  <si>
    <t>美 산타랠리 못 따라가는 코스피…2440선 붕괴[개장시황]개장시황]</t>
  </si>
  <si>
    <t>2024.12.26 09:28</t>
  </si>
  <si>
    <t>https://n.news.naver.com/mnews/article/215/0001193072</t>
  </si>
  <si>
    <t>코스피, 강보합 출발…"중소형주 반등 기대"</t>
  </si>
  <si>
    <t>한국경제TV</t>
  </si>
  <si>
    <t>2024.12.26 09:18</t>
  </si>
  <si>
    <t>https://n.news.naver.com/mnews/article/018/0005913204</t>
  </si>
  <si>
    <t>[특징주]'초전도체 대장주' 신성델타테크, 장 초반 7%대↑</t>
  </si>
  <si>
    <t>2024.12.26 09:16</t>
  </si>
  <si>
    <t>https://dart.fss.or.kr/dsaf001/main.do?rcpNo=20241216000260</t>
  </si>
  <si>
    <t>구본상</t>
  </si>
  <si>
    <t>https://dart.fss.or.kr/dsaf001/main.do?rcpNo=20241202900173</t>
  </si>
  <si>
    <t>현금ㆍ현물배당을위한주주명부폐쇄(기준일)결정</t>
  </si>
  <si>
    <t>https://dart.fss.or.kr/dsaf001/main.do?rcpNo=20241202900171</t>
  </si>
  <si>
    <t>https://dart.fss.or.kr/dsaf001/main.do?rcpNo=20241114000269</t>
  </si>
  <si>
    <t>https://dart.fss.or.kr/dsaf001/main.do?rcpNo=20241224000145</t>
  </si>
  <si>
    <t>장현국</t>
  </si>
  <si>
    <t>https://dart.fss.or.kr/dsaf001/main.do?rcpNo=20241224000142</t>
  </si>
  <si>
    <t>https://dart.fss.or.kr/dsaf001/main.do?rcpNo=20241220000583</t>
  </si>
  <si>
    <t>https://dart.fss.or.kr/dsaf001/main.do?rcpNo=20241220900156</t>
  </si>
  <si>
    <t>https://dart.fss.or.kr/dsaf001/main.do?rcpNo=20241213000610</t>
  </si>
  <si>
    <t>[기재정정]주요사항보고서(유상증자결정)</t>
  </si>
  <si>
    <t>https://dart.fss.or.kr/dsaf001/main.do?rcpNo=20241213000333</t>
  </si>
  <si>
    <t>[기재정정]주요사항보고서(전환사채권발행결정)</t>
  </si>
  <si>
    <t>https://dart.fss.or.kr/dsaf001/main.do?rcpNo=20241213900702</t>
  </si>
  <si>
    <t>https://dart.fss.or.kr/dsaf001/main.do?rcpNo=20241213900686</t>
  </si>
  <si>
    <t>주주총회소집결의</t>
  </si>
  <si>
    <t>https://dart.fss.or.kr/dsaf001/main.do?rcpNo=20241213900681</t>
  </si>
  <si>
    <t>https://dart.fss.or.kr/dsaf001/main.do?rcpNo=20241209000301</t>
  </si>
  <si>
    <t>https://dart.fss.or.kr/dsaf001/main.do?rcpNo=20241209000290</t>
  </si>
  <si>
    <t>https://dart.fss.or.kr/dsaf001/main.do?rcpNo=20241114002019</t>
  </si>
  <si>
    <t>https://n.news.naver.com/mnews/article/030/0003271213</t>
  </si>
  <si>
    <t>쏠리드, 작년 세계 중계기 시장 점유율 15%…1위와 격차 좁혀</t>
  </si>
  <si>
    <t>전자신문</t>
  </si>
  <si>
    <t>2024.12.26 12:37</t>
  </si>
  <si>
    <t>https://dart.fss.or.kr/dsaf001/main.do?rcpNo=20241204900477</t>
  </si>
  <si>
    <t>녹색기술ㆍ사업에대한인증ㆍ인증취소(자율공시)</t>
  </si>
  <si>
    <t>2024.12.04</t>
  </si>
  <si>
    <t>https://dart.fss.or.kr/dsaf001/main.do?rcpNo=20241125900387</t>
  </si>
  <si>
    <t>기업설명회(IR)개최</t>
  </si>
  <si>
    <t>2024.11.25</t>
  </si>
  <si>
    <t>https://dart.fss.or.kr/dsaf001/main.do?rcpNo=20241119000187</t>
  </si>
  <si>
    <t>정준</t>
  </si>
  <si>
    <t>https://dart.fss.or.kr/dsaf001/main.do?rcpNo=20241113000578</t>
  </si>
  <si>
    <t>https://dart.fss.or.kr/dsaf001/main.do?rcpNo=20241216900679</t>
  </si>
  <si>
    <t>https://dart.fss.or.kr/dsaf001/main.do?rcpNo=20241216900676</t>
  </si>
  <si>
    <t>https://dart.fss.or.kr/dsaf001/main.do?rcpNo=20241213900609</t>
  </si>
  <si>
    <t>https://dart.fss.or.kr/dsaf001/main.do?rcpNo=20241211000016</t>
  </si>
  <si>
    <t>https://dart.fss.or.kr/dsaf001/main.do?rcpNo=20241119900416</t>
  </si>
  <si>
    <t>[기재정정]주주총회소집결의 (임시주주총회)</t>
  </si>
  <si>
    <t>https://dart.fss.or.kr/dsaf001/main.do?rcpNo=20241119900382</t>
  </si>
  <si>
    <t>https://dart.fss.or.kr/dsaf001/main.do?rcpNo=20241114000452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</si>
</sst>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_(* #,##0_);_(* \(#,##0\);_(* &quot;-&quot;_);_(@_)"/>
    <numFmt numFmtId="177" formatCode="#,##0;\-#,##0;"/>
  </numFmts>
  <fonts count="2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1"/>
      <name val="나눔고딕 ExtraBold"/>
      <family val="3"/>
      <charset val="129"/>
    </font>
    <font>
      <sz val="11"/>
      <color theme="1"/>
      <name val="나눔고딕 ExtraBold"/>
      <family val="3"/>
      <charset val="129"/>
    </font>
    <font>
      <b/>
      <sz val="11"/>
      <color rgb="FF005DDE"/>
      <name val="Arial"/>
      <family val="2"/>
    </font>
    <font>
      <b/>
      <sz val="6"/>
      <color rgb="FF005DDE"/>
      <name val="Arial"/>
      <family val="2"/>
    </font>
    <font>
      <b/>
      <sz val="11"/>
      <color rgb="FFE00400"/>
      <name val="Arial"/>
      <family val="2"/>
    </font>
    <font>
      <b/>
      <sz val="6"/>
      <color rgb="FFE00400"/>
      <name val="Arial"/>
      <family val="2"/>
    </font>
    <font>
      <sz val="7"/>
      <color rgb="FF005DDE"/>
      <name val="돋움"/>
      <family val="3"/>
      <charset val="129"/>
    </font>
    <font>
      <b/>
      <sz val="11"/>
      <color theme="1"/>
      <name val="Malgun Gothic"/>
      <family val="3"/>
      <charset val="129"/>
    </font>
    <font>
      <sz val="6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FF0000"/>
      <name val="나눔고딕 ExtraBold"/>
      <family val="3"/>
      <charset val="129"/>
    </font>
    <font>
      <sz val="11"/>
      <color theme="1"/>
      <name val="맑은 고딕"/>
      <family val="3"/>
      <charset val="129"/>
      <scheme val="minor"/>
    </font>
    <font>
      <u/>
      <sz val="11"/>
      <color theme="3" tint="0.49998474074526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1"/>
      <name val="굴림"/>
      <family val="3"/>
      <charset val="129"/>
    </font>
    <font>
      <sz val="9"/>
      <color theme="1"/>
      <name val="맑은 고딕"/>
      <family val="2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rgb="FFFF0000"/>
      <name val="맑은 고딕"/>
      <family val="2"/>
      <charset val="129"/>
      <scheme val="minor"/>
    </font>
    <font>
      <sz val="9"/>
      <color theme="10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 style="medium">
        <color indexed="64"/>
      </top>
      <bottom/>
      <diagonal/>
    </border>
  </borders>
  <cellStyleXfs count="5">
    <xf numFmtId="0" fontId="0" fillId="0" borderId="0">
      <alignment vertical="center"/>
    </xf>
    <xf numFmtId="176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3" fillId="2" borderId="0" applyNumberFormat="0" applyBorder="0" applyAlignment="0" applyProtection="0">
      <alignment vertical="center"/>
    </xf>
  </cellStyleXfs>
  <cellXfs count="89">
    <xf numFmtId="0" fontId="0" fillId="0" borderId="0" xfId="0">
      <alignment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4" fontId="6" fillId="0" borderId="0" xfId="0" applyNumberFormat="1" applyFont="1" applyAlignment="1">
      <alignment horizontal="left" vertical="center" wrapText="1"/>
    </xf>
    <xf numFmtId="0" fontId="0" fillId="0" borderId="0" xfId="0" quotePrefix="1">
      <alignment vertical="center"/>
    </xf>
    <xf numFmtId="4" fontId="7" fillId="0" borderId="0" xfId="0" applyNumberFormat="1" applyFont="1" applyAlignment="1">
      <alignment horizontal="left" vertical="center" wrapText="1"/>
    </xf>
    <xf numFmtId="4" fontId="8" fillId="0" borderId="0" xfId="0" applyNumberFormat="1" applyFont="1" applyAlignment="1">
      <alignment horizontal="left" vertical="center" wrapText="1"/>
    </xf>
    <xf numFmtId="0" fontId="4" fillId="0" borderId="2" xfId="0" applyFont="1" applyBorder="1">
      <alignment vertical="center"/>
    </xf>
    <xf numFmtId="10" fontId="0" fillId="0" borderId="0" xfId="0" applyNumberFormat="1">
      <alignment vertical="center"/>
    </xf>
    <xf numFmtId="0" fontId="9" fillId="0" borderId="0" xfId="0" applyFont="1" applyAlignment="1">
      <alignment horizontal="left" vertical="center" wrapText="1"/>
    </xf>
    <xf numFmtId="9" fontId="0" fillId="0" borderId="0" xfId="0" applyNumberFormat="1">
      <alignment vertical="center"/>
    </xf>
    <xf numFmtId="0" fontId="10" fillId="0" borderId="0" xfId="0" applyFont="1" applyAlignment="1">
      <alignment horizontal="left" vertical="center" wrapText="1" indent="2"/>
    </xf>
    <xf numFmtId="0" fontId="0" fillId="0" borderId="0" xfId="0" applyAlignment="1">
      <alignment horizontal="left" vertical="center" wrapText="1" indent="2"/>
    </xf>
    <xf numFmtId="0" fontId="3" fillId="0" borderId="2" xfId="0" applyFont="1" applyBorder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>
      <alignment vertical="center"/>
    </xf>
    <xf numFmtId="177" fontId="2" fillId="0" borderId="0" xfId="0" applyNumberFormat="1" applyFont="1" applyAlignment="1">
      <alignment horizontal="center" vertical="center"/>
    </xf>
    <xf numFmtId="177" fontId="12" fillId="0" borderId="0" xfId="0" applyNumberFormat="1" applyFont="1" applyAlignment="1">
      <alignment horizontal="right" vertical="center"/>
    </xf>
    <xf numFmtId="0" fontId="0" fillId="0" borderId="0" xfId="0" applyAlignment="1">
      <alignment horizontal="left" vertical="center" indent="1"/>
    </xf>
    <xf numFmtId="0" fontId="2" fillId="0" borderId="0" xfId="0" applyFont="1">
      <alignment vertical="center"/>
    </xf>
    <xf numFmtId="0" fontId="15" fillId="0" borderId="0" xfId="0" applyFont="1" applyAlignment="1">
      <alignment horizontal="center" vertical="center"/>
    </xf>
    <xf numFmtId="0" fontId="23" fillId="0" borderId="0" xfId="3" applyAlignment="1">
      <alignment horizontal="center" vertical="center"/>
    </xf>
    <xf numFmtId="177" fontId="0" fillId="0" borderId="0" xfId="0" applyNumberFormat="1" applyAlignment="1">
      <alignment horizontal="left" vertical="center"/>
    </xf>
    <xf numFmtId="0" fontId="15" fillId="0" borderId="0" xfId="0" applyFont="1">
      <alignment vertical="center"/>
    </xf>
    <xf numFmtId="3" fontId="15" fillId="0" borderId="0" xfId="0" applyNumberFormat="1" applyFont="1" applyAlignment="1">
      <alignment horizontal="right" vertical="center"/>
    </xf>
    <xf numFmtId="0" fontId="15" fillId="0" borderId="0" xfId="0" applyFont="1" applyAlignment="1">
      <alignment horizontal="right" vertical="center"/>
    </xf>
    <xf numFmtId="4" fontId="15" fillId="0" borderId="0" xfId="0" applyNumberFormat="1" applyFont="1" applyAlignment="1">
      <alignment horizontal="right" vertical="center"/>
    </xf>
    <xf numFmtId="22" fontId="0" fillId="0" borderId="0" xfId="0" applyNumberFormat="1">
      <alignment vertical="center"/>
    </xf>
    <xf numFmtId="0" fontId="3" fillId="2" borderId="7" xfId="4" applyFont="1" applyBorder="1" applyAlignment="1">
      <alignment horizontal="center" vertical="center"/>
    </xf>
    <xf numFmtId="0" fontId="3" fillId="0" borderId="0" xfId="0" applyFont="1">
      <alignment vertical="center"/>
    </xf>
    <xf numFmtId="0" fontId="3" fillId="2" borderId="7" xfId="4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 indent="1"/>
    </xf>
    <xf numFmtId="0" fontId="0" fillId="0" borderId="0" xfId="0" quotePrefix="1" applyAlignment="1">
      <alignment horizontal="left" vertical="center" wrapText="1" indent="1"/>
    </xf>
    <xf numFmtId="0" fontId="18" fillId="0" borderId="2" xfId="0" applyFont="1" applyBorder="1">
      <alignment vertical="center"/>
    </xf>
    <xf numFmtId="49" fontId="3" fillId="2" borderId="7" xfId="4" applyNumberFormat="1" applyFont="1" applyBorder="1" applyAlignment="1">
      <alignment horizontal="center" vertical="center"/>
    </xf>
    <xf numFmtId="49" fontId="0" fillId="0" borderId="0" xfId="0" applyNumberFormat="1">
      <alignment vertical="center"/>
    </xf>
    <xf numFmtId="0" fontId="3" fillId="3" borderId="7" xfId="4" applyFont="1" applyFill="1" applyBorder="1" applyAlignment="1">
      <alignment horizontal="center" vertical="center"/>
    </xf>
    <xf numFmtId="0" fontId="0" fillId="3" borderId="0" xfId="0" applyFill="1" applyAlignment="1">
      <alignment horizontal="right"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left" vertical="center" indent="1"/>
    </xf>
    <xf numFmtId="0" fontId="0" fillId="3" borderId="0" xfId="0" applyFill="1" applyAlignment="1">
      <alignment horizontal="center" vertical="center"/>
    </xf>
    <xf numFmtId="0" fontId="23" fillId="3" borderId="0" xfId="3" applyFill="1">
      <alignment vertical="center"/>
    </xf>
    <xf numFmtId="0" fontId="16" fillId="3" borderId="0" xfId="0" applyFont="1" applyFill="1" applyAlignment="1">
      <alignment horizontal="right" vertical="center"/>
    </xf>
    <xf numFmtId="0" fontId="15" fillId="3" borderId="0" xfId="0" applyFont="1" applyFill="1">
      <alignment vertical="center"/>
    </xf>
    <xf numFmtId="10" fontId="17" fillId="0" borderId="0" xfId="0" applyNumberFormat="1" applyFont="1" applyAlignment="1">
      <alignment horizontal="right" vertical="center"/>
    </xf>
    <xf numFmtId="0" fontId="17" fillId="0" borderId="0" xfId="0" applyFont="1" applyAlignment="1">
      <alignment horizontal="right" vertical="center"/>
    </xf>
    <xf numFmtId="22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177" fontId="19" fillId="0" borderId="0" xfId="0" applyNumberFormat="1" applyFont="1" applyAlignment="1">
      <alignment horizontal="center" vertical="center"/>
    </xf>
    <xf numFmtId="0" fontId="19" fillId="0" borderId="0" xfId="0" applyFont="1">
      <alignment vertical="center"/>
    </xf>
    <xf numFmtId="0" fontId="3" fillId="4" borderId="6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177" fontId="0" fillId="4" borderId="1" xfId="0" applyNumberFormat="1" applyFill="1" applyBorder="1">
      <alignment vertical="center"/>
    </xf>
    <xf numFmtId="177" fontId="19" fillId="4" borderId="1" xfId="0" applyNumberFormat="1" applyFont="1" applyFill="1" applyBorder="1">
      <alignment vertical="center"/>
    </xf>
    <xf numFmtId="177" fontId="22" fillId="4" borderId="1" xfId="0" applyNumberFormat="1" applyFont="1" applyFill="1" applyBorder="1" applyAlignment="1">
      <alignment horizontal="center" vertical="center"/>
    </xf>
    <xf numFmtId="9" fontId="22" fillId="4" borderId="1" xfId="2" applyFont="1" applyFill="1" applyBorder="1" applyAlignment="1">
      <alignment horizontal="center" vertical="center"/>
    </xf>
    <xf numFmtId="177" fontId="19" fillId="4" borderId="5" xfId="0" applyNumberFormat="1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4" fillId="4" borderId="2" xfId="0" applyFont="1" applyFill="1" applyBorder="1">
      <alignment vertical="center"/>
    </xf>
    <xf numFmtId="0" fontId="11" fillId="4" borderId="0" xfId="0" applyFont="1" applyFill="1" applyAlignment="1">
      <alignment horizontal="right" vertical="center" wrapText="1"/>
    </xf>
    <xf numFmtId="0" fontId="4" fillId="4" borderId="0" xfId="0" applyFont="1" applyFill="1">
      <alignment vertical="center"/>
    </xf>
    <xf numFmtId="176" fontId="5" fillId="4" borderId="0" xfId="1" applyFont="1" applyFill="1" applyAlignment="1">
      <alignment horizontal="right" vertical="center"/>
    </xf>
    <xf numFmtId="0" fontId="5" fillId="4" borderId="0" xfId="0" applyFont="1" applyFill="1">
      <alignment vertical="center"/>
    </xf>
    <xf numFmtId="0" fontId="14" fillId="4" borderId="0" xfId="0" applyFont="1" applyFill="1" applyAlignment="1">
      <alignment horizontal="right" vertical="center"/>
    </xf>
    <xf numFmtId="9" fontId="14" fillId="4" borderId="0" xfId="2" applyFont="1" applyFill="1" applyAlignment="1">
      <alignment horizontal="right" vertical="center"/>
    </xf>
    <xf numFmtId="0" fontId="0" fillId="4" borderId="0" xfId="0" applyFill="1">
      <alignment vertical="center"/>
    </xf>
    <xf numFmtId="0" fontId="5" fillId="4" borderId="0" xfId="0" applyFont="1" applyFill="1" applyAlignment="1">
      <alignment horizontal="right" vertical="center"/>
    </xf>
    <xf numFmtId="0" fontId="5" fillId="4" borderId="2" xfId="0" applyFont="1" applyFill="1" applyBorder="1" applyAlignment="1">
      <alignment horizontal="center" vertical="center"/>
    </xf>
    <xf numFmtId="0" fontId="0" fillId="4" borderId="0" xfId="0" applyFill="1" applyAlignment="1">
      <alignment horizontal="left" vertical="center"/>
    </xf>
    <xf numFmtId="177" fontId="0" fillId="4" borderId="0" xfId="0" applyNumberFormat="1" applyFill="1">
      <alignment vertical="center"/>
    </xf>
    <xf numFmtId="0" fontId="0" fillId="4" borderId="0" xfId="0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3" fontId="15" fillId="0" borderId="0" xfId="0" applyNumberFormat="1" applyFont="1">
      <alignment vertical="center"/>
    </xf>
    <xf numFmtId="4" fontId="15" fillId="0" borderId="0" xfId="0" applyNumberFormat="1" applyFont="1">
      <alignment vertical="center"/>
    </xf>
    <xf numFmtId="177" fontId="0" fillId="0" borderId="0" xfId="0" applyNumberFormat="1" applyAlignment="1">
      <alignment horizontal="left" vertical="center"/>
    </xf>
    <xf numFmtId="0" fontId="3" fillId="0" borderId="2" xfId="0" applyFont="1" applyBorder="1" applyAlignment="1">
      <alignment horizontal="center" vertical="center"/>
    </xf>
    <xf numFmtId="177" fontId="4" fillId="4" borderId="2" xfId="0" applyNumberFormat="1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18" fillId="5" borderId="2" xfId="0" applyFont="1" applyFill="1" applyBorder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23" fillId="4" borderId="8" xfId="3" applyFill="1" applyBorder="1" applyAlignment="1">
      <alignment vertical="center" wrapText="1"/>
    </xf>
    <xf numFmtId="0" fontId="23" fillId="4" borderId="0" xfId="3" applyFill="1" applyAlignment="1">
      <alignment vertical="center" wrapText="1"/>
    </xf>
  </cellXfs>
  <cellStyles count="5">
    <cellStyle name="20% - 강조색1" xfId="4" builtinId="30"/>
    <cellStyle name="백분율" xfId="2" builtinId="5"/>
    <cellStyle name="쉼표 [0]" xfId="1" builtinId="6"/>
    <cellStyle name="표준" xfId="0" builtinId="0"/>
    <cellStyle name="하이퍼링크" xfId="3" builtinId="8" customBuiltin="1"/>
  </cellStyles>
  <dxfs count="2">
    <dxf>
      <font>
        <color rgb="FFFF0000"/>
      </font>
    </dxf>
    <dxf>
      <font>
        <color rgb="FF0070C0"/>
      </font>
    </dxf>
  </dxfs>
  <tableStyles count="0" defaultTableStyle="TableStyleMedium2" defaultPivotStyle="PivotStyleLight16"/>
  <colors>
    <mruColors>
      <color rgb="FFDBF1C1"/>
      <color rgb="FF7F7F7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업종별시세!$C$1</c:f>
              <c:strCache>
                <c:ptCount val="1"/>
                <c:pt idx="0">
                  <c:v>전일대비</c:v>
                </c:pt>
              </c:strCache>
            </c:strRef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업종별시세!$A$2:$A$28</c:f>
              <c:strCache>
                <c:ptCount val="27"/>
                <c:pt idx="0">
                  <c:v>비철금속</c:v>
                </c:pt>
                <c:pt idx="1">
                  <c:v>조선</c:v>
                </c:pt>
                <c:pt idx="2">
                  <c:v>가정용기기와용품</c:v>
                </c:pt>
                <c:pt idx="3">
                  <c:v>통신장비</c:v>
                </c:pt>
                <c:pt idx="4">
                  <c:v>복합유틸리티</c:v>
                </c:pt>
                <c:pt idx="5">
                  <c:v>무역회사와판매업체</c:v>
                </c:pt>
                <c:pt idx="6">
                  <c:v>사무용전자제품</c:v>
                </c:pt>
                <c:pt idx="7">
                  <c:v>석유와가스</c:v>
                </c:pt>
                <c:pt idx="8">
                  <c:v>소프트웨어</c:v>
                </c:pt>
                <c:pt idx="9">
                  <c:v>건강관리기술</c:v>
                </c:pt>
                <c:pt idx="10">
                  <c:v>방송과엔터테인먼트</c:v>
                </c:pt>
                <c:pt idx="11">
                  <c:v>항공화물운송과물류</c:v>
                </c:pt>
                <c:pt idx="12">
                  <c:v>우주항공과국방</c:v>
                </c:pt>
                <c:pt idx="13">
                  <c:v>건강관리업체및서비스</c:v>
                </c:pt>
                <c:pt idx="14">
                  <c:v>에너지장비및서비스</c:v>
                </c:pt>
                <c:pt idx="15">
                  <c:v>핸드셋</c:v>
                </c:pt>
                <c:pt idx="16">
                  <c:v>기타</c:v>
                </c:pt>
                <c:pt idx="17">
                  <c:v>생물공학</c:v>
                </c:pt>
                <c:pt idx="18">
                  <c:v>자동차</c:v>
                </c:pt>
                <c:pt idx="19">
                  <c:v>도로와철도운송</c:v>
                </c:pt>
                <c:pt idx="20">
                  <c:v>호텔,레스토랑,레저</c:v>
                </c:pt>
                <c:pt idx="21">
                  <c:v>레저용장비와제품</c:v>
                </c:pt>
                <c:pt idx="22">
                  <c:v>제약</c:v>
                </c:pt>
                <c:pt idx="23">
                  <c:v>교육서비스</c:v>
                </c:pt>
                <c:pt idx="24">
                  <c:v>가구</c:v>
                </c:pt>
                <c:pt idx="25">
                  <c:v>건축자재</c:v>
                </c:pt>
                <c:pt idx="26">
                  <c:v>카드</c:v>
                </c:pt>
              </c:strCache>
            </c:strRef>
          </c:cat>
          <c:val>
            <c:numRef>
              <c:f>업종별시세!$C$2:$C$28</c:f>
              <c:numCache>
                <c:formatCode>0.00%</c:formatCode>
                <c:ptCount val="27"/>
                <c:pt idx="0">
                  <c:v>6.13E-2</c:v>
                </c:pt>
                <c:pt idx="1">
                  <c:v>5.1200000000000002E-2</c:v>
                </c:pt>
                <c:pt idx="2">
                  <c:v>4.6300000000000001E-2</c:v>
                </c:pt>
                <c:pt idx="3">
                  <c:v>2.6499999999999999E-2</c:v>
                </c:pt>
                <c:pt idx="4">
                  <c:v>2.2200000000000001E-2</c:v>
                </c:pt>
                <c:pt idx="5">
                  <c:v>2.0299999999999999E-2</c:v>
                </c:pt>
                <c:pt idx="6">
                  <c:v>1.8499999999999999E-2</c:v>
                </c:pt>
                <c:pt idx="7">
                  <c:v>1.1599999999999999E-2</c:v>
                </c:pt>
                <c:pt idx="8">
                  <c:v>1.12E-2</c:v>
                </c:pt>
                <c:pt idx="9">
                  <c:v>1.12E-2</c:v>
                </c:pt>
                <c:pt idx="10">
                  <c:v>1.0500000000000001E-2</c:v>
                </c:pt>
                <c:pt idx="11">
                  <c:v>7.6E-3</c:v>
                </c:pt>
                <c:pt idx="12">
                  <c:v>7.1999999999999998E-3</c:v>
                </c:pt>
                <c:pt idx="13">
                  <c:v>7.1999999999999998E-3</c:v>
                </c:pt>
                <c:pt idx="14">
                  <c:v>7.1999999999999998E-3</c:v>
                </c:pt>
                <c:pt idx="15">
                  <c:v>6.4000000000000003E-3</c:v>
                </c:pt>
                <c:pt idx="16">
                  <c:v>4.8999999999999998E-3</c:v>
                </c:pt>
                <c:pt idx="17">
                  <c:v>4.5999999999999999E-3</c:v>
                </c:pt>
                <c:pt idx="18">
                  <c:v>3.8999999999999998E-3</c:v>
                </c:pt>
                <c:pt idx="19">
                  <c:v>3.7000000000000002E-3</c:v>
                </c:pt>
                <c:pt idx="20">
                  <c:v>3.0999999999999999E-3</c:v>
                </c:pt>
                <c:pt idx="21">
                  <c:v>2.8999999999999998E-3</c:v>
                </c:pt>
                <c:pt idx="22">
                  <c:v>2.3E-3</c:v>
                </c:pt>
                <c:pt idx="23">
                  <c:v>2.2000000000000001E-3</c:v>
                </c:pt>
                <c:pt idx="24">
                  <c:v>1.5E-3</c:v>
                </c:pt>
                <c:pt idx="25">
                  <c:v>1.4E-3</c:v>
                </c:pt>
                <c:pt idx="26">
                  <c:v>1.1999999999999999E-3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DB-4F76-9EAC-95266BCD9BAB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1"/>
          <c:showBubbleSize val="0"/>
        </c:dLbls>
        <c:gapWidth val="355"/>
        <c:overlap val="-70"/>
        <c:axId val="1797666896"/>
        <c:axId val="1797663536"/>
      </c:barChart>
      <c:catAx>
        <c:axId val="179766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3536"/>
        <c:crosses val="autoZero"/>
        <c:auto val="1"/>
        <c:lblAlgn val="ctr"/>
        <c:lblOffset val="100"/>
        <c:noMultiLvlLbl val="0"/>
      </c:catAx>
      <c:valAx>
        <c:axId val="17976635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6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path path="circle">
        <a:fillToRect t="100000" r="100000"/>
      </a:path>
      <a:tileRect l="-100000" b="-10000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chart" Target="../charts/chart1.xml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25550</xdr:colOff>
      <xdr:row>27</xdr:row>
      <xdr:rowOff>68580</xdr:rowOff>
    </xdr:from>
    <xdr:to>
      <xdr:col>9</xdr:col>
      <xdr:colOff>4483</xdr:colOff>
      <xdr:row>48</xdr:row>
      <xdr:rowOff>9525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51ADE37-E0DF-40A1-BAF2-EDEA6EB78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12700</xdr:colOff>
      <xdr:row>3</xdr:row>
      <xdr:rowOff>25400</xdr:rowOff>
    </xdr:from>
    <xdr:to>
      <xdr:col>2</xdr:col>
      <xdr:colOff>981075</xdr:colOff>
      <xdr:row>7</xdr:row>
      <xdr:rowOff>209550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E01B173-2359-4ACE-ACA8-B0FDADB119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</xdr:row>
      <xdr:rowOff>25400</xdr:rowOff>
    </xdr:from>
    <xdr:to>
      <xdr:col>5</xdr:col>
      <xdr:colOff>981075</xdr:colOff>
      <xdr:row>7</xdr:row>
      <xdr:rowOff>209550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42ED154-5BF2-46A7-9AB9-44A072EB56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3</xdr:row>
      <xdr:rowOff>25400</xdr:rowOff>
    </xdr:from>
    <xdr:to>
      <xdr:col>8</xdr:col>
      <xdr:colOff>981075</xdr:colOff>
      <xdr:row>7</xdr:row>
      <xdr:rowOff>209550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F04E1D95-E742-484B-A1DB-53C34A2675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9</xdr:row>
      <xdr:rowOff>25400</xdr:rowOff>
    </xdr:from>
    <xdr:to>
      <xdr:col>2</xdr:col>
      <xdr:colOff>981075</xdr:colOff>
      <xdr:row>14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CB0A6BD-3B7D-47EA-942B-70EF5B43F2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9</xdr:row>
      <xdr:rowOff>25400</xdr:rowOff>
    </xdr:from>
    <xdr:to>
      <xdr:col>5</xdr:col>
      <xdr:colOff>981075</xdr:colOff>
      <xdr:row>14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4F1124F-B026-49A4-A878-2BB6F58EEB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9</xdr:row>
      <xdr:rowOff>25400</xdr:rowOff>
    </xdr:from>
    <xdr:to>
      <xdr:col>8</xdr:col>
      <xdr:colOff>981075</xdr:colOff>
      <xdr:row>14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8AC79B6-27FA-4ABD-9733-0E3C57427C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15</xdr:row>
      <xdr:rowOff>25400</xdr:rowOff>
    </xdr:from>
    <xdr:to>
      <xdr:col>2</xdr:col>
      <xdr:colOff>981075</xdr:colOff>
      <xdr:row>19</xdr:row>
      <xdr:rowOff>209550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073C387-EC3C-47DB-9137-394BF164DA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15</xdr:row>
      <xdr:rowOff>25400</xdr:rowOff>
    </xdr:from>
    <xdr:to>
      <xdr:col>5</xdr:col>
      <xdr:colOff>981075</xdr:colOff>
      <xdr:row>19</xdr:row>
      <xdr:rowOff>209550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C12EA548-19C7-411C-A892-40007F1C4E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15</xdr:row>
      <xdr:rowOff>25400</xdr:rowOff>
    </xdr:from>
    <xdr:to>
      <xdr:col>8</xdr:col>
      <xdr:colOff>981075</xdr:colOff>
      <xdr:row>19</xdr:row>
      <xdr:rowOff>209550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A4328F6-80CC-4493-9031-465BB45632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21</xdr:row>
      <xdr:rowOff>25400</xdr:rowOff>
    </xdr:from>
    <xdr:to>
      <xdr:col>2</xdr:col>
      <xdr:colOff>981075</xdr:colOff>
      <xdr:row>25</xdr:row>
      <xdr:rowOff>209550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CED8DFF5-5AA5-416B-BBBB-DDF9BC3367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45497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21</xdr:row>
      <xdr:rowOff>25400</xdr:rowOff>
    </xdr:from>
    <xdr:to>
      <xdr:col>5</xdr:col>
      <xdr:colOff>981075</xdr:colOff>
      <xdr:row>25</xdr:row>
      <xdr:rowOff>209550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F03D677C-ED67-4470-9927-7976501BCB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45497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21</xdr:row>
      <xdr:rowOff>25400</xdr:rowOff>
    </xdr:from>
    <xdr:to>
      <xdr:col>8</xdr:col>
      <xdr:colOff>981075</xdr:colOff>
      <xdr:row>25</xdr:row>
      <xdr:rowOff>209550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B0F05F41-ED8E-4F62-BD37-DD6BD1B716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4549775"/>
          <a:ext cx="1968500" cy="1041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image" Target="../media/image1.png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70B-7B14-4940-8056-14B1A3EDCD13}">
  <sheetPr codeName="Sheet3"/>
  <dimension ref="A1:AG51"/>
  <sheetViews>
    <sheetView showGridLines="0" tabSelected="1" zoomScaleNormal="100" workbookViewId="0">
      <selection activeCell="AC4" sqref="AC4:AF4"/>
    </sheetView>
  </sheetViews>
  <sheetFormatPr defaultRowHeight="16.5"/>
  <cols>
    <col min="1" max="1" width="4.125" customWidth="1"/>
    <col min="2" max="3" width="13.125" customWidth="1"/>
    <col min="4" max="4" width="3.625" customWidth="1"/>
    <col min="5" max="6" width="13.125" customWidth="1"/>
    <col min="7" max="7" width="3.625" customWidth="1"/>
    <col min="8" max="9" width="13.125" customWidth="1"/>
    <col min="10" max="10" width="4.125" customWidth="1"/>
    <col min="11" max="11" width="4.75" customWidth="1"/>
    <col min="13" max="13" width="11.25" customWidth="1"/>
    <col min="14" max="14" width="31.25" customWidth="1"/>
    <col min="15" max="17" width="7.75" customWidth="1"/>
    <col min="18" max="25" width="8.75" hidden="1" customWidth="1"/>
    <col min="26" max="26" width="6.875" customWidth="1"/>
    <col min="27" max="27" width="4.125" customWidth="1"/>
    <col min="28" max="28" width="14.625" customWidth="1"/>
    <col min="29" max="30" width="4.75" customWidth="1"/>
    <col min="32" max="32" width="12.875" bestFit="1" customWidth="1"/>
    <col min="33" max="33" width="4.125" customWidth="1"/>
  </cols>
  <sheetData>
    <row r="1" spans="2:32">
      <c r="Z1" s="19"/>
    </row>
    <row r="2" spans="2:32" ht="17.25" thickBot="1"/>
    <row r="3" spans="2:32" ht="17.25" thickBot="1">
      <c r="B3" s="78" t="s">
        <v>2</v>
      </c>
      <c r="C3" s="78"/>
      <c r="E3" s="78" t="s">
        <v>29</v>
      </c>
      <c r="F3" s="78"/>
      <c r="H3" s="78" t="s">
        <v>30</v>
      </c>
      <c r="I3" s="78"/>
      <c r="K3" s="81" t="s">
        <v>31</v>
      </c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  <c r="Z3" s="81"/>
      <c r="AB3" s="80" t="s">
        <v>32</v>
      </c>
      <c r="AC3" s="80"/>
      <c r="AD3" s="80"/>
      <c r="AE3" s="80"/>
      <c r="AF3" s="80"/>
    </row>
    <row r="4" spans="2:32" ht="18" customHeight="1" thickBot="1">
      <c r="D4" s="4"/>
      <c r="K4" s="51" t="s">
        <v>8</v>
      </c>
      <c r="L4" s="51" t="s">
        <v>1</v>
      </c>
      <c r="M4" s="51" t="s">
        <v>77</v>
      </c>
      <c r="N4" s="51" t="s">
        <v>4</v>
      </c>
      <c r="O4" s="52" t="s">
        <v>19</v>
      </c>
      <c r="P4" s="52" t="s">
        <v>20</v>
      </c>
      <c r="Q4" s="52" t="s">
        <v>21</v>
      </c>
      <c r="R4" s="52" t="s">
        <v>22</v>
      </c>
      <c r="S4" s="52" t="s">
        <v>0</v>
      </c>
      <c r="T4" s="52" t="s">
        <v>23</v>
      </c>
      <c r="U4" s="52" t="s">
        <v>24</v>
      </c>
      <c r="V4" s="52" t="s">
        <v>25</v>
      </c>
      <c r="W4" s="52" t="s">
        <v>26</v>
      </c>
      <c r="X4" s="52" t="s">
        <v>27</v>
      </c>
      <c r="Y4" s="52" t="s">
        <v>39</v>
      </c>
      <c r="Z4" s="51" t="s">
        <v>5</v>
      </c>
      <c r="AB4" s="60" t="s">
        <v>4</v>
      </c>
      <c r="AC4" s="79" t="str">
        <f>N5</f>
        <v>형지엘리트</v>
      </c>
      <c r="AD4" s="79"/>
      <c r="AE4" s="79"/>
      <c r="AF4" s="79"/>
    </row>
    <row r="5" spans="2:32">
      <c r="K5" s="53">
        <v>1</v>
      </c>
      <c r="L5" s="83" t="s">
        <v>2</v>
      </c>
      <c r="M5" s="53" t="str">
        <f>IFERROR(RIGHT(KOSPI!C2,6),"")</f>
        <v>093240</v>
      </c>
      <c r="N5" s="54" t="str">
        <f>IFERROR(KOSPI!B2,"")</f>
        <v>형지엘리트</v>
      </c>
      <c r="O5" s="55">
        <f>IFERROR(KOSPI!D2,"")</f>
        <v>2170</v>
      </c>
      <c r="P5" s="56" t="str">
        <f>IFERROR(KOSPI!E2,"")</f>
        <v>△ 311</v>
      </c>
      <c r="Q5" s="57">
        <f>IF(ISBLANK(KOSPI!F2),"",KOSPI!F2)</f>
        <v>0.1673</v>
      </c>
      <c r="R5" s="54">
        <f>KOSPI!G2</f>
        <v>19171695</v>
      </c>
      <c r="S5" s="54">
        <f>KOSPI!H2</f>
        <v>769</v>
      </c>
      <c r="T5" s="54">
        <f>KOSPI!I2</f>
        <v>70</v>
      </c>
      <c r="U5" s="54">
        <f>KOSPI!J2</f>
        <v>0.69</v>
      </c>
      <c r="V5" s="54">
        <f>KOSPI!K2</f>
        <v>10.53</v>
      </c>
      <c r="W5" s="54">
        <f>KOSPI!L2</f>
        <v>8.75</v>
      </c>
      <c r="X5" s="54">
        <f>KOSPI!M2</f>
        <v>0.91</v>
      </c>
      <c r="Y5" s="54" t="str">
        <f>IFERROR(IF(VLOOKUP(N15, 종목별전자공시!C:C, 2, FALSE)="전자공시", VLOOKUP(N15, 종목별전자공시!C:C, 1, FALSE), "일치 없음"), "결과 없음")</f>
        <v>결과 없음</v>
      </c>
      <c r="Z5" s="58" t="str">
        <f>IF(ISBLANK(KOSPI!C2),"",HYPERLINK(KOSPI!C2, "▶"))</f>
        <v>▶</v>
      </c>
      <c r="AB5" s="61" t="s">
        <v>45</v>
      </c>
      <c r="AC5" s="61"/>
      <c r="AD5" s="61"/>
      <c r="AE5" s="62"/>
      <c r="AF5" s="63">
        <f>IFERROR(VLOOKUP($AC$4,$N$5:$Y$24,2,0),"")</f>
        <v>2170</v>
      </c>
    </row>
    <row r="6" spans="2:32">
      <c r="K6" s="59">
        <v>2</v>
      </c>
      <c r="L6" s="83"/>
      <c r="M6" s="53" t="str">
        <f>IFERROR(RIGHT(KOSPI!C3,6),"")</f>
        <v>003780</v>
      </c>
      <c r="N6" s="54" t="str">
        <f>IFERROR(KOSPI!B3,"")</f>
        <v>진양산업</v>
      </c>
      <c r="O6" s="55">
        <f>IFERROR(KOSPI!D3,"")</f>
        <v>9370</v>
      </c>
      <c r="P6" s="56" t="str">
        <f>IFERROR(KOSPI!E3,"")</f>
        <v>△ 780</v>
      </c>
      <c r="Q6" s="57">
        <f>IF(ISBLANK(KOSPI!F3),"",KOSPI!F3)</f>
        <v>9.0800000000000006E-2</v>
      </c>
      <c r="R6" s="54">
        <f>KOSPI!G3</f>
        <v>1331481</v>
      </c>
      <c r="S6" s="54">
        <f>KOSPI!H3</f>
        <v>1218</v>
      </c>
      <c r="T6" s="54">
        <f>KOSPI!I3</f>
        <v>76</v>
      </c>
      <c r="U6" s="54">
        <f>KOSPI!J3</f>
        <v>0.82</v>
      </c>
      <c r="V6" s="54">
        <f>KOSPI!K3</f>
        <v>10.88</v>
      </c>
      <c r="W6" s="54">
        <f>KOSPI!L3</f>
        <v>15.7</v>
      </c>
      <c r="X6" s="54">
        <f>KOSPI!M3</f>
        <v>1.95</v>
      </c>
      <c r="Y6" s="54" t="str">
        <f>IFERROR(IF(VLOOKUP(N16, 종목별전자공시!C:C, 2, FALSE)="전자공시", VLOOKUP(N16, 종목별전자공시!C:C, 1, FALSE), "일치 없음"), "결과 없음")</f>
        <v>결과 없음</v>
      </c>
      <c r="Z6" s="58" t="str">
        <f>IF(ISBLANK(KOSPI!C3),"",HYPERLINK(KOSPI!C3, "▶"))</f>
        <v>▶</v>
      </c>
      <c r="AB6" s="61" t="s">
        <v>20</v>
      </c>
      <c r="AC6" s="61"/>
      <c r="AD6" s="61"/>
      <c r="AE6" s="64"/>
      <c r="AF6" s="65" t="str">
        <f>IFERROR(VLOOKUP($AC$4,$N$5:$Y$24,3,0),"")</f>
        <v>△ 311</v>
      </c>
    </row>
    <row r="7" spans="2:32">
      <c r="K7" s="59">
        <v>3</v>
      </c>
      <c r="L7" s="83"/>
      <c r="M7" s="53" t="str">
        <f>IFERROR(RIGHT(KOSPI!C4,6),"")</f>
        <v>329180</v>
      </c>
      <c r="N7" s="54" t="str">
        <f>IFERROR(KOSPI!B4,"")</f>
        <v>HD현대중공업</v>
      </c>
      <c r="O7" s="55">
        <f>IFERROR(KOSPI!D4,"")</f>
        <v>295000</v>
      </c>
      <c r="P7" s="56" t="str">
        <f>IFERROR(KOSPI!E4,"")</f>
        <v>△ 23,000</v>
      </c>
      <c r="Q7" s="57">
        <f>IF(ISBLANK(KOSPI!F4),"",KOSPI!F4)</f>
        <v>8.4599999999999995E-2</v>
      </c>
      <c r="R7" s="54">
        <f>KOSPI!G4</f>
        <v>336672</v>
      </c>
      <c r="S7" s="54">
        <f>KOSPI!H4</f>
        <v>261881</v>
      </c>
      <c r="T7" s="54">
        <f>KOSPI!I4</f>
        <v>1786</v>
      </c>
      <c r="U7" s="54">
        <f>KOSPI!J4</f>
        <v>10.97</v>
      </c>
      <c r="V7" s="54">
        <f>KOSPI!K4</f>
        <v>91.59</v>
      </c>
      <c r="W7" s="54">
        <f>KOSPI!L4</f>
        <v>0.47</v>
      </c>
      <c r="X7" s="54">
        <f>KOSPI!M4</f>
        <v>4.8</v>
      </c>
      <c r="Y7" s="54" t="str">
        <f>IFERROR(IF(VLOOKUP(N17, 종목별전자공시!C:C, 2, FALSE)="전자공시", VLOOKUP(N17, 종목별전자공시!C:C, 1, FALSE), "일치 없음"), "결과 없음")</f>
        <v>결과 없음</v>
      </c>
      <c r="Z7" s="58" t="str">
        <f>IF(ISBLANK(KOSPI!C4),"",HYPERLINK(KOSPI!C4, "▶"))</f>
        <v>▶</v>
      </c>
      <c r="AB7" s="61" t="s">
        <v>21</v>
      </c>
      <c r="AC7" s="61"/>
      <c r="AD7" s="61"/>
      <c r="AE7" s="64"/>
      <c r="AF7" s="66">
        <f>IFERROR(VLOOKUP($AC$4,$N$5:$Y$24,4,0),"")</f>
        <v>0.1673</v>
      </c>
    </row>
    <row r="8" spans="2:32" ht="17.25" thickBot="1">
      <c r="K8" s="59">
        <v>4</v>
      </c>
      <c r="L8" s="83"/>
      <c r="M8" s="53" t="str">
        <f>IFERROR(RIGHT(KOSPI!C5,6),"")</f>
        <v>010130</v>
      </c>
      <c r="N8" s="54" t="str">
        <f>IFERROR(KOSPI!B5,"")</f>
        <v>고려아연</v>
      </c>
      <c r="O8" s="55">
        <f>IFERROR(KOSPI!D5,"")</f>
        <v>1223000</v>
      </c>
      <c r="P8" s="56" t="str">
        <f>IFERROR(KOSPI!E5,"")</f>
        <v>△ 89,000</v>
      </c>
      <c r="Q8" s="57">
        <f>IF(ISBLANK(KOSPI!F5),"",KOSPI!F5)</f>
        <v>7.85E-2</v>
      </c>
      <c r="R8" s="54">
        <f>KOSPI!G5</f>
        <v>58436</v>
      </c>
      <c r="S8" s="54">
        <f>KOSPI!H5</f>
        <v>253201</v>
      </c>
      <c r="T8" s="54">
        <f>KOSPI!I5</f>
        <v>6599</v>
      </c>
      <c r="U8" s="54">
        <f>KOSPI!J5</f>
        <v>13.28</v>
      </c>
      <c r="V8" s="54">
        <f>KOSPI!K5</f>
        <v>40.46</v>
      </c>
      <c r="W8" s="54">
        <f>KOSPI!L5</f>
        <v>5.72</v>
      </c>
      <c r="X8" s="54">
        <f>KOSPI!M5</f>
        <v>2.69</v>
      </c>
      <c r="Y8" s="54" t="str">
        <f>IFERROR(IF(VLOOKUP(N18, 종목별전자공시!C:C, 2, FALSE)="전자공시", VLOOKUP(N18, 종목별전자공시!C:C, 1, FALSE), "일치 없음"), "결과 없음")</f>
        <v>결과 없음</v>
      </c>
      <c r="Z8" s="58" t="str">
        <f>IF(ISBLANK(KOSPI!C5),"",HYPERLINK(KOSPI!C5, "▶"))</f>
        <v>▶</v>
      </c>
      <c r="AB8" s="61" t="s">
        <v>22</v>
      </c>
      <c r="AC8" s="61"/>
      <c r="AD8" s="61"/>
      <c r="AE8" s="64"/>
      <c r="AF8" s="63">
        <f>IFERROR(VLOOKUP($AC$4,$N$5:$Y$24,5,0),"")</f>
        <v>19171695</v>
      </c>
    </row>
    <row r="9" spans="2:32" ht="17.25" thickBot="1">
      <c r="B9" s="78" t="s">
        <v>9</v>
      </c>
      <c r="C9" s="78"/>
      <c r="E9" s="78" t="s">
        <v>10</v>
      </c>
      <c r="F9" s="78"/>
      <c r="H9" s="78" t="s">
        <v>11</v>
      </c>
      <c r="I9" s="78"/>
      <c r="K9" s="59">
        <v>5</v>
      </c>
      <c r="L9" s="83"/>
      <c r="M9" s="53" t="str">
        <f>IFERROR(RIGHT(KOSPI!C6,6),"")</f>
        <v>018500</v>
      </c>
      <c r="N9" s="54" t="str">
        <f>IFERROR(KOSPI!B6,"")</f>
        <v>동원금속</v>
      </c>
      <c r="O9" s="55">
        <f>IFERROR(KOSPI!D6,"")</f>
        <v>1875</v>
      </c>
      <c r="P9" s="56" t="str">
        <f>IFERROR(KOSPI!E6,"")</f>
        <v>△ 135</v>
      </c>
      <c r="Q9" s="57">
        <f>IF(ISBLANK(KOSPI!F6),"",KOSPI!F6)</f>
        <v>7.7600000000000002E-2</v>
      </c>
      <c r="R9" s="54">
        <f>KOSPI!G6</f>
        <v>22497668</v>
      </c>
      <c r="S9" s="54">
        <f>KOSPI!H6</f>
        <v>877</v>
      </c>
      <c r="T9" s="54">
        <f>KOSPI!I6</f>
        <v>357</v>
      </c>
      <c r="U9" s="54">
        <f>KOSPI!J6</f>
        <v>1.28</v>
      </c>
      <c r="V9" s="54">
        <f>KOSPI!K6</f>
        <v>7.08</v>
      </c>
      <c r="W9" s="54">
        <f>KOSPI!L6</f>
        <v>18.63</v>
      </c>
      <c r="X9" s="54">
        <f>KOSPI!M6</f>
        <v>0.78</v>
      </c>
      <c r="Y9" s="54" t="str">
        <f>IFERROR(IF(VLOOKUP(N19, 종목별전자공시!C:C, 2, FALSE)="전자공시", VLOOKUP(N19, 종목별전자공시!C:C, 1, FALSE), "일치 없음"), "결과 없음")</f>
        <v>결과 없음</v>
      </c>
      <c r="Z9" s="58" t="str">
        <f>IF(ISBLANK(KOSPI!C6),"",HYPERLINK(KOSPI!C6, "▶"))</f>
        <v>▶</v>
      </c>
      <c r="AB9" s="61" t="s">
        <v>46</v>
      </c>
      <c r="AC9" s="61"/>
      <c r="AD9" s="61"/>
      <c r="AE9" s="67"/>
      <c r="AF9" s="63">
        <f>IFERROR(VLOOKUP($AC$4,$N$5:$Y$24,6,0),"")</f>
        <v>769</v>
      </c>
    </row>
    <row r="10" spans="2:32">
      <c r="B10" s="3"/>
      <c r="C10" s="5"/>
      <c r="E10" s="6"/>
      <c r="F10" s="9"/>
      <c r="K10" s="59">
        <v>6</v>
      </c>
      <c r="L10" s="83"/>
      <c r="M10" s="53" t="str">
        <f>IFERROR(RIGHT(KOSPI!C7,6),"")</f>
        <v>051630</v>
      </c>
      <c r="N10" s="54" t="str">
        <f>IFERROR(KOSPI!B7,"")</f>
        <v>진양화학</v>
      </c>
      <c r="O10" s="55">
        <f>IFERROR(KOSPI!D7,"")</f>
        <v>3430</v>
      </c>
      <c r="P10" s="56" t="str">
        <f>IFERROR(KOSPI!E7,"")</f>
        <v>△ 240</v>
      </c>
      <c r="Q10" s="57">
        <f>IF(ISBLANK(KOSPI!F7),"",KOSPI!F7)</f>
        <v>7.5200000000000003E-2</v>
      </c>
      <c r="R10" s="54">
        <f>KOSPI!G7</f>
        <v>836478</v>
      </c>
      <c r="S10" s="54">
        <f>KOSPI!H7</f>
        <v>727</v>
      </c>
      <c r="T10" s="54">
        <f>KOSPI!I7</f>
        <v>-21</v>
      </c>
      <c r="U10" s="54">
        <f>KOSPI!J7</f>
        <v>0.28999999999999998</v>
      </c>
      <c r="V10" s="54">
        <f>KOSPI!K7</f>
        <v>-15.24</v>
      </c>
      <c r="W10" s="54">
        <f>KOSPI!L7</f>
        <v>-6.45</v>
      </c>
      <c r="X10" s="54">
        <f>KOSPI!M7</f>
        <v>2</v>
      </c>
      <c r="Y10" s="54" t="str">
        <f>IFERROR(IF(VLOOKUP(N20, 종목별전자공시!C:C, 2, FALSE)="전자공시", VLOOKUP(N20, 종목별전자공시!C:C, 1, FALSE), "일치 없음"), "결과 없음")</f>
        <v>결과 없음</v>
      </c>
      <c r="Z10" s="58" t="str">
        <f>IF(ISBLANK(KOSPI!C7),"",HYPERLINK(KOSPI!C7, "▶"))</f>
        <v>▶</v>
      </c>
      <c r="AB10" s="61" t="s">
        <v>49</v>
      </c>
      <c r="AC10" s="61"/>
      <c r="AD10" s="61"/>
      <c r="AE10" s="67"/>
      <c r="AF10" s="68">
        <f>IFERROR(VLOOKUP($AC$4,$N$5:$Y$24,7,0),"")</f>
        <v>70</v>
      </c>
    </row>
    <row r="11" spans="2:32" ht="17.45" customHeight="1">
      <c r="K11" s="59">
        <v>7</v>
      </c>
      <c r="L11" s="83"/>
      <c r="M11" s="53" t="str">
        <f>IFERROR(RIGHT(KOSPI!C8,6),"")</f>
        <v>082740</v>
      </c>
      <c r="N11" s="54" t="str">
        <f>IFERROR(KOSPI!B8,"")</f>
        <v>한화엔진</v>
      </c>
      <c r="O11" s="55">
        <f>IFERROR(KOSPI!D8,"")</f>
        <v>18920</v>
      </c>
      <c r="P11" s="56" t="str">
        <f>IFERROR(KOSPI!E8,"")</f>
        <v>△ 1,280</v>
      </c>
      <c r="Q11" s="57">
        <f>IF(ISBLANK(KOSPI!F8),"",KOSPI!F8)</f>
        <v>7.2599999999999998E-2</v>
      </c>
      <c r="R11" s="54">
        <f>KOSPI!G8</f>
        <v>2109615</v>
      </c>
      <c r="S11" s="54">
        <f>KOSPI!H8</f>
        <v>15788</v>
      </c>
      <c r="T11" s="54">
        <f>KOSPI!I8</f>
        <v>87</v>
      </c>
      <c r="U11" s="54">
        <f>KOSPI!J8</f>
        <v>8.61</v>
      </c>
      <c r="V11" s="54">
        <f>KOSPI!K8</f>
        <v>41.77</v>
      </c>
      <c r="W11" s="54">
        <f>KOSPI!L8</f>
        <v>-0.19</v>
      </c>
      <c r="X11" s="54">
        <f>KOSPI!M8</f>
        <v>4.4800000000000004</v>
      </c>
      <c r="Y11" s="54" t="str">
        <f>IFERROR(IF(VLOOKUP(N21, 종목별전자공시!C:C, 2, FALSE)="전자공시", VLOOKUP(N21, 종목별전자공시!C:C, 1, FALSE), "일치 없음"), "결과 없음")</f>
        <v>결과 없음</v>
      </c>
      <c r="Z11" s="58" t="str">
        <f>IF(ISBLANK(KOSPI!C8),"",HYPERLINK(KOSPI!C8, "▶"))</f>
        <v>▶</v>
      </c>
      <c r="AB11" s="61" t="s">
        <v>52</v>
      </c>
      <c r="AC11" s="61"/>
      <c r="AD11" s="61"/>
      <c r="AE11" s="67"/>
      <c r="AF11" s="68">
        <f>IFERROR(VLOOKUP($AC$4,$N$5:$Y$24,8,0),"")</f>
        <v>0.69</v>
      </c>
    </row>
    <row r="12" spans="2:32">
      <c r="K12" s="59">
        <v>8</v>
      </c>
      <c r="L12" s="83"/>
      <c r="M12" s="53" t="str">
        <f>IFERROR(RIGHT(KOSPI!C9,6),"")</f>
        <v>011790</v>
      </c>
      <c r="N12" s="54" t="str">
        <f>IFERROR(KOSPI!B9,"")</f>
        <v>SKC</v>
      </c>
      <c r="O12" s="55">
        <f>IFERROR(KOSPI!D9,"")</f>
        <v>112100</v>
      </c>
      <c r="P12" s="56" t="str">
        <f>IFERROR(KOSPI!E9,"")</f>
        <v>△ 7,400</v>
      </c>
      <c r="Q12" s="57">
        <f>IF(ISBLANK(KOSPI!F9),"",KOSPI!F9)</f>
        <v>7.0699999999999999E-2</v>
      </c>
      <c r="R12" s="54">
        <f>KOSPI!G9</f>
        <v>361048</v>
      </c>
      <c r="S12" s="54">
        <f>KOSPI!H9</f>
        <v>42450</v>
      </c>
      <c r="T12" s="54">
        <f>KOSPI!I9</f>
        <v>-2163</v>
      </c>
      <c r="U12" s="54">
        <f>KOSPI!J9</f>
        <v>15.15</v>
      </c>
      <c r="V12" s="54">
        <f>KOSPI!K9</f>
        <v>-13.75</v>
      </c>
      <c r="W12" s="54">
        <f>KOSPI!L9</f>
        <v>-17.57</v>
      </c>
      <c r="X12" s="54">
        <f>KOSPI!M9</f>
        <v>2.94</v>
      </c>
      <c r="Y12" s="54" t="str">
        <f>IFERROR(IF(VLOOKUP(N22, 종목별전자공시!C:C, 2, FALSE)="전자공시", VLOOKUP(N22, 종목별전자공시!C:C, 1, FALSE), "일치 없음"), "결과 없음")</f>
        <v>결과 없음</v>
      </c>
      <c r="Z12" s="58" t="str">
        <f>IF(ISBLANK(KOSPI!C9),"",HYPERLINK(KOSPI!C9, "▶"))</f>
        <v>▶</v>
      </c>
      <c r="AB12" s="61" t="s">
        <v>50</v>
      </c>
      <c r="AC12" s="61"/>
      <c r="AD12" s="61"/>
      <c r="AE12" s="67"/>
      <c r="AF12" s="68">
        <f>IFERROR(VLOOKUP($AC$4,$N$5:$Y$24,9,0),"")</f>
        <v>10.53</v>
      </c>
    </row>
    <row r="13" spans="2:32">
      <c r="K13" s="59">
        <v>9</v>
      </c>
      <c r="L13" s="83"/>
      <c r="M13" s="53" t="str">
        <f>IFERROR(RIGHT(KOSPI!C10,6),"")</f>
        <v>457480</v>
      </c>
      <c r="N13" s="54" t="str">
        <f>IFERROR(KOSPI!B10,"")</f>
        <v>ACE 테슬라밸류체인액티브</v>
      </c>
      <c r="O13" s="55">
        <f>IFERROR(KOSPI!D10,"")</f>
        <v>20425</v>
      </c>
      <c r="P13" s="56" t="str">
        <f>IFERROR(KOSPI!E10,"")</f>
        <v>△ 1,310</v>
      </c>
      <c r="Q13" s="57">
        <f>IF(ISBLANK(KOSPI!F10),"",KOSPI!F10)</f>
        <v>6.8500000000000005E-2</v>
      </c>
      <c r="R13" s="54">
        <f>KOSPI!G10</f>
        <v>1531613</v>
      </c>
      <c r="S13" s="54">
        <f>KOSPI!H10</f>
        <v>7792</v>
      </c>
      <c r="T13" s="54" t="str">
        <f>KOSPI!I10</f>
        <v>N/A</v>
      </c>
      <c r="U13" s="54">
        <f>KOSPI!J10</f>
        <v>0.95</v>
      </c>
      <c r="V13" s="54" t="str">
        <f>KOSPI!K10</f>
        <v>N/A</v>
      </c>
      <c r="W13" s="54" t="str">
        <f>KOSPI!L10</f>
        <v>N/A</v>
      </c>
      <c r="X13" s="54" t="str">
        <f>KOSPI!M10</f>
        <v>N/A</v>
      </c>
      <c r="Y13" s="54" t="str">
        <f>IFERROR(IF(VLOOKUP(N23, 종목별전자공시!C:C, 2, FALSE)="전자공시", VLOOKUP(N23, 종목별전자공시!C:C, 1, FALSE), "일치 없음"), "결과 없음")</f>
        <v>결과 없음</v>
      </c>
      <c r="Z13" s="58" t="str">
        <f>IF(ISBLANK(KOSPI!C10),"",HYPERLINK(KOSPI!C10, "▶"))</f>
        <v>▶</v>
      </c>
      <c r="AB13" s="61" t="s">
        <v>51</v>
      </c>
      <c r="AC13" s="61"/>
      <c r="AD13" s="61"/>
      <c r="AE13" s="67"/>
      <c r="AF13" s="68">
        <f>IFERROR(VLOOKUP($AC$4,$N$5:$Y$24,10,0),"")</f>
        <v>8.75</v>
      </c>
    </row>
    <row r="14" spans="2:32" ht="17.25" thickBot="1">
      <c r="K14" s="59">
        <v>10</v>
      </c>
      <c r="L14" s="84"/>
      <c r="M14" s="53" t="str">
        <f>IFERROR(RIGHT(KOSPI!C11,6),"")</f>
        <v>003350</v>
      </c>
      <c r="N14" s="54" t="str">
        <f>IFERROR(KOSPI!B11,"")</f>
        <v>한국화장품제조</v>
      </c>
      <c r="O14" s="55">
        <f>IFERROR(KOSPI!D11,"")</f>
        <v>52800</v>
      </c>
      <c r="P14" s="56" t="str">
        <f>IFERROR(KOSPI!E11,"")</f>
        <v>△ 2,800</v>
      </c>
      <c r="Q14" s="57">
        <f>IF(ISBLANK(KOSPI!F11),"",KOSPI!F11)</f>
        <v>5.6000000000000001E-2</v>
      </c>
      <c r="R14" s="54">
        <f>KOSPI!G11</f>
        <v>69170</v>
      </c>
      <c r="S14" s="54">
        <f>KOSPI!H11</f>
        <v>2393</v>
      </c>
      <c r="T14" s="54">
        <f>KOSPI!I11</f>
        <v>90</v>
      </c>
      <c r="U14" s="54">
        <f>KOSPI!J11</f>
        <v>2.5299999999999998</v>
      </c>
      <c r="V14" s="54">
        <f>KOSPI!K11</f>
        <v>12.59</v>
      </c>
      <c r="W14" s="54">
        <f>KOSPI!L11</f>
        <v>14.58</v>
      </c>
      <c r="X14" s="54">
        <f>KOSPI!M11</f>
        <v>2.71</v>
      </c>
      <c r="Y14" s="54" t="str">
        <f>IFERROR(IF(VLOOKUP(N24, 종목별전자공시!C:C, 2, FALSE)="전자공시", VLOOKUP(N24, 종목별전자공시!C:C, 1, FALSE), "일치 없음"), "결과 없음")</f>
        <v>결과 없음</v>
      </c>
      <c r="Z14" s="58" t="str">
        <f>IF(ISBLANK(KOSPI!C11),"",HYPERLINK(KOSPI!C11, "▶"))</f>
        <v>▶</v>
      </c>
      <c r="AB14" s="61" t="s">
        <v>53</v>
      </c>
      <c r="AC14" s="61"/>
      <c r="AD14" s="61"/>
      <c r="AE14" s="67"/>
      <c r="AF14" s="68">
        <f>IFERROR(VLOOKUP($AC$4,$N$5:$Y$24,11,0),"")</f>
        <v>0.91</v>
      </c>
    </row>
    <row r="15" spans="2:32" ht="17.25" thickBot="1">
      <c r="B15" s="78" t="s">
        <v>12</v>
      </c>
      <c r="C15" s="78"/>
      <c r="E15" s="78" t="s">
        <v>13</v>
      </c>
      <c r="F15" s="78"/>
      <c r="H15" s="78" t="s">
        <v>14</v>
      </c>
      <c r="I15" s="78"/>
      <c r="K15" s="53">
        <v>1</v>
      </c>
      <c r="L15" s="82" t="s">
        <v>3</v>
      </c>
      <c r="M15" s="59" t="str">
        <f>IFERROR(RIGHT(KOSDAQ!C2,6),"")</f>
        <v>387570</v>
      </c>
      <c r="N15" s="54" t="str">
        <f>IFERROR(KOSDAQ!B2,"")</f>
        <v>파인메딕스</v>
      </c>
      <c r="O15" s="55">
        <f>IFERROR(KOSDAQ!D2,"")</f>
        <v>22100</v>
      </c>
      <c r="P15" s="56" t="str">
        <f>IFERROR(KOSDAQ!E2,"")</f>
        <v>△ 12,100</v>
      </c>
      <c r="Q15" s="57">
        <f>IF(ISBLANK(KOSDAQ!F2),"",KOSDAQ!F2)</f>
        <v>1.21</v>
      </c>
      <c r="R15" s="54">
        <f>KOSDAQ!G7</f>
        <v>6384233</v>
      </c>
      <c r="S15" s="54">
        <f>KOSDAQ!H7</f>
        <v>2773</v>
      </c>
      <c r="T15" s="54">
        <f>KOSDAQ!I7</f>
        <v>22</v>
      </c>
      <c r="U15" s="54">
        <f>KOSDAQ!J7</f>
        <v>1.01</v>
      </c>
      <c r="V15" s="54">
        <f>KOSDAQ!K7</f>
        <v>5.21</v>
      </c>
      <c r="W15" s="54">
        <f>KOSDAQ!L7</f>
        <v>-4.17</v>
      </c>
      <c r="X15" s="54">
        <f>KOSDAQ!M7</f>
        <v>0.63</v>
      </c>
      <c r="Y15" s="54" t="str">
        <f>IFERROR(IF(VLOOKUP(N25, 종목별전자공시!C:C, 2, FALSE)="전자공시", VLOOKUP(N25, 종목별전자공시!C:C, 1, FALSE), "일치 없음"), "결과 없음")</f>
        <v>결과 없음</v>
      </c>
      <c r="Z15" s="58" t="str">
        <f>IF(ISBLANK(KOSDAQ!C2),"",HYPERLINK(KOSDAQ!C2, "▶"))</f>
        <v>▶</v>
      </c>
      <c r="AB15" s="86"/>
      <c r="AC15" s="86"/>
      <c r="AD15" s="86"/>
      <c r="AE15" s="67"/>
      <c r="AF15" s="68"/>
    </row>
    <row r="16" spans="2:32" ht="17.25" thickBot="1">
      <c r="K16" s="59">
        <v>2</v>
      </c>
      <c r="L16" s="83"/>
      <c r="M16" s="59" t="str">
        <f>IFERROR(RIGHT(KOSDAQ!C3,6),"")</f>
        <v>229000</v>
      </c>
      <c r="N16" s="54" t="str">
        <f>IFERROR(KOSDAQ!B3,"")</f>
        <v>젠큐릭스</v>
      </c>
      <c r="O16" s="55">
        <f>IFERROR(KOSDAQ!D3,"")</f>
        <v>1706</v>
      </c>
      <c r="P16" s="56" t="str">
        <f>IFERROR(KOSDAQ!E3,"")</f>
        <v>▲ 393</v>
      </c>
      <c r="Q16" s="57">
        <f>IF(ISBLANK(KOSDAQ!F3),"",KOSDAQ!F3)</f>
        <v>0.29930000000000001</v>
      </c>
      <c r="R16" s="54">
        <f>KOSDAQ!G8</f>
        <v>1590788</v>
      </c>
      <c r="S16" s="54">
        <f>KOSDAQ!H8</f>
        <v>33503</v>
      </c>
      <c r="T16" s="54">
        <f>KOSDAQ!I8</f>
        <v>299</v>
      </c>
      <c r="U16" s="54">
        <f>KOSDAQ!J8</f>
        <v>7.78</v>
      </c>
      <c r="V16" s="54">
        <f>KOSDAQ!K8</f>
        <v>-752.47</v>
      </c>
      <c r="W16" s="54">
        <f>KOSDAQ!L8</f>
        <v>6.75</v>
      </c>
      <c r="X16" s="54">
        <f>KOSDAQ!M8</f>
        <v>16.28</v>
      </c>
      <c r="Y16" s="54" t="str">
        <f>IFERROR(IF(VLOOKUP(N26, 종목별전자공시!C:C, 2, FALSE)="전자공시", VLOOKUP(N26, 종목별전자공시!C:C, 1, FALSE), "일치 없음"), "결과 없음")</f>
        <v>결과 없음</v>
      </c>
      <c r="Z16" s="58" t="str">
        <f>IF(ISBLANK(KOSDAQ!C3),"",HYPERLINK(KOSDAQ!C3, "▶"))</f>
        <v>▶</v>
      </c>
      <c r="AB16" s="80" t="s">
        <v>79</v>
      </c>
      <c r="AC16" s="80"/>
      <c r="AD16" s="80"/>
      <c r="AE16" s="80" t="s">
        <v>35</v>
      </c>
      <c r="AF16" s="80"/>
    </row>
    <row r="17" spans="1:33" ht="17.25" thickBot="1">
      <c r="K17" s="59">
        <v>3</v>
      </c>
      <c r="L17" s="83"/>
      <c r="M17" s="59" t="str">
        <f>IFERROR(RIGHT(KOSDAQ!C4,6),"")</f>
        <v>043590</v>
      </c>
      <c r="N17" s="54" t="str">
        <f>IFERROR(KOSDAQ!B4,"")</f>
        <v>웰킵스하이텍</v>
      </c>
      <c r="O17" s="55">
        <f>IFERROR(KOSDAQ!D4,"")</f>
        <v>757</v>
      </c>
      <c r="P17" s="56" t="str">
        <f>IFERROR(KOSDAQ!E4,"")</f>
        <v>△ 146</v>
      </c>
      <c r="Q17" s="57">
        <f>IF(ISBLANK(KOSDAQ!F4),"",KOSDAQ!F4)</f>
        <v>0.23899999999999999</v>
      </c>
      <c r="R17" s="54">
        <f>KOSDAQ!G9</f>
        <v>1634096</v>
      </c>
      <c r="S17" s="54">
        <f>KOSDAQ!H9</f>
        <v>1418</v>
      </c>
      <c r="T17" s="54">
        <f>KOSDAQ!I9</f>
        <v>-162</v>
      </c>
      <c r="U17" s="54">
        <f>KOSDAQ!J9</f>
        <v>0.19</v>
      </c>
      <c r="V17" s="54">
        <f>KOSDAQ!K9</f>
        <v>-13.38</v>
      </c>
      <c r="W17" s="54">
        <f>KOSDAQ!L9</f>
        <v>-40.090000000000003</v>
      </c>
      <c r="X17" s="54">
        <f>KOSDAQ!M9</f>
        <v>6.58</v>
      </c>
      <c r="Y17" s="54" t="str">
        <f>IFERROR(IF(VLOOKUP(N27, 종목별전자공시!C:C, 2, FALSE)="전자공시", VLOOKUP(N27, 종목별전자공시!C:C, 1, FALSE), "일치 없음"), "결과 없음")</f>
        <v>결과 없음</v>
      </c>
      <c r="Z17" s="58" t="str">
        <f>IF(ISBLANK(KOSDAQ!C4),"",HYPERLINK(KOSDAQ!C4, "▶"))</f>
        <v>▶</v>
      </c>
      <c r="AB17" s="69" t="s">
        <v>6</v>
      </c>
      <c r="AC17" s="69"/>
      <c r="AD17" s="69" t="s">
        <v>5</v>
      </c>
      <c r="AE17" s="69" t="s">
        <v>1</v>
      </c>
      <c r="AF17" s="69" t="s">
        <v>33</v>
      </c>
    </row>
    <row r="18" spans="1:33">
      <c r="K18" s="59">
        <v>4</v>
      </c>
      <c r="L18" s="83"/>
      <c r="M18" s="59" t="str">
        <f>IFERROR(RIGHT(KOSDAQ!C5,6),"")</f>
        <v>377480</v>
      </c>
      <c r="N18" s="54" t="str">
        <f>IFERROR(KOSDAQ!B5,"")</f>
        <v>마음AI</v>
      </c>
      <c r="O18" s="55">
        <f>IFERROR(KOSDAQ!D5,"")</f>
        <v>19460</v>
      </c>
      <c r="P18" s="56" t="str">
        <f>IFERROR(KOSDAQ!E5,"")</f>
        <v>△ 3,680</v>
      </c>
      <c r="Q18" s="57">
        <f>IF(ISBLANK(KOSDAQ!F5),"",KOSDAQ!F5)</f>
        <v>0.23319999999999999</v>
      </c>
      <c r="R18" s="54">
        <f>KOSDAQ!G10</f>
        <v>19896859</v>
      </c>
      <c r="S18" s="54">
        <f>KOSDAQ!H10</f>
        <v>4002</v>
      </c>
      <c r="T18" s="54">
        <f>KOSDAQ!I10</f>
        <v>363</v>
      </c>
      <c r="U18" s="54">
        <f>KOSDAQ!J10</f>
        <v>5.23</v>
      </c>
      <c r="V18" s="54">
        <f>KOSDAQ!K10</f>
        <v>8.6</v>
      </c>
      <c r="W18" s="54">
        <f>KOSDAQ!L10</f>
        <v>16.3</v>
      </c>
      <c r="X18" s="54">
        <f>KOSDAQ!M10</f>
        <v>1.32</v>
      </c>
      <c r="Y18" s="54" t="str">
        <f>IFERROR(IF(VLOOKUP(N28, 종목별전자공시!C:C, 2, FALSE)="전자공시", VLOOKUP(N28, 종목별전자공시!C:C, 1, FALSE), "일치 없음"), "결과 없음")</f>
        <v>결과 없음</v>
      </c>
      <c r="Z18" s="58" t="str">
        <f>IF(ISBLANK(KOSDAQ!C5),"",HYPERLINK(KOSDAQ!C5, "▶"))</f>
        <v>▶</v>
      </c>
      <c r="AB18" s="70" t="str">
        <f t="array" ref="AB18">IFERROR(INDEX(종목별전자공시!$E$2:$E$200, MATCH(1,--($AC$4=종목별전자공시!$C$2:$C$200)*(ROWS($A$1:A1)=종목별전자공시!$A$2:$A$200),0)),"")</f>
        <v>조회공시요구(현저한시황변동)에대한답변(중요공시대상없음)</v>
      </c>
      <c r="AC18" s="71"/>
      <c r="AD18" s="72" t="str">
        <f t="array" ref="AD18">IFERROR(HYPERLINK(INDEX(종목별전자공시!$D$2:$D$200, MATCH(1,--($AC$4=종목별전자공시!$C$2:$C$200)*(ROWS($A$1:A1)=종목별전자공시!$A$2:$A$200),0)),"▶"),"")</f>
        <v>▶</v>
      </c>
      <c r="AE18" s="73" t="s">
        <v>34</v>
      </c>
      <c r="AF18" s="72">
        <f>COUNTA(시황정보!A2:A251)</f>
        <v>13</v>
      </c>
    </row>
    <row r="19" spans="1:33">
      <c r="K19" s="59">
        <v>5</v>
      </c>
      <c r="L19" s="83"/>
      <c r="M19" s="59" t="str">
        <f>IFERROR(RIGHT(KOSDAQ!C6,6),"")</f>
        <v>160190</v>
      </c>
      <c r="N19" s="54" t="str">
        <f>IFERROR(KOSDAQ!B6,"")</f>
        <v>하이젠알앤엠</v>
      </c>
      <c r="O19" s="55">
        <f>IFERROR(KOSDAQ!D6,"")</f>
        <v>13170</v>
      </c>
      <c r="P19" s="56" t="str">
        <f>IFERROR(KOSDAQ!E6,"")</f>
        <v>△ 2,360</v>
      </c>
      <c r="Q19" s="57">
        <f>IF(ISBLANK(KOSDAQ!F6),"",KOSDAQ!F6)</f>
        <v>0.21829999999999999</v>
      </c>
      <c r="R19" s="54">
        <f>KOSDAQ!G11</f>
        <v>1259361</v>
      </c>
      <c r="S19" s="54">
        <f>KOSDAQ!H11</f>
        <v>653</v>
      </c>
      <c r="T19" s="54">
        <f>KOSDAQ!I11</f>
        <v>13</v>
      </c>
      <c r="U19" s="54">
        <f>KOSDAQ!J11</f>
        <v>3.88</v>
      </c>
      <c r="V19" s="54">
        <f>KOSDAQ!K11</f>
        <v>36.29</v>
      </c>
      <c r="W19" s="54">
        <f>KOSDAQ!L11</f>
        <v>20.5</v>
      </c>
      <c r="X19" s="54">
        <f>KOSDAQ!M11</f>
        <v>1.7</v>
      </c>
      <c r="Y19" s="54" t="str">
        <f>IFERROR(IF(VLOOKUP(N29, 종목별전자공시!C:C, 2, FALSE)="전자공시", VLOOKUP(N29, 종목별전자공시!C:C, 1, FALSE), "일치 없음"), "결과 없음")</f>
        <v>결과 없음</v>
      </c>
      <c r="Z19" s="58" t="str">
        <f>IF(ISBLANK(KOSDAQ!C6),"",HYPERLINK(KOSDAQ!C6, "▶"))</f>
        <v>▶</v>
      </c>
      <c r="AB19" s="70" t="str">
        <f t="array" ref="AB19">IFERROR(INDEX(종목별전자공시!$E$2:$E$200, MATCH(1,--($AC$4=종목별전자공시!$C$2:$C$200)*(ROWS($A$1:A2)=종목별전자공시!$A$2:$A$200),0)),"")</f>
        <v>조회공시요구(현저한시황변동)</v>
      </c>
      <c r="AC19" s="67"/>
      <c r="AD19" s="72" t="str">
        <f t="array" ref="AD19">IFERROR(HYPERLINK(INDEX(종목별전자공시!$D$2:$D$200, MATCH(1,--($AC$4=종목별전자공시!$C$2:$C$200)*(ROWS($A$1:A2)=종목별전자공시!$A$2:$A$200),0)),"▶"),"")</f>
        <v>▶</v>
      </c>
      <c r="AE19" s="73" t="s">
        <v>36</v>
      </c>
      <c r="AF19" s="72">
        <f>COUNTA(투자정보!A3:A252)</f>
        <v>7</v>
      </c>
    </row>
    <row r="20" spans="1:33" ht="17.25" thickBot="1">
      <c r="K20" s="59">
        <v>6</v>
      </c>
      <c r="L20" s="83"/>
      <c r="M20" s="59" t="str">
        <f>IFERROR(RIGHT(KOSDAQ!C7,6),"")</f>
        <v>217270</v>
      </c>
      <c r="N20" s="54" t="str">
        <f>IFERROR(KOSDAQ!B7,"")</f>
        <v>넵튠</v>
      </c>
      <c r="O20" s="55">
        <f>IFERROR(KOSDAQ!D7,"")</f>
        <v>5940</v>
      </c>
      <c r="P20" s="56" t="str">
        <f>IFERROR(KOSDAQ!E7,"")</f>
        <v>△ 980</v>
      </c>
      <c r="Q20" s="57">
        <f>IF(ISBLANK(KOSDAQ!F7),"",KOSDAQ!F7)</f>
        <v>0.1976</v>
      </c>
      <c r="R20" s="54">
        <f>KOSDAQ!G12</f>
        <v>6352439</v>
      </c>
      <c r="S20" s="54">
        <f>KOSDAQ!H12</f>
        <v>329</v>
      </c>
      <c r="T20" s="54">
        <f>KOSDAQ!I12</f>
        <v>-30</v>
      </c>
      <c r="U20" s="54">
        <f>KOSDAQ!J12</f>
        <v>0.21</v>
      </c>
      <c r="V20" s="54">
        <f>KOSDAQ!K12</f>
        <v>-6.32</v>
      </c>
      <c r="W20" s="54">
        <f>KOSDAQ!L12</f>
        <v>-66.67</v>
      </c>
      <c r="X20" s="54">
        <f>KOSDAQ!M12</f>
        <v>11.49</v>
      </c>
      <c r="Y20" s="54" t="str">
        <f>IFERROR(IF(VLOOKUP(N30, 종목별전자공시!C:C, 2, FALSE)="전자공시", VLOOKUP(N30, 종목별전자공시!C:C, 1, FALSE), "일치 없음"), "결과 없음")</f>
        <v>결과 없음</v>
      </c>
      <c r="Z20" s="58" t="str">
        <f>IF(ISBLANK(KOSDAQ!C7),"",HYPERLINK(KOSDAQ!C7, "▶"))</f>
        <v>▶</v>
      </c>
      <c r="AB20" s="70" t="str">
        <f t="array" ref="AB20">IFERROR(INDEX(종목별전자공시!$E$2:$E$200, MATCH(1,--($AC$4=종목별전자공시!$C$2:$C$200)*(ROWS($A$1:A3)=종목별전자공시!$A$2:$A$200),0)),"")</f>
        <v xml:space="preserve">분기보고서 (2024.09) </v>
      </c>
      <c r="AC20" s="67"/>
      <c r="AD20" s="72" t="str">
        <f t="array" ref="AD20">IFERROR(HYPERLINK(INDEX(종목별전자공시!$D$2:$D$200, MATCH(1,--($AC$4=종목별전자공시!$C$2:$C$200)*(ROWS($A$1:A3)=종목별전자공시!$A$2:$A$200),0)),"▶"),"")</f>
        <v>▶</v>
      </c>
      <c r="AE20" s="73" t="s">
        <v>37</v>
      </c>
      <c r="AF20" s="72">
        <f>COUNTA(종목분석!B4:B253)</f>
        <v>8</v>
      </c>
    </row>
    <row r="21" spans="1:33" ht="17.25" thickBot="1">
      <c r="B21" s="78" t="s">
        <v>15</v>
      </c>
      <c r="C21" s="78"/>
      <c r="E21" s="78" t="s">
        <v>16</v>
      </c>
      <c r="F21" s="78"/>
      <c r="H21" s="78" t="s">
        <v>17</v>
      </c>
      <c r="I21" s="78"/>
      <c r="K21" s="59">
        <v>7</v>
      </c>
      <c r="L21" s="83"/>
      <c r="M21" s="59" t="str">
        <f>IFERROR(RIGHT(KOSDAQ!C8,6),"")</f>
        <v>065350</v>
      </c>
      <c r="N21" s="54" t="str">
        <f>IFERROR(KOSDAQ!B8,"")</f>
        <v>신성델타테크</v>
      </c>
      <c r="O21" s="55">
        <f>IFERROR(KOSDAQ!D8,"")</f>
        <v>121900</v>
      </c>
      <c r="P21" s="56" t="str">
        <f>IFERROR(KOSDAQ!E8,"")</f>
        <v>△ 19,900</v>
      </c>
      <c r="Q21" s="57">
        <f>IF(ISBLANK(KOSDAQ!F8),"",KOSDAQ!F8)</f>
        <v>0.1951</v>
      </c>
      <c r="R21" s="54">
        <f>KOSDAQ!G13</f>
        <v>9439934</v>
      </c>
      <c r="S21" s="54">
        <f>KOSDAQ!H13</f>
        <v>1075</v>
      </c>
      <c r="T21" s="54">
        <f>KOSDAQ!I13</f>
        <v>5</v>
      </c>
      <c r="U21" s="54">
        <f>KOSDAQ!J13</f>
        <v>1.1200000000000001</v>
      </c>
      <c r="V21" s="54">
        <f>KOSDAQ!K13</f>
        <v>47.14</v>
      </c>
      <c r="W21" s="54">
        <f>KOSDAQ!L13</f>
        <v>9.66</v>
      </c>
      <c r="X21" s="54">
        <f>KOSDAQ!M13</f>
        <v>2.79</v>
      </c>
      <c r="Y21" s="54" t="str">
        <f>IFERROR(IF(VLOOKUP(N31, 종목별전자공시!C:C, 2, FALSE)="전자공시", VLOOKUP(N31, 종목별전자공시!C:C, 1, FALSE), "일치 없음"), "결과 없음")</f>
        <v>결과 없음</v>
      </c>
      <c r="Z21" s="58" t="str">
        <f>IF(ISBLANK(KOSDAQ!C8),"",HYPERLINK(KOSDAQ!C8, "▶"))</f>
        <v>▶</v>
      </c>
      <c r="AB21" s="70" t="str">
        <f t="array" ref="AB21">IFERROR(INDEX(종목별전자공시!$E$2:$E$200, MATCH(1,--($AC$4=종목별전자공시!$C$2:$C$200)*(ROWS($A$1:A4)=종목별전자공시!$A$2:$A$200),0)),"")</f>
        <v>주식등의대량보유상황보고서(약식)</v>
      </c>
      <c r="AC21" s="67"/>
      <c r="AD21" s="72" t="str">
        <f t="array" ref="AD21">IFERROR(HYPERLINK(INDEX(종목별전자공시!$D$2:$D$200, MATCH(1,--($AC$4=종목별전자공시!$C$2:$C$200)*(ROWS($A$1:A4)=종목별전자공시!$A$2:$A$200),0)),"▶"),"")</f>
        <v>▶</v>
      </c>
      <c r="AE21" s="73" t="s">
        <v>47</v>
      </c>
      <c r="AF21" s="72">
        <f>COUNTA(산업분석!B5:B254)</f>
        <v>4</v>
      </c>
    </row>
    <row r="22" spans="1:33" ht="17.25" thickBot="1">
      <c r="K22" s="59">
        <v>8</v>
      </c>
      <c r="L22" s="83"/>
      <c r="M22" s="59" t="str">
        <f>IFERROR(RIGHT(KOSDAQ!C9,6),"")</f>
        <v>205500</v>
      </c>
      <c r="N22" s="54" t="str">
        <f>IFERROR(KOSDAQ!B9,"")</f>
        <v>액션스퀘어</v>
      </c>
      <c r="O22" s="55">
        <f>IFERROR(KOSDAQ!D9,"")</f>
        <v>2730</v>
      </c>
      <c r="P22" s="56" t="str">
        <f>IFERROR(KOSDAQ!E9,"")</f>
        <v>△ 430</v>
      </c>
      <c r="Q22" s="57">
        <f>IF(ISBLANK(KOSDAQ!F9),"",KOSDAQ!F9)</f>
        <v>0.187</v>
      </c>
      <c r="R22" s="54">
        <f>KOSDAQ!G14</f>
        <v>628241</v>
      </c>
      <c r="S22" s="54">
        <f>KOSDAQ!H14</f>
        <v>5114</v>
      </c>
      <c r="T22" s="54">
        <f>KOSDAQ!I14</f>
        <v>-146</v>
      </c>
      <c r="U22" s="54">
        <f>KOSDAQ!J14</f>
        <v>1.2</v>
      </c>
      <c r="V22" s="54">
        <f>KOSDAQ!K14</f>
        <v>-26.42</v>
      </c>
      <c r="W22" s="54">
        <f>KOSDAQ!L14</f>
        <v>-4.67</v>
      </c>
      <c r="X22" s="54">
        <f>KOSDAQ!M14</f>
        <v>2.19</v>
      </c>
      <c r="Y22" s="54" t="str">
        <f>IFERROR(IF(VLOOKUP(N32, 종목별전자공시!C:C, 2, FALSE)="전자공시", VLOOKUP(N32, 종목별전자공시!C:C, 1, FALSE), "일치 없음"), "결과 없음")</f>
        <v>결과 없음</v>
      </c>
      <c r="Z22" s="58" t="str">
        <f>IF(ISBLANK(KOSDAQ!C9),"",HYPERLINK(KOSDAQ!C9, "▶"))</f>
        <v>▶</v>
      </c>
      <c r="AB22" s="70" t="str">
        <f t="array" ref="AB22">IFERROR(INDEX(종목별전자공시!$E$2:$E$200, MATCH(1,--($AC$4=종목별전자공시!$C$2:$C$200)*(ROWS($A$1:A5)=종목별전자공시!$A$2:$A$200),0)),"")</f>
        <v/>
      </c>
      <c r="AC22" s="67"/>
      <c r="AD22" s="72" t="str">
        <f t="array" ref="AD22">IFERROR(HYPERLINK(INDEX(종목별전자공시!$D$2:$D$200, MATCH(1,--($AC$4=종목별전자공시!$C$2:$C$200)*(ROWS($A$1:A5)=종목별전자공시!$A$2:$A$200),0)),"▶"),"")</f>
        <v/>
      </c>
      <c r="AE22" s="73" t="s">
        <v>48</v>
      </c>
      <c r="AF22" s="72">
        <f>COUNTA(경제분석!B6:B255)</f>
        <v>0</v>
      </c>
    </row>
    <row r="23" spans="1:33" ht="17.25" thickBot="1">
      <c r="K23" s="59">
        <v>9</v>
      </c>
      <c r="L23" s="83"/>
      <c r="M23" s="59" t="str">
        <f>IFERROR(RIGHT(KOSDAQ!C10,6),"")</f>
        <v>050890</v>
      </c>
      <c r="N23" s="54" t="str">
        <f>IFERROR(KOSDAQ!B10,"")</f>
        <v>쏠리드</v>
      </c>
      <c r="O23" s="55">
        <f>IFERROR(KOSDAQ!D10,"")</f>
        <v>6550</v>
      </c>
      <c r="P23" s="56" t="str">
        <f>IFERROR(KOSDAQ!E10,"")</f>
        <v>△ 900</v>
      </c>
      <c r="Q23" s="57">
        <f>IF(ISBLANK(KOSDAQ!F10),"",KOSDAQ!F10)</f>
        <v>0.1593</v>
      </c>
      <c r="R23" s="54">
        <f>KOSDAQ!G15</f>
        <v>495534</v>
      </c>
      <c r="S23" s="54">
        <f>KOSDAQ!H15</f>
        <v>3544</v>
      </c>
      <c r="T23" s="54">
        <f>KOSDAQ!I15</f>
        <v>-629</v>
      </c>
      <c r="U23" s="54">
        <f>KOSDAQ!J15</f>
        <v>5.25</v>
      </c>
      <c r="V23" s="54">
        <f>KOSDAQ!K15</f>
        <v>-6.55</v>
      </c>
      <c r="W23" s="54">
        <f>KOSDAQ!L15</f>
        <v>-31.45</v>
      </c>
      <c r="X23" s="54">
        <f>KOSDAQ!M15</f>
        <v>2.52</v>
      </c>
      <c r="Y23" s="54" t="str">
        <f>IFERROR(IF(VLOOKUP(N33, 종목별전자공시!C:C, 2, FALSE)="전자공시", VLOOKUP(N33, 종목별전자공시!C:C, 1, FALSE), "일치 없음"), "결과 없음")</f>
        <v>결과 없음</v>
      </c>
      <c r="Z23" s="58" t="str">
        <f>IF(ISBLANK(KOSDAQ!C10),"",HYPERLINK(KOSDAQ!C10, "▶"))</f>
        <v>▶</v>
      </c>
      <c r="AB23" s="70" t="str">
        <f t="array" ref="AB23">IFERROR(INDEX(종목별전자공시!$E$2:$E$200, MATCH(1,--($AC$4=종목별전자공시!$C$2:$C$200)*(ROWS($A$1:A6)=종목별전자공시!$A$2:$A$200),0)),"")</f>
        <v/>
      </c>
      <c r="AC23" s="67"/>
      <c r="AD23" s="72" t="str">
        <f t="array" ref="AD23">IFERROR(HYPERLINK(INDEX(종목별전자공시!$D$2:$D$200, MATCH(1,--($AC$4=종목별전자공시!$C$2:$C$200)*(ROWS($A$1:A6)=종목별전자공시!$A$2:$A$200),0)),"▶"),"")</f>
        <v/>
      </c>
      <c r="AE23" s="80" t="s">
        <v>38</v>
      </c>
      <c r="AF23" s="80"/>
    </row>
    <row r="24" spans="1:33">
      <c r="K24" s="59">
        <v>10</v>
      </c>
      <c r="L24" s="84"/>
      <c r="M24" s="59" t="str">
        <f>IFERROR(RIGHT(KOSDAQ!C11,6),"")</f>
        <v>460940</v>
      </c>
      <c r="N24" s="54" t="str">
        <f>IFERROR(KOSDAQ!B11,"")</f>
        <v>피앤에스미캐닉스</v>
      </c>
      <c r="O24" s="55">
        <f>IFERROR(KOSDAQ!D11,"")</f>
        <v>10090</v>
      </c>
      <c r="P24" s="56" t="str">
        <f>IFERROR(KOSDAQ!E11,"")</f>
        <v>△ 1,270</v>
      </c>
      <c r="Q24" s="57">
        <f>IF(ISBLANK(KOSDAQ!F11),"",KOSDAQ!F11)</f>
        <v>0.14399999999999999</v>
      </c>
      <c r="R24" s="54">
        <f>KOSDAQ!G16</f>
        <v>8761421</v>
      </c>
      <c r="S24" s="54">
        <f>KOSDAQ!H16</f>
        <v>1664</v>
      </c>
      <c r="T24" s="54">
        <f>KOSDAQ!I16</f>
        <v>-19</v>
      </c>
      <c r="U24" s="54">
        <f>KOSDAQ!J16</f>
        <v>2.4500000000000002</v>
      </c>
      <c r="V24" s="54">
        <f>KOSDAQ!K16</f>
        <v>-14.88</v>
      </c>
      <c r="W24" s="54">
        <f>KOSDAQ!L16</f>
        <v>-6.43</v>
      </c>
      <c r="X24" s="54">
        <f>KOSDAQ!M16</f>
        <v>1.4</v>
      </c>
      <c r="Y24" s="54" t="str">
        <f>IFERROR(IF(VLOOKUP(N34, 종목별전자공시!C:C, 2, FALSE)="전자공시", VLOOKUP(N34, 종목별전자공시!C:C, 1, FALSE), "일치 없음"), "결과 없음")</f>
        <v>결과 없음</v>
      </c>
      <c r="Z24" s="58" t="str">
        <f>IF(ISBLANK(KOSDAQ!C11),"",HYPERLINK(KOSDAQ!C11, "▶"))</f>
        <v>▶</v>
      </c>
      <c r="AB24" s="70" t="str">
        <f t="array" ref="AB24">IFERROR(INDEX(종목별전자공시!$E$2:$E$200, MATCH(1,--($AC$4=종목별전자공시!$C$2:$C$200)*(ROWS($A$1:A7)=종목별전자공시!$A$2:$A$200),0)),"")</f>
        <v/>
      </c>
      <c r="AC24" s="67"/>
      <c r="AD24" s="72" t="str">
        <f t="array" ref="AD24">IFERROR(HYPERLINK(INDEX(종목별전자공시!$D$2:$D$200, MATCH(1,--($AC$4=종목별전자공시!$C$2:$C$200)*(ROWS($A$1:A7)=종목별전자공시!$A$2:$A$200),0)),"▶"),"")</f>
        <v/>
      </c>
      <c r="AE24" s="87" t="str">
        <f>HYPERLINK("https://www.bok.or.kr/static/jslibrary/pdfjs/viewer.html?file=%2FfileSrc%2Fportal%2F686e75f27bf04f44a8c7c8ad6d32b4bf%2F1%2F65da0166f8334cfe95c57a6e0ea6c4af.pdf","2024년 11월 경제전망보고서(Indigo Book)_FFFFF.pdf")</f>
        <v>2024년 11월 경제전망보고서(Indigo Book)_FFFFF.pdf</v>
      </c>
      <c r="AF24" s="87"/>
    </row>
    <row r="25" spans="1:33">
      <c r="K25" s="2"/>
      <c r="L25" s="2"/>
      <c r="M25" s="2"/>
      <c r="N25" s="15"/>
      <c r="O25" s="15"/>
      <c r="P25" s="16"/>
      <c r="Q25" s="16"/>
      <c r="R25" s="15"/>
      <c r="S25" s="15"/>
      <c r="T25" s="15"/>
      <c r="U25" s="15"/>
      <c r="V25" s="15"/>
      <c r="W25" s="15"/>
      <c r="X25" s="15"/>
      <c r="Y25" s="15"/>
      <c r="Z25" s="17"/>
      <c r="AB25" s="70" t="str">
        <f t="array" ref="AB25">IFERROR(INDEX(종목별전자공시!$E$2:$E$200, MATCH(1,--($AC$4=종목별전자공시!$C$2:$C$200)*(ROWS($A$1:A8)=종목별전자공시!$A$2:$A$200),0)),"")</f>
        <v/>
      </c>
      <c r="AC25" s="67"/>
      <c r="AD25" s="72" t="str">
        <f t="array" ref="AD25">IFERROR(HYPERLINK(INDEX(종목별전자공시!$D$2:$D$200, MATCH(1,--($AC$4=종목별전자공시!$C$2:$C$200)*(ROWS($A$1:A8)=종목별전자공시!$A$2:$A$200),0)),"▶"),"")</f>
        <v/>
      </c>
      <c r="AE25" s="88"/>
      <c r="AF25" s="88"/>
    </row>
    <row r="26" spans="1:33" ht="30" customHeight="1" thickBot="1"/>
    <row r="27" spans="1:33" ht="17.25" thickBot="1">
      <c r="B27" s="74"/>
      <c r="C27" s="74"/>
      <c r="D27" s="74"/>
      <c r="E27" s="74" t="s">
        <v>18</v>
      </c>
      <c r="F27" s="74"/>
      <c r="G27" s="74"/>
      <c r="H27" s="74"/>
      <c r="I27" s="74"/>
      <c r="K27" s="81" t="s">
        <v>40</v>
      </c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81"/>
      <c r="X27" s="81"/>
      <c r="Y27" s="81"/>
      <c r="Z27" s="81"/>
      <c r="AB27" s="85" t="s">
        <v>82</v>
      </c>
      <c r="AC27" s="80"/>
      <c r="AD27" s="80"/>
      <c r="AE27" s="80"/>
      <c r="AF27" s="80"/>
    </row>
    <row r="28" spans="1:33" ht="17.25" thickBot="1">
      <c r="K28" s="78" t="s">
        <v>7</v>
      </c>
      <c r="L28" s="78"/>
      <c r="M28" s="78" t="s">
        <v>28</v>
      </c>
      <c r="N28" s="78"/>
      <c r="O28" s="78"/>
      <c r="P28" s="78"/>
      <c r="Q28" s="78"/>
      <c r="R28" s="13"/>
      <c r="S28" s="13"/>
      <c r="T28" s="13"/>
      <c r="U28" s="13"/>
      <c r="V28" s="13"/>
      <c r="W28" s="13"/>
      <c r="X28" s="13"/>
      <c r="Y28" s="13"/>
      <c r="Z28" s="13" t="s">
        <v>5</v>
      </c>
      <c r="AB28" s="7" t="s">
        <v>28</v>
      </c>
      <c r="AC28" s="7"/>
      <c r="AD28" s="7"/>
      <c r="AE28" s="34" t="s">
        <v>76</v>
      </c>
      <c r="AF28" s="34" t="s">
        <v>4</v>
      </c>
    </row>
    <row r="29" spans="1:33">
      <c r="A29" s="2"/>
      <c r="B29" s="2"/>
      <c r="C29" s="2"/>
      <c r="D29" s="2"/>
      <c r="E29" s="2"/>
      <c r="F29" s="2"/>
      <c r="G29" s="2"/>
      <c r="H29" s="2"/>
      <c r="I29" s="2"/>
      <c r="J29" s="2"/>
      <c r="K29" s="77" t="str">
        <f>IFERROR(주요뉴스!$D2,"")</f>
        <v xml:space="preserve">디지털타임스 </v>
      </c>
      <c r="L29" s="77"/>
      <c r="M29" s="15" t="str">
        <f>IFERROR(주요뉴스!$A2,"")</f>
        <v>`157만` 청년도약계좌, 내년부터 기여금 2.4만→3.3만원 확대</v>
      </c>
      <c r="N29" s="15"/>
      <c r="O29" s="15"/>
      <c r="P29" s="15"/>
      <c r="Q29" s="15"/>
      <c r="R29" s="14"/>
      <c r="S29" s="14"/>
      <c r="T29" s="14"/>
      <c r="U29" s="14"/>
      <c r="V29" s="14"/>
      <c r="W29" s="14"/>
      <c r="X29" s="14"/>
      <c r="Y29" s="14"/>
      <c r="Z29" s="21" t="str">
        <f>IF(주요뉴스!$B2="","",HYPERLINK(주요뉴스!$B2,"▶"))</f>
        <v>▶</v>
      </c>
      <c r="AA29" s="15"/>
      <c r="AB29" s="22" t="str">
        <f t="array" ref="AB29">IFERROR(INDEX(종목별뉴스공시!E:E, SMALL(IF(종목별뉴스공시!A:A=1,ROW(종목별뉴스공시!A:A)),ROWS($A$1:A1))),"")</f>
        <v>미국·인도 조선업 파트너 되나…HD현대重 시총 11위 '들썩'</v>
      </c>
      <c r="AC29" s="14"/>
      <c r="AD29" s="14"/>
      <c r="AE29" s="49" t="str">
        <f t="array" ref="AE29">IFERROR(HYPERLINK(INDEX(종목별뉴스공시!D:D, SMALL(IF(종목별뉴스공시!A:A=1,ROW(종목별뉴스공시!A:A)),ROWS($A$1:A1))),"▶"),"")</f>
        <v>▶</v>
      </c>
      <c r="AF29" s="22" t="str">
        <f t="array" ref="AF29">IFERROR(INDEX(종목별뉴스공시!C:C, SMALL(IF(종목별뉴스공시!A:A=1,ROW(종목별뉴스공시!A:A)),ROWS($A$1:A1))),"")</f>
        <v>HD현대중공업</v>
      </c>
    </row>
    <row r="30" spans="1:33">
      <c r="K30" s="77" t="str">
        <f>IFERROR(주요뉴스!$D3,"")</f>
        <v xml:space="preserve">문화일보 </v>
      </c>
      <c r="L30" s="77"/>
      <c r="M30" s="15" t="str">
        <f>IFERROR(주요뉴스!$A3,"")</f>
        <v>환율 장중 1465원 뚫어… 코스피는 약보합</v>
      </c>
      <c r="N30" s="15"/>
      <c r="O30" s="15"/>
      <c r="P30" s="15"/>
      <c r="Q30" s="15"/>
      <c r="R30" s="14"/>
      <c r="S30" s="14"/>
      <c r="T30" s="14"/>
      <c r="U30" s="14"/>
      <c r="V30" s="14"/>
      <c r="W30" s="14"/>
      <c r="X30" s="14"/>
      <c r="Y30" s="14"/>
      <c r="Z30" s="21" t="str">
        <f>IF(주요뉴스!$B3="","",HYPERLINK(주요뉴스!$B3,"▶"))</f>
        <v>▶</v>
      </c>
      <c r="AA30" s="15"/>
      <c r="AB30" s="22">
        <f t="array" ref="AB30">IFERROR(INDEX(종목별뉴스공시!E:E, SMALL(IF(종목별뉴스공시!A:A=1,ROW(종목별뉴스공시!A:A)),ROWS($A$1:A2))),"")</f>
        <v>0</v>
      </c>
      <c r="AC30" s="14"/>
      <c r="AD30" s="14"/>
      <c r="AE30" s="49" t="str">
        <f t="array" ref="AE30">IFERROR(HYPERLINK(INDEX(종목별뉴스공시!D:D, SMALL(IF(종목별뉴스공시!A:A=1,ROW(종목별뉴스공시!A:A)),ROWS($A$1:A2))),"▶"),"")</f>
        <v>▶</v>
      </c>
      <c r="AF30" s="22" t="str">
        <f t="array" ref="AF30">IFERROR(INDEX(종목별뉴스공시!C:C, SMALL(IF(종목별뉴스공시!A:A=1,ROW(종목별뉴스공시!A:A)),ROWS($A$1:A2))),"")</f>
        <v>고려아연</v>
      </c>
      <c r="AG30" s="15"/>
    </row>
    <row r="31" spans="1:33">
      <c r="K31" s="77" t="str">
        <f>IFERROR(주요뉴스!$D4,"")</f>
        <v xml:space="preserve">아이뉴스24 </v>
      </c>
      <c r="L31" s="77"/>
      <c r="M31" s="15" t="str">
        <f>IFERROR(주요뉴스!$A4,"")</f>
        <v>아이큐어, 상상인·상상인플러스저축銀 손안에</v>
      </c>
      <c r="N31" s="15"/>
      <c r="O31" s="15"/>
      <c r="P31" s="15"/>
      <c r="Q31" s="15"/>
      <c r="R31" s="14"/>
      <c r="S31" s="14"/>
      <c r="T31" s="14"/>
      <c r="U31" s="14"/>
      <c r="V31" s="14"/>
      <c r="W31" s="14"/>
      <c r="X31" s="14"/>
      <c r="Y31" s="14"/>
      <c r="Z31" s="21" t="str">
        <f>IF(주요뉴스!$B4="","",HYPERLINK(주요뉴스!$B4,"▶"))</f>
        <v>▶</v>
      </c>
      <c r="AA31" s="15"/>
      <c r="AB31" s="22" t="str">
        <f t="array" ref="AB31">IFERROR(INDEX(종목별뉴스공시!E:E, SMALL(IF(종목별뉴스공시!A:A=1,ROW(종목별뉴스공시!A:A)),ROWS($A$1:A3))),"")</f>
        <v>인도 러브콜·고환율 수혜 HD현대중공업 6% 상승…상장 이후 최고가 [...</v>
      </c>
      <c r="AC31" s="14"/>
      <c r="AD31" s="14"/>
      <c r="AE31" s="49" t="str">
        <f t="array" ref="AE31">IFERROR(HYPERLINK(INDEX(종목별뉴스공시!D:D, SMALL(IF(종목별뉴스공시!A:A=1,ROW(종목별뉴스공시!A:A)),ROWS($A$1:A3))),"▶"),"")</f>
        <v>▶</v>
      </c>
      <c r="AF31" s="22" t="str">
        <f t="array" ref="AF31">IFERROR(INDEX(종목별뉴스공시!C:C, SMALL(IF(종목별뉴스공시!A:A=1,ROW(종목별뉴스공시!A:A)),ROWS($A$1:A3))),"")</f>
        <v>한화엔진</v>
      </c>
      <c r="AG31" s="15"/>
    </row>
    <row r="32" spans="1:33">
      <c r="K32" s="77" t="str">
        <f>IFERROR(주요뉴스!$D5,"")</f>
        <v xml:space="preserve">머니투데이 </v>
      </c>
      <c r="L32" s="77"/>
      <c r="M32" s="15" t="str">
        <f>IFERROR(주요뉴스!$A5,"")</f>
        <v>오늘이 배당 막차 탈 마지막 기회…'수익률 7~8%' 이 종목 주목</v>
      </c>
      <c r="N32" s="15"/>
      <c r="O32" s="15"/>
      <c r="P32" s="15"/>
      <c r="Q32" s="15"/>
      <c r="R32" s="14"/>
      <c r="S32" s="14"/>
      <c r="T32" s="14"/>
      <c r="U32" s="14"/>
      <c r="V32" s="14"/>
      <c r="W32" s="14"/>
      <c r="X32" s="14"/>
      <c r="Y32" s="14"/>
      <c r="Z32" s="21" t="str">
        <f>IF(주요뉴스!$B5="","",HYPERLINK(주요뉴스!$B5,"▶"))</f>
        <v>▶</v>
      </c>
      <c r="AA32" s="15"/>
      <c r="AB32" s="22" t="str">
        <f t="array" ref="AB32">IFERROR(INDEX(종목별뉴스공시!E:E, SMALL(IF(종목별뉴스공시!A:A=1,ROW(종목별뉴스공시!A:A)),ROWS($A$1:A4))),"")</f>
        <v>4분기 실적 예상 영업익 11.8%↓…'어닝 서프라이즈' 종목은</v>
      </c>
      <c r="AC32" s="14"/>
      <c r="AD32" s="14"/>
      <c r="AE32" s="49" t="str">
        <f t="array" ref="AE32">IFERROR(HYPERLINK(INDEX(종목별뉴스공시!D:D, SMALL(IF(종목별뉴스공시!A:A=1,ROW(종목별뉴스공시!A:A)),ROWS($A$1:A4))),"▶"),"")</f>
        <v>▶</v>
      </c>
      <c r="AF32" s="22" t="str">
        <f t="array" ref="AF32">IFERROR(INDEX(종목별뉴스공시!C:C, SMALL(IF(종목별뉴스공시!A:A=1,ROW(종목별뉴스공시!A:A)),ROWS($A$1:A4))),"")</f>
        <v>SKC</v>
      </c>
      <c r="AG32" s="15"/>
    </row>
    <row r="33" spans="1:33">
      <c r="K33" s="77" t="str">
        <f>IFERROR(주요뉴스!$D6,"")</f>
        <v xml:space="preserve">헤럴드경제 </v>
      </c>
      <c r="L33" s="77"/>
      <c r="M33" s="15" t="str">
        <f>IFERROR(주요뉴스!$A6,"")</f>
        <v>계엄사태 후 ETF 투자 개미 72% 미국에 쏠렸다</v>
      </c>
      <c r="N33" s="15"/>
      <c r="O33" s="15"/>
      <c r="P33" s="15"/>
      <c r="Q33" s="15"/>
      <c r="R33" s="14"/>
      <c r="S33" s="14"/>
      <c r="T33" s="14"/>
      <c r="U33" s="14"/>
      <c r="V33" s="14"/>
      <c r="W33" s="14"/>
      <c r="X33" s="14"/>
      <c r="Y33" s="14"/>
      <c r="Z33" s="21" t="str">
        <f>IF(주요뉴스!$B6="","",HYPERLINK(주요뉴스!$B6,"▶"))</f>
        <v>▶</v>
      </c>
      <c r="AA33" s="15"/>
      <c r="AB33" s="22" t="str">
        <f t="array" ref="AB33">IFERROR(INDEX(종목별뉴스공시!E:E, SMALL(IF(종목별뉴스공시!A:A=1,ROW(종목별뉴스공시!A:A)),ROWS($A$1:A5))),"")</f>
        <v>계엄사태 후 ETF 투자 개미 72% 미국에 쏠렸다</v>
      </c>
      <c r="AC33" s="14"/>
      <c r="AD33" s="14"/>
      <c r="AE33" s="49" t="str">
        <f t="array" ref="AE33">IFERROR(HYPERLINK(INDEX(종목별뉴스공시!D:D, SMALL(IF(종목별뉴스공시!A:A=1,ROW(종목별뉴스공시!A:A)),ROWS($A$1:A5))),"▶"),"")</f>
        <v>▶</v>
      </c>
      <c r="AF33" s="22" t="str">
        <f t="array" ref="AF33">IFERROR(INDEX(종목별뉴스공시!C:C, SMALL(IF(종목별뉴스공시!A:A=1,ROW(종목별뉴스공시!A:A)),ROWS($A$1:A5))),"")</f>
        <v>ACE 테슬라밸류체인액티브</v>
      </c>
      <c r="AG33" s="15"/>
    </row>
    <row r="34" spans="1:33">
      <c r="K34" s="77" t="str">
        <f>IFERROR(주요뉴스!$D7,"")</f>
        <v xml:space="preserve">뉴시스 </v>
      </c>
      <c r="L34" s="77"/>
      <c r="M34" s="15" t="str">
        <f>IFERROR(주요뉴스!$A7,"")</f>
        <v>"연말 배당 받으려면 오늘까지 매수해야" 고배당株 주목</v>
      </c>
      <c r="N34" s="15"/>
      <c r="O34" s="15"/>
      <c r="P34" s="15"/>
      <c r="Q34" s="15"/>
      <c r="R34" s="14"/>
      <c r="S34" s="14"/>
      <c r="T34" s="14"/>
      <c r="U34" s="14"/>
      <c r="V34" s="14"/>
      <c r="W34" s="14"/>
      <c r="X34" s="14"/>
      <c r="Y34" s="14"/>
      <c r="Z34" s="21" t="str">
        <f>IF(주요뉴스!$B7="","",HYPERLINK(주요뉴스!$B7,"▶"))</f>
        <v>▶</v>
      </c>
      <c r="AA34" s="15"/>
      <c r="AB34" s="22" t="str">
        <f t="array" ref="AB34">IFERROR(INDEX(종목별뉴스공시!E:E, SMALL(IF(종목별뉴스공시!A:A=1,ROW(종목별뉴스공시!A:A)),ROWS($A$1:A6))),"")</f>
        <v>젠큐릭스, 자회사 주식 양도로 '상한가'[핫종목]</v>
      </c>
      <c r="AC34" s="14"/>
      <c r="AD34" s="14"/>
      <c r="AE34" s="49" t="str">
        <f t="array" ref="AE34">IFERROR(HYPERLINK(INDEX(종목별뉴스공시!D:D, SMALL(IF(종목별뉴스공시!A:A=1,ROW(종목별뉴스공시!A:A)),ROWS($A$1:A6))),"▶"),"")</f>
        <v>▶</v>
      </c>
      <c r="AF34" s="22" t="str">
        <f t="array" ref="AF34">IFERROR(INDEX(종목별뉴스공시!C:C, SMALL(IF(종목별뉴스공시!A:A=1,ROW(종목별뉴스공시!A:A)),ROWS($A$1:A6))),"")</f>
        <v>젠큐릭스</v>
      </c>
      <c r="AG34" s="15"/>
    </row>
    <row r="35" spans="1:33">
      <c r="K35" s="77" t="str">
        <f>IFERROR(주요뉴스!$D8,"")</f>
        <v xml:space="preserve">헤럴드경제 </v>
      </c>
      <c r="L35" s="77"/>
      <c r="M35" s="15" t="str">
        <f>IFERROR(주요뉴스!$A8,"")</f>
        <v>연말 배당차익 노린 투자금 급감</v>
      </c>
      <c r="N35" s="15"/>
      <c r="O35" s="15"/>
      <c r="P35" s="15"/>
      <c r="Q35" s="15"/>
      <c r="R35" s="14"/>
      <c r="S35" s="14"/>
      <c r="T35" s="14"/>
      <c r="U35" s="14"/>
      <c r="V35" s="14"/>
      <c r="W35" s="14"/>
      <c r="X35" s="14"/>
      <c r="Y35" s="14"/>
      <c r="Z35" s="21" t="str">
        <f>IF(주요뉴스!$B8="","",HYPERLINK(주요뉴스!$B8,"▶"))</f>
        <v>▶</v>
      </c>
      <c r="AA35" s="15"/>
      <c r="AB35" s="22" t="str">
        <f t="array" ref="AB35">IFERROR(INDEX(종목별뉴스공시!E:E, SMALL(IF(종목별뉴스공시!A:A=1,ROW(종목별뉴스공시!A:A)),ROWS($A$1:A7))),"")</f>
        <v>[특징주]60년 모터 기술이 휴머노이드 심장으로…하이젠알앤엠에 쏠린.....</v>
      </c>
      <c r="AC35" s="14"/>
      <c r="AD35" s="14"/>
      <c r="AE35" s="49" t="str">
        <f t="array" ref="AE35">IFERROR(HYPERLINK(INDEX(종목별뉴스공시!D:D, SMALL(IF(종목별뉴스공시!A:A=1,ROW(종목별뉴스공시!A:A)),ROWS($A$1:A7))),"▶"),"")</f>
        <v>▶</v>
      </c>
      <c r="AF35" s="22" t="str">
        <f t="array" ref="AF35">IFERROR(INDEX(종목별뉴스공시!C:C, SMALL(IF(종목별뉴스공시!A:A=1,ROW(종목별뉴스공시!A:A)),ROWS($A$1:A7))),"")</f>
        <v>하이젠알앤엠</v>
      </c>
      <c r="AG35" s="15"/>
    </row>
    <row r="36" spans="1:33">
      <c r="K36" s="77" t="str">
        <f>IFERROR(주요뉴스!$D9,"")</f>
        <v xml:space="preserve">헤럴드경제 </v>
      </c>
      <c r="L36" s="77"/>
      <c r="M36" s="15" t="str">
        <f>IFERROR(주요뉴스!$A9,"")</f>
        <v>내년 ‘양자기술의 해’…양자 컴퓨팅, AI 바통 이어 받나</v>
      </c>
      <c r="N36" s="15"/>
      <c r="O36" s="15"/>
      <c r="P36" s="15"/>
      <c r="Q36" s="15"/>
      <c r="R36" s="14"/>
      <c r="S36" s="14"/>
      <c r="T36" s="14"/>
      <c r="U36" s="14"/>
      <c r="V36" s="14"/>
      <c r="W36" s="14"/>
      <c r="X36" s="14"/>
      <c r="Y36" s="14"/>
      <c r="Z36" s="21" t="str">
        <f>IF(주요뉴스!$B9="","",HYPERLINK(주요뉴스!$B9,"▶"))</f>
        <v>▶</v>
      </c>
      <c r="AA36" s="15"/>
      <c r="AB36" s="22" t="str">
        <f t="array" ref="AB36">IFERROR(INDEX(종목별뉴스공시!E:E, SMALL(IF(종목별뉴스공시!A:A=1,ROW(종목별뉴스공시!A:A)),ROWS($A$1:A8))),"")</f>
        <v>넵튠-님블뉴런, '이터널 리턴' 중국 판호 획득</v>
      </c>
      <c r="AC36" s="14"/>
      <c r="AD36" s="14"/>
      <c r="AE36" s="49" t="str">
        <f t="array" ref="AE36">IFERROR(HYPERLINK(INDEX(종목별뉴스공시!D:D, SMALL(IF(종목별뉴스공시!A:A=1,ROW(종목별뉴스공시!A:A)),ROWS($A$1:A8))),"▶"),"")</f>
        <v>▶</v>
      </c>
      <c r="AF36" s="22" t="str">
        <f t="array" ref="AF36">IFERROR(INDEX(종목별뉴스공시!C:C, SMALL(IF(종목별뉴스공시!A:A=1,ROW(종목별뉴스공시!A:A)),ROWS($A$1:A8))),"")</f>
        <v>넵튠</v>
      </c>
      <c r="AG36" s="15"/>
    </row>
    <row r="37" spans="1:33">
      <c r="K37" s="77" t="str">
        <f>IFERROR(주요뉴스!$D10,"")</f>
        <v xml:space="preserve">헤럴드경제 </v>
      </c>
      <c r="L37" s="77"/>
      <c r="M37" s="15" t="str">
        <f>IFERROR(주요뉴스!$A10,"")</f>
        <v>‘$1=1500원’ 시대 정말 현실화?…시름시름 韓 증시, ‘外人 대탈출’에 더 타격? [투자360]</v>
      </c>
      <c r="N37" s="15"/>
      <c r="O37" s="15"/>
      <c r="P37" s="15"/>
      <c r="Q37" s="15"/>
      <c r="R37" s="14"/>
      <c r="S37" s="14"/>
      <c r="T37" s="14"/>
      <c r="U37" s="14"/>
      <c r="V37" s="14"/>
      <c r="W37" s="14"/>
      <c r="X37" s="14"/>
      <c r="Y37" s="14"/>
      <c r="Z37" s="21" t="str">
        <f>IF(주요뉴스!$B10="","",HYPERLINK(주요뉴스!$B10,"▶"))</f>
        <v>▶</v>
      </c>
      <c r="AA37" s="15"/>
      <c r="AB37" s="22" t="str">
        <f t="array" ref="AB37">IFERROR(INDEX(종목별뉴스공시!E:E, SMALL(IF(종목별뉴스공시!A:A=1,ROW(종목별뉴스공시!A:A)),ROWS($A$1:A9))),"")</f>
        <v>코스피·코스닥 동반 약세…외국인, 오전에만 1300억 순매도[장중시황....</v>
      </c>
      <c r="AC37" s="14"/>
      <c r="AD37" s="14"/>
      <c r="AE37" s="49" t="str">
        <f t="array" ref="AE37">IFERROR(HYPERLINK(INDEX(종목별뉴스공시!D:D, SMALL(IF(종목별뉴스공시!A:A=1,ROW(종목별뉴스공시!A:A)),ROWS($A$1:A9))),"▶"),"")</f>
        <v>▶</v>
      </c>
      <c r="AF37" s="22" t="str">
        <f t="array" ref="AF37">IFERROR(INDEX(종목별뉴스공시!C:C, SMALL(IF(종목별뉴스공시!A:A=1,ROW(종목별뉴스공시!A:A)),ROWS($A$1:A9))),"")</f>
        <v>신성델타테크</v>
      </c>
      <c r="AG37" s="15"/>
    </row>
    <row r="38" spans="1:33">
      <c r="A38" s="11"/>
      <c r="K38" s="77" t="str">
        <f>IFERROR(주요뉴스!$D11,"")</f>
        <v xml:space="preserve">서울경제 </v>
      </c>
      <c r="L38" s="77"/>
      <c r="M38" s="15" t="str">
        <f>IFERROR(주요뉴스!$A11,"")</f>
        <v>‘고환율 땡큐’ 매출 70%가 수출…HD현대일렉트릭 순매수 1위[주식 초고수는 지금]</v>
      </c>
      <c r="N38" s="15"/>
      <c r="O38" s="15"/>
      <c r="P38" s="15"/>
      <c r="Q38" s="15"/>
      <c r="R38" s="14"/>
      <c r="S38" s="14"/>
      <c r="T38" s="14"/>
      <c r="U38" s="14"/>
      <c r="V38" s="14"/>
      <c r="W38" s="14"/>
      <c r="X38" s="14"/>
      <c r="Y38" s="14"/>
      <c r="Z38" s="21" t="str">
        <f>IF(주요뉴스!$B11="","",HYPERLINK(주요뉴스!$B11,"▶"))</f>
        <v>▶</v>
      </c>
      <c r="AA38" s="15"/>
      <c r="AB38" s="22" t="str">
        <f t="array" ref="AB38">IFERROR(INDEX(종목별뉴스공시!E:E, SMALL(IF(종목별뉴스공시!A:A=1,ROW(종목별뉴스공시!A:A)),ROWS($A$1:A10))),"")</f>
        <v>쏠리드, 작년 세계 중계기 시장 점유율 15%…1위와 격차 좁혀</v>
      </c>
      <c r="AC38" s="14"/>
      <c r="AD38" s="14"/>
      <c r="AE38" s="49" t="str">
        <f t="array" ref="AE38">IFERROR(HYPERLINK(INDEX(종목별뉴스공시!D:D, SMALL(IF(종목별뉴스공시!A:A=1,ROW(종목별뉴스공시!A:A)),ROWS($A$1:A10))),"▶"),"")</f>
        <v>▶</v>
      </c>
      <c r="AF38" s="22" t="str">
        <f t="array" ref="AF38">IFERROR(INDEX(종목별뉴스공시!C:C, SMALL(IF(종목별뉴스공시!A:A=1,ROW(종목별뉴스공시!A:A)),ROWS($A$1:A10))),"")</f>
        <v>쏠리드</v>
      </c>
      <c r="AG38" s="15"/>
    </row>
    <row r="39" spans="1:33">
      <c r="A39" s="12"/>
      <c r="K39" s="77" t="str">
        <f>IFERROR(주요뉴스!$D12,"")</f>
        <v xml:space="preserve">파이낸셜뉴스 </v>
      </c>
      <c r="L39" s="77"/>
      <c r="M39" s="15" t="str">
        <f>IFERROR(주요뉴스!$A12,"")</f>
        <v>삼성운용, 'KODEX 미국서학개미 ETF' 순자산 1000억 돌파</v>
      </c>
      <c r="N39" s="15"/>
      <c r="O39" s="15"/>
      <c r="P39" s="15"/>
      <c r="Q39" s="15"/>
      <c r="R39" s="14"/>
      <c r="S39" s="14"/>
      <c r="T39" s="14"/>
      <c r="U39" s="14"/>
      <c r="V39" s="14"/>
      <c r="W39" s="14"/>
      <c r="X39" s="14"/>
      <c r="Y39" s="14"/>
      <c r="Z39" s="21" t="str">
        <f>IF(주요뉴스!$B12="","",HYPERLINK(주요뉴스!$B12,"▶"))</f>
        <v>▶</v>
      </c>
      <c r="AA39" s="15"/>
      <c r="AB39" s="22" t="str">
        <f t="array" ref="AB39">IFERROR(INDEX(종목별뉴스공시!E:E, SMALL(IF(종목별뉴스공시!A:A=1,ROW(종목별뉴스공시!A:A)),ROWS($A$1:A11))),"")</f>
        <v>[이 시각 시황] 넷플릭스 오징어게임2 전 세계 공개…영화 관련주 상.... 
동영상기사</v>
      </c>
      <c r="AC39" s="14"/>
      <c r="AD39" s="14"/>
      <c r="AE39" s="49" t="str">
        <f t="array" ref="AE39">IFERROR(HYPERLINK(INDEX(종목별뉴스공시!D:D, SMALL(IF(종목별뉴스공시!A:A=1,ROW(종목별뉴스공시!A:A)),ROWS($A$1:A11))),"▶"),"")</f>
        <v>▶</v>
      </c>
      <c r="AF39" s="22" t="str">
        <f t="array" ref="AF39">IFERROR(INDEX(종목별뉴스공시!C:C, SMALL(IF(종목별뉴스공시!A:A=1,ROW(종목별뉴스공시!A:A)),ROWS($A$1:A11))),"")</f>
        <v>피앤에스미캐닉스</v>
      </c>
      <c r="AG39" s="15"/>
    </row>
    <row r="40" spans="1:33">
      <c r="A40" s="12"/>
      <c r="K40" s="77" t="str">
        <f>IFERROR(주요뉴스!$D13,"")</f>
        <v xml:space="preserve">연합뉴스 </v>
      </c>
      <c r="L40" s="77"/>
      <c r="M40" s="15" t="str">
        <f>IFERROR(주요뉴스!$A13,"")</f>
        <v>고환율에 투심 위축…코스피 0.2% 내려 2,430대로 밀려</v>
      </c>
      <c r="N40" s="15"/>
      <c r="O40" s="15"/>
      <c r="P40" s="15"/>
      <c r="Q40" s="15"/>
      <c r="R40" s="14"/>
      <c r="S40" s="14"/>
      <c r="T40" s="14"/>
      <c r="U40" s="14"/>
      <c r="V40" s="14"/>
      <c r="W40" s="14"/>
      <c r="X40" s="14"/>
      <c r="Y40" s="14"/>
      <c r="Z40" s="21" t="str">
        <f>IF(주요뉴스!$B13="","",HYPERLINK(주요뉴스!$B13,"▶"))</f>
        <v>▶</v>
      </c>
      <c r="AA40" s="15"/>
      <c r="AB40" s="22" t="str">
        <f t="array" ref="AB40">IFERROR(INDEX(종목별뉴스공시!E:E, SMALL(IF(종목별뉴스공시!A:A=1,ROW(종목별뉴스공시!A:A)),ROWS($A$1:A12))),"")</f>
        <v/>
      </c>
      <c r="AC40" s="14"/>
      <c r="AD40" s="14"/>
      <c r="AE40" s="49" t="str">
        <f t="array" ref="AE40">IFERROR(HYPERLINK(INDEX(종목별뉴스공시!D:D, SMALL(IF(종목별뉴스공시!A:A=1,ROW(종목별뉴스공시!A:A)),ROWS($A$1:A12))),"▶"),"")</f>
        <v/>
      </c>
      <c r="AF40" s="22" t="str">
        <f t="array" ref="AF40">IFERROR(INDEX(종목별뉴스공시!C:C, SMALL(IF(종목별뉴스공시!A:A=1,ROW(종목별뉴스공시!A:A)),ROWS($A$1:A12))),"")</f>
        <v/>
      </c>
      <c r="AG40" s="15"/>
    </row>
    <row r="41" spans="1:33">
      <c r="A41" s="12"/>
      <c r="K41" s="77" t="str">
        <f>IFERROR(주요뉴스!$D14,"")</f>
        <v xml:space="preserve">헤럴드경제 </v>
      </c>
      <c r="L41" s="77"/>
      <c r="M41" s="15" t="str">
        <f>IFERROR(주요뉴스!$A14,"")</f>
        <v>美·印 쏟아지는 ‘러브콜’에 조선株 랠리···HD현대중공업, 장중 역대 최고가 [투자360]</v>
      </c>
      <c r="N41" s="15"/>
      <c r="O41" s="15"/>
      <c r="P41" s="15"/>
      <c r="Q41" s="15"/>
      <c r="R41" s="14"/>
      <c r="S41" s="14"/>
      <c r="T41" s="14"/>
      <c r="U41" s="14"/>
      <c r="V41" s="14"/>
      <c r="W41" s="14"/>
      <c r="X41" s="14"/>
      <c r="Y41" s="14"/>
      <c r="Z41" s="21" t="str">
        <f>IF(주요뉴스!$B14="","",HYPERLINK(주요뉴스!$B14,"▶"))</f>
        <v>▶</v>
      </c>
      <c r="AA41" s="15"/>
      <c r="AB41" s="22" t="str">
        <f t="array" ref="AB41">IFERROR(INDEX(종목별뉴스공시!E:E, SMALL(IF(종목별뉴스공시!A:A=1,ROW(종목별뉴스공시!A:A)),ROWS($A$1:A13))),"")</f>
        <v/>
      </c>
      <c r="AC41" s="14"/>
      <c r="AD41" s="14"/>
      <c r="AE41" s="49" t="str">
        <f t="array" ref="AE41">IFERROR(HYPERLINK(INDEX(종목별뉴스공시!D:D, SMALL(IF(종목별뉴스공시!A:A=1,ROW(종목별뉴스공시!A:A)),ROWS($A$1:A13))),"▶"),"")</f>
        <v/>
      </c>
      <c r="AF41" s="22" t="str">
        <f t="array" ref="AF41">IFERROR(INDEX(종목별뉴스공시!C:C, SMALL(IF(종목별뉴스공시!A:A=1,ROW(종목별뉴스공시!A:A)),ROWS($A$1:A13))),"")</f>
        <v/>
      </c>
      <c r="AG41" s="15"/>
    </row>
    <row r="42" spans="1:33">
      <c r="A42" s="12"/>
      <c r="K42" s="77" t="str">
        <f>IFERROR(주요뉴스!$D15,"")</f>
        <v xml:space="preserve">뉴시스 </v>
      </c>
      <c r="L42" s="77"/>
      <c r="M42" s="15" t="str">
        <f>IFERROR(주요뉴스!$A15,"")</f>
        <v>HLB그룹 진양곤 회장, HLB제넥스 주식 잇단 매수</v>
      </c>
      <c r="N42" s="15"/>
      <c r="O42" s="15"/>
      <c r="P42" s="15"/>
      <c r="Q42" s="15"/>
      <c r="R42" s="14"/>
      <c r="S42" s="14"/>
      <c r="T42" s="14"/>
      <c r="U42" s="14"/>
      <c r="V42" s="14"/>
      <c r="W42" s="14"/>
      <c r="X42" s="14"/>
      <c r="Y42" s="14"/>
      <c r="Z42" s="21" t="str">
        <f>IF(주요뉴스!$B15="","",HYPERLINK(주요뉴스!$B15,"▶"))</f>
        <v>▶</v>
      </c>
      <c r="AA42" s="15"/>
      <c r="AB42" s="22" t="str">
        <f t="array" ref="AB42">IFERROR(INDEX(종목별뉴스공시!E:E, SMALL(IF(종목별뉴스공시!A:A=1,ROW(종목별뉴스공시!A:A)),ROWS($A$1:A14))),"")</f>
        <v/>
      </c>
      <c r="AC42" s="14"/>
      <c r="AD42" s="14"/>
      <c r="AE42" s="49" t="str">
        <f t="array" ref="AE42">IFERROR(HYPERLINK(INDEX(종목별뉴스공시!D:D, SMALL(IF(종목별뉴스공시!A:A=1,ROW(종목별뉴스공시!A:A)),ROWS($A$1:A14))),"▶"),"")</f>
        <v/>
      </c>
      <c r="AF42" s="22" t="str">
        <f t="array" ref="AF42">IFERROR(INDEX(종목별뉴스공시!C:C, SMALL(IF(종목별뉴스공시!A:A=1,ROW(종목별뉴스공시!A:A)),ROWS($A$1:A14))),"")</f>
        <v/>
      </c>
      <c r="AG42" s="15"/>
    </row>
    <row r="43" spans="1:33" s="2" customFormat="1">
      <c r="A43"/>
      <c r="B43"/>
      <c r="C43"/>
      <c r="D43"/>
      <c r="E43"/>
      <c r="F43"/>
      <c r="G43"/>
      <c r="H43"/>
      <c r="I43"/>
      <c r="J43"/>
      <c r="K43" s="77" t="str">
        <f>IFERROR(주요뉴스!$D16,"")</f>
        <v xml:space="preserve">머니투데이 </v>
      </c>
      <c r="L43" s="77"/>
      <c r="M43" s="15" t="str">
        <f>IFERROR(주요뉴스!$A16,"")</f>
        <v>한풀 꺾인 비트코인, 과매수 vs 숨고르기…국민 10명 중 3명 '조마조마'</v>
      </c>
      <c r="N43" s="15"/>
      <c r="O43" s="15"/>
      <c r="P43" s="15"/>
      <c r="Q43" s="15"/>
      <c r="R43" s="14"/>
      <c r="S43" s="14"/>
      <c r="T43" s="14"/>
      <c r="U43" s="14"/>
      <c r="V43" s="14"/>
      <c r="W43" s="14"/>
      <c r="X43" s="14"/>
      <c r="Y43" s="14"/>
      <c r="Z43" s="21" t="str">
        <f>IF(주요뉴스!$B16="","",HYPERLINK(주요뉴스!$B16,"▶"))</f>
        <v>▶</v>
      </c>
      <c r="AA43" s="15"/>
      <c r="AB43" s="22" t="str">
        <f t="array" ref="AB43">IFERROR(INDEX(종목별뉴스공시!E:E, SMALL(IF(종목별뉴스공시!A:A=1,ROW(종목별뉴스공시!A:A)),ROWS($A$1:A15))),"")</f>
        <v/>
      </c>
      <c r="AC43" s="14"/>
      <c r="AD43" s="14"/>
      <c r="AE43" s="49" t="str">
        <f t="array" ref="AE43">IFERROR(HYPERLINK(INDEX(종목별뉴스공시!D:D, SMALL(IF(종목별뉴스공시!A:A=1,ROW(종목별뉴스공시!A:A)),ROWS($A$1:A15))),"▶"),"")</f>
        <v/>
      </c>
      <c r="AF43" s="22" t="str">
        <f t="array" ref="AF43">IFERROR(INDEX(종목별뉴스공시!C:C, SMALL(IF(종목별뉴스공시!A:A=1,ROW(종목별뉴스공시!A:A)),ROWS($A$1:A15))),"")</f>
        <v/>
      </c>
      <c r="AG43" s="15"/>
    </row>
    <row r="44" spans="1:33">
      <c r="K44" s="77" t="str">
        <f>IFERROR(주요뉴스!$D17,"")</f>
        <v xml:space="preserve">디지털타임스 </v>
      </c>
      <c r="L44" s="77"/>
      <c r="M44" s="15" t="str">
        <f>IFERROR(주요뉴스!$A17,"")</f>
        <v>"이재명에 투자하고 한동훈으로 헷지하자"[김남석의 개미생활]</v>
      </c>
      <c r="N44" s="15"/>
      <c r="O44" s="15"/>
      <c r="P44" s="15"/>
      <c r="Q44" s="15"/>
      <c r="R44" s="14"/>
      <c r="S44" s="14"/>
      <c r="T44" s="14"/>
      <c r="U44" s="14"/>
      <c r="V44" s="14"/>
      <c r="W44" s="14"/>
      <c r="X44" s="14"/>
      <c r="Y44" s="14"/>
      <c r="Z44" s="21" t="str">
        <f>IF(주요뉴스!$B17="","",HYPERLINK(주요뉴스!$B17,"▶"))</f>
        <v>▶</v>
      </c>
      <c r="AA44" s="15"/>
      <c r="AB44" s="22" t="str">
        <f t="array" ref="AB44">IFERROR(INDEX(종목별뉴스공시!E:E, SMALL(IF(종목별뉴스공시!A:A=1,ROW(종목별뉴스공시!A:A)),ROWS($A$1:A16))),"")</f>
        <v/>
      </c>
      <c r="AC44" s="14"/>
      <c r="AD44" s="14"/>
      <c r="AE44" s="49" t="str">
        <f t="array" ref="AE44">IFERROR(HYPERLINK(INDEX(종목별뉴스공시!D:D, SMALL(IF(종목별뉴스공시!A:A=1,ROW(종목별뉴스공시!A:A)),ROWS($A$1:A16))),"▶"),"")</f>
        <v/>
      </c>
      <c r="AF44" s="22" t="str">
        <f t="array" ref="AF44">IFERROR(INDEX(종목별뉴스공시!C:C, SMALL(IF(종목별뉴스공시!A:A=1,ROW(종목별뉴스공시!A:A)),ROWS($A$1:A16))),"")</f>
        <v/>
      </c>
      <c r="AG44" s="15"/>
    </row>
    <row r="45" spans="1:33">
      <c r="K45" s="77" t="str">
        <f>IFERROR(주요뉴스!$D18,"")</f>
        <v xml:space="preserve">이코노미스트 </v>
      </c>
      <c r="L45" s="77"/>
      <c r="M45" s="15" t="str">
        <f>IFERROR(주요뉴스!$A18,"")</f>
        <v>비트코인, 10만 달러 재진입 코앞…산타랠리 효과</v>
      </c>
      <c r="N45" s="15"/>
      <c r="O45" s="15"/>
      <c r="P45" s="15"/>
      <c r="Q45" s="15"/>
      <c r="R45" s="14"/>
      <c r="S45" s="14"/>
      <c r="T45" s="14"/>
      <c r="U45" s="14"/>
      <c r="V45" s="14"/>
      <c r="W45" s="14"/>
      <c r="X45" s="14"/>
      <c r="Y45" s="14"/>
      <c r="Z45" s="21" t="str">
        <f>IF(주요뉴스!$B18="","",HYPERLINK(주요뉴스!$B18,"▶"))</f>
        <v>▶</v>
      </c>
      <c r="AA45" s="15"/>
      <c r="AB45" s="22" t="str">
        <f t="array" ref="AB45">IFERROR(INDEX(종목별뉴스공시!E:E, SMALL(IF(종목별뉴스공시!A:A=1,ROW(종목별뉴스공시!A:A)),ROWS($A$1:A17))),"")</f>
        <v/>
      </c>
      <c r="AC45" s="14"/>
      <c r="AD45" s="14"/>
      <c r="AE45" s="49" t="str">
        <f t="array" ref="AE45">IFERROR(HYPERLINK(INDEX(종목별뉴스공시!D:D, SMALL(IF(종목별뉴스공시!A:A=1,ROW(종목별뉴스공시!A:A)),ROWS($A$1:A17))),"▶"),"")</f>
        <v/>
      </c>
      <c r="AF45" s="22" t="str">
        <f t="array" ref="AF45">IFERROR(INDEX(종목별뉴스공시!C:C, SMALL(IF(종목별뉴스공시!A:A=1,ROW(종목별뉴스공시!A:A)),ROWS($A$1:A17))),"")</f>
        <v/>
      </c>
      <c r="AG45" s="15"/>
    </row>
    <row r="46" spans="1:33" ht="18" customHeight="1">
      <c r="K46" s="77" t="str">
        <f>IFERROR(주요뉴스!$D19,"")</f>
        <v xml:space="preserve">머니투데이 </v>
      </c>
      <c r="L46" s="77"/>
      <c r="M46" s="15" t="str">
        <f>IFERROR(주요뉴스!$A19,"")</f>
        <v>TIGER 미국필라델피아AI반도체나스닥 ETF, 개인 1000억 샀다</v>
      </c>
      <c r="N46" s="15"/>
      <c r="O46" s="15"/>
      <c r="P46" s="15"/>
      <c r="Q46" s="15"/>
      <c r="R46" s="14"/>
      <c r="S46" s="14"/>
      <c r="T46" s="14"/>
      <c r="U46" s="14"/>
      <c r="V46" s="14"/>
      <c r="W46" s="14"/>
      <c r="X46" s="14"/>
      <c r="Y46" s="14"/>
      <c r="Z46" s="21" t="str">
        <f>IF(주요뉴스!$B19="","",HYPERLINK(주요뉴스!$B19,"▶"))</f>
        <v>▶</v>
      </c>
      <c r="AA46" s="15"/>
      <c r="AB46" s="22" t="str">
        <f t="array" ref="AB46">IFERROR(INDEX(종목별뉴스공시!E:E, SMALL(IF(종목별뉴스공시!A:A=1,ROW(종목별뉴스공시!A:A)),ROWS($A$1:A18))),"")</f>
        <v/>
      </c>
      <c r="AC46" s="14"/>
      <c r="AD46" s="14"/>
      <c r="AE46" s="49" t="str">
        <f t="array" ref="AE46">IFERROR(HYPERLINK(INDEX(종목별뉴스공시!D:D, SMALL(IF(종목별뉴스공시!A:A=1,ROW(종목별뉴스공시!A:A)),ROWS($A$1:A18))),"▶"),"")</f>
        <v/>
      </c>
      <c r="AF46" s="22" t="str">
        <f t="array" ref="AF46">IFERROR(INDEX(종목별뉴스공시!C:C, SMALL(IF(종목별뉴스공시!A:A=1,ROW(종목별뉴스공시!A:A)),ROWS($A$1:A18))),"")</f>
        <v/>
      </c>
      <c r="AG46" s="15"/>
    </row>
    <row r="47" spans="1:33">
      <c r="K47" s="77" t="str">
        <f>IFERROR(주요뉴스!$D20,"")</f>
        <v xml:space="preserve">헤럴드경제 </v>
      </c>
      <c r="L47" s="77"/>
      <c r="M47" s="15" t="str">
        <f>IFERROR(주요뉴스!$A20,"")</f>
        <v>개인·기관 ‘사자’ vs 外人 ‘팔자’…코스피, 2440대 줄다리기 [투자360]</v>
      </c>
      <c r="N47" s="15"/>
      <c r="O47" s="15"/>
      <c r="P47" s="15"/>
      <c r="Q47" s="15"/>
      <c r="R47" s="14"/>
      <c r="S47" s="14"/>
      <c r="T47" s="14"/>
      <c r="U47" s="14"/>
      <c r="V47" s="14"/>
      <c r="W47" s="14"/>
      <c r="X47" s="14"/>
      <c r="Y47" s="14"/>
      <c r="Z47" s="21" t="str">
        <f>IF(주요뉴스!$B20="","",HYPERLINK(주요뉴스!$B20,"▶"))</f>
        <v>▶</v>
      </c>
      <c r="AA47" s="15"/>
      <c r="AB47" s="22" t="str">
        <f t="array" ref="AB47">IFERROR(INDEX(종목별뉴스공시!E:E, SMALL(IF(종목별뉴스공시!A:A=1,ROW(종목별뉴스공시!A:A)),ROWS($A$1:A19))),"")</f>
        <v/>
      </c>
      <c r="AC47" s="14"/>
      <c r="AD47" s="14"/>
      <c r="AE47" s="49" t="str">
        <f t="array" ref="AE47">IFERROR(HYPERLINK(INDEX(종목별뉴스공시!D:D, SMALL(IF(종목별뉴스공시!A:A=1,ROW(종목별뉴스공시!A:A)),ROWS($A$1:A19))),"▶"),"")</f>
        <v/>
      </c>
      <c r="AF47" s="22" t="str">
        <f t="array" ref="AF47">IFERROR(INDEX(종목별뉴스공시!C:C, SMALL(IF(종목별뉴스공시!A:A=1,ROW(종목별뉴스공시!A:A)),ROWS($A$1:A19))),"")</f>
        <v/>
      </c>
      <c r="AG47" s="15"/>
    </row>
    <row r="48" spans="1:33">
      <c r="K48" s="77" t="str">
        <f>IFERROR(주요뉴스!$D21,"")</f>
        <v xml:space="preserve">머니S </v>
      </c>
      <c r="L48" s="77"/>
      <c r="M48" s="15" t="str">
        <f>IFERROR(주요뉴스!$A21,"")</f>
        <v>미래에셋, 퇴직연금 1위 굳히기… 한투의 히트작 'ETF 자동적립' 내놓는다</v>
      </c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21" t="str">
        <f>IF(주요뉴스!$B21="","",HYPERLINK(주요뉴스!$B21,"▶"))</f>
        <v>▶</v>
      </c>
      <c r="AA48" s="15"/>
      <c r="AB48" s="22" t="str">
        <f t="array" ref="AB48">IFERROR(INDEX(종목별뉴스공시!E:E, SMALL(IF(종목별뉴스공시!A:A=1,ROW(종목별뉴스공시!A:A)),ROWS($A$1:A20))),"")</f>
        <v/>
      </c>
      <c r="AC48" s="14"/>
      <c r="AD48" s="14"/>
      <c r="AE48" s="49" t="str">
        <f t="array" ref="AE48">IFERROR(HYPERLINK(INDEX(종목별뉴스공시!D:D, SMALL(IF(종목별뉴스공시!A:A=1,ROW(종목별뉴스공시!A:A)),ROWS($A$1:A20))),"▶"),"")</f>
        <v/>
      </c>
      <c r="AF48" s="22" t="str">
        <f t="array" ref="AF48">IFERROR(INDEX(종목별뉴스공시!C:C, SMALL(IF(종목별뉴스공시!A:A=1,ROW(종목별뉴스공시!A:A)),ROWS($A$1:A20))),"")</f>
        <v/>
      </c>
      <c r="AG48" s="15"/>
    </row>
    <row r="49" spans="31:31">
      <c r="AE49" s="50"/>
    </row>
    <row r="51" spans="31:31" ht="19.149999999999999" customHeight="1"/>
  </sheetData>
  <mergeCells count="46">
    <mergeCell ref="K32:L32"/>
    <mergeCell ref="K33:L33"/>
    <mergeCell ref="K37:L37"/>
    <mergeCell ref="M28:Q28"/>
    <mergeCell ref="K36:L36"/>
    <mergeCell ref="K28:L28"/>
    <mergeCell ref="K29:L29"/>
    <mergeCell ref="K30:L30"/>
    <mergeCell ref="K35:L35"/>
    <mergeCell ref="K34:L34"/>
    <mergeCell ref="K31:L31"/>
    <mergeCell ref="K27:Z27"/>
    <mergeCell ref="L15:L24"/>
    <mergeCell ref="L5:L14"/>
    <mergeCell ref="AE23:AF23"/>
    <mergeCell ref="AB27:AF27"/>
    <mergeCell ref="AB15:AD15"/>
    <mergeCell ref="AE24:AF25"/>
    <mergeCell ref="AB16:AD16"/>
    <mergeCell ref="B3:C3"/>
    <mergeCell ref="AC4:AF4"/>
    <mergeCell ref="E3:F3"/>
    <mergeCell ref="H3:I3"/>
    <mergeCell ref="B21:C21"/>
    <mergeCell ref="E21:F21"/>
    <mergeCell ref="H21:I21"/>
    <mergeCell ref="B9:C9"/>
    <mergeCell ref="E9:F9"/>
    <mergeCell ref="H9:I9"/>
    <mergeCell ref="E15:F15"/>
    <mergeCell ref="H15:I15"/>
    <mergeCell ref="B15:C15"/>
    <mergeCell ref="AE16:AF16"/>
    <mergeCell ref="K3:Z3"/>
    <mergeCell ref="AB3:AF3"/>
    <mergeCell ref="K38:L38"/>
    <mergeCell ref="K39:L39"/>
    <mergeCell ref="K48:L48"/>
    <mergeCell ref="K43:L43"/>
    <mergeCell ref="K47:L47"/>
    <mergeCell ref="K46:L46"/>
    <mergeCell ref="K44:L44"/>
    <mergeCell ref="K45:L45"/>
    <mergeCell ref="K40:L40"/>
    <mergeCell ref="K41:L41"/>
    <mergeCell ref="K42:L42"/>
  </mergeCells>
  <phoneticPr fontId="1" type="noConversion"/>
  <dataValidations count="1">
    <dataValidation type="list" allowBlank="1" showInputMessage="1" showErrorMessage="1" sqref="AC4:AF4" xr:uid="{C7EF9015-2813-4AA2-90D5-46E233F4CB5C}">
      <formula1>$N$5:$N$24</formula1>
    </dataValidation>
  </dataValidations>
  <pageMargins left="0.7" right="0.7" top="0.75" bottom="0.75" header="0.3" footer="0.3"/>
  <pageSetup paperSize="9" orientation="portrait" horizontalDpi="4294967292" r:id="rId1"/>
  <drawing r:id="rId2"/>
  <legacyDrawing r:id="rId3"/>
  <picture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E79F4-DF2B-4028-9A72-0EFCD91B3155}">
  <sheetPr codeName="Sheet1"/>
  <dimension ref="A1:N200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/>
  <cols>
    <col min="1" max="1" width="5.25" style="20" customWidth="1"/>
    <col min="2" max="2" width="30.625" style="23" customWidth="1"/>
    <col min="3" max="3" width="0.875" style="44" customWidth="1"/>
    <col min="4" max="4" width="12.5" style="23" customWidth="1"/>
    <col min="5" max="6" width="12.5" style="25" customWidth="1"/>
    <col min="7" max="7" width="13.75" style="23" customWidth="1"/>
    <col min="8" max="9" width="13.125" style="23" customWidth="1"/>
    <col min="10" max="10" width="10.625" style="23" bestFit="1" customWidth="1"/>
    <col min="11" max="13" width="8.625" style="23" customWidth="1"/>
    <col min="14" max="14" width="9" style="20"/>
    <col min="15" max="16384" width="9" style="23"/>
  </cols>
  <sheetData>
    <row r="1" spans="1:14" s="29" customFormat="1" ht="17.25" thickBot="1">
      <c r="A1" s="28" t="s">
        <v>61</v>
      </c>
      <c r="B1" s="28" t="s">
        <v>4</v>
      </c>
      <c r="C1" s="37" t="s">
        <v>80</v>
      </c>
      <c r="D1" s="28" t="s">
        <v>45</v>
      </c>
      <c r="E1" s="28" t="s">
        <v>62</v>
      </c>
      <c r="F1" s="28" t="s">
        <v>63</v>
      </c>
      <c r="G1" s="28" t="s">
        <v>64</v>
      </c>
      <c r="H1" s="28" t="s">
        <v>65</v>
      </c>
      <c r="I1" s="28" t="s">
        <v>66</v>
      </c>
      <c r="J1" s="28" t="s">
        <v>67</v>
      </c>
      <c r="K1" s="28" t="s">
        <v>68</v>
      </c>
      <c r="L1" s="28" t="s">
        <v>69</v>
      </c>
      <c r="M1" s="28" t="s">
        <v>70</v>
      </c>
      <c r="N1" s="28" t="s">
        <v>41</v>
      </c>
    </row>
    <row r="2" spans="1:14" ht="17.25" thickTop="1">
      <c r="A2" s="20">
        <v>1</v>
      </c>
      <c r="B2" s="23" t="s">
        <v>386</v>
      </c>
      <c r="C2" s="43" t="s">
        <v>387</v>
      </c>
      <c r="D2" s="24">
        <v>2170</v>
      </c>
      <c r="E2" s="46" t="s">
        <v>388</v>
      </c>
      <c r="F2" s="45">
        <v>0.1673</v>
      </c>
      <c r="G2" s="24">
        <v>19171695</v>
      </c>
      <c r="H2" s="24">
        <v>769</v>
      </c>
      <c r="I2" s="25">
        <v>70</v>
      </c>
      <c r="J2" s="24">
        <v>0.69</v>
      </c>
      <c r="K2" s="25">
        <v>10.53</v>
      </c>
      <c r="L2" s="25">
        <v>8.75</v>
      </c>
      <c r="M2" s="25">
        <v>0.91</v>
      </c>
      <c r="N2" s="21" t="str">
        <f>IF(ISBLANK($C2),"",HYPERLINK($C2,"▶"))</f>
        <v>▶</v>
      </c>
    </row>
    <row r="3" spans="1:14">
      <c r="A3" s="20">
        <v>3</v>
      </c>
      <c r="B3" s="23" t="s">
        <v>389</v>
      </c>
      <c r="C3" s="43" t="s">
        <v>390</v>
      </c>
      <c r="D3" s="24">
        <v>9370</v>
      </c>
      <c r="E3" s="46" t="s">
        <v>391</v>
      </c>
      <c r="F3" s="45">
        <v>9.0800000000000006E-2</v>
      </c>
      <c r="G3" s="24">
        <v>1331481</v>
      </c>
      <c r="H3" s="24">
        <v>1218</v>
      </c>
      <c r="I3" s="25">
        <v>76</v>
      </c>
      <c r="J3" s="24">
        <v>0.82</v>
      </c>
      <c r="K3" s="25">
        <v>10.88</v>
      </c>
      <c r="L3" s="25">
        <v>15.7</v>
      </c>
      <c r="M3" s="25">
        <v>1.95</v>
      </c>
      <c r="N3" s="21" t="str">
        <f t="shared" ref="N3:N66" si="0">IF(ISBLANK($C3),"",HYPERLINK($C3,"▶"))</f>
        <v>▶</v>
      </c>
    </row>
    <row r="4" spans="1:14">
      <c r="A4" s="20">
        <v>5</v>
      </c>
      <c r="B4" s="23" t="s">
        <v>392</v>
      </c>
      <c r="C4" s="43" t="s">
        <v>393</v>
      </c>
      <c r="D4" s="24">
        <v>295000</v>
      </c>
      <c r="E4" s="46" t="s">
        <v>394</v>
      </c>
      <c r="F4" s="45">
        <v>8.4599999999999995E-2</v>
      </c>
      <c r="G4" s="24">
        <v>336672</v>
      </c>
      <c r="H4" s="24">
        <v>261881</v>
      </c>
      <c r="I4" s="24">
        <v>1786</v>
      </c>
      <c r="J4" s="24">
        <v>10.97</v>
      </c>
      <c r="K4" s="24">
        <v>91.59</v>
      </c>
      <c r="L4" s="25">
        <v>0.47</v>
      </c>
      <c r="M4" s="25">
        <v>4.8</v>
      </c>
      <c r="N4" s="21" t="str">
        <f t="shared" si="0"/>
        <v>▶</v>
      </c>
    </row>
    <row r="5" spans="1:14">
      <c r="A5" s="20">
        <v>6</v>
      </c>
      <c r="B5" s="23" t="s">
        <v>395</v>
      </c>
      <c r="C5" s="43" t="s">
        <v>396</v>
      </c>
      <c r="D5" s="24">
        <v>1223000</v>
      </c>
      <c r="E5" s="46" t="s">
        <v>397</v>
      </c>
      <c r="F5" s="45">
        <v>7.85E-2</v>
      </c>
      <c r="G5" s="24">
        <v>58436</v>
      </c>
      <c r="H5" s="24">
        <v>253201</v>
      </c>
      <c r="I5" s="24">
        <v>6599</v>
      </c>
      <c r="J5" s="24">
        <v>13.28</v>
      </c>
      <c r="K5" s="24">
        <v>40.46</v>
      </c>
      <c r="L5" s="25">
        <v>5.72</v>
      </c>
      <c r="M5" s="25">
        <v>2.69</v>
      </c>
      <c r="N5" s="21" t="str">
        <f t="shared" si="0"/>
        <v>▶</v>
      </c>
    </row>
    <row r="6" spans="1:14">
      <c r="A6" s="20">
        <v>7</v>
      </c>
      <c r="B6" s="23" t="s">
        <v>398</v>
      </c>
      <c r="C6" s="43" t="s">
        <v>399</v>
      </c>
      <c r="D6" s="24">
        <v>1875</v>
      </c>
      <c r="E6" s="46" t="s">
        <v>400</v>
      </c>
      <c r="F6" s="45">
        <v>7.7600000000000002E-2</v>
      </c>
      <c r="G6" s="24">
        <v>22497668</v>
      </c>
      <c r="H6" s="24">
        <v>877</v>
      </c>
      <c r="I6" s="24">
        <v>357</v>
      </c>
      <c r="J6" s="24">
        <v>1.28</v>
      </c>
      <c r="K6" s="24">
        <v>7.08</v>
      </c>
      <c r="L6" s="25">
        <v>18.63</v>
      </c>
      <c r="M6" s="25">
        <v>0.78</v>
      </c>
      <c r="N6" s="21" t="str">
        <f t="shared" si="0"/>
        <v>▶</v>
      </c>
    </row>
    <row r="7" spans="1:14">
      <c r="A7" s="20">
        <v>8</v>
      </c>
      <c r="B7" s="23" t="s">
        <v>401</v>
      </c>
      <c r="C7" s="43" t="s">
        <v>402</v>
      </c>
      <c r="D7" s="24">
        <v>3430</v>
      </c>
      <c r="E7" s="46" t="s">
        <v>403</v>
      </c>
      <c r="F7" s="45">
        <v>7.5200000000000003E-2</v>
      </c>
      <c r="G7" s="24">
        <v>836478</v>
      </c>
      <c r="H7" s="24">
        <v>727</v>
      </c>
      <c r="I7" s="24">
        <v>-21</v>
      </c>
      <c r="J7" s="24">
        <v>0.28999999999999998</v>
      </c>
      <c r="K7" s="24">
        <v>-15.24</v>
      </c>
      <c r="L7" s="25">
        <v>-6.45</v>
      </c>
      <c r="M7" s="25">
        <v>2</v>
      </c>
      <c r="N7" s="21" t="str">
        <f t="shared" si="0"/>
        <v>▶</v>
      </c>
    </row>
    <row r="8" spans="1:14">
      <c r="A8" s="20">
        <v>9</v>
      </c>
      <c r="B8" s="23" t="s">
        <v>404</v>
      </c>
      <c r="C8" s="43" t="s">
        <v>405</v>
      </c>
      <c r="D8" s="24">
        <v>18920</v>
      </c>
      <c r="E8" s="46" t="s">
        <v>406</v>
      </c>
      <c r="F8" s="45">
        <v>7.2599999999999998E-2</v>
      </c>
      <c r="G8" s="24">
        <v>2109615</v>
      </c>
      <c r="H8" s="24">
        <v>15788</v>
      </c>
      <c r="I8" s="24">
        <v>87</v>
      </c>
      <c r="J8" s="24">
        <v>8.61</v>
      </c>
      <c r="K8" s="24">
        <v>41.77</v>
      </c>
      <c r="L8" s="25">
        <v>-0.19</v>
      </c>
      <c r="M8" s="25">
        <v>4.4800000000000004</v>
      </c>
      <c r="N8" s="21" t="str">
        <f t="shared" si="0"/>
        <v>▶</v>
      </c>
    </row>
    <row r="9" spans="1:14">
      <c r="A9" s="20">
        <v>10</v>
      </c>
      <c r="B9" s="23" t="s">
        <v>407</v>
      </c>
      <c r="C9" s="43" t="s">
        <v>408</v>
      </c>
      <c r="D9" s="24">
        <v>112100</v>
      </c>
      <c r="E9" s="46" t="s">
        <v>409</v>
      </c>
      <c r="F9" s="45">
        <v>7.0699999999999999E-2</v>
      </c>
      <c r="G9" s="24">
        <v>361048</v>
      </c>
      <c r="H9" s="24">
        <v>42450</v>
      </c>
      <c r="I9" s="24">
        <v>-2163</v>
      </c>
      <c r="J9" s="24">
        <v>15.15</v>
      </c>
      <c r="K9" s="24">
        <v>-13.75</v>
      </c>
      <c r="L9" s="25">
        <v>-17.57</v>
      </c>
      <c r="M9" s="25">
        <v>2.94</v>
      </c>
      <c r="N9" s="21" t="str">
        <f t="shared" si="0"/>
        <v>▶</v>
      </c>
    </row>
    <row r="10" spans="1:14">
      <c r="A10" s="20">
        <v>11</v>
      </c>
      <c r="B10" s="23" t="s">
        <v>410</v>
      </c>
      <c r="C10" s="43" t="s">
        <v>411</v>
      </c>
      <c r="D10" s="24">
        <v>20425</v>
      </c>
      <c r="E10" s="46" t="s">
        <v>412</v>
      </c>
      <c r="F10" s="45">
        <v>6.8500000000000005E-2</v>
      </c>
      <c r="G10" s="24">
        <v>1531613</v>
      </c>
      <c r="H10" s="24">
        <v>7792</v>
      </c>
      <c r="I10" s="24" t="s">
        <v>413</v>
      </c>
      <c r="J10" s="24">
        <v>0.95</v>
      </c>
      <c r="K10" s="24" t="s">
        <v>413</v>
      </c>
      <c r="L10" s="25" t="s">
        <v>413</v>
      </c>
      <c r="M10" s="25" t="s">
        <v>413</v>
      </c>
      <c r="N10" s="21" t="str">
        <f t="shared" si="0"/>
        <v>▶</v>
      </c>
    </row>
    <row r="11" spans="1:14">
      <c r="A11" s="20">
        <v>12</v>
      </c>
      <c r="B11" s="23" t="s">
        <v>414</v>
      </c>
      <c r="C11" s="43" t="s">
        <v>415</v>
      </c>
      <c r="D11" s="24">
        <v>52800</v>
      </c>
      <c r="E11" s="46" t="s">
        <v>416</v>
      </c>
      <c r="F11" s="45">
        <v>5.6000000000000001E-2</v>
      </c>
      <c r="G11" s="24">
        <v>69170</v>
      </c>
      <c r="H11" s="24">
        <v>2393</v>
      </c>
      <c r="I11" s="24">
        <v>90</v>
      </c>
      <c r="J11" s="24">
        <v>2.5299999999999998</v>
      </c>
      <c r="K11" s="24">
        <v>12.59</v>
      </c>
      <c r="L11" s="25">
        <v>14.58</v>
      </c>
      <c r="M11" s="25">
        <v>2.71</v>
      </c>
      <c r="N11" s="21" t="str">
        <f t="shared" si="0"/>
        <v>▶</v>
      </c>
    </row>
    <row r="12" spans="1:14">
      <c r="A12" s="20">
        <v>13</v>
      </c>
      <c r="B12" s="23" t="s">
        <v>417</v>
      </c>
      <c r="C12" s="43" t="s">
        <v>418</v>
      </c>
      <c r="D12" s="24">
        <v>37950</v>
      </c>
      <c r="E12" s="46" t="s">
        <v>419</v>
      </c>
      <c r="F12" s="45">
        <v>5.4199999999999998E-2</v>
      </c>
      <c r="G12" s="24">
        <v>6201477</v>
      </c>
      <c r="H12" s="24">
        <v>116284</v>
      </c>
      <c r="I12" s="24">
        <v>-1965</v>
      </c>
      <c r="J12" s="24">
        <v>17.82</v>
      </c>
      <c r="K12" s="24">
        <v>47.44</v>
      </c>
      <c r="L12" s="25">
        <v>6.33</v>
      </c>
      <c r="M12" s="25">
        <v>2.78</v>
      </c>
      <c r="N12" s="21" t="str">
        <f t="shared" si="0"/>
        <v>▶</v>
      </c>
    </row>
    <row r="13" spans="1:14">
      <c r="A13" s="20">
        <v>14</v>
      </c>
      <c r="B13" s="23" t="s">
        <v>420</v>
      </c>
      <c r="C13" s="43" t="s">
        <v>421</v>
      </c>
      <c r="D13" s="24">
        <v>14890</v>
      </c>
      <c r="E13" s="46" t="s">
        <v>422</v>
      </c>
      <c r="F13" s="45">
        <v>5.2299999999999999E-2</v>
      </c>
      <c r="G13" s="24">
        <v>7784</v>
      </c>
      <c r="H13" s="24">
        <v>44</v>
      </c>
      <c r="I13" s="24" t="s">
        <v>413</v>
      </c>
      <c r="J13" s="24">
        <v>0</v>
      </c>
      <c r="K13" s="24">
        <v>-2.36</v>
      </c>
      <c r="L13" s="25" t="s">
        <v>413</v>
      </c>
      <c r="M13" s="25">
        <v>2.54</v>
      </c>
      <c r="N13" s="21" t="str">
        <f t="shared" si="0"/>
        <v>▶</v>
      </c>
    </row>
    <row r="14" spans="1:14">
      <c r="A14" s="20">
        <v>15</v>
      </c>
      <c r="B14" s="23" t="s">
        <v>423</v>
      </c>
      <c r="C14" s="43" t="s">
        <v>424</v>
      </c>
      <c r="D14" s="24">
        <v>12935</v>
      </c>
      <c r="E14" s="46" t="s">
        <v>425</v>
      </c>
      <c r="F14" s="45">
        <v>5.21E-2</v>
      </c>
      <c r="G14" s="24">
        <v>659737</v>
      </c>
      <c r="H14" s="24">
        <v>556</v>
      </c>
      <c r="I14" s="24" t="s">
        <v>413</v>
      </c>
      <c r="J14" s="24">
        <v>0.1</v>
      </c>
      <c r="K14" s="24" t="s">
        <v>413</v>
      </c>
      <c r="L14" s="25" t="s">
        <v>413</v>
      </c>
      <c r="M14" s="25" t="s">
        <v>413</v>
      </c>
      <c r="N14" s="21" t="str">
        <f t="shared" si="0"/>
        <v>▶</v>
      </c>
    </row>
    <row r="15" spans="1:14">
      <c r="A15" s="20">
        <v>16</v>
      </c>
      <c r="B15" s="23" t="s">
        <v>426</v>
      </c>
      <c r="C15" s="43" t="s">
        <v>427</v>
      </c>
      <c r="D15" s="24">
        <v>1586</v>
      </c>
      <c r="E15" s="46" t="s">
        <v>428</v>
      </c>
      <c r="F15" s="45">
        <v>5.0299999999999997E-2</v>
      </c>
      <c r="G15" s="24">
        <v>4008031</v>
      </c>
      <c r="H15" s="24">
        <v>680</v>
      </c>
      <c r="I15" s="24">
        <v>-17</v>
      </c>
      <c r="J15" s="24">
        <v>0.4</v>
      </c>
      <c r="K15" s="24">
        <v>-14.16</v>
      </c>
      <c r="L15" s="25">
        <v>-6.66</v>
      </c>
      <c r="M15" s="25">
        <v>1.58</v>
      </c>
      <c r="N15" s="21" t="str">
        <f t="shared" si="0"/>
        <v>▶</v>
      </c>
    </row>
    <row r="16" spans="1:14">
      <c r="A16" s="20">
        <v>17</v>
      </c>
      <c r="B16" s="23" t="s">
        <v>429</v>
      </c>
      <c r="C16" s="43" t="s">
        <v>430</v>
      </c>
      <c r="D16" s="24">
        <v>18850</v>
      </c>
      <c r="E16" s="46" t="s">
        <v>431</v>
      </c>
      <c r="F16" s="45">
        <v>4.9000000000000002E-2</v>
      </c>
      <c r="G16" s="24">
        <v>1701</v>
      </c>
      <c r="H16" s="24">
        <v>317</v>
      </c>
      <c r="I16" s="24">
        <v>-325</v>
      </c>
      <c r="J16" s="24">
        <v>0.17</v>
      </c>
      <c r="K16" s="24">
        <v>2.16</v>
      </c>
      <c r="L16" s="26">
        <v>-9.59</v>
      </c>
      <c r="M16" s="25">
        <v>0.11</v>
      </c>
      <c r="N16" s="21" t="str">
        <f t="shared" si="0"/>
        <v>▶</v>
      </c>
    </row>
    <row r="17" spans="1:14">
      <c r="A17" s="20">
        <v>19</v>
      </c>
      <c r="B17" s="23" t="s">
        <v>432</v>
      </c>
      <c r="C17" s="43" t="s">
        <v>433</v>
      </c>
      <c r="D17" s="24">
        <v>794</v>
      </c>
      <c r="E17" s="46" t="s">
        <v>434</v>
      </c>
      <c r="F17" s="45">
        <v>4.7500000000000001E-2</v>
      </c>
      <c r="G17" s="24">
        <v>430197</v>
      </c>
      <c r="H17" s="24">
        <v>635</v>
      </c>
      <c r="I17" s="24">
        <v>-11</v>
      </c>
      <c r="J17" s="24">
        <v>0</v>
      </c>
      <c r="K17" s="24">
        <v>1.32</v>
      </c>
      <c r="L17" s="25">
        <v>41.19</v>
      </c>
      <c r="M17" s="25">
        <v>0.37</v>
      </c>
      <c r="N17" s="21" t="str">
        <f t="shared" si="0"/>
        <v>▶</v>
      </c>
    </row>
    <row r="18" spans="1:14">
      <c r="A18" s="20">
        <v>20</v>
      </c>
      <c r="B18" s="23" t="s">
        <v>435</v>
      </c>
      <c r="C18" s="43" t="s">
        <v>436</v>
      </c>
      <c r="D18" s="24">
        <v>236500</v>
      </c>
      <c r="E18" s="46" t="s">
        <v>437</v>
      </c>
      <c r="F18" s="45">
        <v>4.65E-2</v>
      </c>
      <c r="G18" s="24">
        <v>253890</v>
      </c>
      <c r="H18" s="24">
        <v>167378</v>
      </c>
      <c r="I18" s="24">
        <v>2823</v>
      </c>
      <c r="J18" s="24">
        <v>31.95</v>
      </c>
      <c r="K18" s="24">
        <v>27.58</v>
      </c>
      <c r="L18" s="25">
        <v>2.2599999999999998</v>
      </c>
      <c r="M18" s="25">
        <v>1.57</v>
      </c>
      <c r="N18" s="21" t="str">
        <f t="shared" si="0"/>
        <v>▶</v>
      </c>
    </row>
    <row r="19" spans="1:14">
      <c r="A19" s="20">
        <v>23</v>
      </c>
      <c r="B19" s="23" t="s">
        <v>438</v>
      </c>
      <c r="C19" s="43" t="s">
        <v>439</v>
      </c>
      <c r="D19" s="24">
        <v>20365</v>
      </c>
      <c r="E19" s="46" t="s">
        <v>440</v>
      </c>
      <c r="F19" s="45">
        <v>4.2799999999999998E-2</v>
      </c>
      <c r="G19" s="24">
        <v>1033434</v>
      </c>
      <c r="H19" s="24">
        <v>1090</v>
      </c>
      <c r="I19" s="24" t="s">
        <v>413</v>
      </c>
      <c r="J19" s="24">
        <v>0.05</v>
      </c>
      <c r="K19" s="24" t="s">
        <v>413</v>
      </c>
      <c r="L19" s="25" t="s">
        <v>413</v>
      </c>
      <c r="M19" s="25" t="s">
        <v>413</v>
      </c>
      <c r="N19" s="21" t="str">
        <f t="shared" si="0"/>
        <v>▶</v>
      </c>
    </row>
    <row r="20" spans="1:14">
      <c r="A20" s="20">
        <v>24</v>
      </c>
      <c r="B20" s="23" t="s">
        <v>441</v>
      </c>
      <c r="C20" s="43" t="s">
        <v>442</v>
      </c>
      <c r="D20" s="24">
        <v>1683</v>
      </c>
      <c r="E20" s="46" t="s">
        <v>443</v>
      </c>
      <c r="F20" s="45">
        <v>4.2099999999999999E-2</v>
      </c>
      <c r="G20" s="24">
        <v>115101</v>
      </c>
      <c r="H20" s="24">
        <v>1023</v>
      </c>
      <c r="I20" s="24">
        <v>473</v>
      </c>
      <c r="J20" s="24">
        <v>0.45</v>
      </c>
      <c r="K20" s="24">
        <v>43.15</v>
      </c>
      <c r="L20" s="25">
        <v>13.2</v>
      </c>
      <c r="M20" s="25">
        <v>0.46</v>
      </c>
      <c r="N20" s="21" t="str">
        <f t="shared" si="0"/>
        <v>▶</v>
      </c>
    </row>
    <row r="21" spans="1:14">
      <c r="A21" s="20">
        <v>26</v>
      </c>
      <c r="B21" s="23" t="s">
        <v>444</v>
      </c>
      <c r="C21" s="43" t="s">
        <v>445</v>
      </c>
      <c r="D21" s="24">
        <v>15705</v>
      </c>
      <c r="E21" s="46" t="s">
        <v>446</v>
      </c>
      <c r="F21" s="45">
        <v>4.0800000000000003E-2</v>
      </c>
      <c r="G21" s="24">
        <v>1705528</v>
      </c>
      <c r="H21" s="24">
        <v>4696</v>
      </c>
      <c r="I21" s="24" t="s">
        <v>413</v>
      </c>
      <c r="J21" s="24">
        <v>0.67</v>
      </c>
      <c r="K21" s="24" t="s">
        <v>413</v>
      </c>
      <c r="L21" s="25" t="s">
        <v>413</v>
      </c>
      <c r="M21" s="25" t="s">
        <v>413</v>
      </c>
      <c r="N21" s="21" t="str">
        <f t="shared" si="0"/>
        <v>▶</v>
      </c>
    </row>
    <row r="22" spans="1:14">
      <c r="A22" s="20">
        <v>29</v>
      </c>
      <c r="B22" s="23" t="s">
        <v>447</v>
      </c>
      <c r="C22" s="43" t="s">
        <v>448</v>
      </c>
      <c r="D22" s="24">
        <v>16060</v>
      </c>
      <c r="E22" s="46" t="s">
        <v>449</v>
      </c>
      <c r="F22" s="45">
        <v>4.0500000000000001E-2</v>
      </c>
      <c r="G22" s="24">
        <v>67383</v>
      </c>
      <c r="H22" s="24">
        <v>458</v>
      </c>
      <c r="I22" s="24" t="s">
        <v>413</v>
      </c>
      <c r="J22" s="24">
        <v>0</v>
      </c>
      <c r="K22" s="24" t="s">
        <v>413</v>
      </c>
      <c r="L22" s="26" t="s">
        <v>413</v>
      </c>
      <c r="M22" s="25" t="s">
        <v>413</v>
      </c>
      <c r="N22" s="21" t="str">
        <f t="shared" si="0"/>
        <v>▶</v>
      </c>
    </row>
    <row r="23" spans="1:14">
      <c r="A23" s="20">
        <v>30</v>
      </c>
      <c r="B23" s="23" t="s">
        <v>450</v>
      </c>
      <c r="C23" s="43" t="s">
        <v>451</v>
      </c>
      <c r="D23" s="24">
        <v>6770</v>
      </c>
      <c r="E23" s="46" t="s">
        <v>452</v>
      </c>
      <c r="F23" s="45">
        <v>3.9899999999999998E-2</v>
      </c>
      <c r="G23" s="24">
        <v>713485</v>
      </c>
      <c r="H23" s="24">
        <v>1625</v>
      </c>
      <c r="I23" s="24">
        <v>50</v>
      </c>
      <c r="J23" s="24">
        <v>0.84</v>
      </c>
      <c r="K23" s="24">
        <v>31.93</v>
      </c>
      <c r="L23" s="25">
        <v>2.76</v>
      </c>
      <c r="M23" s="25">
        <v>1.31</v>
      </c>
      <c r="N23" s="21" t="str">
        <f t="shared" si="0"/>
        <v>▶</v>
      </c>
    </row>
    <row r="24" spans="1:14">
      <c r="A24" s="20">
        <v>31</v>
      </c>
      <c r="B24" s="23" t="s">
        <v>453</v>
      </c>
      <c r="C24" s="43" t="s">
        <v>454</v>
      </c>
      <c r="D24" s="24">
        <v>63700</v>
      </c>
      <c r="E24" s="46" t="s">
        <v>455</v>
      </c>
      <c r="F24" s="45">
        <v>3.9199999999999999E-2</v>
      </c>
      <c r="G24" s="24">
        <v>218455</v>
      </c>
      <c r="H24" s="24">
        <v>19354</v>
      </c>
      <c r="I24" s="24">
        <v>691</v>
      </c>
      <c r="J24" s="24">
        <v>10.08</v>
      </c>
      <c r="K24" s="24">
        <v>41.02</v>
      </c>
      <c r="L24" s="25">
        <v>8.19</v>
      </c>
      <c r="M24" s="25">
        <v>3.56</v>
      </c>
      <c r="N24" s="21" t="str">
        <f t="shared" si="0"/>
        <v>▶</v>
      </c>
    </row>
    <row r="25" spans="1:14">
      <c r="A25" s="20">
        <v>34</v>
      </c>
      <c r="B25" s="23" t="s">
        <v>456</v>
      </c>
      <c r="C25" s="43" t="s">
        <v>457</v>
      </c>
      <c r="D25" s="24">
        <v>9490</v>
      </c>
      <c r="E25" s="46" t="s">
        <v>458</v>
      </c>
      <c r="F25" s="45">
        <v>3.8300000000000001E-2</v>
      </c>
      <c r="G25" s="24">
        <v>40903</v>
      </c>
      <c r="H25" s="24">
        <v>132</v>
      </c>
      <c r="I25" s="24" t="s">
        <v>413</v>
      </c>
      <c r="J25" s="24">
        <v>0.76</v>
      </c>
      <c r="K25" s="24">
        <v>27.99</v>
      </c>
      <c r="L25" s="25" t="s">
        <v>413</v>
      </c>
      <c r="M25" s="25">
        <v>1.6</v>
      </c>
      <c r="N25" s="21" t="str">
        <f t="shared" si="0"/>
        <v>▶</v>
      </c>
    </row>
    <row r="26" spans="1:14">
      <c r="A26" s="20">
        <v>35</v>
      </c>
      <c r="B26" s="23" t="s">
        <v>459</v>
      </c>
      <c r="C26" s="43" t="s">
        <v>460</v>
      </c>
      <c r="D26" s="24">
        <v>6800</v>
      </c>
      <c r="E26" s="46" t="s">
        <v>461</v>
      </c>
      <c r="F26" s="45">
        <v>3.8199999999999998E-2</v>
      </c>
      <c r="G26" s="24">
        <v>209891</v>
      </c>
      <c r="H26" s="24">
        <v>680</v>
      </c>
      <c r="I26" s="24">
        <v>40</v>
      </c>
      <c r="J26" s="24">
        <v>1.43</v>
      </c>
      <c r="K26" s="24">
        <v>18.38</v>
      </c>
      <c r="L26" s="25">
        <v>11.64</v>
      </c>
      <c r="M26" s="25">
        <v>2.09</v>
      </c>
      <c r="N26" s="21" t="str">
        <f t="shared" si="0"/>
        <v>▶</v>
      </c>
    </row>
    <row r="27" spans="1:14">
      <c r="A27" s="20">
        <v>36</v>
      </c>
      <c r="B27" s="23" t="s">
        <v>462</v>
      </c>
      <c r="C27" s="43" t="s">
        <v>463</v>
      </c>
      <c r="D27" s="24">
        <v>11580</v>
      </c>
      <c r="E27" s="46" t="s">
        <v>464</v>
      </c>
      <c r="F27" s="45">
        <v>3.7600000000000001E-2</v>
      </c>
      <c r="G27" s="24">
        <v>80490</v>
      </c>
      <c r="H27" s="24">
        <v>2779</v>
      </c>
      <c r="I27" s="24">
        <v>585</v>
      </c>
      <c r="J27" s="24">
        <v>14.61</v>
      </c>
      <c r="K27" s="24">
        <v>8.7899999999999991</v>
      </c>
      <c r="L27" s="25">
        <v>5.0199999999999996</v>
      </c>
      <c r="M27" s="25">
        <v>0.38</v>
      </c>
      <c r="N27" s="21" t="str">
        <f t="shared" si="0"/>
        <v>▶</v>
      </c>
    </row>
    <row r="28" spans="1:14">
      <c r="A28" s="20">
        <v>38</v>
      </c>
      <c r="B28" s="23" t="s">
        <v>465</v>
      </c>
      <c r="C28" s="43" t="s">
        <v>466</v>
      </c>
      <c r="D28" s="24">
        <v>19000</v>
      </c>
      <c r="E28" s="46" t="s">
        <v>467</v>
      </c>
      <c r="F28" s="45">
        <v>3.6600000000000001E-2</v>
      </c>
      <c r="G28" s="24">
        <v>157894</v>
      </c>
      <c r="H28" s="24">
        <v>408</v>
      </c>
      <c r="I28" s="24" t="s">
        <v>413</v>
      </c>
      <c r="J28" s="24">
        <v>7.0000000000000007E-2</v>
      </c>
      <c r="K28" s="24" t="s">
        <v>413</v>
      </c>
      <c r="L28" s="25" t="s">
        <v>413</v>
      </c>
      <c r="M28" s="25" t="s">
        <v>413</v>
      </c>
      <c r="N28" s="21" t="str">
        <f t="shared" si="0"/>
        <v>▶</v>
      </c>
    </row>
    <row r="29" spans="1:14">
      <c r="A29" s="20">
        <v>40</v>
      </c>
      <c r="B29" s="23" t="s">
        <v>468</v>
      </c>
      <c r="C29" s="43" t="s">
        <v>469</v>
      </c>
      <c r="D29" s="24">
        <v>15305</v>
      </c>
      <c r="E29" s="46" t="s">
        <v>470</v>
      </c>
      <c r="F29" s="45">
        <v>3.5900000000000001E-2</v>
      </c>
      <c r="G29" s="24">
        <v>644499</v>
      </c>
      <c r="H29" s="24">
        <v>3245</v>
      </c>
      <c r="I29" s="24" t="s">
        <v>413</v>
      </c>
      <c r="J29" s="24">
        <v>0.69</v>
      </c>
      <c r="K29" s="24" t="s">
        <v>413</v>
      </c>
      <c r="L29" s="26" t="s">
        <v>413</v>
      </c>
      <c r="M29" s="25" t="s">
        <v>413</v>
      </c>
      <c r="N29" s="21" t="str">
        <f t="shared" si="0"/>
        <v>▶</v>
      </c>
    </row>
    <row r="30" spans="1:14">
      <c r="A30" s="20">
        <v>42</v>
      </c>
      <c r="B30" s="23" t="s">
        <v>471</v>
      </c>
      <c r="C30" s="43" t="s">
        <v>472</v>
      </c>
      <c r="D30" s="24">
        <v>23250</v>
      </c>
      <c r="E30" s="46" t="s">
        <v>473</v>
      </c>
      <c r="F30" s="45">
        <v>3.56E-2</v>
      </c>
      <c r="G30" s="24">
        <v>3206233</v>
      </c>
      <c r="H30" s="24">
        <v>43924</v>
      </c>
      <c r="I30" s="24">
        <v>929</v>
      </c>
      <c r="J30" s="24">
        <v>7.12</v>
      </c>
      <c r="K30" s="24">
        <v>32.979999999999997</v>
      </c>
      <c r="L30" s="26">
        <v>16.87</v>
      </c>
      <c r="M30" s="25">
        <v>1.99</v>
      </c>
      <c r="N30" s="21" t="str">
        <f t="shared" si="0"/>
        <v>▶</v>
      </c>
    </row>
    <row r="31" spans="1:14">
      <c r="A31" s="20">
        <v>44</v>
      </c>
      <c r="B31" s="23" t="s">
        <v>474</v>
      </c>
      <c r="C31" s="43" t="s">
        <v>475</v>
      </c>
      <c r="D31" s="24">
        <v>8040</v>
      </c>
      <c r="E31" s="46" t="s">
        <v>476</v>
      </c>
      <c r="F31" s="45">
        <v>3.4700000000000002E-2</v>
      </c>
      <c r="G31" s="24">
        <v>8247</v>
      </c>
      <c r="H31" s="24">
        <v>72</v>
      </c>
      <c r="I31" s="24" t="s">
        <v>413</v>
      </c>
      <c r="J31" s="24">
        <v>1.26</v>
      </c>
      <c r="K31" s="24" t="s">
        <v>413</v>
      </c>
      <c r="L31" s="25" t="s">
        <v>413</v>
      </c>
      <c r="M31" s="25" t="s">
        <v>413</v>
      </c>
      <c r="N31" s="21" t="str">
        <f t="shared" si="0"/>
        <v>▶</v>
      </c>
    </row>
    <row r="32" spans="1:14">
      <c r="A32" s="20">
        <v>45</v>
      </c>
      <c r="B32" s="23" t="s">
        <v>477</v>
      </c>
      <c r="C32" s="44" t="s">
        <v>478</v>
      </c>
      <c r="D32" s="75">
        <v>12455</v>
      </c>
      <c r="E32" s="46" t="s">
        <v>479</v>
      </c>
      <c r="F32" s="45">
        <v>3.4500000000000003E-2</v>
      </c>
      <c r="G32" s="75">
        <v>134748</v>
      </c>
      <c r="H32" s="23">
        <v>722</v>
      </c>
      <c r="I32" s="23" t="s">
        <v>413</v>
      </c>
      <c r="J32" s="23">
        <v>0.03</v>
      </c>
      <c r="K32" s="23" t="s">
        <v>413</v>
      </c>
      <c r="L32" s="23" t="s">
        <v>413</v>
      </c>
      <c r="M32" s="23" t="s">
        <v>413</v>
      </c>
      <c r="N32" s="21" t="str">
        <f t="shared" si="0"/>
        <v>▶</v>
      </c>
    </row>
    <row r="33" spans="1:14">
      <c r="A33" s="20">
        <v>49</v>
      </c>
      <c r="B33" s="23" t="s">
        <v>480</v>
      </c>
      <c r="C33" s="44" t="s">
        <v>481</v>
      </c>
      <c r="D33" s="75">
        <v>14720</v>
      </c>
      <c r="E33" s="46" t="s">
        <v>482</v>
      </c>
      <c r="F33" s="45">
        <v>3.3700000000000001E-2</v>
      </c>
      <c r="G33" s="75">
        <v>18901</v>
      </c>
      <c r="H33" s="75">
        <v>2845</v>
      </c>
      <c r="I33" s="23">
        <v>480</v>
      </c>
      <c r="J33" s="23">
        <v>0.35</v>
      </c>
      <c r="K33" s="23">
        <v>4.62</v>
      </c>
      <c r="L33" s="23">
        <v>9.2899999999999991</v>
      </c>
      <c r="M33" s="23">
        <v>0.67</v>
      </c>
      <c r="N33" s="21" t="str">
        <f t="shared" si="0"/>
        <v>▶</v>
      </c>
    </row>
    <row r="34" spans="1:14">
      <c r="A34" s="20">
        <v>52</v>
      </c>
      <c r="B34" s="23" t="s">
        <v>483</v>
      </c>
      <c r="C34" s="44" t="s">
        <v>484</v>
      </c>
      <c r="D34" s="23">
        <v>405</v>
      </c>
      <c r="E34" s="46" t="s">
        <v>485</v>
      </c>
      <c r="F34" s="45">
        <v>3.32E-2</v>
      </c>
      <c r="G34" s="75">
        <v>1809004</v>
      </c>
      <c r="H34" s="23">
        <v>419</v>
      </c>
      <c r="I34" s="23">
        <v>-104</v>
      </c>
      <c r="J34" s="23">
        <v>0.88</v>
      </c>
      <c r="K34" s="23">
        <v>-3.79</v>
      </c>
      <c r="L34" s="23">
        <v>-88.87</v>
      </c>
      <c r="M34" s="23">
        <v>1.56</v>
      </c>
      <c r="N34" s="21" t="str">
        <f t="shared" si="0"/>
        <v>▶</v>
      </c>
    </row>
    <row r="35" spans="1:14">
      <c r="A35" s="20">
        <v>53</v>
      </c>
      <c r="B35" s="23" t="s">
        <v>486</v>
      </c>
      <c r="C35" s="44" t="s">
        <v>487</v>
      </c>
      <c r="D35" s="75">
        <v>53100</v>
      </c>
      <c r="E35" s="46" t="s">
        <v>488</v>
      </c>
      <c r="F35" s="45">
        <v>3.3099999999999997E-2</v>
      </c>
      <c r="G35" s="75">
        <v>413774</v>
      </c>
      <c r="H35" s="75">
        <v>34419</v>
      </c>
      <c r="I35" s="23">
        <v>-192</v>
      </c>
      <c r="J35" s="23">
        <v>3.7</v>
      </c>
      <c r="K35" s="23">
        <v>-254.07</v>
      </c>
      <c r="L35" s="23">
        <v>-6.59</v>
      </c>
      <c r="M35" s="23">
        <v>8.08</v>
      </c>
      <c r="N35" s="21" t="str">
        <f t="shared" si="0"/>
        <v>▶</v>
      </c>
    </row>
    <row r="36" spans="1:14">
      <c r="A36" s="20">
        <v>54</v>
      </c>
      <c r="B36" s="23" t="s">
        <v>489</v>
      </c>
      <c r="C36" s="44" t="s">
        <v>490</v>
      </c>
      <c r="D36" s="75">
        <v>53700</v>
      </c>
      <c r="E36" s="46" t="s">
        <v>488</v>
      </c>
      <c r="F36" s="45">
        <v>3.27E-2</v>
      </c>
      <c r="G36" s="75">
        <v>91267</v>
      </c>
      <c r="H36" s="75">
        <v>5294</v>
      </c>
      <c r="I36" s="23">
        <v>437</v>
      </c>
      <c r="J36" s="23">
        <v>2.96</v>
      </c>
      <c r="K36" s="23">
        <v>19.079999999999998</v>
      </c>
      <c r="L36" s="23">
        <v>5.65</v>
      </c>
      <c r="M36" s="23">
        <v>1.05</v>
      </c>
      <c r="N36" s="21" t="str">
        <f t="shared" si="0"/>
        <v>▶</v>
      </c>
    </row>
    <row r="37" spans="1:14">
      <c r="A37" s="20">
        <v>55</v>
      </c>
      <c r="B37" s="23" t="s">
        <v>491</v>
      </c>
      <c r="C37" s="44" t="s">
        <v>492</v>
      </c>
      <c r="D37" s="75">
        <v>11730</v>
      </c>
      <c r="E37" s="46" t="s">
        <v>493</v>
      </c>
      <c r="F37" s="45">
        <v>3.2599999999999997E-2</v>
      </c>
      <c r="G37" s="75">
        <v>5293294</v>
      </c>
      <c r="H37" s="75">
        <v>103224</v>
      </c>
      <c r="I37" s="75">
        <v>2333</v>
      </c>
      <c r="J37" s="23">
        <v>33.26</v>
      </c>
      <c r="K37" s="23">
        <v>-165.21</v>
      </c>
      <c r="L37" s="23">
        <v>-4.22</v>
      </c>
      <c r="M37" s="23">
        <v>2.66</v>
      </c>
      <c r="N37" s="21" t="str">
        <f t="shared" si="0"/>
        <v>▶</v>
      </c>
    </row>
    <row r="38" spans="1:14">
      <c r="A38" s="20">
        <v>56</v>
      </c>
      <c r="B38" s="23" t="s">
        <v>494</v>
      </c>
      <c r="C38" s="44" t="s">
        <v>495</v>
      </c>
      <c r="D38" s="75">
        <v>14290</v>
      </c>
      <c r="E38" s="46" t="s">
        <v>496</v>
      </c>
      <c r="F38" s="45">
        <v>3.2500000000000001E-2</v>
      </c>
      <c r="G38" s="75">
        <v>10319</v>
      </c>
      <c r="H38" s="23">
        <v>514</v>
      </c>
      <c r="I38" s="23" t="s">
        <v>413</v>
      </c>
      <c r="J38" s="23">
        <v>0.06</v>
      </c>
      <c r="K38" s="23" t="s">
        <v>413</v>
      </c>
      <c r="L38" s="23" t="s">
        <v>413</v>
      </c>
      <c r="M38" s="23" t="s">
        <v>413</v>
      </c>
      <c r="N38" s="21" t="str">
        <f t="shared" si="0"/>
        <v>▶</v>
      </c>
    </row>
    <row r="39" spans="1:14">
      <c r="A39" s="20">
        <v>57</v>
      </c>
      <c r="B39" s="23" t="s">
        <v>497</v>
      </c>
      <c r="C39" s="44" t="s">
        <v>498</v>
      </c>
      <c r="D39" s="75">
        <v>3370</v>
      </c>
      <c r="E39" s="46" t="s">
        <v>499</v>
      </c>
      <c r="F39" s="45">
        <v>3.2199999999999999E-2</v>
      </c>
      <c r="G39" s="75">
        <v>371825</v>
      </c>
      <c r="H39" s="75">
        <v>2053</v>
      </c>
      <c r="I39" s="23">
        <v>-620</v>
      </c>
      <c r="J39" s="23">
        <v>5.45</v>
      </c>
      <c r="K39" s="23">
        <v>-9.2799999999999994</v>
      </c>
      <c r="L39" s="23">
        <v>-1.66</v>
      </c>
      <c r="M39" s="23">
        <v>0.35</v>
      </c>
      <c r="N39" s="21" t="str">
        <f t="shared" si="0"/>
        <v>▶</v>
      </c>
    </row>
    <row r="40" spans="1:14">
      <c r="A40" s="20">
        <v>58</v>
      </c>
      <c r="B40" s="23" t="s">
        <v>500</v>
      </c>
      <c r="C40" s="44" t="s">
        <v>501</v>
      </c>
      <c r="D40" s="75">
        <v>18580</v>
      </c>
      <c r="E40" s="46" t="s">
        <v>502</v>
      </c>
      <c r="F40" s="45">
        <v>3.2199999999999999E-2</v>
      </c>
      <c r="G40" s="75">
        <v>2969</v>
      </c>
      <c r="H40" s="23">
        <v>139</v>
      </c>
      <c r="I40" s="23" t="s">
        <v>413</v>
      </c>
      <c r="J40" s="23">
        <v>0</v>
      </c>
      <c r="K40" s="23" t="s">
        <v>413</v>
      </c>
      <c r="L40" s="23" t="s">
        <v>413</v>
      </c>
      <c r="M40" s="23" t="s">
        <v>413</v>
      </c>
      <c r="N40" s="21" t="str">
        <f t="shared" si="0"/>
        <v>▶</v>
      </c>
    </row>
    <row r="41" spans="1:14">
      <c r="A41" s="20">
        <v>60</v>
      </c>
      <c r="B41" s="23" t="s">
        <v>503</v>
      </c>
      <c r="C41" s="44" t="s">
        <v>504</v>
      </c>
      <c r="D41" s="75">
        <v>13375</v>
      </c>
      <c r="E41" s="46" t="s">
        <v>479</v>
      </c>
      <c r="F41" s="45">
        <v>3.2000000000000001E-2</v>
      </c>
      <c r="G41" s="75">
        <v>26682</v>
      </c>
      <c r="H41" s="23">
        <v>174</v>
      </c>
      <c r="I41" s="23" t="s">
        <v>413</v>
      </c>
      <c r="J41" s="23">
        <v>0</v>
      </c>
      <c r="K41" s="23" t="s">
        <v>413</v>
      </c>
      <c r="L41" s="23" t="s">
        <v>413</v>
      </c>
      <c r="M41" s="23" t="s">
        <v>413</v>
      </c>
      <c r="N41" s="21" t="str">
        <f t="shared" si="0"/>
        <v>▶</v>
      </c>
    </row>
    <row r="42" spans="1:14">
      <c r="A42" s="20">
        <v>61</v>
      </c>
      <c r="B42" s="23" t="s">
        <v>505</v>
      </c>
      <c r="C42" s="44" t="s">
        <v>506</v>
      </c>
      <c r="D42" s="75">
        <v>11495</v>
      </c>
      <c r="E42" s="46" t="s">
        <v>507</v>
      </c>
      <c r="F42" s="45">
        <v>3.1899999999999998E-2</v>
      </c>
      <c r="G42" s="75">
        <v>99077</v>
      </c>
      <c r="H42" s="23">
        <v>276</v>
      </c>
      <c r="I42" s="23" t="s">
        <v>413</v>
      </c>
      <c r="J42" s="23">
        <v>0</v>
      </c>
      <c r="K42" s="23" t="s">
        <v>413</v>
      </c>
      <c r="L42" s="23" t="s">
        <v>413</v>
      </c>
      <c r="M42" s="23" t="s">
        <v>413</v>
      </c>
      <c r="N42" s="21" t="str">
        <f t="shared" si="0"/>
        <v>▶</v>
      </c>
    </row>
    <row r="43" spans="1:14">
      <c r="A43" s="20">
        <v>62</v>
      </c>
      <c r="B43" s="23" t="s">
        <v>508</v>
      </c>
      <c r="C43" s="44" t="s">
        <v>509</v>
      </c>
      <c r="D43" s="75">
        <v>10280</v>
      </c>
      <c r="E43" s="46" t="s">
        <v>510</v>
      </c>
      <c r="F43" s="45">
        <v>3.1600000000000003E-2</v>
      </c>
      <c r="G43" s="75">
        <v>641997</v>
      </c>
      <c r="H43" s="23">
        <v>483</v>
      </c>
      <c r="I43" s="23" t="s">
        <v>413</v>
      </c>
      <c r="J43" s="23">
        <v>0</v>
      </c>
      <c r="K43" s="23" t="s">
        <v>413</v>
      </c>
      <c r="L43" s="23" t="s">
        <v>413</v>
      </c>
      <c r="M43" s="23" t="s">
        <v>413</v>
      </c>
      <c r="N43" s="21" t="str">
        <f t="shared" si="0"/>
        <v>▶</v>
      </c>
    </row>
    <row r="44" spans="1:14">
      <c r="A44" s="20">
        <v>63</v>
      </c>
      <c r="B44" s="23" t="s">
        <v>511</v>
      </c>
      <c r="C44" s="44" t="s">
        <v>512</v>
      </c>
      <c r="D44" s="75">
        <v>28315</v>
      </c>
      <c r="E44" s="46" t="s">
        <v>513</v>
      </c>
      <c r="F44" s="45">
        <v>3.15E-2</v>
      </c>
      <c r="G44" s="75">
        <v>263753</v>
      </c>
      <c r="H44" s="75">
        <v>2333</v>
      </c>
      <c r="I44" s="23" t="s">
        <v>413</v>
      </c>
      <c r="J44" s="23">
        <v>0.02</v>
      </c>
      <c r="K44" s="23" t="s">
        <v>413</v>
      </c>
      <c r="L44" s="23" t="s">
        <v>413</v>
      </c>
      <c r="M44" s="23" t="s">
        <v>413</v>
      </c>
      <c r="N44" s="21" t="str">
        <f t="shared" si="0"/>
        <v>▶</v>
      </c>
    </row>
    <row r="45" spans="1:14">
      <c r="A45" s="20">
        <v>64</v>
      </c>
      <c r="B45" s="23" t="s">
        <v>514</v>
      </c>
      <c r="C45" s="44" t="s">
        <v>515</v>
      </c>
      <c r="D45" s="75">
        <v>15235</v>
      </c>
      <c r="E45" s="46" t="s">
        <v>516</v>
      </c>
      <c r="F45" s="45">
        <v>3.15E-2</v>
      </c>
      <c r="G45" s="75">
        <v>34373</v>
      </c>
      <c r="H45" s="23">
        <v>289</v>
      </c>
      <c r="I45" s="23" t="s">
        <v>413</v>
      </c>
      <c r="J45" s="23">
        <v>0</v>
      </c>
      <c r="K45" s="23" t="s">
        <v>413</v>
      </c>
      <c r="L45" s="23" t="s">
        <v>413</v>
      </c>
      <c r="M45" s="23" t="s">
        <v>413</v>
      </c>
      <c r="N45" s="21" t="str">
        <f t="shared" si="0"/>
        <v>▶</v>
      </c>
    </row>
    <row r="46" spans="1:14">
      <c r="A46" s="20">
        <v>67</v>
      </c>
      <c r="B46" s="23" t="s">
        <v>517</v>
      </c>
      <c r="C46" s="44" t="s">
        <v>518</v>
      </c>
      <c r="D46" s="75">
        <v>24750</v>
      </c>
      <c r="E46" s="46" t="s">
        <v>519</v>
      </c>
      <c r="F46" s="45">
        <v>3.1300000000000001E-2</v>
      </c>
      <c r="G46" s="75">
        <v>598582</v>
      </c>
      <c r="H46" s="75">
        <v>8396</v>
      </c>
      <c r="I46" s="23">
        <v>179</v>
      </c>
      <c r="J46" s="23">
        <v>10.06</v>
      </c>
      <c r="K46" s="23">
        <v>14.13</v>
      </c>
      <c r="L46" s="23">
        <v>15.16</v>
      </c>
      <c r="M46" s="23">
        <v>2.86</v>
      </c>
      <c r="N46" s="21" t="str">
        <f t="shared" si="0"/>
        <v>▶</v>
      </c>
    </row>
    <row r="47" spans="1:14">
      <c r="A47" s="20">
        <v>68</v>
      </c>
      <c r="B47" s="23" t="s">
        <v>520</v>
      </c>
      <c r="C47" s="44" t="s">
        <v>521</v>
      </c>
      <c r="D47" s="75">
        <v>16170</v>
      </c>
      <c r="E47" s="46" t="s">
        <v>522</v>
      </c>
      <c r="F47" s="45">
        <v>3.1300000000000001E-2</v>
      </c>
      <c r="G47" s="75">
        <v>54320</v>
      </c>
      <c r="H47" s="23">
        <v>340</v>
      </c>
      <c r="I47" s="23" t="s">
        <v>413</v>
      </c>
      <c r="J47" s="23">
        <v>0.16</v>
      </c>
      <c r="K47" s="23" t="s">
        <v>413</v>
      </c>
      <c r="L47" s="23" t="s">
        <v>413</v>
      </c>
      <c r="M47" s="23" t="s">
        <v>413</v>
      </c>
      <c r="N47" s="21" t="str">
        <f t="shared" si="0"/>
        <v>▶</v>
      </c>
    </row>
    <row r="48" spans="1:14">
      <c r="A48" s="20">
        <v>70</v>
      </c>
      <c r="B48" s="23" t="s">
        <v>523</v>
      </c>
      <c r="C48" s="44" t="s">
        <v>524</v>
      </c>
      <c r="D48" s="75">
        <v>27470</v>
      </c>
      <c r="E48" s="46" t="s">
        <v>525</v>
      </c>
      <c r="F48" s="45">
        <v>3.04E-2</v>
      </c>
      <c r="G48" s="75">
        <v>211325</v>
      </c>
      <c r="H48" s="75">
        <v>3000</v>
      </c>
      <c r="I48" s="23" t="s">
        <v>413</v>
      </c>
      <c r="J48" s="23">
        <v>0.15</v>
      </c>
      <c r="K48" s="23" t="s">
        <v>413</v>
      </c>
      <c r="L48" s="23" t="s">
        <v>413</v>
      </c>
      <c r="M48" s="23" t="s">
        <v>413</v>
      </c>
      <c r="N48" s="21" t="str">
        <f t="shared" si="0"/>
        <v>▶</v>
      </c>
    </row>
    <row r="49" spans="1:14">
      <c r="A49" s="20">
        <v>72</v>
      </c>
      <c r="B49" s="23" t="s">
        <v>526</v>
      </c>
      <c r="C49" s="44" t="s">
        <v>527</v>
      </c>
      <c r="D49" s="75">
        <v>9890</v>
      </c>
      <c r="E49" s="46" t="s">
        <v>528</v>
      </c>
      <c r="F49" s="45">
        <v>3.0200000000000001E-2</v>
      </c>
      <c r="G49" s="23">
        <v>61</v>
      </c>
      <c r="H49" s="23">
        <v>29</v>
      </c>
      <c r="I49" s="23" t="s">
        <v>413</v>
      </c>
      <c r="J49" s="23">
        <v>0.19</v>
      </c>
      <c r="K49" s="23">
        <v>706.43</v>
      </c>
      <c r="L49" s="23" t="s">
        <v>413</v>
      </c>
      <c r="M49" s="23">
        <v>5.61</v>
      </c>
      <c r="N49" s="21" t="str">
        <f t="shared" si="0"/>
        <v>▶</v>
      </c>
    </row>
    <row r="50" spans="1:14">
      <c r="A50" s="20">
        <v>75</v>
      </c>
      <c r="B50" s="23" t="s">
        <v>529</v>
      </c>
      <c r="C50" s="44" t="s">
        <v>530</v>
      </c>
      <c r="D50" s="75">
        <v>275500</v>
      </c>
      <c r="E50" s="46" t="s">
        <v>531</v>
      </c>
      <c r="F50" s="45">
        <v>2.9899999999999999E-2</v>
      </c>
      <c r="G50" s="75">
        <v>39076</v>
      </c>
      <c r="H50" s="75">
        <v>35294</v>
      </c>
      <c r="I50" s="75">
        <v>2207</v>
      </c>
      <c r="J50" s="23">
        <v>17.29</v>
      </c>
      <c r="K50" s="23">
        <v>21.97</v>
      </c>
      <c r="L50" s="23">
        <v>16.010000000000002</v>
      </c>
      <c r="M50" s="23">
        <v>3.24</v>
      </c>
      <c r="N50" s="21" t="str">
        <f t="shared" si="0"/>
        <v>▶</v>
      </c>
    </row>
    <row r="51" spans="1:14">
      <c r="A51" s="20">
        <v>76</v>
      </c>
      <c r="B51" s="23" t="s">
        <v>532</v>
      </c>
      <c r="C51" s="44" t="s">
        <v>533</v>
      </c>
      <c r="D51" s="75">
        <v>82900</v>
      </c>
      <c r="E51" s="46" t="s">
        <v>455</v>
      </c>
      <c r="F51" s="45">
        <v>2.98E-2</v>
      </c>
      <c r="G51" s="75">
        <v>173954</v>
      </c>
      <c r="H51" s="75">
        <v>65485</v>
      </c>
      <c r="I51" s="75">
        <v>20316</v>
      </c>
      <c r="J51" s="23">
        <v>21.3</v>
      </c>
      <c r="K51" s="23">
        <v>25.93</v>
      </c>
      <c r="L51" s="23">
        <v>3.57</v>
      </c>
      <c r="M51" s="23">
        <v>0.69</v>
      </c>
      <c r="N51" s="21" t="str">
        <f t="shared" si="0"/>
        <v>▶</v>
      </c>
    </row>
    <row r="52" spans="1:14">
      <c r="A52" s="20">
        <v>77</v>
      </c>
      <c r="B52" s="23" t="s">
        <v>534</v>
      </c>
      <c r="C52" s="44" t="s">
        <v>535</v>
      </c>
      <c r="D52" s="75">
        <v>13555</v>
      </c>
      <c r="E52" s="46" t="s">
        <v>536</v>
      </c>
      <c r="F52" s="45">
        <v>2.9600000000000001E-2</v>
      </c>
      <c r="G52" s="75">
        <v>44393</v>
      </c>
      <c r="H52" s="23">
        <v>108</v>
      </c>
      <c r="I52" s="23" t="s">
        <v>413</v>
      </c>
      <c r="J52" s="23">
        <v>0</v>
      </c>
      <c r="K52" s="23" t="s">
        <v>413</v>
      </c>
      <c r="L52" s="23" t="s">
        <v>413</v>
      </c>
      <c r="M52" s="23" t="s">
        <v>413</v>
      </c>
      <c r="N52" s="21" t="str">
        <f t="shared" si="0"/>
        <v>▶</v>
      </c>
    </row>
    <row r="53" spans="1:14">
      <c r="A53" s="20">
        <v>79</v>
      </c>
      <c r="B53" s="23" t="s">
        <v>537</v>
      </c>
      <c r="C53" s="44" t="s">
        <v>538</v>
      </c>
      <c r="D53" s="75">
        <v>8680</v>
      </c>
      <c r="E53" s="46" t="s">
        <v>539</v>
      </c>
      <c r="F53" s="45">
        <v>2.9000000000000001E-2</v>
      </c>
      <c r="G53" s="75">
        <v>4911</v>
      </c>
      <c r="H53" s="23">
        <v>52</v>
      </c>
      <c r="I53" s="23" t="s">
        <v>413</v>
      </c>
      <c r="J53" s="23">
        <v>0</v>
      </c>
      <c r="K53" s="23" t="s">
        <v>413</v>
      </c>
      <c r="L53" s="23" t="s">
        <v>413</v>
      </c>
      <c r="M53" s="23" t="s">
        <v>413</v>
      </c>
      <c r="N53" s="21" t="str">
        <f t="shared" si="0"/>
        <v>▶</v>
      </c>
    </row>
    <row r="54" spans="1:14">
      <c r="A54" s="20">
        <v>83</v>
      </c>
      <c r="B54" s="23" t="s">
        <v>540</v>
      </c>
      <c r="C54" s="44" t="s">
        <v>541</v>
      </c>
      <c r="D54" s="23">
        <v>699</v>
      </c>
      <c r="E54" s="46" t="s">
        <v>542</v>
      </c>
      <c r="F54" s="45">
        <v>2.7900000000000001E-2</v>
      </c>
      <c r="G54" s="75">
        <v>942390</v>
      </c>
      <c r="H54" s="23">
        <v>470</v>
      </c>
      <c r="I54" s="23">
        <v>-42</v>
      </c>
      <c r="J54" s="23">
        <v>1.29</v>
      </c>
      <c r="K54" s="23">
        <v>-3.22</v>
      </c>
      <c r="L54" s="23">
        <v>-14.78</v>
      </c>
      <c r="M54" s="23">
        <v>0.47</v>
      </c>
      <c r="N54" s="21" t="str">
        <f t="shared" si="0"/>
        <v>▶</v>
      </c>
    </row>
    <row r="55" spans="1:14">
      <c r="A55" s="20">
        <v>84</v>
      </c>
      <c r="B55" s="23" t="s">
        <v>543</v>
      </c>
      <c r="C55" s="44" t="s">
        <v>544</v>
      </c>
      <c r="D55" s="75">
        <v>23305</v>
      </c>
      <c r="E55" s="46" t="s">
        <v>545</v>
      </c>
      <c r="F55" s="45">
        <v>2.7799999999999998E-2</v>
      </c>
      <c r="G55" s="75">
        <v>1010</v>
      </c>
      <c r="H55" s="23">
        <v>47</v>
      </c>
      <c r="I55" s="23" t="s">
        <v>413</v>
      </c>
      <c r="J55" s="23">
        <v>0</v>
      </c>
      <c r="K55" s="23" t="s">
        <v>413</v>
      </c>
      <c r="L55" s="23" t="s">
        <v>413</v>
      </c>
      <c r="M55" s="23" t="s">
        <v>413</v>
      </c>
      <c r="N55" s="21" t="str">
        <f t="shared" si="0"/>
        <v>▶</v>
      </c>
    </row>
    <row r="56" spans="1:14">
      <c r="A56" s="20">
        <v>88</v>
      </c>
      <c r="B56" s="23" t="s">
        <v>546</v>
      </c>
      <c r="C56" s="44" t="s">
        <v>547</v>
      </c>
      <c r="D56" s="75">
        <v>41750</v>
      </c>
      <c r="E56" s="46" t="s">
        <v>548</v>
      </c>
      <c r="F56" s="45">
        <v>2.7099999999999999E-2</v>
      </c>
      <c r="G56" s="75">
        <v>303194</v>
      </c>
      <c r="H56" s="75">
        <v>73448</v>
      </c>
      <c r="I56" s="75">
        <v>11631</v>
      </c>
      <c r="J56" s="23">
        <v>7.01</v>
      </c>
      <c r="K56" s="23">
        <v>10.89</v>
      </c>
      <c r="L56" s="23">
        <v>13.36</v>
      </c>
      <c r="M56" s="23">
        <v>1.08</v>
      </c>
      <c r="N56" s="21" t="str">
        <f t="shared" si="0"/>
        <v>▶</v>
      </c>
    </row>
    <row r="57" spans="1:14">
      <c r="A57" s="20">
        <v>90</v>
      </c>
      <c r="B57" s="23" t="s">
        <v>549</v>
      </c>
      <c r="C57" s="44" t="s">
        <v>550</v>
      </c>
      <c r="D57" s="75">
        <v>16860</v>
      </c>
      <c r="E57" s="46" t="s">
        <v>551</v>
      </c>
      <c r="F57" s="45">
        <v>2.6800000000000001E-2</v>
      </c>
      <c r="G57" s="75">
        <v>13532</v>
      </c>
      <c r="H57" s="23">
        <v>194</v>
      </c>
      <c r="I57" s="23" t="s">
        <v>413</v>
      </c>
      <c r="J57" s="23">
        <v>0.27</v>
      </c>
      <c r="K57" s="23" t="s">
        <v>413</v>
      </c>
      <c r="L57" s="23" t="s">
        <v>413</v>
      </c>
      <c r="M57" s="23" t="s">
        <v>413</v>
      </c>
      <c r="N57" s="21" t="str">
        <f t="shared" si="0"/>
        <v>▶</v>
      </c>
    </row>
    <row r="58" spans="1:14">
      <c r="A58" s="20">
        <v>91</v>
      </c>
      <c r="B58" s="23" t="s">
        <v>552</v>
      </c>
      <c r="C58" s="44" t="s">
        <v>553</v>
      </c>
      <c r="D58" s="75">
        <v>11610</v>
      </c>
      <c r="E58" s="46" t="s">
        <v>554</v>
      </c>
      <c r="F58" s="45">
        <v>2.6499999999999999E-2</v>
      </c>
      <c r="G58" s="75">
        <v>108989</v>
      </c>
      <c r="H58" s="75">
        <v>3009</v>
      </c>
      <c r="I58" s="23" t="s">
        <v>413</v>
      </c>
      <c r="J58" s="23">
        <v>0.24</v>
      </c>
      <c r="K58" s="23" t="s">
        <v>413</v>
      </c>
      <c r="L58" s="23" t="s">
        <v>413</v>
      </c>
      <c r="M58" s="23" t="s">
        <v>413</v>
      </c>
      <c r="N58" s="21" t="str">
        <f t="shared" si="0"/>
        <v>▶</v>
      </c>
    </row>
    <row r="59" spans="1:14">
      <c r="A59" s="20">
        <v>93</v>
      </c>
      <c r="B59" s="23" t="s">
        <v>555</v>
      </c>
      <c r="C59" s="44" t="s">
        <v>556</v>
      </c>
      <c r="D59" s="75">
        <v>2345</v>
      </c>
      <c r="E59" s="46" t="s">
        <v>557</v>
      </c>
      <c r="F59" s="45">
        <v>2.63E-2</v>
      </c>
      <c r="G59" s="75">
        <v>423459</v>
      </c>
      <c r="H59" s="23">
        <v>861</v>
      </c>
      <c r="I59" s="23">
        <v>222</v>
      </c>
      <c r="J59" s="23">
        <v>1.05</v>
      </c>
      <c r="K59" s="23">
        <v>-20.22</v>
      </c>
      <c r="L59" s="23">
        <v>0.06</v>
      </c>
      <c r="M59" s="23">
        <v>0.84</v>
      </c>
      <c r="N59" s="21" t="str">
        <f t="shared" si="0"/>
        <v>▶</v>
      </c>
    </row>
    <row r="60" spans="1:14">
      <c r="A60" s="20">
        <v>94</v>
      </c>
      <c r="B60" s="23" t="s">
        <v>558</v>
      </c>
      <c r="C60" s="44" t="s">
        <v>559</v>
      </c>
      <c r="D60" s="75">
        <v>16010</v>
      </c>
      <c r="E60" s="46" t="s">
        <v>560</v>
      </c>
      <c r="F60" s="45">
        <v>2.63E-2</v>
      </c>
      <c r="G60" s="75">
        <v>29171</v>
      </c>
      <c r="H60" s="23">
        <v>624</v>
      </c>
      <c r="I60" s="23" t="s">
        <v>413</v>
      </c>
      <c r="J60" s="23">
        <v>0.3</v>
      </c>
      <c r="K60" s="23" t="s">
        <v>413</v>
      </c>
      <c r="L60" s="23" t="s">
        <v>413</v>
      </c>
      <c r="M60" s="23" t="s">
        <v>413</v>
      </c>
      <c r="N60" s="21" t="str">
        <f t="shared" si="0"/>
        <v>▶</v>
      </c>
    </row>
    <row r="61" spans="1:14">
      <c r="A61" s="20">
        <v>99</v>
      </c>
      <c r="B61" s="23" t="s">
        <v>561</v>
      </c>
      <c r="C61" s="44" t="s">
        <v>562</v>
      </c>
      <c r="D61" s="75">
        <v>12495</v>
      </c>
      <c r="E61" s="46" t="s">
        <v>563</v>
      </c>
      <c r="F61" s="45">
        <v>2.5399999999999999E-2</v>
      </c>
      <c r="G61" s="75">
        <v>30064</v>
      </c>
      <c r="H61" s="23">
        <v>150</v>
      </c>
      <c r="I61" s="23" t="s">
        <v>413</v>
      </c>
      <c r="J61" s="23">
        <v>0</v>
      </c>
      <c r="K61" s="23" t="s">
        <v>413</v>
      </c>
      <c r="L61" s="23" t="s">
        <v>413</v>
      </c>
      <c r="M61" s="23" t="s">
        <v>413</v>
      </c>
      <c r="N61" s="21" t="str">
        <f t="shared" si="0"/>
        <v>▶</v>
      </c>
    </row>
    <row r="62" spans="1:14">
      <c r="A62" s="20">
        <v>102</v>
      </c>
      <c r="B62" s="23" t="s">
        <v>564</v>
      </c>
      <c r="C62" s="44" t="s">
        <v>565</v>
      </c>
      <c r="D62" s="75">
        <v>57200</v>
      </c>
      <c r="E62" s="46" t="s">
        <v>566</v>
      </c>
      <c r="F62" s="45">
        <v>2.5100000000000001E-2</v>
      </c>
      <c r="G62" s="75">
        <v>32528</v>
      </c>
      <c r="H62" s="75">
        <v>9174</v>
      </c>
      <c r="I62" s="23">
        <v>340</v>
      </c>
      <c r="J62" s="23">
        <v>14.97</v>
      </c>
      <c r="K62" s="23">
        <v>17.46</v>
      </c>
      <c r="L62" s="23">
        <v>32.03</v>
      </c>
      <c r="M62" s="23">
        <v>6.58</v>
      </c>
      <c r="N62" s="21" t="str">
        <f t="shared" si="0"/>
        <v>▶</v>
      </c>
    </row>
    <row r="63" spans="1:14">
      <c r="A63" s="20">
        <v>103</v>
      </c>
      <c r="B63" s="23" t="s">
        <v>567</v>
      </c>
      <c r="C63" s="44" t="s">
        <v>568</v>
      </c>
      <c r="D63" s="75">
        <v>5715</v>
      </c>
      <c r="E63" s="46" t="s">
        <v>569</v>
      </c>
      <c r="F63" s="45">
        <v>2.5100000000000001E-2</v>
      </c>
      <c r="G63" s="75">
        <v>374205</v>
      </c>
      <c r="H63" s="23">
        <v>854</v>
      </c>
      <c r="I63" s="23" t="s">
        <v>413</v>
      </c>
      <c r="J63" s="23">
        <v>0.14000000000000001</v>
      </c>
      <c r="K63" s="23" t="s">
        <v>413</v>
      </c>
      <c r="L63" s="23" t="s">
        <v>413</v>
      </c>
      <c r="M63" s="23" t="s">
        <v>413</v>
      </c>
      <c r="N63" s="21" t="str">
        <f t="shared" si="0"/>
        <v>▶</v>
      </c>
    </row>
    <row r="64" spans="1:14">
      <c r="A64" s="20">
        <v>104</v>
      </c>
      <c r="B64" s="23" t="s">
        <v>570</v>
      </c>
      <c r="C64" s="44" t="s">
        <v>571</v>
      </c>
      <c r="D64" s="75">
        <v>11555</v>
      </c>
      <c r="E64" s="46" t="s">
        <v>572</v>
      </c>
      <c r="F64" s="45">
        <v>2.4799999999999999E-2</v>
      </c>
      <c r="G64" s="75">
        <v>31083</v>
      </c>
      <c r="H64" s="23">
        <v>601</v>
      </c>
      <c r="I64" s="23" t="s">
        <v>413</v>
      </c>
      <c r="J64" s="23">
        <v>0.09</v>
      </c>
      <c r="K64" s="23" t="s">
        <v>413</v>
      </c>
      <c r="L64" s="23" t="s">
        <v>413</v>
      </c>
      <c r="M64" s="23" t="s">
        <v>413</v>
      </c>
      <c r="N64" s="21" t="str">
        <f t="shared" si="0"/>
        <v>▶</v>
      </c>
    </row>
    <row r="65" spans="1:14">
      <c r="A65" s="20">
        <v>105</v>
      </c>
      <c r="B65" s="23" t="s">
        <v>573</v>
      </c>
      <c r="C65" s="44" t="s">
        <v>574</v>
      </c>
      <c r="D65" s="75">
        <v>9840</v>
      </c>
      <c r="E65" s="46" t="s">
        <v>575</v>
      </c>
      <c r="F65" s="45">
        <v>2.4500000000000001E-2</v>
      </c>
      <c r="G65" s="75">
        <v>1571</v>
      </c>
      <c r="H65" s="23">
        <v>49</v>
      </c>
      <c r="I65" s="23" t="s">
        <v>413</v>
      </c>
      <c r="J65" s="23">
        <v>0</v>
      </c>
      <c r="K65" s="23" t="s">
        <v>413</v>
      </c>
      <c r="L65" s="23" t="s">
        <v>413</v>
      </c>
      <c r="M65" s="23" t="s">
        <v>413</v>
      </c>
      <c r="N65" s="21" t="str">
        <f t="shared" si="0"/>
        <v>▶</v>
      </c>
    </row>
    <row r="66" spans="1:14">
      <c r="A66" s="20">
        <v>106</v>
      </c>
      <c r="B66" s="23" t="s">
        <v>576</v>
      </c>
      <c r="C66" s="44" t="s">
        <v>577</v>
      </c>
      <c r="D66" s="75">
        <v>4180</v>
      </c>
      <c r="E66" s="46" t="s">
        <v>578</v>
      </c>
      <c r="F66" s="45">
        <v>2.4500000000000001E-2</v>
      </c>
      <c r="G66" s="75">
        <v>10211</v>
      </c>
      <c r="H66" s="23">
        <v>23</v>
      </c>
      <c r="I66" s="23" t="s">
        <v>413</v>
      </c>
      <c r="J66" s="23">
        <v>0</v>
      </c>
      <c r="K66" s="23" t="s">
        <v>413</v>
      </c>
      <c r="L66" s="23" t="s">
        <v>413</v>
      </c>
      <c r="M66" s="23" t="s">
        <v>413</v>
      </c>
      <c r="N66" s="21" t="str">
        <f t="shared" si="0"/>
        <v>▶</v>
      </c>
    </row>
    <row r="67" spans="1:14">
      <c r="A67" s="20">
        <v>107</v>
      </c>
      <c r="B67" s="23" t="s">
        <v>579</v>
      </c>
      <c r="C67" s="44" t="s">
        <v>580</v>
      </c>
      <c r="D67" s="75">
        <v>19460</v>
      </c>
      <c r="E67" s="46" t="s">
        <v>516</v>
      </c>
      <c r="F67" s="45">
        <v>2.4500000000000001E-2</v>
      </c>
      <c r="G67" s="75">
        <v>598143</v>
      </c>
      <c r="H67" s="75">
        <v>5712</v>
      </c>
      <c r="I67" s="23" t="s">
        <v>413</v>
      </c>
      <c r="J67" s="23">
        <v>0.02</v>
      </c>
      <c r="K67" s="23" t="s">
        <v>413</v>
      </c>
      <c r="L67" s="23" t="s">
        <v>413</v>
      </c>
      <c r="M67" s="23" t="s">
        <v>413</v>
      </c>
      <c r="N67" s="21" t="str">
        <f t="shared" ref="N67:N130" si="1">IF(ISBLANK($C67),"",HYPERLINK($C67,"▶"))</f>
        <v>▶</v>
      </c>
    </row>
    <row r="68" spans="1:14">
      <c r="A68" s="20">
        <v>108</v>
      </c>
      <c r="B68" s="23" t="s">
        <v>581</v>
      </c>
      <c r="C68" s="44" t="s">
        <v>582</v>
      </c>
      <c r="D68" s="75">
        <v>22930</v>
      </c>
      <c r="E68" s="46" t="s">
        <v>583</v>
      </c>
      <c r="F68" s="45">
        <v>2.4299999999999999E-2</v>
      </c>
      <c r="G68" s="75">
        <v>30203</v>
      </c>
      <c r="H68" s="23">
        <v>358</v>
      </c>
      <c r="I68" s="23" t="s">
        <v>413</v>
      </c>
      <c r="J68" s="23">
        <v>0.06</v>
      </c>
      <c r="K68" s="23" t="s">
        <v>413</v>
      </c>
      <c r="L68" s="23" t="s">
        <v>413</v>
      </c>
      <c r="M68" s="23" t="s">
        <v>413</v>
      </c>
      <c r="N68" s="21" t="str">
        <f t="shared" si="1"/>
        <v>▶</v>
      </c>
    </row>
    <row r="69" spans="1:14">
      <c r="A69" s="20">
        <v>110</v>
      </c>
      <c r="B69" s="23" t="s">
        <v>584</v>
      </c>
      <c r="C69" s="44" t="s">
        <v>585</v>
      </c>
      <c r="D69" s="75">
        <v>10810</v>
      </c>
      <c r="E69" s="46" t="s">
        <v>586</v>
      </c>
      <c r="F69" s="45">
        <v>2.4199999999999999E-2</v>
      </c>
      <c r="G69" s="23">
        <v>114</v>
      </c>
      <c r="H69" s="23">
        <v>54</v>
      </c>
      <c r="I69" s="23" t="s">
        <v>413</v>
      </c>
      <c r="J69" s="23">
        <v>0</v>
      </c>
      <c r="K69" s="23" t="s">
        <v>413</v>
      </c>
      <c r="L69" s="23" t="s">
        <v>413</v>
      </c>
      <c r="M69" s="23" t="s">
        <v>413</v>
      </c>
      <c r="N69" s="21" t="str">
        <f t="shared" si="1"/>
        <v>▶</v>
      </c>
    </row>
    <row r="70" spans="1:14">
      <c r="A70" s="20">
        <v>111</v>
      </c>
      <c r="B70" s="23" t="s">
        <v>587</v>
      </c>
      <c r="C70" s="44" t="s">
        <v>588</v>
      </c>
      <c r="D70" s="75">
        <v>234000</v>
      </c>
      <c r="E70" s="46" t="s">
        <v>589</v>
      </c>
      <c r="F70" s="45">
        <v>2.41E-2</v>
      </c>
      <c r="G70" s="75">
        <v>12084</v>
      </c>
      <c r="H70" s="75">
        <v>20794</v>
      </c>
      <c r="I70" s="75">
        <v>3125</v>
      </c>
      <c r="J70" s="23">
        <v>13.13</v>
      </c>
      <c r="K70" s="23">
        <v>4.49</v>
      </c>
      <c r="L70" s="23">
        <v>4.13</v>
      </c>
      <c r="M70" s="23">
        <v>0.34</v>
      </c>
      <c r="N70" s="21" t="str">
        <f t="shared" si="1"/>
        <v>▶</v>
      </c>
    </row>
    <row r="71" spans="1:14">
      <c r="A71" s="20">
        <v>112</v>
      </c>
      <c r="B71" s="23" t="s">
        <v>590</v>
      </c>
      <c r="C71" s="44" t="s">
        <v>591</v>
      </c>
      <c r="D71" s="75">
        <v>6000</v>
      </c>
      <c r="E71" s="46" t="s">
        <v>569</v>
      </c>
      <c r="F71" s="45">
        <v>2.3900000000000001E-2</v>
      </c>
      <c r="G71" s="75">
        <v>7413</v>
      </c>
      <c r="H71" s="23">
        <v>90</v>
      </c>
      <c r="I71" s="23" t="s">
        <v>413</v>
      </c>
      <c r="J71" s="23">
        <v>0</v>
      </c>
      <c r="K71" s="23" t="s">
        <v>413</v>
      </c>
      <c r="L71" s="23" t="s">
        <v>413</v>
      </c>
      <c r="M71" s="23" t="s">
        <v>413</v>
      </c>
      <c r="N71" s="21" t="str">
        <f t="shared" si="1"/>
        <v>▶</v>
      </c>
    </row>
    <row r="72" spans="1:14">
      <c r="A72" s="20">
        <v>113</v>
      </c>
      <c r="B72" s="23" t="s">
        <v>592</v>
      </c>
      <c r="C72" s="44" t="s">
        <v>593</v>
      </c>
      <c r="D72" s="75">
        <v>19055</v>
      </c>
      <c r="E72" s="46" t="s">
        <v>594</v>
      </c>
      <c r="F72" s="45">
        <v>2.3900000000000001E-2</v>
      </c>
      <c r="G72" s="75">
        <v>94043</v>
      </c>
      <c r="H72" s="75">
        <v>2174</v>
      </c>
      <c r="I72" s="23" t="s">
        <v>413</v>
      </c>
      <c r="J72" s="23">
        <v>0.11</v>
      </c>
      <c r="K72" s="23" t="s">
        <v>413</v>
      </c>
      <c r="L72" s="23" t="s">
        <v>413</v>
      </c>
      <c r="M72" s="23" t="s">
        <v>413</v>
      </c>
      <c r="N72" s="21" t="str">
        <f t="shared" si="1"/>
        <v>▶</v>
      </c>
    </row>
    <row r="73" spans="1:14">
      <c r="A73" s="20">
        <v>114</v>
      </c>
      <c r="B73" s="23" t="s">
        <v>595</v>
      </c>
      <c r="C73" s="44" t="s">
        <v>596</v>
      </c>
      <c r="D73" s="75">
        <v>8375</v>
      </c>
      <c r="E73" s="46" t="s">
        <v>597</v>
      </c>
      <c r="F73" s="45">
        <v>2.3800000000000002E-2</v>
      </c>
      <c r="G73" s="75">
        <v>134173</v>
      </c>
      <c r="H73" s="75">
        <v>1528</v>
      </c>
      <c r="I73" s="23" t="s">
        <v>413</v>
      </c>
      <c r="J73" s="23">
        <v>0.19</v>
      </c>
      <c r="K73" s="23" t="s">
        <v>413</v>
      </c>
      <c r="L73" s="23" t="s">
        <v>413</v>
      </c>
      <c r="M73" s="23" t="s">
        <v>413</v>
      </c>
      <c r="N73" s="21" t="str">
        <f t="shared" si="1"/>
        <v>▶</v>
      </c>
    </row>
    <row r="74" spans="1:14">
      <c r="A74" s="20">
        <v>115</v>
      </c>
      <c r="B74" s="23" t="s">
        <v>598</v>
      </c>
      <c r="C74" s="44" t="s">
        <v>599</v>
      </c>
      <c r="D74" s="75">
        <v>15900</v>
      </c>
      <c r="E74" s="46" t="s">
        <v>493</v>
      </c>
      <c r="F74" s="45">
        <v>2.3800000000000002E-2</v>
      </c>
      <c r="G74" s="75">
        <v>2125</v>
      </c>
      <c r="H74" s="23">
        <v>95</v>
      </c>
      <c r="I74" s="23" t="s">
        <v>413</v>
      </c>
      <c r="J74" s="23">
        <v>0</v>
      </c>
      <c r="K74" s="23" t="s">
        <v>413</v>
      </c>
      <c r="L74" s="23" t="s">
        <v>413</v>
      </c>
      <c r="M74" s="23" t="s">
        <v>413</v>
      </c>
      <c r="N74" s="21" t="str">
        <f t="shared" si="1"/>
        <v>▶</v>
      </c>
    </row>
    <row r="75" spans="1:14">
      <c r="A75" s="20">
        <v>116</v>
      </c>
      <c r="B75" s="23" t="s">
        <v>600</v>
      </c>
      <c r="C75" s="44" t="s">
        <v>601</v>
      </c>
      <c r="D75" s="75">
        <v>14190</v>
      </c>
      <c r="E75" s="46" t="s">
        <v>602</v>
      </c>
      <c r="F75" s="45">
        <v>2.3800000000000002E-2</v>
      </c>
      <c r="G75" s="75">
        <v>184079</v>
      </c>
      <c r="H75" s="75">
        <v>1348</v>
      </c>
      <c r="I75" s="23" t="s">
        <v>413</v>
      </c>
      <c r="J75" s="23">
        <v>0.06</v>
      </c>
      <c r="K75" s="23" t="s">
        <v>413</v>
      </c>
      <c r="L75" s="23" t="s">
        <v>413</v>
      </c>
      <c r="M75" s="23" t="s">
        <v>413</v>
      </c>
      <c r="N75" s="21" t="str">
        <f t="shared" si="1"/>
        <v>▶</v>
      </c>
    </row>
    <row r="76" spans="1:14">
      <c r="A76" s="20">
        <v>117</v>
      </c>
      <c r="B76" s="23" t="s">
        <v>603</v>
      </c>
      <c r="C76" s="44" t="s">
        <v>604</v>
      </c>
      <c r="D76" s="75">
        <v>12040</v>
      </c>
      <c r="E76" s="46" t="s">
        <v>572</v>
      </c>
      <c r="F76" s="45">
        <v>2.3800000000000002E-2</v>
      </c>
      <c r="G76" s="75">
        <v>18302</v>
      </c>
      <c r="H76" s="23">
        <v>187</v>
      </c>
      <c r="I76" s="23" t="s">
        <v>413</v>
      </c>
      <c r="J76" s="23">
        <v>0.56999999999999995</v>
      </c>
      <c r="K76" s="23" t="s">
        <v>413</v>
      </c>
      <c r="L76" s="23" t="s">
        <v>413</v>
      </c>
      <c r="M76" s="23" t="s">
        <v>413</v>
      </c>
      <c r="N76" s="21" t="str">
        <f t="shared" si="1"/>
        <v>▶</v>
      </c>
    </row>
    <row r="77" spans="1:14">
      <c r="A77" s="20">
        <v>119</v>
      </c>
      <c r="B77" s="23" t="s">
        <v>605</v>
      </c>
      <c r="C77" s="44" t="s">
        <v>606</v>
      </c>
      <c r="D77" s="75">
        <v>3240</v>
      </c>
      <c r="E77" s="46" t="s">
        <v>607</v>
      </c>
      <c r="F77" s="45">
        <v>2.3699999999999999E-2</v>
      </c>
      <c r="G77" s="75">
        <v>68691</v>
      </c>
      <c r="H77" s="23">
        <v>987</v>
      </c>
      <c r="I77" s="23">
        <v>593</v>
      </c>
      <c r="J77" s="23">
        <v>2.77</v>
      </c>
      <c r="K77" s="23">
        <v>2.64</v>
      </c>
      <c r="L77" s="23">
        <v>15.26</v>
      </c>
      <c r="M77" s="23">
        <v>0.27</v>
      </c>
      <c r="N77" s="21" t="str">
        <f t="shared" si="1"/>
        <v>▶</v>
      </c>
    </row>
    <row r="78" spans="1:14">
      <c r="A78" s="20">
        <v>120</v>
      </c>
      <c r="B78" s="23" t="s">
        <v>608</v>
      </c>
      <c r="C78" s="44" t="s">
        <v>609</v>
      </c>
      <c r="D78" s="75">
        <v>16925</v>
      </c>
      <c r="E78" s="46" t="s">
        <v>536</v>
      </c>
      <c r="F78" s="45">
        <v>2.3599999999999999E-2</v>
      </c>
      <c r="G78" s="75">
        <v>10952</v>
      </c>
      <c r="H78" s="23">
        <v>245</v>
      </c>
      <c r="I78" s="23" t="s">
        <v>413</v>
      </c>
      <c r="J78" s="23">
        <v>0.05</v>
      </c>
      <c r="K78" s="23" t="s">
        <v>413</v>
      </c>
      <c r="L78" s="23" t="s">
        <v>413</v>
      </c>
      <c r="M78" s="23" t="s">
        <v>413</v>
      </c>
      <c r="N78" s="21" t="str">
        <f t="shared" si="1"/>
        <v>▶</v>
      </c>
    </row>
    <row r="79" spans="1:14">
      <c r="A79" s="20">
        <v>121</v>
      </c>
      <c r="B79" s="23" t="s">
        <v>610</v>
      </c>
      <c r="C79" s="44" t="s">
        <v>611</v>
      </c>
      <c r="D79" s="75">
        <v>10550</v>
      </c>
      <c r="E79" s="46" t="s">
        <v>403</v>
      </c>
      <c r="F79" s="45">
        <v>2.3300000000000001E-2</v>
      </c>
      <c r="G79" s="75">
        <v>91972</v>
      </c>
      <c r="H79" s="23">
        <v>153</v>
      </c>
      <c r="I79" s="23" t="s">
        <v>413</v>
      </c>
      <c r="J79" s="23">
        <v>0</v>
      </c>
      <c r="K79" s="23" t="s">
        <v>413</v>
      </c>
      <c r="L79" s="23" t="s">
        <v>413</v>
      </c>
      <c r="M79" s="23" t="s">
        <v>413</v>
      </c>
      <c r="N79" s="21" t="str">
        <f t="shared" si="1"/>
        <v>▶</v>
      </c>
    </row>
    <row r="80" spans="1:14">
      <c r="A80" s="20">
        <v>122</v>
      </c>
      <c r="B80" s="23" t="s">
        <v>612</v>
      </c>
      <c r="C80" s="44" t="s">
        <v>613</v>
      </c>
      <c r="D80" s="75">
        <v>3550</v>
      </c>
      <c r="E80" s="46" t="s">
        <v>614</v>
      </c>
      <c r="F80" s="45">
        <v>2.3099999999999999E-2</v>
      </c>
      <c r="G80" s="75">
        <v>1341212</v>
      </c>
      <c r="H80" s="75">
        <v>7616</v>
      </c>
      <c r="I80" s="23">
        <v>315</v>
      </c>
      <c r="J80" s="23">
        <v>7.81</v>
      </c>
      <c r="K80" s="23">
        <v>16.440000000000001</v>
      </c>
      <c r="L80" s="23">
        <v>0.59</v>
      </c>
      <c r="M80" s="23">
        <v>0.47</v>
      </c>
      <c r="N80" s="21" t="str">
        <f t="shared" si="1"/>
        <v>▶</v>
      </c>
    </row>
    <row r="81" spans="1:14">
      <c r="A81" s="20">
        <v>123</v>
      </c>
      <c r="B81" s="23" t="s">
        <v>615</v>
      </c>
      <c r="C81" s="44" t="s">
        <v>616</v>
      </c>
      <c r="D81" s="75">
        <v>26315</v>
      </c>
      <c r="E81" s="46" t="s">
        <v>617</v>
      </c>
      <c r="F81" s="45">
        <v>2.3099999999999999E-2</v>
      </c>
      <c r="G81" s="75">
        <v>1419318</v>
      </c>
      <c r="H81" s="75">
        <v>32762</v>
      </c>
      <c r="I81" s="23" t="s">
        <v>413</v>
      </c>
      <c r="J81" s="23">
        <v>7.0000000000000007E-2</v>
      </c>
      <c r="K81" s="23" t="s">
        <v>413</v>
      </c>
      <c r="L81" s="23" t="s">
        <v>413</v>
      </c>
      <c r="M81" s="23" t="s">
        <v>413</v>
      </c>
      <c r="N81" s="21" t="str">
        <f t="shared" si="1"/>
        <v>▶</v>
      </c>
    </row>
    <row r="82" spans="1:14">
      <c r="A82" s="20">
        <v>124</v>
      </c>
      <c r="B82" s="23" t="s">
        <v>618</v>
      </c>
      <c r="C82" s="44" t="s">
        <v>619</v>
      </c>
      <c r="D82" s="75">
        <v>15720</v>
      </c>
      <c r="E82" s="46" t="s">
        <v>507</v>
      </c>
      <c r="F82" s="45">
        <v>2.3099999999999999E-2</v>
      </c>
      <c r="G82" s="23">
        <v>276</v>
      </c>
      <c r="H82" s="23">
        <v>134</v>
      </c>
      <c r="I82" s="23" t="s">
        <v>413</v>
      </c>
      <c r="J82" s="23">
        <v>0</v>
      </c>
      <c r="K82" s="23" t="s">
        <v>413</v>
      </c>
      <c r="L82" s="23" t="s">
        <v>413</v>
      </c>
      <c r="M82" s="23" t="s">
        <v>413</v>
      </c>
      <c r="N82" s="21" t="str">
        <f t="shared" si="1"/>
        <v>▶</v>
      </c>
    </row>
    <row r="83" spans="1:14">
      <c r="E83" s="46"/>
      <c r="F83" s="46"/>
      <c r="N83" s="21" t="str">
        <f t="shared" si="1"/>
        <v/>
      </c>
    </row>
    <row r="84" spans="1:14">
      <c r="E84" s="46"/>
      <c r="F84" s="46"/>
      <c r="N84" s="21" t="str">
        <f t="shared" si="1"/>
        <v/>
      </c>
    </row>
    <row r="85" spans="1:14">
      <c r="E85" s="46"/>
      <c r="F85" s="46"/>
      <c r="N85" s="21" t="str">
        <f t="shared" si="1"/>
        <v/>
      </c>
    </row>
    <row r="86" spans="1:14">
      <c r="E86" s="46"/>
      <c r="F86" s="46"/>
      <c r="N86" s="21" t="str">
        <f t="shared" si="1"/>
        <v/>
      </c>
    </row>
    <row r="87" spans="1:14">
      <c r="E87" s="46"/>
      <c r="F87" s="46"/>
      <c r="N87" s="21" t="str">
        <f t="shared" si="1"/>
        <v/>
      </c>
    </row>
    <row r="88" spans="1:14">
      <c r="E88" s="46"/>
      <c r="F88" s="46"/>
      <c r="N88" s="21" t="str">
        <f t="shared" si="1"/>
        <v/>
      </c>
    </row>
    <row r="89" spans="1:14">
      <c r="E89" s="46"/>
      <c r="F89" s="46"/>
      <c r="N89" s="21" t="str">
        <f t="shared" si="1"/>
        <v/>
      </c>
    </row>
    <row r="90" spans="1:14">
      <c r="E90" s="46"/>
      <c r="F90" s="46"/>
      <c r="N90" s="21" t="str">
        <f t="shared" si="1"/>
        <v/>
      </c>
    </row>
    <row r="91" spans="1:14">
      <c r="E91" s="46"/>
      <c r="F91" s="46"/>
      <c r="N91" s="21" t="str">
        <f t="shared" si="1"/>
        <v/>
      </c>
    </row>
    <row r="92" spans="1:14">
      <c r="E92" s="46"/>
      <c r="F92" s="46"/>
      <c r="N92" s="21" t="str">
        <f t="shared" si="1"/>
        <v/>
      </c>
    </row>
    <row r="93" spans="1:14">
      <c r="E93" s="46"/>
      <c r="F93" s="46"/>
      <c r="N93" s="21" t="str">
        <f t="shared" si="1"/>
        <v/>
      </c>
    </row>
    <row r="94" spans="1:14">
      <c r="E94" s="46"/>
      <c r="F94" s="46"/>
      <c r="N94" s="21" t="str">
        <f t="shared" si="1"/>
        <v/>
      </c>
    </row>
    <row r="95" spans="1:14">
      <c r="E95" s="46"/>
      <c r="F95" s="46"/>
      <c r="N95" s="21" t="str">
        <f t="shared" si="1"/>
        <v/>
      </c>
    </row>
    <row r="96" spans="1:14">
      <c r="E96" s="46"/>
      <c r="F96" s="46"/>
      <c r="N96" s="21" t="str">
        <f t="shared" si="1"/>
        <v/>
      </c>
    </row>
    <row r="97" spans="5:14">
      <c r="E97" s="46"/>
      <c r="F97" s="46"/>
      <c r="N97" s="21" t="str">
        <f t="shared" si="1"/>
        <v/>
      </c>
    </row>
    <row r="98" spans="5:14">
      <c r="E98" s="46"/>
      <c r="F98" s="46"/>
      <c r="N98" s="21" t="str">
        <f t="shared" si="1"/>
        <v/>
      </c>
    </row>
    <row r="99" spans="5:14">
      <c r="E99" s="46"/>
      <c r="F99" s="46"/>
      <c r="N99" s="21" t="str">
        <f t="shared" si="1"/>
        <v/>
      </c>
    </row>
    <row r="100" spans="5:14">
      <c r="E100" s="46"/>
      <c r="F100" s="46"/>
      <c r="N100" s="21" t="str">
        <f t="shared" si="1"/>
        <v/>
      </c>
    </row>
    <row r="101" spans="5:14">
      <c r="E101" s="46"/>
      <c r="F101" s="46"/>
      <c r="N101" s="21" t="str">
        <f t="shared" si="1"/>
        <v/>
      </c>
    </row>
    <row r="102" spans="5:14">
      <c r="E102" s="46"/>
      <c r="F102" s="46"/>
      <c r="N102" s="21" t="str">
        <f t="shared" si="1"/>
        <v/>
      </c>
    </row>
    <row r="103" spans="5:14">
      <c r="E103" s="46"/>
      <c r="F103" s="46"/>
      <c r="N103" s="21" t="str">
        <f t="shared" si="1"/>
        <v/>
      </c>
    </row>
    <row r="104" spans="5:14">
      <c r="E104" s="46"/>
      <c r="F104" s="46"/>
      <c r="N104" s="21" t="str">
        <f t="shared" si="1"/>
        <v/>
      </c>
    </row>
    <row r="105" spans="5:14">
      <c r="E105" s="46"/>
      <c r="F105" s="46"/>
      <c r="N105" s="21" t="str">
        <f t="shared" si="1"/>
        <v/>
      </c>
    </row>
    <row r="106" spans="5:14">
      <c r="E106" s="46"/>
      <c r="F106" s="46"/>
      <c r="N106" s="21" t="str">
        <f t="shared" si="1"/>
        <v/>
      </c>
    </row>
    <row r="107" spans="5:14">
      <c r="E107" s="46"/>
      <c r="F107" s="46"/>
      <c r="N107" s="21" t="str">
        <f t="shared" si="1"/>
        <v/>
      </c>
    </row>
    <row r="108" spans="5:14">
      <c r="E108" s="46"/>
      <c r="F108" s="46"/>
      <c r="N108" s="21" t="str">
        <f t="shared" si="1"/>
        <v/>
      </c>
    </row>
    <row r="109" spans="5:14">
      <c r="E109" s="46"/>
      <c r="F109" s="46"/>
      <c r="N109" s="21" t="str">
        <f t="shared" si="1"/>
        <v/>
      </c>
    </row>
    <row r="110" spans="5:14">
      <c r="E110" s="46"/>
      <c r="F110" s="46"/>
      <c r="N110" s="21" t="str">
        <f t="shared" si="1"/>
        <v/>
      </c>
    </row>
    <row r="111" spans="5:14">
      <c r="E111" s="46"/>
      <c r="F111" s="46"/>
      <c r="N111" s="21" t="str">
        <f t="shared" si="1"/>
        <v/>
      </c>
    </row>
    <row r="112" spans="5:14">
      <c r="E112" s="46"/>
      <c r="F112" s="46"/>
      <c r="N112" s="21" t="str">
        <f t="shared" si="1"/>
        <v/>
      </c>
    </row>
    <row r="113" spans="5:14">
      <c r="E113" s="46"/>
      <c r="F113" s="46"/>
      <c r="N113" s="21" t="str">
        <f t="shared" si="1"/>
        <v/>
      </c>
    </row>
    <row r="114" spans="5:14">
      <c r="E114" s="46"/>
      <c r="F114" s="46"/>
      <c r="N114" s="21" t="str">
        <f t="shared" si="1"/>
        <v/>
      </c>
    </row>
    <row r="115" spans="5:14">
      <c r="E115" s="46"/>
      <c r="F115" s="46"/>
      <c r="N115" s="21" t="str">
        <f t="shared" si="1"/>
        <v/>
      </c>
    </row>
    <row r="116" spans="5:14">
      <c r="E116" s="46"/>
      <c r="F116" s="46"/>
      <c r="N116" s="21" t="str">
        <f t="shared" si="1"/>
        <v/>
      </c>
    </row>
    <row r="117" spans="5:14">
      <c r="E117" s="46"/>
      <c r="F117" s="46"/>
      <c r="N117" s="21" t="str">
        <f t="shared" si="1"/>
        <v/>
      </c>
    </row>
    <row r="118" spans="5:14">
      <c r="E118" s="46"/>
      <c r="F118" s="46"/>
      <c r="N118" s="21" t="str">
        <f t="shared" si="1"/>
        <v/>
      </c>
    </row>
    <row r="119" spans="5:14">
      <c r="E119" s="46"/>
      <c r="F119" s="46"/>
      <c r="N119" s="21" t="str">
        <f t="shared" si="1"/>
        <v/>
      </c>
    </row>
    <row r="120" spans="5:14">
      <c r="E120" s="46"/>
      <c r="F120" s="46"/>
      <c r="N120" s="21" t="str">
        <f t="shared" si="1"/>
        <v/>
      </c>
    </row>
    <row r="121" spans="5:14">
      <c r="E121" s="46"/>
      <c r="F121" s="46"/>
      <c r="N121" s="21" t="str">
        <f t="shared" si="1"/>
        <v/>
      </c>
    </row>
    <row r="122" spans="5:14">
      <c r="E122" s="46"/>
      <c r="F122" s="46"/>
      <c r="N122" s="21" t="str">
        <f t="shared" si="1"/>
        <v/>
      </c>
    </row>
    <row r="123" spans="5:14">
      <c r="E123" s="46"/>
      <c r="F123" s="46"/>
      <c r="N123" s="21" t="str">
        <f t="shared" si="1"/>
        <v/>
      </c>
    </row>
    <row r="124" spans="5:14">
      <c r="E124" s="46"/>
      <c r="F124" s="46"/>
      <c r="N124" s="21" t="str">
        <f t="shared" si="1"/>
        <v/>
      </c>
    </row>
    <row r="125" spans="5:14">
      <c r="E125" s="46"/>
      <c r="F125" s="46"/>
      <c r="N125" s="21" t="str">
        <f t="shared" si="1"/>
        <v/>
      </c>
    </row>
    <row r="126" spans="5:14">
      <c r="E126" s="46"/>
      <c r="F126" s="46"/>
      <c r="N126" s="21" t="str">
        <f t="shared" si="1"/>
        <v/>
      </c>
    </row>
    <row r="127" spans="5:14">
      <c r="E127" s="46"/>
      <c r="F127" s="46"/>
      <c r="N127" s="21" t="str">
        <f t="shared" si="1"/>
        <v/>
      </c>
    </row>
    <row r="128" spans="5:14">
      <c r="E128" s="46"/>
      <c r="F128" s="46"/>
      <c r="N128" s="21" t="str">
        <f t="shared" si="1"/>
        <v/>
      </c>
    </row>
    <row r="129" spans="5:14">
      <c r="E129" s="46"/>
      <c r="F129" s="46"/>
      <c r="N129" s="21" t="str">
        <f t="shared" si="1"/>
        <v/>
      </c>
    </row>
    <row r="130" spans="5:14">
      <c r="E130" s="46"/>
      <c r="F130" s="46"/>
      <c r="N130" s="21" t="str">
        <f t="shared" si="1"/>
        <v/>
      </c>
    </row>
    <row r="131" spans="5:14">
      <c r="E131" s="46"/>
      <c r="F131" s="46"/>
      <c r="N131" s="21" t="str">
        <f t="shared" ref="N131:N194" si="2">IF(ISBLANK($C131),"",HYPERLINK($C131,"▶"))</f>
        <v/>
      </c>
    </row>
    <row r="132" spans="5:14">
      <c r="E132" s="46"/>
      <c r="F132" s="46"/>
      <c r="N132" s="21" t="str">
        <f t="shared" si="2"/>
        <v/>
      </c>
    </row>
    <row r="133" spans="5:14">
      <c r="E133" s="46"/>
      <c r="F133" s="46"/>
      <c r="N133" s="21" t="str">
        <f t="shared" si="2"/>
        <v/>
      </c>
    </row>
    <row r="134" spans="5:14">
      <c r="E134" s="46"/>
      <c r="F134" s="46"/>
      <c r="N134" s="21" t="str">
        <f t="shared" si="2"/>
        <v/>
      </c>
    </row>
    <row r="135" spans="5:14">
      <c r="E135" s="46"/>
      <c r="F135" s="46"/>
      <c r="N135" s="21" t="str">
        <f t="shared" si="2"/>
        <v/>
      </c>
    </row>
    <row r="136" spans="5:14">
      <c r="E136" s="46"/>
      <c r="F136" s="46"/>
      <c r="N136" s="21" t="str">
        <f t="shared" si="2"/>
        <v/>
      </c>
    </row>
    <row r="137" spans="5:14">
      <c r="E137" s="46"/>
      <c r="F137" s="46"/>
      <c r="N137" s="21" t="str">
        <f t="shared" si="2"/>
        <v/>
      </c>
    </row>
    <row r="138" spans="5:14">
      <c r="E138" s="46"/>
      <c r="F138" s="46"/>
      <c r="N138" s="21" t="str">
        <f t="shared" si="2"/>
        <v/>
      </c>
    </row>
    <row r="139" spans="5:14">
      <c r="E139" s="46"/>
      <c r="F139" s="46"/>
      <c r="N139" s="21" t="str">
        <f t="shared" si="2"/>
        <v/>
      </c>
    </row>
    <row r="140" spans="5:14">
      <c r="E140" s="46"/>
      <c r="F140" s="46"/>
      <c r="N140" s="21" t="str">
        <f t="shared" si="2"/>
        <v/>
      </c>
    </row>
    <row r="141" spans="5:14">
      <c r="E141" s="46"/>
      <c r="F141" s="46"/>
      <c r="N141" s="21" t="str">
        <f t="shared" si="2"/>
        <v/>
      </c>
    </row>
    <row r="142" spans="5:14">
      <c r="E142" s="46"/>
      <c r="F142" s="46"/>
      <c r="N142" s="21" t="str">
        <f t="shared" si="2"/>
        <v/>
      </c>
    </row>
    <row r="143" spans="5:14">
      <c r="E143" s="46"/>
      <c r="F143" s="46"/>
      <c r="N143" s="21" t="str">
        <f t="shared" si="2"/>
        <v/>
      </c>
    </row>
    <row r="144" spans="5:14">
      <c r="E144" s="46"/>
      <c r="F144" s="46"/>
      <c r="N144" s="21" t="str">
        <f t="shared" si="2"/>
        <v/>
      </c>
    </row>
    <row r="145" spans="5:14">
      <c r="E145" s="46"/>
      <c r="F145" s="46"/>
      <c r="N145" s="21" t="str">
        <f t="shared" si="2"/>
        <v/>
      </c>
    </row>
    <row r="146" spans="5:14">
      <c r="E146" s="46"/>
      <c r="F146" s="46"/>
      <c r="N146" s="21" t="str">
        <f t="shared" si="2"/>
        <v/>
      </c>
    </row>
    <row r="147" spans="5:14">
      <c r="E147" s="46"/>
      <c r="F147" s="46"/>
      <c r="N147" s="21" t="str">
        <f t="shared" si="2"/>
        <v/>
      </c>
    </row>
    <row r="148" spans="5:14">
      <c r="E148" s="46"/>
      <c r="F148" s="46"/>
      <c r="N148" s="21" t="str">
        <f t="shared" si="2"/>
        <v/>
      </c>
    </row>
    <row r="149" spans="5:14">
      <c r="E149" s="46"/>
      <c r="F149" s="46"/>
      <c r="N149" s="21" t="str">
        <f t="shared" si="2"/>
        <v/>
      </c>
    </row>
    <row r="150" spans="5:14">
      <c r="E150" s="46"/>
      <c r="F150" s="46"/>
      <c r="N150" s="21" t="str">
        <f t="shared" si="2"/>
        <v/>
      </c>
    </row>
    <row r="151" spans="5:14">
      <c r="E151" s="46"/>
      <c r="F151" s="46"/>
      <c r="N151" s="21" t="str">
        <f t="shared" si="2"/>
        <v/>
      </c>
    </row>
    <row r="152" spans="5:14">
      <c r="E152" s="46"/>
      <c r="F152" s="46"/>
      <c r="N152" s="21" t="str">
        <f t="shared" si="2"/>
        <v/>
      </c>
    </row>
    <row r="153" spans="5:14">
      <c r="E153" s="46"/>
      <c r="F153" s="46"/>
      <c r="N153" s="21" t="str">
        <f t="shared" si="2"/>
        <v/>
      </c>
    </row>
    <row r="154" spans="5:14">
      <c r="E154" s="46"/>
      <c r="F154" s="46"/>
      <c r="N154" s="21" t="str">
        <f t="shared" si="2"/>
        <v/>
      </c>
    </row>
    <row r="155" spans="5:14">
      <c r="E155" s="46"/>
      <c r="F155" s="46"/>
      <c r="N155" s="21" t="str">
        <f t="shared" si="2"/>
        <v/>
      </c>
    </row>
    <row r="156" spans="5:14">
      <c r="E156" s="46"/>
      <c r="F156" s="46"/>
      <c r="N156" s="21" t="str">
        <f t="shared" si="2"/>
        <v/>
      </c>
    </row>
    <row r="157" spans="5:14">
      <c r="E157" s="46"/>
      <c r="F157" s="46"/>
      <c r="N157" s="21" t="str">
        <f t="shared" si="2"/>
        <v/>
      </c>
    </row>
    <row r="158" spans="5:14">
      <c r="E158" s="46"/>
      <c r="F158" s="46"/>
      <c r="N158" s="21" t="str">
        <f t="shared" si="2"/>
        <v/>
      </c>
    </row>
    <row r="159" spans="5:14">
      <c r="E159" s="46"/>
      <c r="F159" s="46"/>
      <c r="N159" s="21" t="str">
        <f t="shared" si="2"/>
        <v/>
      </c>
    </row>
    <row r="160" spans="5:14">
      <c r="E160" s="46"/>
      <c r="F160" s="46"/>
      <c r="N160" s="21" t="str">
        <f t="shared" si="2"/>
        <v/>
      </c>
    </row>
    <row r="161" spans="5:14">
      <c r="E161" s="46"/>
      <c r="F161" s="46"/>
      <c r="N161" s="21" t="str">
        <f t="shared" si="2"/>
        <v/>
      </c>
    </row>
    <row r="162" spans="5:14">
      <c r="E162" s="46"/>
      <c r="F162" s="46"/>
      <c r="N162" s="21" t="str">
        <f t="shared" si="2"/>
        <v/>
      </c>
    </row>
    <row r="163" spans="5:14">
      <c r="E163" s="46"/>
      <c r="F163" s="46"/>
      <c r="N163" s="21" t="str">
        <f t="shared" si="2"/>
        <v/>
      </c>
    </row>
    <row r="164" spans="5:14">
      <c r="E164" s="46"/>
      <c r="F164" s="46"/>
      <c r="N164" s="21" t="str">
        <f t="shared" si="2"/>
        <v/>
      </c>
    </row>
    <row r="165" spans="5:14">
      <c r="E165" s="46"/>
      <c r="F165" s="46"/>
      <c r="N165" s="21" t="str">
        <f t="shared" si="2"/>
        <v/>
      </c>
    </row>
    <row r="166" spans="5:14">
      <c r="E166" s="46"/>
      <c r="F166" s="46"/>
      <c r="N166" s="21" t="str">
        <f t="shared" si="2"/>
        <v/>
      </c>
    </row>
    <row r="167" spans="5:14">
      <c r="E167" s="46"/>
      <c r="F167" s="46"/>
      <c r="N167" s="21" t="str">
        <f t="shared" si="2"/>
        <v/>
      </c>
    </row>
    <row r="168" spans="5:14">
      <c r="E168" s="46"/>
      <c r="F168" s="46"/>
      <c r="N168" s="21" t="str">
        <f t="shared" si="2"/>
        <v/>
      </c>
    </row>
    <row r="169" spans="5:14">
      <c r="E169" s="46"/>
      <c r="F169" s="46"/>
      <c r="N169" s="21" t="str">
        <f t="shared" si="2"/>
        <v/>
      </c>
    </row>
    <row r="170" spans="5:14">
      <c r="E170" s="46"/>
      <c r="F170" s="46"/>
      <c r="N170" s="21" t="str">
        <f t="shared" si="2"/>
        <v/>
      </c>
    </row>
    <row r="171" spans="5:14">
      <c r="E171" s="46"/>
      <c r="F171" s="46"/>
      <c r="N171" s="21" t="str">
        <f t="shared" si="2"/>
        <v/>
      </c>
    </row>
    <row r="172" spans="5:14">
      <c r="E172" s="46"/>
      <c r="F172" s="46"/>
      <c r="N172" s="21" t="str">
        <f t="shared" si="2"/>
        <v/>
      </c>
    </row>
    <row r="173" spans="5:14">
      <c r="E173" s="46"/>
      <c r="F173" s="46"/>
      <c r="N173" s="21" t="str">
        <f t="shared" si="2"/>
        <v/>
      </c>
    </row>
    <row r="174" spans="5:14">
      <c r="E174" s="46"/>
      <c r="F174" s="46"/>
      <c r="N174" s="21" t="str">
        <f t="shared" si="2"/>
        <v/>
      </c>
    </row>
    <row r="175" spans="5:14">
      <c r="E175" s="46"/>
      <c r="F175" s="46"/>
      <c r="N175" s="21" t="str">
        <f t="shared" si="2"/>
        <v/>
      </c>
    </row>
    <row r="176" spans="5:14">
      <c r="E176" s="46"/>
      <c r="F176" s="46"/>
      <c r="N176" s="21" t="str">
        <f t="shared" si="2"/>
        <v/>
      </c>
    </row>
    <row r="177" spans="5:14">
      <c r="E177" s="46"/>
      <c r="F177" s="46"/>
      <c r="N177" s="21" t="str">
        <f t="shared" si="2"/>
        <v/>
      </c>
    </row>
    <row r="178" spans="5:14">
      <c r="E178" s="46"/>
      <c r="F178" s="46"/>
      <c r="N178" s="21" t="str">
        <f t="shared" si="2"/>
        <v/>
      </c>
    </row>
    <row r="179" spans="5:14">
      <c r="E179" s="46"/>
      <c r="F179" s="46"/>
      <c r="N179" s="21" t="str">
        <f t="shared" si="2"/>
        <v/>
      </c>
    </row>
    <row r="180" spans="5:14">
      <c r="E180" s="46"/>
      <c r="F180" s="46"/>
      <c r="N180" s="21" t="str">
        <f t="shared" si="2"/>
        <v/>
      </c>
    </row>
    <row r="181" spans="5:14">
      <c r="E181" s="46"/>
      <c r="F181" s="46"/>
      <c r="N181" s="21" t="str">
        <f t="shared" si="2"/>
        <v/>
      </c>
    </row>
    <row r="182" spans="5:14">
      <c r="E182" s="46"/>
      <c r="F182" s="46"/>
      <c r="N182" s="21" t="str">
        <f t="shared" si="2"/>
        <v/>
      </c>
    </row>
    <row r="183" spans="5:14">
      <c r="E183" s="46"/>
      <c r="F183" s="46"/>
      <c r="N183" s="21" t="str">
        <f t="shared" si="2"/>
        <v/>
      </c>
    </row>
    <row r="184" spans="5:14">
      <c r="E184" s="46"/>
      <c r="F184" s="46"/>
      <c r="N184" s="21" t="str">
        <f t="shared" si="2"/>
        <v/>
      </c>
    </row>
    <row r="185" spans="5:14">
      <c r="E185" s="46"/>
      <c r="F185" s="46"/>
      <c r="N185" s="21" t="str">
        <f t="shared" si="2"/>
        <v/>
      </c>
    </row>
    <row r="186" spans="5:14">
      <c r="E186" s="46"/>
      <c r="F186" s="46"/>
      <c r="N186" s="21" t="str">
        <f t="shared" si="2"/>
        <v/>
      </c>
    </row>
    <row r="187" spans="5:14">
      <c r="E187" s="46"/>
      <c r="F187" s="46"/>
      <c r="N187" s="21" t="str">
        <f t="shared" si="2"/>
        <v/>
      </c>
    </row>
    <row r="188" spans="5:14">
      <c r="E188" s="46"/>
      <c r="F188" s="46"/>
      <c r="N188" s="21" t="str">
        <f t="shared" si="2"/>
        <v/>
      </c>
    </row>
    <row r="189" spans="5:14">
      <c r="E189" s="46"/>
      <c r="F189" s="46"/>
      <c r="N189" s="21" t="str">
        <f t="shared" si="2"/>
        <v/>
      </c>
    </row>
    <row r="190" spans="5:14">
      <c r="E190" s="46"/>
      <c r="F190" s="46"/>
      <c r="N190" s="21" t="str">
        <f t="shared" si="2"/>
        <v/>
      </c>
    </row>
    <row r="191" spans="5:14">
      <c r="E191" s="46"/>
      <c r="F191" s="46"/>
      <c r="N191" s="21" t="str">
        <f t="shared" si="2"/>
        <v/>
      </c>
    </row>
    <row r="192" spans="5:14">
      <c r="E192" s="46"/>
      <c r="F192" s="46"/>
      <c r="N192" s="21" t="str">
        <f t="shared" si="2"/>
        <v/>
      </c>
    </row>
    <row r="193" spans="5:14">
      <c r="E193" s="46"/>
      <c r="F193" s="46"/>
      <c r="N193" s="21" t="str">
        <f t="shared" si="2"/>
        <v/>
      </c>
    </row>
    <row r="194" spans="5:14">
      <c r="E194" s="46"/>
      <c r="F194" s="46"/>
      <c r="N194" s="21" t="str">
        <f t="shared" si="2"/>
        <v/>
      </c>
    </row>
    <row r="195" spans="5:14">
      <c r="E195" s="46"/>
      <c r="F195" s="46"/>
      <c r="N195" s="21" t="str">
        <f t="shared" ref="N195:N200" si="3">IF(ISBLANK($C195),"",HYPERLINK($C195,"▶"))</f>
        <v/>
      </c>
    </row>
    <row r="196" spans="5:14">
      <c r="E196" s="46"/>
      <c r="F196" s="46"/>
      <c r="N196" s="21" t="str">
        <f t="shared" si="3"/>
        <v/>
      </c>
    </row>
    <row r="197" spans="5:14">
      <c r="E197" s="46"/>
      <c r="F197" s="46"/>
      <c r="N197" s="21" t="str">
        <f t="shared" si="3"/>
        <v/>
      </c>
    </row>
    <row r="198" spans="5:14">
      <c r="E198" s="46"/>
      <c r="F198" s="46"/>
      <c r="N198" s="21" t="str">
        <f t="shared" si="3"/>
        <v/>
      </c>
    </row>
    <row r="199" spans="5:14">
      <c r="E199" s="46"/>
      <c r="F199" s="46"/>
      <c r="N199" s="21" t="str">
        <f t="shared" si="3"/>
        <v/>
      </c>
    </row>
    <row r="200" spans="5:14">
      <c r="E200" s="46"/>
      <c r="F200" s="46"/>
      <c r="N200" s="21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8566E-D91B-4BA2-A69D-A317B0F7EDAE}">
  <sheetPr codeName="Sheet2"/>
  <dimension ref="A1:N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/>
  <cols>
    <col min="1" max="1" width="5.25" style="20" customWidth="1"/>
    <col min="2" max="2" width="30.625" style="23" customWidth="1"/>
    <col min="3" max="3" width="0.875" style="44" customWidth="1"/>
    <col min="4" max="4" width="12.5" style="23" customWidth="1"/>
    <col min="5" max="6" width="12.5" style="25" customWidth="1"/>
    <col min="7" max="7" width="13.75" style="23" customWidth="1"/>
    <col min="8" max="9" width="13.125" style="23" customWidth="1"/>
    <col min="10" max="10" width="10.625" style="23" bestFit="1" customWidth="1"/>
    <col min="11" max="13" width="8.625" style="23" customWidth="1"/>
    <col min="14" max="14" width="9" style="20"/>
    <col min="15" max="16384" width="9" style="23"/>
  </cols>
  <sheetData>
    <row r="1" spans="1:14" ht="17.25" thickBot="1">
      <c r="A1" s="28" t="s">
        <v>61</v>
      </c>
      <c r="B1" s="28" t="s">
        <v>4</v>
      </c>
      <c r="C1" s="37" t="s">
        <v>80</v>
      </c>
      <c r="D1" s="28" t="s">
        <v>45</v>
      </c>
      <c r="E1" s="28" t="s">
        <v>62</v>
      </c>
      <c r="F1" s="28" t="s">
        <v>63</v>
      </c>
      <c r="G1" s="28" t="s">
        <v>64</v>
      </c>
      <c r="H1" s="28" t="s">
        <v>65</v>
      </c>
      <c r="I1" s="28" t="s">
        <v>66</v>
      </c>
      <c r="J1" s="28" t="s">
        <v>67</v>
      </c>
      <c r="K1" s="28" t="s">
        <v>68</v>
      </c>
      <c r="L1" s="28" t="s">
        <v>69</v>
      </c>
      <c r="M1" s="28" t="s">
        <v>70</v>
      </c>
      <c r="N1" s="28" t="s">
        <v>41</v>
      </c>
    </row>
    <row r="2" spans="1:14" ht="17.25" thickTop="1">
      <c r="A2" s="20">
        <v>1</v>
      </c>
      <c r="B2" s="23" t="s">
        <v>620</v>
      </c>
      <c r="C2" s="43" t="s">
        <v>621</v>
      </c>
      <c r="D2" s="24">
        <v>22100</v>
      </c>
      <c r="E2" s="46" t="s">
        <v>622</v>
      </c>
      <c r="F2" s="45">
        <v>1.21</v>
      </c>
      <c r="G2" s="24">
        <v>20594295</v>
      </c>
      <c r="H2" s="24">
        <v>1243</v>
      </c>
      <c r="I2" s="25">
        <v>9</v>
      </c>
      <c r="J2" s="24">
        <v>1.04</v>
      </c>
      <c r="K2" s="25">
        <v>94.04</v>
      </c>
      <c r="L2" s="25">
        <v>9.7200000000000006</v>
      </c>
      <c r="M2" s="25">
        <v>9.2799999999999994</v>
      </c>
      <c r="N2" s="21" t="str">
        <f>IF(ISBLANK($C2),"",HYPERLINK($C2,"▶"))</f>
        <v>▶</v>
      </c>
    </row>
    <row r="3" spans="1:14">
      <c r="A3" s="20">
        <v>2</v>
      </c>
      <c r="B3" s="23" t="s">
        <v>623</v>
      </c>
      <c r="C3" s="43" t="s">
        <v>624</v>
      </c>
      <c r="D3" s="24">
        <v>1706</v>
      </c>
      <c r="E3" s="46" t="s">
        <v>625</v>
      </c>
      <c r="F3" s="45">
        <v>0.29930000000000001</v>
      </c>
      <c r="G3" s="24">
        <v>83059</v>
      </c>
      <c r="H3" s="24">
        <v>260</v>
      </c>
      <c r="I3" s="25">
        <v>-112</v>
      </c>
      <c r="J3" s="24">
        <v>1.83</v>
      </c>
      <c r="K3" s="25">
        <v>-1.95</v>
      </c>
      <c r="L3" s="25">
        <v>-190.21</v>
      </c>
      <c r="M3" s="25">
        <v>2.4300000000000002</v>
      </c>
      <c r="N3" s="21" t="str">
        <f t="shared" ref="N3:N66" si="0">IF(ISBLANK($C3),"",HYPERLINK($C3,"▶"))</f>
        <v>▶</v>
      </c>
    </row>
    <row r="4" spans="1:14">
      <c r="A4" s="20">
        <v>3</v>
      </c>
      <c r="B4" s="23" t="s">
        <v>626</v>
      </c>
      <c r="C4" s="43" t="s">
        <v>627</v>
      </c>
      <c r="D4" s="24">
        <v>757</v>
      </c>
      <c r="E4" s="46" t="s">
        <v>628</v>
      </c>
      <c r="F4" s="45">
        <v>0.23899999999999999</v>
      </c>
      <c r="G4" s="24">
        <v>5792594</v>
      </c>
      <c r="H4" s="24">
        <v>205</v>
      </c>
      <c r="I4" s="24">
        <v>3</v>
      </c>
      <c r="J4" s="24">
        <v>0.23</v>
      </c>
      <c r="K4" s="24">
        <v>-3.22</v>
      </c>
      <c r="L4" s="25">
        <v>23.99</v>
      </c>
      <c r="M4" s="25">
        <v>0.55000000000000004</v>
      </c>
      <c r="N4" s="21" t="str">
        <f t="shared" si="0"/>
        <v>▶</v>
      </c>
    </row>
    <row r="5" spans="1:14">
      <c r="A5" s="20">
        <v>4</v>
      </c>
      <c r="B5" s="23" t="s">
        <v>629</v>
      </c>
      <c r="C5" s="43" t="s">
        <v>630</v>
      </c>
      <c r="D5" s="24">
        <v>19460</v>
      </c>
      <c r="E5" s="46" t="s">
        <v>631</v>
      </c>
      <c r="F5" s="45">
        <v>0.23319999999999999</v>
      </c>
      <c r="G5" s="24">
        <v>2819870</v>
      </c>
      <c r="H5" s="24">
        <v>1214</v>
      </c>
      <c r="I5" s="24">
        <v>-39</v>
      </c>
      <c r="J5" s="24">
        <v>0</v>
      </c>
      <c r="K5" s="24">
        <v>-23.03</v>
      </c>
      <c r="L5" s="25">
        <v>-24.18</v>
      </c>
      <c r="M5" s="25">
        <v>6.54</v>
      </c>
      <c r="N5" s="21" t="str">
        <f t="shared" si="0"/>
        <v>▶</v>
      </c>
    </row>
    <row r="6" spans="1:14">
      <c r="A6" s="20">
        <v>5</v>
      </c>
      <c r="B6" s="23" t="s">
        <v>632</v>
      </c>
      <c r="C6" s="43" t="s">
        <v>633</v>
      </c>
      <c r="D6" s="24">
        <v>13170</v>
      </c>
      <c r="E6" s="46" t="s">
        <v>634</v>
      </c>
      <c r="F6" s="45">
        <v>0.21829999999999999</v>
      </c>
      <c r="G6" s="24">
        <v>6965645</v>
      </c>
      <c r="H6" s="24">
        <v>4068</v>
      </c>
      <c r="I6" s="24">
        <v>43</v>
      </c>
      <c r="J6" s="24">
        <v>0.73</v>
      </c>
      <c r="K6" s="24">
        <v>248.49</v>
      </c>
      <c r="L6" s="25">
        <v>5.98</v>
      </c>
      <c r="M6" s="25">
        <v>5.3</v>
      </c>
      <c r="N6" s="21" t="str">
        <f t="shared" si="0"/>
        <v>▶</v>
      </c>
    </row>
    <row r="7" spans="1:14">
      <c r="A7" s="20">
        <v>6</v>
      </c>
      <c r="B7" s="23" t="s">
        <v>635</v>
      </c>
      <c r="C7" s="43" t="s">
        <v>636</v>
      </c>
      <c r="D7" s="24">
        <v>5940</v>
      </c>
      <c r="E7" s="46" t="s">
        <v>637</v>
      </c>
      <c r="F7" s="45">
        <v>0.1976</v>
      </c>
      <c r="G7" s="24">
        <v>6384233</v>
      </c>
      <c r="H7" s="24">
        <v>2773</v>
      </c>
      <c r="I7" s="24">
        <v>22</v>
      </c>
      <c r="J7" s="24">
        <v>1.01</v>
      </c>
      <c r="K7" s="24">
        <v>5.21</v>
      </c>
      <c r="L7" s="25">
        <v>-4.17</v>
      </c>
      <c r="M7" s="25">
        <v>0.63</v>
      </c>
      <c r="N7" s="21" t="str">
        <f t="shared" si="0"/>
        <v>▶</v>
      </c>
    </row>
    <row r="8" spans="1:14">
      <c r="A8" s="20">
        <v>7</v>
      </c>
      <c r="B8" s="23" t="s">
        <v>638</v>
      </c>
      <c r="C8" s="43" t="s">
        <v>639</v>
      </c>
      <c r="D8" s="24">
        <v>121900</v>
      </c>
      <c r="E8" s="46" t="s">
        <v>640</v>
      </c>
      <c r="F8" s="45">
        <v>0.1951</v>
      </c>
      <c r="G8" s="24">
        <v>1590788</v>
      </c>
      <c r="H8" s="24">
        <v>33503</v>
      </c>
      <c r="I8" s="24">
        <v>299</v>
      </c>
      <c r="J8" s="24">
        <v>7.78</v>
      </c>
      <c r="K8" s="24">
        <v>-752.47</v>
      </c>
      <c r="L8" s="25">
        <v>6.75</v>
      </c>
      <c r="M8" s="25">
        <v>16.28</v>
      </c>
      <c r="N8" s="21" t="str">
        <f t="shared" si="0"/>
        <v>▶</v>
      </c>
    </row>
    <row r="9" spans="1:14">
      <c r="A9" s="20">
        <v>8</v>
      </c>
      <c r="B9" s="23" t="s">
        <v>641</v>
      </c>
      <c r="C9" s="43" t="s">
        <v>642</v>
      </c>
      <c r="D9" s="24">
        <v>2730</v>
      </c>
      <c r="E9" s="46" t="s">
        <v>643</v>
      </c>
      <c r="F9" s="45">
        <v>0.187</v>
      </c>
      <c r="G9" s="24">
        <v>1634096</v>
      </c>
      <c r="H9" s="24">
        <v>1418</v>
      </c>
      <c r="I9" s="24">
        <v>-162</v>
      </c>
      <c r="J9" s="24">
        <v>0.19</v>
      </c>
      <c r="K9" s="24">
        <v>-13.38</v>
      </c>
      <c r="L9" s="25">
        <v>-40.090000000000003</v>
      </c>
      <c r="M9" s="25">
        <v>6.58</v>
      </c>
      <c r="N9" s="21" t="str">
        <f t="shared" si="0"/>
        <v>▶</v>
      </c>
    </row>
    <row r="10" spans="1:14">
      <c r="A10" s="20">
        <v>9</v>
      </c>
      <c r="B10" s="23" t="s">
        <v>644</v>
      </c>
      <c r="C10" s="43" t="s">
        <v>645</v>
      </c>
      <c r="D10" s="24">
        <v>6550</v>
      </c>
      <c r="E10" s="46" t="s">
        <v>646</v>
      </c>
      <c r="F10" s="45">
        <v>0.1593</v>
      </c>
      <c r="G10" s="24">
        <v>19896859</v>
      </c>
      <c r="H10" s="24">
        <v>4002</v>
      </c>
      <c r="I10" s="24">
        <v>363</v>
      </c>
      <c r="J10" s="24">
        <v>5.23</v>
      </c>
      <c r="K10" s="24">
        <v>8.6</v>
      </c>
      <c r="L10" s="25">
        <v>16.3</v>
      </c>
      <c r="M10" s="25">
        <v>1.32</v>
      </c>
      <c r="N10" s="21" t="str">
        <f t="shared" si="0"/>
        <v>▶</v>
      </c>
    </row>
    <row r="11" spans="1:14">
      <c r="A11" s="20">
        <v>10</v>
      </c>
      <c r="B11" s="23" t="s">
        <v>647</v>
      </c>
      <c r="C11" s="43" t="s">
        <v>648</v>
      </c>
      <c r="D11" s="24">
        <v>10090</v>
      </c>
      <c r="E11" s="46" t="s">
        <v>649</v>
      </c>
      <c r="F11" s="45">
        <v>0.14399999999999999</v>
      </c>
      <c r="G11" s="24">
        <v>1259361</v>
      </c>
      <c r="H11" s="24">
        <v>653</v>
      </c>
      <c r="I11" s="24">
        <v>13</v>
      </c>
      <c r="J11" s="24">
        <v>3.88</v>
      </c>
      <c r="K11" s="24">
        <v>36.29</v>
      </c>
      <c r="L11" s="25">
        <v>20.5</v>
      </c>
      <c r="M11" s="25">
        <v>1.7</v>
      </c>
      <c r="N11" s="21" t="str">
        <f t="shared" si="0"/>
        <v>▶</v>
      </c>
    </row>
    <row r="12" spans="1:14">
      <c r="A12" s="20">
        <v>11</v>
      </c>
      <c r="B12" s="23" t="s">
        <v>650</v>
      </c>
      <c r="C12" s="43" t="s">
        <v>651</v>
      </c>
      <c r="D12" s="24">
        <v>3335</v>
      </c>
      <c r="E12" s="46" t="s">
        <v>479</v>
      </c>
      <c r="F12" s="45">
        <v>0.1421</v>
      </c>
      <c r="G12" s="24">
        <v>6352439</v>
      </c>
      <c r="H12" s="24">
        <v>329</v>
      </c>
      <c r="I12" s="24">
        <v>-30</v>
      </c>
      <c r="J12" s="24">
        <v>0.21</v>
      </c>
      <c r="K12" s="24">
        <v>-6.32</v>
      </c>
      <c r="L12" s="25">
        <v>-66.67</v>
      </c>
      <c r="M12" s="25">
        <v>11.49</v>
      </c>
      <c r="N12" s="21" t="str">
        <f t="shared" si="0"/>
        <v>▶</v>
      </c>
    </row>
    <row r="13" spans="1:14">
      <c r="A13" s="20">
        <v>12</v>
      </c>
      <c r="B13" s="23" t="s">
        <v>652</v>
      </c>
      <c r="C13" s="43" t="s">
        <v>653</v>
      </c>
      <c r="D13" s="24">
        <v>1650</v>
      </c>
      <c r="E13" s="46" t="s">
        <v>654</v>
      </c>
      <c r="F13" s="45">
        <v>0.13009999999999999</v>
      </c>
      <c r="G13" s="24">
        <v>9439934</v>
      </c>
      <c r="H13" s="24">
        <v>1075</v>
      </c>
      <c r="I13" s="24">
        <v>5</v>
      </c>
      <c r="J13" s="24">
        <v>1.1200000000000001</v>
      </c>
      <c r="K13" s="24">
        <v>47.14</v>
      </c>
      <c r="L13" s="25">
        <v>9.66</v>
      </c>
      <c r="M13" s="25">
        <v>2.79</v>
      </c>
      <c r="N13" s="21" t="str">
        <f t="shared" si="0"/>
        <v>▶</v>
      </c>
    </row>
    <row r="14" spans="1:14">
      <c r="A14" s="20">
        <v>13</v>
      </c>
      <c r="B14" s="23" t="s">
        <v>655</v>
      </c>
      <c r="C14" s="43" t="s">
        <v>656</v>
      </c>
      <c r="D14" s="24">
        <v>29850</v>
      </c>
      <c r="E14" s="46" t="s">
        <v>657</v>
      </c>
      <c r="F14" s="45">
        <v>0.1222</v>
      </c>
      <c r="G14" s="24">
        <v>628241</v>
      </c>
      <c r="H14" s="24">
        <v>5114</v>
      </c>
      <c r="I14" s="24">
        <v>-146</v>
      </c>
      <c r="J14" s="24">
        <v>1.2</v>
      </c>
      <c r="K14" s="24">
        <v>-26.42</v>
      </c>
      <c r="L14" s="25">
        <v>-4.67</v>
      </c>
      <c r="M14" s="25">
        <v>2.19</v>
      </c>
      <c r="N14" s="21" t="str">
        <f t="shared" si="0"/>
        <v>▶</v>
      </c>
    </row>
    <row r="15" spans="1:14">
      <c r="A15" s="20">
        <v>14</v>
      </c>
      <c r="B15" s="23" t="s">
        <v>658</v>
      </c>
      <c r="C15" s="43" t="s">
        <v>659</v>
      </c>
      <c r="D15" s="24">
        <v>8900</v>
      </c>
      <c r="E15" s="46" t="s">
        <v>660</v>
      </c>
      <c r="F15" s="45">
        <v>0.1111</v>
      </c>
      <c r="G15" s="24">
        <v>495534</v>
      </c>
      <c r="H15" s="24">
        <v>3544</v>
      </c>
      <c r="I15" s="24">
        <v>-629</v>
      </c>
      <c r="J15" s="24">
        <v>5.25</v>
      </c>
      <c r="K15" s="24">
        <v>-6.55</v>
      </c>
      <c r="L15" s="25">
        <v>-31.45</v>
      </c>
      <c r="M15" s="25">
        <v>2.52</v>
      </c>
      <c r="N15" s="21" t="str">
        <f t="shared" si="0"/>
        <v>▶</v>
      </c>
    </row>
    <row r="16" spans="1:14">
      <c r="A16" s="20">
        <v>15</v>
      </c>
      <c r="B16" s="23" t="s">
        <v>661</v>
      </c>
      <c r="C16" s="43" t="s">
        <v>662</v>
      </c>
      <c r="D16" s="24">
        <v>1518</v>
      </c>
      <c r="E16" s="46" t="s">
        <v>663</v>
      </c>
      <c r="F16" s="45">
        <v>0.1105</v>
      </c>
      <c r="G16" s="24">
        <v>8761421</v>
      </c>
      <c r="H16" s="24">
        <v>1664</v>
      </c>
      <c r="I16" s="24">
        <v>-19</v>
      </c>
      <c r="J16" s="24">
        <v>2.4500000000000002</v>
      </c>
      <c r="K16" s="24">
        <v>-14.88</v>
      </c>
      <c r="L16" s="26">
        <v>-6.43</v>
      </c>
      <c r="M16" s="25">
        <v>1.4</v>
      </c>
      <c r="N16" s="21" t="str">
        <f t="shared" si="0"/>
        <v>▶</v>
      </c>
    </row>
    <row r="17" spans="1:14">
      <c r="A17" s="20">
        <v>16</v>
      </c>
      <c r="B17" s="23" t="s">
        <v>664</v>
      </c>
      <c r="C17" s="43" t="s">
        <v>665</v>
      </c>
      <c r="D17" s="24">
        <v>6040</v>
      </c>
      <c r="E17" s="46" t="s">
        <v>666</v>
      </c>
      <c r="F17" s="45">
        <v>0.1103</v>
      </c>
      <c r="G17" s="24">
        <v>2975106</v>
      </c>
      <c r="H17" s="24">
        <v>846</v>
      </c>
      <c r="I17" s="24">
        <v>64</v>
      </c>
      <c r="J17" s="24">
        <v>0.59</v>
      </c>
      <c r="K17" s="24">
        <v>18.14</v>
      </c>
      <c r="L17" s="25" t="s">
        <v>413</v>
      </c>
      <c r="M17" s="25">
        <v>1</v>
      </c>
      <c r="N17" s="21" t="str">
        <f t="shared" si="0"/>
        <v>▶</v>
      </c>
    </row>
    <row r="18" spans="1:14">
      <c r="A18" s="20">
        <v>17</v>
      </c>
      <c r="B18" s="23" t="s">
        <v>667</v>
      </c>
      <c r="C18" s="43" t="s">
        <v>668</v>
      </c>
      <c r="D18" s="24">
        <v>1312</v>
      </c>
      <c r="E18" s="46" t="s">
        <v>669</v>
      </c>
      <c r="F18" s="45">
        <v>0.11</v>
      </c>
      <c r="G18" s="24">
        <v>7545718</v>
      </c>
      <c r="H18" s="24">
        <v>577</v>
      </c>
      <c r="I18" s="24">
        <v>112</v>
      </c>
      <c r="J18" s="24">
        <v>4.05</v>
      </c>
      <c r="K18" s="24">
        <v>-0.75</v>
      </c>
      <c r="L18" s="25">
        <v>-24.96</v>
      </c>
      <c r="M18" s="25">
        <v>0.33</v>
      </c>
      <c r="N18" s="21" t="str">
        <f t="shared" si="0"/>
        <v>▶</v>
      </c>
    </row>
    <row r="19" spans="1:14">
      <c r="A19" s="20">
        <v>18</v>
      </c>
      <c r="B19" s="23" t="s">
        <v>670</v>
      </c>
      <c r="C19" s="43" t="s">
        <v>671</v>
      </c>
      <c r="D19" s="24">
        <v>8890</v>
      </c>
      <c r="E19" s="46" t="s">
        <v>672</v>
      </c>
      <c r="F19" s="45">
        <v>0.1043</v>
      </c>
      <c r="G19" s="24">
        <v>2942391</v>
      </c>
      <c r="H19" s="24">
        <v>1180</v>
      </c>
      <c r="I19" s="24">
        <v>-24</v>
      </c>
      <c r="J19" s="24">
        <v>0.9</v>
      </c>
      <c r="K19" s="24">
        <v>-19.98</v>
      </c>
      <c r="L19" s="25">
        <v>83.16</v>
      </c>
      <c r="M19" s="25">
        <v>2.71</v>
      </c>
      <c r="N19" s="21" t="str">
        <f t="shared" si="0"/>
        <v>▶</v>
      </c>
    </row>
    <row r="20" spans="1:14">
      <c r="A20" s="20">
        <v>19</v>
      </c>
      <c r="B20" s="23" t="s">
        <v>673</v>
      </c>
      <c r="C20" s="43" t="s">
        <v>674</v>
      </c>
      <c r="D20" s="24">
        <v>31000</v>
      </c>
      <c r="E20" s="46" t="s">
        <v>416</v>
      </c>
      <c r="F20" s="45">
        <v>9.9299999999999999E-2</v>
      </c>
      <c r="G20" s="24">
        <v>289488</v>
      </c>
      <c r="H20" s="24">
        <v>2802</v>
      </c>
      <c r="I20" s="24">
        <v>84</v>
      </c>
      <c r="J20" s="24">
        <v>0.5</v>
      </c>
      <c r="K20" s="24">
        <v>25.35</v>
      </c>
      <c r="L20" s="25">
        <v>13.64</v>
      </c>
      <c r="M20" s="25">
        <v>2.72</v>
      </c>
      <c r="N20" s="21" t="str">
        <f t="shared" si="0"/>
        <v>▶</v>
      </c>
    </row>
    <row r="21" spans="1:14">
      <c r="A21" s="20">
        <v>20</v>
      </c>
      <c r="B21" s="23" t="s">
        <v>675</v>
      </c>
      <c r="C21" s="43" t="s">
        <v>676</v>
      </c>
      <c r="D21" s="24">
        <v>18900</v>
      </c>
      <c r="E21" s="46" t="s">
        <v>677</v>
      </c>
      <c r="F21" s="45">
        <v>8.8700000000000001E-2</v>
      </c>
      <c r="G21" s="24">
        <v>836651</v>
      </c>
      <c r="H21" s="24">
        <v>1897</v>
      </c>
      <c r="I21" s="24">
        <v>-160</v>
      </c>
      <c r="J21" s="24">
        <v>0.18</v>
      </c>
      <c r="K21" s="24">
        <v>-19.05</v>
      </c>
      <c r="L21" s="25">
        <v>-154.94</v>
      </c>
      <c r="M21" s="25">
        <v>4.84</v>
      </c>
      <c r="N21" s="21" t="str">
        <f t="shared" si="0"/>
        <v>▶</v>
      </c>
    </row>
    <row r="22" spans="1:14">
      <c r="A22" s="20">
        <v>21</v>
      </c>
      <c r="B22" s="23" t="s">
        <v>678</v>
      </c>
      <c r="C22" s="43" t="s">
        <v>679</v>
      </c>
      <c r="D22" s="24">
        <v>8590</v>
      </c>
      <c r="E22" s="46" t="s">
        <v>680</v>
      </c>
      <c r="F22" s="45">
        <v>8.1900000000000001E-2</v>
      </c>
      <c r="G22" s="24">
        <v>1610271</v>
      </c>
      <c r="H22" s="24">
        <v>2444</v>
      </c>
      <c r="I22" s="24">
        <v>53</v>
      </c>
      <c r="J22" s="24">
        <v>0.04</v>
      </c>
      <c r="K22" s="24" t="s">
        <v>413</v>
      </c>
      <c r="L22" s="26">
        <v>20.309999999999999</v>
      </c>
      <c r="M22" s="25" t="s">
        <v>413</v>
      </c>
      <c r="N22" s="21" t="str">
        <f t="shared" si="0"/>
        <v>▶</v>
      </c>
    </row>
    <row r="23" spans="1:14">
      <c r="A23" s="20">
        <v>22</v>
      </c>
      <c r="B23" s="23" t="s">
        <v>681</v>
      </c>
      <c r="C23" s="43" t="s">
        <v>682</v>
      </c>
      <c r="D23" s="24">
        <v>28550</v>
      </c>
      <c r="E23" s="46" t="s">
        <v>683</v>
      </c>
      <c r="F23" s="45">
        <v>7.9399999999999998E-2</v>
      </c>
      <c r="G23" s="24">
        <v>987793</v>
      </c>
      <c r="H23" s="24">
        <v>3027</v>
      </c>
      <c r="I23" s="24">
        <v>-148</v>
      </c>
      <c r="J23" s="24">
        <v>0.67</v>
      </c>
      <c r="K23" s="24">
        <v>-13.85</v>
      </c>
      <c r="L23" s="25">
        <v>-55.36</v>
      </c>
      <c r="M23" s="25">
        <v>25.2</v>
      </c>
      <c r="N23" s="21" t="str">
        <f t="shared" si="0"/>
        <v>▶</v>
      </c>
    </row>
    <row r="24" spans="1:14">
      <c r="A24" s="20">
        <v>23</v>
      </c>
      <c r="B24" s="23" t="s">
        <v>684</v>
      </c>
      <c r="C24" s="43" t="s">
        <v>685</v>
      </c>
      <c r="D24" s="24">
        <v>3655</v>
      </c>
      <c r="E24" s="46" t="s">
        <v>686</v>
      </c>
      <c r="F24" s="45">
        <v>7.8200000000000006E-2</v>
      </c>
      <c r="G24" s="24">
        <v>953666</v>
      </c>
      <c r="H24" s="24">
        <v>1850</v>
      </c>
      <c r="I24" s="24">
        <v>333</v>
      </c>
      <c r="J24" s="24">
        <v>1.35</v>
      </c>
      <c r="K24" s="24">
        <v>13.29</v>
      </c>
      <c r="L24" s="25">
        <v>23.47</v>
      </c>
      <c r="M24" s="25">
        <v>1.61</v>
      </c>
      <c r="N24" s="21" t="str">
        <f t="shared" si="0"/>
        <v>▶</v>
      </c>
    </row>
    <row r="25" spans="1:14">
      <c r="A25" s="20">
        <v>24</v>
      </c>
      <c r="B25" s="23" t="s">
        <v>687</v>
      </c>
      <c r="C25" s="43" t="s">
        <v>688</v>
      </c>
      <c r="D25" s="24">
        <v>2420</v>
      </c>
      <c r="E25" s="46" t="s">
        <v>689</v>
      </c>
      <c r="F25" s="45">
        <v>7.5600000000000001E-2</v>
      </c>
      <c r="G25" s="24">
        <v>199715</v>
      </c>
      <c r="H25" s="24">
        <v>1148</v>
      </c>
      <c r="I25" s="24">
        <v>29</v>
      </c>
      <c r="J25" s="24">
        <v>0.97</v>
      </c>
      <c r="K25" s="24">
        <v>-2.72</v>
      </c>
      <c r="L25" s="25">
        <v>-2.86</v>
      </c>
      <c r="M25" s="25">
        <v>1.35</v>
      </c>
      <c r="N25" s="21" t="str">
        <f t="shared" si="0"/>
        <v>▶</v>
      </c>
    </row>
    <row r="26" spans="1:14">
      <c r="A26" s="20">
        <v>25</v>
      </c>
      <c r="B26" s="23" t="s">
        <v>690</v>
      </c>
      <c r="C26" s="43" t="s">
        <v>691</v>
      </c>
      <c r="D26" s="24">
        <v>726</v>
      </c>
      <c r="E26" s="46" t="s">
        <v>692</v>
      </c>
      <c r="F26" s="45">
        <v>7.5600000000000001E-2</v>
      </c>
      <c r="G26" s="24">
        <v>2979640</v>
      </c>
      <c r="H26" s="24">
        <v>290</v>
      </c>
      <c r="I26" s="24">
        <v>2</v>
      </c>
      <c r="J26" s="24">
        <v>0.13</v>
      </c>
      <c r="K26" s="24" t="s">
        <v>413</v>
      </c>
      <c r="L26" s="25">
        <v>583.9</v>
      </c>
      <c r="M26" s="25" t="s">
        <v>413</v>
      </c>
      <c r="N26" s="21" t="str">
        <f t="shared" si="0"/>
        <v>▶</v>
      </c>
    </row>
    <row r="27" spans="1:14">
      <c r="A27" s="20">
        <v>26</v>
      </c>
      <c r="B27" s="23" t="s">
        <v>693</v>
      </c>
      <c r="C27" s="43" t="s">
        <v>694</v>
      </c>
      <c r="D27" s="24">
        <v>805</v>
      </c>
      <c r="E27" s="46" t="s">
        <v>695</v>
      </c>
      <c r="F27" s="45">
        <v>7.3300000000000004E-2</v>
      </c>
      <c r="G27" s="24">
        <v>16571783</v>
      </c>
      <c r="H27" s="24">
        <v>205</v>
      </c>
      <c r="I27" s="24">
        <v>7</v>
      </c>
      <c r="J27" s="24">
        <v>0.95</v>
      </c>
      <c r="K27" s="24">
        <v>44.72</v>
      </c>
      <c r="L27" s="25">
        <v>6.37</v>
      </c>
      <c r="M27" s="25">
        <v>0.77</v>
      </c>
      <c r="N27" s="21" t="str">
        <f t="shared" si="0"/>
        <v>▶</v>
      </c>
    </row>
    <row r="28" spans="1:14">
      <c r="A28" s="20">
        <v>27</v>
      </c>
      <c r="B28" s="23" t="s">
        <v>696</v>
      </c>
      <c r="C28" s="43" t="s">
        <v>697</v>
      </c>
      <c r="D28" s="24">
        <v>19610</v>
      </c>
      <c r="E28" s="46" t="s">
        <v>698</v>
      </c>
      <c r="F28" s="45">
        <v>7.2800000000000004E-2</v>
      </c>
      <c r="G28" s="24">
        <v>88949</v>
      </c>
      <c r="H28" s="24">
        <v>1729</v>
      </c>
      <c r="I28" s="24">
        <v>-17</v>
      </c>
      <c r="J28" s="24">
        <v>1.82</v>
      </c>
      <c r="K28" s="24">
        <v>-10.54</v>
      </c>
      <c r="L28" s="25">
        <v>2.66</v>
      </c>
      <c r="M28" s="25">
        <v>1.27</v>
      </c>
      <c r="N28" s="21" t="str">
        <f t="shared" si="0"/>
        <v>▶</v>
      </c>
    </row>
    <row r="29" spans="1:14">
      <c r="A29" s="20">
        <v>28</v>
      </c>
      <c r="B29" s="23" t="s">
        <v>699</v>
      </c>
      <c r="C29" s="43" t="s">
        <v>700</v>
      </c>
      <c r="D29" s="24">
        <v>34650</v>
      </c>
      <c r="E29" s="46" t="s">
        <v>701</v>
      </c>
      <c r="F29" s="45">
        <v>7.1099999999999997E-2</v>
      </c>
      <c r="G29" s="24">
        <v>289048</v>
      </c>
      <c r="H29" s="24">
        <v>7471</v>
      </c>
      <c r="I29" s="24">
        <v>270</v>
      </c>
      <c r="J29" s="24">
        <v>5.55</v>
      </c>
      <c r="K29" s="24">
        <v>10.02</v>
      </c>
      <c r="L29" s="26">
        <v>13.7</v>
      </c>
      <c r="M29" s="25">
        <v>1.95</v>
      </c>
      <c r="N29" s="21" t="str">
        <f t="shared" si="0"/>
        <v>▶</v>
      </c>
    </row>
    <row r="30" spans="1:14">
      <c r="A30" s="20">
        <v>29</v>
      </c>
      <c r="B30" s="23" t="s">
        <v>702</v>
      </c>
      <c r="C30" s="43" t="s">
        <v>703</v>
      </c>
      <c r="D30" s="24">
        <v>5920</v>
      </c>
      <c r="E30" s="46" t="s">
        <v>536</v>
      </c>
      <c r="F30" s="45">
        <v>7.0499999999999993E-2</v>
      </c>
      <c r="G30" s="24">
        <v>2408223</v>
      </c>
      <c r="H30" s="24">
        <v>580</v>
      </c>
      <c r="I30" s="24">
        <v>-26</v>
      </c>
      <c r="J30" s="24">
        <v>0.92</v>
      </c>
      <c r="K30" s="24">
        <v>15.42</v>
      </c>
      <c r="L30" s="26">
        <v>0.61</v>
      </c>
      <c r="M30" s="25">
        <v>0.43</v>
      </c>
      <c r="N30" s="21" t="str">
        <f t="shared" si="0"/>
        <v>▶</v>
      </c>
    </row>
    <row r="31" spans="1:14">
      <c r="A31" s="20">
        <v>30</v>
      </c>
      <c r="B31" s="23" t="s">
        <v>704</v>
      </c>
      <c r="C31" s="43" t="s">
        <v>705</v>
      </c>
      <c r="D31" s="24">
        <v>1665</v>
      </c>
      <c r="E31" s="46" t="s">
        <v>706</v>
      </c>
      <c r="F31" s="45">
        <v>6.9400000000000003E-2</v>
      </c>
      <c r="G31" s="24">
        <v>4047755</v>
      </c>
      <c r="H31" s="24">
        <v>323</v>
      </c>
      <c r="I31" s="24">
        <v>-16</v>
      </c>
      <c r="J31" s="24">
        <v>0.67</v>
      </c>
      <c r="K31" s="24">
        <v>17.899999999999999</v>
      </c>
      <c r="L31" s="25">
        <v>-3.82</v>
      </c>
      <c r="M31" s="25">
        <v>1.71</v>
      </c>
      <c r="N31" s="21" t="str">
        <f t="shared" si="0"/>
        <v>▶</v>
      </c>
    </row>
    <row r="32" spans="1:14">
      <c r="A32" s="20">
        <v>31</v>
      </c>
      <c r="B32" s="23" t="s">
        <v>707</v>
      </c>
      <c r="C32" s="44" t="s">
        <v>708</v>
      </c>
      <c r="D32" s="75">
        <v>2925</v>
      </c>
      <c r="E32" s="46" t="s">
        <v>709</v>
      </c>
      <c r="F32" s="45">
        <v>6.7500000000000004E-2</v>
      </c>
      <c r="G32" s="75">
        <v>4144656</v>
      </c>
      <c r="H32" s="23">
        <v>941</v>
      </c>
      <c r="I32" s="23">
        <v>-65</v>
      </c>
      <c r="J32" s="23">
        <v>0.69</v>
      </c>
      <c r="K32" s="23">
        <v>-37.99</v>
      </c>
      <c r="L32" s="23">
        <v>-1.69</v>
      </c>
      <c r="M32" s="23">
        <v>2.4300000000000002</v>
      </c>
      <c r="N32" s="21" t="str">
        <f t="shared" si="0"/>
        <v>▶</v>
      </c>
    </row>
    <row r="33" spans="1:14">
      <c r="A33" s="20">
        <v>32</v>
      </c>
      <c r="B33" s="23" t="s">
        <v>710</v>
      </c>
      <c r="C33" s="44" t="s">
        <v>711</v>
      </c>
      <c r="D33" s="75">
        <v>79500</v>
      </c>
      <c r="E33" s="46" t="s">
        <v>712</v>
      </c>
      <c r="F33" s="45">
        <v>6.7100000000000007E-2</v>
      </c>
      <c r="G33" s="75">
        <v>28742</v>
      </c>
      <c r="H33" s="75">
        <v>3880</v>
      </c>
      <c r="I33" s="23">
        <v>266</v>
      </c>
      <c r="J33" s="23">
        <v>26.26</v>
      </c>
      <c r="K33" s="23">
        <v>21.5</v>
      </c>
      <c r="L33" s="23">
        <v>15.77</v>
      </c>
      <c r="M33" s="23">
        <v>2.1</v>
      </c>
      <c r="N33" s="21" t="str">
        <f t="shared" si="0"/>
        <v>▶</v>
      </c>
    </row>
    <row r="34" spans="1:14">
      <c r="A34" s="20">
        <v>33</v>
      </c>
      <c r="B34" s="23" t="s">
        <v>713</v>
      </c>
      <c r="C34" s="44" t="s">
        <v>714</v>
      </c>
      <c r="D34" s="75">
        <v>150400</v>
      </c>
      <c r="E34" s="46" t="s">
        <v>715</v>
      </c>
      <c r="F34" s="45">
        <v>6.6699999999999995E-2</v>
      </c>
      <c r="G34" s="75">
        <v>951093</v>
      </c>
      <c r="H34" s="75">
        <v>35280</v>
      </c>
      <c r="I34" s="23">
        <v>96</v>
      </c>
      <c r="J34" s="23">
        <v>3.13</v>
      </c>
      <c r="K34" s="23">
        <v>689.91</v>
      </c>
      <c r="L34" s="23">
        <v>-5.27</v>
      </c>
      <c r="M34" s="23">
        <v>12.7</v>
      </c>
      <c r="N34" s="21" t="str">
        <f t="shared" si="0"/>
        <v>▶</v>
      </c>
    </row>
    <row r="35" spans="1:14">
      <c r="A35" s="20">
        <v>34</v>
      </c>
      <c r="B35" s="23" t="s">
        <v>716</v>
      </c>
      <c r="C35" s="44" t="s">
        <v>717</v>
      </c>
      <c r="D35" s="75">
        <v>6450</v>
      </c>
      <c r="E35" s="46" t="s">
        <v>536</v>
      </c>
      <c r="F35" s="45">
        <v>6.4399999999999999E-2</v>
      </c>
      <c r="G35" s="75">
        <v>1717473</v>
      </c>
      <c r="H35" s="75">
        <v>2361</v>
      </c>
      <c r="I35" s="23">
        <v>156</v>
      </c>
      <c r="J35" s="23">
        <v>0.3</v>
      </c>
      <c r="K35" s="23">
        <v>-35.64</v>
      </c>
      <c r="L35" s="23">
        <v>9.17</v>
      </c>
      <c r="M35" s="23">
        <v>1.23</v>
      </c>
      <c r="N35" s="21" t="str">
        <f t="shared" si="0"/>
        <v>▶</v>
      </c>
    </row>
    <row r="36" spans="1:14">
      <c r="A36" s="20">
        <v>35</v>
      </c>
      <c r="B36" s="23" t="s">
        <v>718</v>
      </c>
      <c r="C36" s="44" t="s">
        <v>719</v>
      </c>
      <c r="D36" s="75">
        <v>5500</v>
      </c>
      <c r="E36" s="46" t="s">
        <v>602</v>
      </c>
      <c r="F36" s="45">
        <v>6.3799999999999996E-2</v>
      </c>
      <c r="G36" s="75">
        <v>2574349</v>
      </c>
      <c r="H36" s="75">
        <v>2507</v>
      </c>
      <c r="I36" s="23">
        <v>128</v>
      </c>
      <c r="J36" s="23">
        <v>4.78</v>
      </c>
      <c r="K36" s="23">
        <v>13.61</v>
      </c>
      <c r="L36" s="23">
        <v>10.38</v>
      </c>
      <c r="M36" s="23">
        <v>2.42</v>
      </c>
      <c r="N36" s="21" t="str">
        <f t="shared" si="0"/>
        <v>▶</v>
      </c>
    </row>
    <row r="37" spans="1:14">
      <c r="A37" s="20">
        <v>36</v>
      </c>
      <c r="B37" s="23" t="s">
        <v>720</v>
      </c>
      <c r="C37" s="44" t="s">
        <v>721</v>
      </c>
      <c r="D37" s="75">
        <v>10660</v>
      </c>
      <c r="E37" s="46" t="s">
        <v>502</v>
      </c>
      <c r="F37" s="45">
        <v>5.7500000000000002E-2</v>
      </c>
      <c r="G37" s="75">
        <v>2622011</v>
      </c>
      <c r="H37" s="75">
        <v>1340</v>
      </c>
      <c r="I37" s="23">
        <v>103</v>
      </c>
      <c r="J37" s="23">
        <v>3.93</v>
      </c>
      <c r="K37" s="23" t="s">
        <v>413</v>
      </c>
      <c r="L37" s="23">
        <v>35.450000000000003</v>
      </c>
      <c r="M37" s="23" t="s">
        <v>413</v>
      </c>
      <c r="N37" s="21" t="str">
        <f t="shared" si="0"/>
        <v>▶</v>
      </c>
    </row>
    <row r="38" spans="1:14">
      <c r="A38" s="20">
        <v>37</v>
      </c>
      <c r="B38" s="23" t="s">
        <v>722</v>
      </c>
      <c r="C38" s="44" t="s">
        <v>723</v>
      </c>
      <c r="D38" s="75">
        <v>1361</v>
      </c>
      <c r="E38" s="46" t="s">
        <v>724</v>
      </c>
      <c r="F38" s="45">
        <v>5.5899999999999998E-2</v>
      </c>
      <c r="G38" s="75">
        <v>199878</v>
      </c>
      <c r="H38" s="23">
        <v>405</v>
      </c>
      <c r="I38" s="23">
        <v>-41</v>
      </c>
      <c r="J38" s="23">
        <v>1.59</v>
      </c>
      <c r="K38" s="23">
        <v>-8.01</v>
      </c>
      <c r="L38" s="23">
        <v>-21.66</v>
      </c>
      <c r="M38" s="23">
        <v>2.16</v>
      </c>
      <c r="N38" s="21" t="str">
        <f t="shared" si="0"/>
        <v>▶</v>
      </c>
    </row>
    <row r="39" spans="1:14">
      <c r="A39" s="20">
        <v>38</v>
      </c>
      <c r="B39" s="23" t="s">
        <v>725</v>
      </c>
      <c r="C39" s="44" t="s">
        <v>726</v>
      </c>
      <c r="D39" s="75">
        <v>22700</v>
      </c>
      <c r="E39" s="46" t="s">
        <v>727</v>
      </c>
      <c r="F39" s="45">
        <v>5.5800000000000002E-2</v>
      </c>
      <c r="G39" s="75">
        <v>3664570</v>
      </c>
      <c r="H39" s="75">
        <v>2635</v>
      </c>
      <c r="I39" s="23">
        <v>-100</v>
      </c>
      <c r="J39" s="23">
        <v>0.76</v>
      </c>
      <c r="K39" s="23" t="s">
        <v>413</v>
      </c>
      <c r="L39" s="23">
        <v>-219.59</v>
      </c>
      <c r="M39" s="23" t="s">
        <v>413</v>
      </c>
      <c r="N39" s="21" t="str">
        <f t="shared" si="0"/>
        <v>▶</v>
      </c>
    </row>
    <row r="40" spans="1:14">
      <c r="A40" s="20">
        <v>39</v>
      </c>
      <c r="B40" s="23" t="s">
        <v>728</v>
      </c>
      <c r="C40" s="44" t="s">
        <v>729</v>
      </c>
      <c r="D40" s="75">
        <v>2110</v>
      </c>
      <c r="E40" s="46" t="s">
        <v>730</v>
      </c>
      <c r="F40" s="45">
        <v>5.5E-2</v>
      </c>
      <c r="G40" s="75">
        <v>864818</v>
      </c>
      <c r="H40" s="23">
        <v>915</v>
      </c>
      <c r="I40" s="23">
        <v>-9</v>
      </c>
      <c r="J40" s="23">
        <v>0.93</v>
      </c>
      <c r="K40" s="23">
        <v>-40.58</v>
      </c>
      <c r="L40" s="23">
        <v>-10.34</v>
      </c>
      <c r="M40" s="23">
        <v>6.21</v>
      </c>
      <c r="N40" s="21" t="str">
        <f t="shared" si="0"/>
        <v>▶</v>
      </c>
    </row>
    <row r="41" spans="1:14">
      <c r="A41" s="20">
        <v>40</v>
      </c>
      <c r="B41" s="23" t="s">
        <v>731</v>
      </c>
      <c r="C41" s="44" t="s">
        <v>732</v>
      </c>
      <c r="D41" s="75">
        <v>30550</v>
      </c>
      <c r="E41" s="46" t="s">
        <v>733</v>
      </c>
      <c r="F41" s="45">
        <v>5.3400000000000003E-2</v>
      </c>
      <c r="G41" s="75">
        <v>218758</v>
      </c>
      <c r="H41" s="75">
        <v>4312</v>
      </c>
      <c r="I41" s="23">
        <v>-106</v>
      </c>
      <c r="J41" s="23">
        <v>0.43</v>
      </c>
      <c r="K41" s="23">
        <v>-12.62</v>
      </c>
      <c r="L41" s="23">
        <v>55.22</v>
      </c>
      <c r="M41" s="23">
        <v>11.39</v>
      </c>
      <c r="N41" s="21" t="str">
        <f t="shared" si="0"/>
        <v>▶</v>
      </c>
    </row>
    <row r="42" spans="1:14">
      <c r="A42" s="20">
        <v>41</v>
      </c>
      <c r="B42" s="23" t="s">
        <v>734</v>
      </c>
      <c r="C42" s="44" t="s">
        <v>735</v>
      </c>
      <c r="D42" s="75">
        <v>22850</v>
      </c>
      <c r="E42" s="46" t="s">
        <v>736</v>
      </c>
      <c r="F42" s="45">
        <v>5.2999999999999999E-2</v>
      </c>
      <c r="G42" s="75">
        <v>680000</v>
      </c>
      <c r="H42" s="75">
        <v>2720</v>
      </c>
      <c r="I42" s="23">
        <v>37</v>
      </c>
      <c r="J42" s="23">
        <v>1.25</v>
      </c>
      <c r="K42" s="23">
        <v>-34.57</v>
      </c>
      <c r="L42" s="23">
        <v>-32.729999999999997</v>
      </c>
      <c r="M42" s="23">
        <v>3.67</v>
      </c>
      <c r="N42" s="21" t="str">
        <f t="shared" si="0"/>
        <v>▶</v>
      </c>
    </row>
    <row r="43" spans="1:14">
      <c r="A43" s="20">
        <v>42</v>
      </c>
      <c r="B43" s="23" t="s">
        <v>737</v>
      </c>
      <c r="C43" s="44" t="s">
        <v>738</v>
      </c>
      <c r="D43" s="75">
        <v>3905</v>
      </c>
      <c r="E43" s="46" t="s">
        <v>597</v>
      </c>
      <c r="F43" s="45">
        <v>5.2600000000000001E-2</v>
      </c>
      <c r="G43" s="75">
        <v>303222</v>
      </c>
      <c r="H43" s="23">
        <v>307</v>
      </c>
      <c r="I43" s="23">
        <v>-136</v>
      </c>
      <c r="J43" s="23">
        <v>0.33</v>
      </c>
      <c r="K43" s="23">
        <v>-1.4</v>
      </c>
      <c r="L43" s="23">
        <v>-82.18</v>
      </c>
      <c r="M43" s="23">
        <v>1.38</v>
      </c>
      <c r="N43" s="21" t="str">
        <f t="shared" si="0"/>
        <v>▶</v>
      </c>
    </row>
    <row r="44" spans="1:14">
      <c r="A44" s="20">
        <v>43</v>
      </c>
      <c r="B44" s="23" t="s">
        <v>739</v>
      </c>
      <c r="C44" s="44" t="s">
        <v>740</v>
      </c>
      <c r="D44" s="75">
        <v>11290</v>
      </c>
      <c r="E44" s="46" t="s">
        <v>741</v>
      </c>
      <c r="F44" s="45">
        <v>5.0200000000000002E-2</v>
      </c>
      <c r="G44" s="75">
        <v>1966027</v>
      </c>
      <c r="H44" s="75">
        <v>9048</v>
      </c>
      <c r="I44" s="23">
        <v>-87</v>
      </c>
      <c r="J44" s="23">
        <v>6.76</v>
      </c>
      <c r="K44" s="23">
        <v>-30.6</v>
      </c>
      <c r="L44" s="23">
        <v>-1.66</v>
      </c>
      <c r="M44" s="23">
        <v>6.14</v>
      </c>
      <c r="N44" s="21" t="str">
        <f t="shared" si="0"/>
        <v>▶</v>
      </c>
    </row>
    <row r="45" spans="1:14">
      <c r="A45" s="20">
        <v>44</v>
      </c>
      <c r="B45" s="23" t="s">
        <v>742</v>
      </c>
      <c r="C45" s="44" t="s">
        <v>743</v>
      </c>
      <c r="D45" s="75">
        <v>4515</v>
      </c>
      <c r="E45" s="46" t="s">
        <v>744</v>
      </c>
      <c r="F45" s="45">
        <v>0.05</v>
      </c>
      <c r="G45" s="75">
        <v>353305</v>
      </c>
      <c r="H45" s="23">
        <v>737</v>
      </c>
      <c r="I45" s="23">
        <v>51</v>
      </c>
      <c r="J45" s="23">
        <v>1.87</v>
      </c>
      <c r="K45" s="23">
        <v>20.71</v>
      </c>
      <c r="L45" s="23">
        <v>10.039999999999999</v>
      </c>
      <c r="M45" s="23">
        <v>1.41</v>
      </c>
      <c r="N45" s="21" t="str">
        <f t="shared" si="0"/>
        <v>▶</v>
      </c>
    </row>
    <row r="46" spans="1:14">
      <c r="A46" s="20">
        <v>45</v>
      </c>
      <c r="B46" s="23" t="s">
        <v>745</v>
      </c>
      <c r="C46" s="44" t="s">
        <v>746</v>
      </c>
      <c r="D46" s="75">
        <v>21150</v>
      </c>
      <c r="E46" s="46" t="s">
        <v>747</v>
      </c>
      <c r="F46" s="45">
        <v>4.9599999999999998E-2</v>
      </c>
      <c r="G46" s="75">
        <v>76414</v>
      </c>
      <c r="H46" s="75">
        <v>1608</v>
      </c>
      <c r="I46" s="23">
        <v>103</v>
      </c>
      <c r="J46" s="23">
        <v>3.26</v>
      </c>
      <c r="K46" s="23">
        <v>41.96</v>
      </c>
      <c r="L46" s="23">
        <v>7.3</v>
      </c>
      <c r="M46" s="23">
        <v>1</v>
      </c>
      <c r="N46" s="21" t="str">
        <f t="shared" si="0"/>
        <v>▶</v>
      </c>
    </row>
    <row r="47" spans="1:14">
      <c r="A47" s="20">
        <v>46</v>
      </c>
      <c r="B47" s="23" t="s">
        <v>748</v>
      </c>
      <c r="C47" s="44" t="s">
        <v>749</v>
      </c>
      <c r="D47" s="75">
        <v>12630</v>
      </c>
      <c r="E47" s="46" t="s">
        <v>750</v>
      </c>
      <c r="F47" s="45">
        <v>4.9000000000000002E-2</v>
      </c>
      <c r="G47" s="75">
        <v>1337740</v>
      </c>
      <c r="H47" s="75">
        <v>1796</v>
      </c>
      <c r="I47" s="23">
        <v>92</v>
      </c>
      <c r="J47" s="23">
        <v>0.65</v>
      </c>
      <c r="K47" s="23">
        <v>18.489999999999998</v>
      </c>
      <c r="L47" s="23">
        <v>21.09</v>
      </c>
      <c r="M47" s="23">
        <v>3.2</v>
      </c>
      <c r="N47" s="21" t="str">
        <f t="shared" si="0"/>
        <v>▶</v>
      </c>
    </row>
    <row r="48" spans="1:14">
      <c r="A48" s="20">
        <v>47</v>
      </c>
      <c r="B48" s="23" t="s">
        <v>751</v>
      </c>
      <c r="C48" s="44" t="s">
        <v>752</v>
      </c>
      <c r="D48" s="75">
        <v>4720</v>
      </c>
      <c r="E48" s="46" t="s">
        <v>753</v>
      </c>
      <c r="F48" s="45">
        <v>4.8899999999999999E-2</v>
      </c>
      <c r="G48" s="75">
        <v>220944</v>
      </c>
      <c r="H48" s="23">
        <v>614</v>
      </c>
      <c r="I48" s="23">
        <v>60</v>
      </c>
      <c r="J48" s="23">
        <v>3.29</v>
      </c>
      <c r="K48" s="23">
        <v>9.31</v>
      </c>
      <c r="L48" s="23">
        <v>9.32</v>
      </c>
      <c r="M48" s="23">
        <v>0.81</v>
      </c>
      <c r="N48" s="21" t="str">
        <f t="shared" si="0"/>
        <v>▶</v>
      </c>
    </row>
    <row r="49" spans="1:14">
      <c r="A49" s="20">
        <v>48</v>
      </c>
      <c r="B49" s="23" t="s">
        <v>754</v>
      </c>
      <c r="C49" s="44" t="s">
        <v>755</v>
      </c>
      <c r="D49" s="75">
        <v>17230</v>
      </c>
      <c r="E49" s="46" t="s">
        <v>473</v>
      </c>
      <c r="F49" s="45">
        <v>4.87E-2</v>
      </c>
      <c r="G49" s="75">
        <v>247961</v>
      </c>
      <c r="H49" s="75">
        <v>2293</v>
      </c>
      <c r="I49" s="23">
        <v>-84</v>
      </c>
      <c r="J49" s="23">
        <v>4.7</v>
      </c>
      <c r="K49" s="23">
        <v>-10.48</v>
      </c>
      <c r="L49" s="23">
        <v>1.06</v>
      </c>
      <c r="M49" s="23">
        <v>1.49</v>
      </c>
      <c r="N49" s="21" t="str">
        <f t="shared" si="0"/>
        <v>▶</v>
      </c>
    </row>
    <row r="50" spans="1:14">
      <c r="A50" s="20">
        <v>49</v>
      </c>
      <c r="B50" s="23" t="s">
        <v>756</v>
      </c>
      <c r="C50" s="44" t="s">
        <v>757</v>
      </c>
      <c r="D50" s="75">
        <v>2050</v>
      </c>
      <c r="E50" s="46" t="s">
        <v>758</v>
      </c>
      <c r="F50" s="45">
        <v>4.8599999999999997E-2</v>
      </c>
      <c r="G50" s="75">
        <v>1821462</v>
      </c>
      <c r="H50" s="23">
        <v>543</v>
      </c>
      <c r="I50" s="23">
        <v>50</v>
      </c>
      <c r="J50" s="23">
        <v>0.25</v>
      </c>
      <c r="K50" s="23">
        <v>35.96</v>
      </c>
      <c r="L50" s="23">
        <v>2.75</v>
      </c>
      <c r="M50" s="23">
        <v>0.76</v>
      </c>
      <c r="N50" s="21" t="str">
        <f t="shared" si="0"/>
        <v>▶</v>
      </c>
    </row>
    <row r="51" spans="1:14">
      <c r="A51" s="20">
        <v>50</v>
      </c>
      <c r="B51" s="23" t="s">
        <v>759</v>
      </c>
      <c r="C51" s="44" t="s">
        <v>760</v>
      </c>
      <c r="D51" s="75">
        <v>4545</v>
      </c>
      <c r="E51" s="46" t="s">
        <v>761</v>
      </c>
      <c r="F51" s="45">
        <v>4.8399999999999999E-2</v>
      </c>
      <c r="G51" s="75">
        <v>6502667</v>
      </c>
      <c r="H51" s="75">
        <v>1397</v>
      </c>
      <c r="I51" s="23">
        <v>53</v>
      </c>
      <c r="J51" s="23">
        <v>0.86</v>
      </c>
      <c r="K51" s="23">
        <v>51.07</v>
      </c>
      <c r="L51" s="23">
        <v>10.74</v>
      </c>
      <c r="M51" s="23">
        <v>3.78</v>
      </c>
      <c r="N51" s="21" t="str">
        <f t="shared" si="0"/>
        <v>▶</v>
      </c>
    </row>
    <row r="52" spans="1:14">
      <c r="A52" s="20">
        <v>51</v>
      </c>
      <c r="B52" s="23" t="s">
        <v>762</v>
      </c>
      <c r="C52" s="44" t="s">
        <v>763</v>
      </c>
      <c r="D52" s="75">
        <v>16300</v>
      </c>
      <c r="E52" s="46" t="s">
        <v>519</v>
      </c>
      <c r="F52" s="45">
        <v>4.82E-2</v>
      </c>
      <c r="G52" s="75">
        <v>91635</v>
      </c>
      <c r="H52" s="75">
        <v>1006</v>
      </c>
      <c r="I52" s="23">
        <v>-56</v>
      </c>
      <c r="J52" s="23">
        <v>0.32</v>
      </c>
      <c r="K52" s="23">
        <v>-23.76</v>
      </c>
      <c r="L52" s="23">
        <v>-65.400000000000006</v>
      </c>
      <c r="M52" s="23">
        <v>7.41</v>
      </c>
      <c r="N52" s="21" t="str">
        <f t="shared" si="0"/>
        <v>▶</v>
      </c>
    </row>
    <row r="53" spans="1:14">
      <c r="A53" s="20">
        <v>52</v>
      </c>
      <c r="B53" s="23" t="s">
        <v>764</v>
      </c>
      <c r="C53" s="44" t="s">
        <v>765</v>
      </c>
      <c r="D53" s="75">
        <v>7170</v>
      </c>
      <c r="E53" s="46" t="s">
        <v>602</v>
      </c>
      <c r="F53" s="45">
        <v>4.82E-2</v>
      </c>
      <c r="G53" s="75">
        <v>11069865</v>
      </c>
      <c r="H53" s="23">
        <v>616</v>
      </c>
      <c r="I53" s="23">
        <v>7</v>
      </c>
      <c r="J53" s="23">
        <v>0</v>
      </c>
      <c r="K53" s="23" t="s">
        <v>413</v>
      </c>
      <c r="L53" s="23">
        <v>-9.14</v>
      </c>
      <c r="M53" s="23" t="s">
        <v>413</v>
      </c>
      <c r="N53" s="21" t="str">
        <f t="shared" si="0"/>
        <v>▶</v>
      </c>
    </row>
    <row r="54" spans="1:14">
      <c r="A54" s="20">
        <v>53</v>
      </c>
      <c r="B54" s="23" t="s">
        <v>766</v>
      </c>
      <c r="C54" s="44" t="s">
        <v>767</v>
      </c>
      <c r="D54" s="75">
        <v>2840</v>
      </c>
      <c r="E54" s="46" t="s">
        <v>669</v>
      </c>
      <c r="F54" s="45">
        <v>4.8000000000000001E-2</v>
      </c>
      <c r="G54" s="75">
        <v>160255</v>
      </c>
      <c r="H54" s="23">
        <v>445</v>
      </c>
      <c r="I54" s="23">
        <v>-110</v>
      </c>
      <c r="J54" s="23">
        <v>0.61</v>
      </c>
      <c r="K54" s="23">
        <v>-4.51</v>
      </c>
      <c r="L54" s="23">
        <v>-52.4</v>
      </c>
      <c r="M54" s="23">
        <v>2.16</v>
      </c>
      <c r="N54" s="21" t="str">
        <f t="shared" si="0"/>
        <v>▶</v>
      </c>
    </row>
    <row r="55" spans="1:14">
      <c r="A55" s="20">
        <v>54</v>
      </c>
      <c r="B55" s="23" t="s">
        <v>768</v>
      </c>
      <c r="C55" s="44" t="s">
        <v>769</v>
      </c>
      <c r="D55" s="75">
        <v>14980</v>
      </c>
      <c r="E55" s="46" t="s">
        <v>770</v>
      </c>
      <c r="F55" s="45">
        <v>4.7600000000000003E-2</v>
      </c>
      <c r="G55" s="75">
        <v>45795</v>
      </c>
      <c r="H55" s="23">
        <v>776</v>
      </c>
      <c r="I55" s="23">
        <v>88</v>
      </c>
      <c r="J55" s="23">
        <v>2.0099999999999998</v>
      </c>
      <c r="K55" s="23">
        <v>10.51</v>
      </c>
      <c r="L55" s="23">
        <v>26.63</v>
      </c>
      <c r="M55" s="23">
        <v>1.56</v>
      </c>
      <c r="N55" s="21" t="str">
        <f t="shared" si="0"/>
        <v>▶</v>
      </c>
    </row>
    <row r="56" spans="1:14">
      <c r="A56" s="20">
        <v>55</v>
      </c>
      <c r="B56" s="23" t="s">
        <v>771</v>
      </c>
      <c r="C56" s="44" t="s">
        <v>772</v>
      </c>
      <c r="D56" s="75">
        <v>7750</v>
      </c>
      <c r="E56" s="46" t="s">
        <v>458</v>
      </c>
      <c r="F56" s="45">
        <v>4.7300000000000002E-2</v>
      </c>
      <c r="G56" s="75">
        <v>124266</v>
      </c>
      <c r="H56" s="23">
        <v>719</v>
      </c>
      <c r="I56" s="23">
        <v>-42</v>
      </c>
      <c r="J56" s="23">
        <v>0.86</v>
      </c>
      <c r="K56" s="23">
        <v>76.73</v>
      </c>
      <c r="L56" s="23">
        <v>3.31</v>
      </c>
      <c r="M56" s="23">
        <v>0.83</v>
      </c>
      <c r="N56" s="21" t="str">
        <f t="shared" si="0"/>
        <v>▶</v>
      </c>
    </row>
    <row r="57" spans="1:14">
      <c r="A57" s="20">
        <v>56</v>
      </c>
      <c r="B57" s="23" t="s">
        <v>773</v>
      </c>
      <c r="C57" s="44" t="s">
        <v>774</v>
      </c>
      <c r="D57" s="75">
        <v>2615</v>
      </c>
      <c r="E57" s="46" t="s">
        <v>775</v>
      </c>
      <c r="F57" s="45">
        <v>4.5999999999999999E-2</v>
      </c>
      <c r="G57" s="75">
        <v>1310480</v>
      </c>
      <c r="H57" s="23">
        <v>329</v>
      </c>
      <c r="I57" s="23">
        <v>118</v>
      </c>
      <c r="J57" s="23">
        <v>0</v>
      </c>
      <c r="K57" s="23">
        <v>-1.02</v>
      </c>
      <c r="L57" s="23">
        <v>-27.64</v>
      </c>
      <c r="M57" s="23">
        <v>0.47</v>
      </c>
      <c r="N57" s="21" t="str">
        <f t="shared" si="0"/>
        <v>▶</v>
      </c>
    </row>
    <row r="58" spans="1:14">
      <c r="A58" s="20">
        <v>57</v>
      </c>
      <c r="B58" s="23" t="s">
        <v>776</v>
      </c>
      <c r="C58" s="44" t="s">
        <v>777</v>
      </c>
      <c r="D58" s="75">
        <v>4475</v>
      </c>
      <c r="E58" s="46" t="s">
        <v>654</v>
      </c>
      <c r="F58" s="45">
        <v>4.4299999999999999E-2</v>
      </c>
      <c r="G58" s="75">
        <v>550915</v>
      </c>
      <c r="H58" s="23">
        <v>597</v>
      </c>
      <c r="I58" s="23">
        <v>64</v>
      </c>
      <c r="J58" s="23">
        <v>0.33</v>
      </c>
      <c r="K58" s="23">
        <v>-13.32</v>
      </c>
      <c r="L58" s="23">
        <v>6.42</v>
      </c>
      <c r="M58" s="23">
        <v>1.0900000000000001</v>
      </c>
      <c r="N58" s="21" t="str">
        <f t="shared" si="0"/>
        <v>▶</v>
      </c>
    </row>
    <row r="59" spans="1:14">
      <c r="A59" s="20">
        <v>58</v>
      </c>
      <c r="B59" s="23" t="s">
        <v>778</v>
      </c>
      <c r="C59" s="44" t="s">
        <v>779</v>
      </c>
      <c r="D59" s="23">
        <v>732</v>
      </c>
      <c r="E59" s="46" t="s">
        <v>780</v>
      </c>
      <c r="F59" s="45">
        <v>4.4200000000000003E-2</v>
      </c>
      <c r="G59" s="75">
        <v>293023</v>
      </c>
      <c r="H59" s="75">
        <v>1332</v>
      </c>
      <c r="I59" s="23">
        <v>-623</v>
      </c>
      <c r="J59" s="23">
        <v>0.75</v>
      </c>
      <c r="K59" s="23">
        <v>-1.17</v>
      </c>
      <c r="L59" s="23">
        <v>-172.22</v>
      </c>
      <c r="M59" s="23">
        <v>2.96</v>
      </c>
      <c r="N59" s="21" t="str">
        <f t="shared" si="0"/>
        <v>▶</v>
      </c>
    </row>
    <row r="60" spans="1:14">
      <c r="A60" s="20">
        <v>59</v>
      </c>
      <c r="B60" s="23" t="s">
        <v>781</v>
      </c>
      <c r="C60" s="44" t="s">
        <v>782</v>
      </c>
      <c r="D60" s="75">
        <v>9050</v>
      </c>
      <c r="E60" s="46" t="s">
        <v>783</v>
      </c>
      <c r="F60" s="45">
        <v>4.3799999999999999E-2</v>
      </c>
      <c r="G60" s="75">
        <v>3635406</v>
      </c>
      <c r="H60" s="75">
        <v>2190</v>
      </c>
      <c r="I60" s="23">
        <v>48</v>
      </c>
      <c r="J60" s="23">
        <v>0.79</v>
      </c>
      <c r="K60" s="23">
        <v>43.72</v>
      </c>
      <c r="L60" s="23">
        <v>14.66</v>
      </c>
      <c r="M60" s="23">
        <v>3.66</v>
      </c>
      <c r="N60" s="21" t="str">
        <f t="shared" si="0"/>
        <v>▶</v>
      </c>
    </row>
    <row r="61" spans="1:14">
      <c r="A61" s="20">
        <v>60</v>
      </c>
      <c r="B61" s="23" t="s">
        <v>784</v>
      </c>
      <c r="C61" s="44" t="s">
        <v>785</v>
      </c>
      <c r="D61" s="75">
        <v>21650</v>
      </c>
      <c r="E61" s="46" t="s">
        <v>646</v>
      </c>
      <c r="F61" s="45">
        <v>4.3400000000000001E-2</v>
      </c>
      <c r="G61" s="75">
        <v>259950</v>
      </c>
      <c r="H61" s="75">
        <v>5274</v>
      </c>
      <c r="I61" s="23">
        <v>-173</v>
      </c>
      <c r="J61" s="23">
        <v>0.34</v>
      </c>
      <c r="K61" s="23">
        <v>-52.8</v>
      </c>
      <c r="L61" s="23">
        <v>-7.56</v>
      </c>
      <c r="M61" s="23">
        <v>4.1900000000000004</v>
      </c>
      <c r="N61" s="21" t="str">
        <f t="shared" si="0"/>
        <v>▶</v>
      </c>
    </row>
    <row r="62" spans="1:14">
      <c r="A62" s="20">
        <v>61</v>
      </c>
      <c r="B62" s="23" t="s">
        <v>786</v>
      </c>
      <c r="C62" s="44" t="s">
        <v>787</v>
      </c>
      <c r="D62" s="75">
        <v>8610</v>
      </c>
      <c r="E62" s="46" t="s">
        <v>458</v>
      </c>
      <c r="F62" s="45">
        <v>4.24E-2</v>
      </c>
      <c r="G62" s="75">
        <v>122861</v>
      </c>
      <c r="H62" s="75">
        <v>1473</v>
      </c>
      <c r="I62" s="23">
        <v>54</v>
      </c>
      <c r="J62" s="23">
        <v>1.1499999999999999</v>
      </c>
      <c r="K62" s="23">
        <v>11.21</v>
      </c>
      <c r="L62" s="23">
        <v>55.21</v>
      </c>
      <c r="M62" s="23">
        <v>0.84</v>
      </c>
      <c r="N62" s="21" t="str">
        <f t="shared" si="0"/>
        <v>▶</v>
      </c>
    </row>
    <row r="63" spans="1:14">
      <c r="A63" s="20">
        <v>62</v>
      </c>
      <c r="B63" s="23" t="s">
        <v>788</v>
      </c>
      <c r="C63" s="44" t="s">
        <v>789</v>
      </c>
      <c r="D63" s="75">
        <v>15570</v>
      </c>
      <c r="E63" s="46" t="s">
        <v>545</v>
      </c>
      <c r="F63" s="45">
        <v>4.2200000000000001E-2</v>
      </c>
      <c r="G63" s="75">
        <v>277941</v>
      </c>
      <c r="H63" s="75">
        <v>1051</v>
      </c>
      <c r="I63" s="23">
        <v>65</v>
      </c>
      <c r="J63" s="23">
        <v>0.9</v>
      </c>
      <c r="K63" s="23">
        <v>16.690000000000001</v>
      </c>
      <c r="L63" s="23">
        <v>6.74</v>
      </c>
      <c r="M63" s="23">
        <v>1.2</v>
      </c>
      <c r="N63" s="21" t="str">
        <f t="shared" si="0"/>
        <v>▶</v>
      </c>
    </row>
    <row r="64" spans="1:14">
      <c r="A64" s="20">
        <v>63</v>
      </c>
      <c r="B64" s="23" t="s">
        <v>790</v>
      </c>
      <c r="C64" s="44" t="s">
        <v>791</v>
      </c>
      <c r="D64" s="75">
        <v>6940</v>
      </c>
      <c r="E64" s="46" t="s">
        <v>572</v>
      </c>
      <c r="F64" s="45">
        <v>4.2000000000000003E-2</v>
      </c>
      <c r="G64" s="75">
        <v>22223</v>
      </c>
      <c r="H64" s="23">
        <v>786</v>
      </c>
      <c r="I64" s="23">
        <v>424</v>
      </c>
      <c r="J64" s="23">
        <v>49.06</v>
      </c>
      <c r="K64" s="23">
        <v>4.43</v>
      </c>
      <c r="L64" s="23">
        <v>15</v>
      </c>
      <c r="M64" s="23">
        <v>0.31</v>
      </c>
      <c r="N64" s="21" t="str">
        <f t="shared" si="0"/>
        <v>▶</v>
      </c>
    </row>
    <row r="65" spans="1:14">
      <c r="A65" s="20">
        <v>64</v>
      </c>
      <c r="B65" s="23" t="s">
        <v>792</v>
      </c>
      <c r="C65" s="44" t="s">
        <v>793</v>
      </c>
      <c r="D65" s="75">
        <v>3560</v>
      </c>
      <c r="E65" s="46" t="s">
        <v>569</v>
      </c>
      <c r="F65" s="45">
        <v>4.0899999999999999E-2</v>
      </c>
      <c r="G65" s="75">
        <v>1057561</v>
      </c>
      <c r="H65" s="23">
        <v>854</v>
      </c>
      <c r="I65" s="23">
        <v>-31</v>
      </c>
      <c r="J65" s="23">
        <v>0.05</v>
      </c>
      <c r="K65" s="23">
        <v>-22.39</v>
      </c>
      <c r="L65" s="23">
        <v>-118.98</v>
      </c>
      <c r="M65" s="23">
        <v>9.23</v>
      </c>
      <c r="N65" s="21" t="str">
        <f t="shared" si="0"/>
        <v>▶</v>
      </c>
    </row>
    <row r="66" spans="1:14">
      <c r="A66" s="20">
        <v>65</v>
      </c>
      <c r="B66" s="23" t="s">
        <v>794</v>
      </c>
      <c r="C66" s="44" t="s">
        <v>795</v>
      </c>
      <c r="D66" s="75">
        <v>1786</v>
      </c>
      <c r="E66" s="46" t="s">
        <v>796</v>
      </c>
      <c r="F66" s="45">
        <v>4.0800000000000003E-2</v>
      </c>
      <c r="G66" s="75">
        <v>11716048</v>
      </c>
      <c r="H66" s="23">
        <v>768</v>
      </c>
      <c r="I66" s="23">
        <v>-35</v>
      </c>
      <c r="J66" s="23">
        <v>0.25</v>
      </c>
      <c r="K66" s="23">
        <v>-4.22</v>
      </c>
      <c r="L66" s="23">
        <v>-10.33</v>
      </c>
      <c r="M66" s="23">
        <v>7.85</v>
      </c>
      <c r="N66" s="21" t="str">
        <f t="shared" si="0"/>
        <v>▶</v>
      </c>
    </row>
    <row r="67" spans="1:14">
      <c r="A67" s="20">
        <v>66</v>
      </c>
      <c r="B67" s="23" t="s">
        <v>797</v>
      </c>
      <c r="C67" s="44" t="s">
        <v>798</v>
      </c>
      <c r="D67" s="75">
        <v>5630</v>
      </c>
      <c r="E67" s="46" t="s">
        <v>753</v>
      </c>
      <c r="F67" s="45">
        <v>4.07E-2</v>
      </c>
      <c r="G67" s="75">
        <v>107963</v>
      </c>
      <c r="H67" s="23">
        <v>673</v>
      </c>
      <c r="I67" s="23">
        <v>42</v>
      </c>
      <c r="J67" s="23">
        <v>3.79</v>
      </c>
      <c r="K67" s="23">
        <v>-181.61</v>
      </c>
      <c r="L67" s="23">
        <v>6.99</v>
      </c>
      <c r="M67" s="23">
        <v>1.39</v>
      </c>
      <c r="N67" s="21" t="str">
        <f t="shared" ref="N67:N130" si="1">IF(ISBLANK($C67),"",HYPERLINK($C67,"▶"))</f>
        <v>▶</v>
      </c>
    </row>
    <row r="68" spans="1:14">
      <c r="A68" s="20">
        <v>67</v>
      </c>
      <c r="B68" s="23" t="s">
        <v>799</v>
      </c>
      <c r="C68" s="44" t="s">
        <v>800</v>
      </c>
      <c r="D68" s="75">
        <v>6400</v>
      </c>
      <c r="E68" s="46" t="s">
        <v>461</v>
      </c>
      <c r="F68" s="45">
        <v>4.07E-2</v>
      </c>
      <c r="G68" s="75">
        <v>204820</v>
      </c>
      <c r="H68" s="23">
        <v>696</v>
      </c>
      <c r="I68" s="23">
        <v>-43</v>
      </c>
      <c r="J68" s="23">
        <v>2.33</v>
      </c>
      <c r="K68" s="23">
        <v>-15.69</v>
      </c>
      <c r="L68" s="23">
        <v>-78.98</v>
      </c>
      <c r="M68" s="23">
        <v>2.4</v>
      </c>
      <c r="N68" s="21" t="str">
        <f t="shared" si="1"/>
        <v>▶</v>
      </c>
    </row>
    <row r="69" spans="1:14">
      <c r="A69" s="20">
        <v>68</v>
      </c>
      <c r="B69" s="23" t="s">
        <v>801</v>
      </c>
      <c r="C69" s="44" t="s">
        <v>802</v>
      </c>
      <c r="D69" s="75">
        <v>14170</v>
      </c>
      <c r="E69" s="46" t="s">
        <v>741</v>
      </c>
      <c r="F69" s="45">
        <v>3.9600000000000003E-2</v>
      </c>
      <c r="G69" s="75">
        <v>959761</v>
      </c>
      <c r="H69" s="75">
        <v>5015</v>
      </c>
      <c r="I69" s="23">
        <v>145</v>
      </c>
      <c r="J69" s="23">
        <v>0.4</v>
      </c>
      <c r="K69" s="23">
        <v>29.46</v>
      </c>
      <c r="L69" s="23">
        <v>5.87</v>
      </c>
      <c r="M69" s="23">
        <v>2.17</v>
      </c>
      <c r="N69" s="21" t="str">
        <f t="shared" si="1"/>
        <v>▶</v>
      </c>
    </row>
    <row r="70" spans="1:14">
      <c r="A70" s="20">
        <v>69</v>
      </c>
      <c r="B70" s="23" t="s">
        <v>803</v>
      </c>
      <c r="C70" s="44" t="s">
        <v>804</v>
      </c>
      <c r="D70" s="75">
        <v>4910</v>
      </c>
      <c r="E70" s="46" t="s">
        <v>709</v>
      </c>
      <c r="F70" s="45">
        <v>3.9199999999999999E-2</v>
      </c>
      <c r="G70" s="75">
        <v>87650</v>
      </c>
      <c r="H70" s="23">
        <v>414</v>
      </c>
      <c r="I70" s="23">
        <v>0</v>
      </c>
      <c r="J70" s="23">
        <v>1.18</v>
      </c>
      <c r="K70" s="23">
        <v>-20.89</v>
      </c>
      <c r="L70" s="23">
        <v>-1.53</v>
      </c>
      <c r="M70" s="23">
        <v>0.98</v>
      </c>
      <c r="N70" s="21" t="str">
        <f t="shared" si="1"/>
        <v>▶</v>
      </c>
    </row>
    <row r="71" spans="1:14">
      <c r="A71" s="20">
        <v>70</v>
      </c>
      <c r="B71" s="23" t="s">
        <v>805</v>
      </c>
      <c r="C71" s="44" t="s">
        <v>806</v>
      </c>
      <c r="D71" s="75">
        <v>2525</v>
      </c>
      <c r="E71" s="46" t="s">
        <v>758</v>
      </c>
      <c r="F71" s="45">
        <v>3.9100000000000003E-2</v>
      </c>
      <c r="G71" s="75">
        <v>289269</v>
      </c>
      <c r="H71" s="23">
        <v>420</v>
      </c>
      <c r="I71" s="23">
        <v>13</v>
      </c>
      <c r="J71" s="23">
        <v>1.63</v>
      </c>
      <c r="K71" s="23">
        <v>36.590000000000003</v>
      </c>
      <c r="L71" s="23">
        <v>2.29</v>
      </c>
      <c r="M71" s="23">
        <v>0.56999999999999995</v>
      </c>
      <c r="N71" s="21" t="str">
        <f t="shared" si="1"/>
        <v>▶</v>
      </c>
    </row>
    <row r="72" spans="1:14">
      <c r="A72" s="20">
        <v>71</v>
      </c>
      <c r="B72" s="23" t="s">
        <v>807</v>
      </c>
      <c r="C72" s="44" t="s">
        <v>808</v>
      </c>
      <c r="D72" s="75">
        <v>5360</v>
      </c>
      <c r="E72" s="46" t="s">
        <v>809</v>
      </c>
      <c r="F72" s="45">
        <v>3.8800000000000001E-2</v>
      </c>
      <c r="G72" s="75">
        <v>211946</v>
      </c>
      <c r="H72" s="75">
        <v>1205</v>
      </c>
      <c r="I72" s="23">
        <v>-43</v>
      </c>
      <c r="J72" s="23">
        <v>1.83</v>
      </c>
      <c r="K72" s="23">
        <v>-8.98</v>
      </c>
      <c r="L72" s="23">
        <v>-20.66</v>
      </c>
      <c r="M72" s="23">
        <v>4.57</v>
      </c>
      <c r="N72" s="21" t="str">
        <f t="shared" si="1"/>
        <v>▶</v>
      </c>
    </row>
    <row r="73" spans="1:14">
      <c r="A73" s="20">
        <v>72</v>
      </c>
      <c r="B73" s="23" t="s">
        <v>810</v>
      </c>
      <c r="C73" s="44" t="s">
        <v>811</v>
      </c>
      <c r="D73" s="23">
        <v>780</v>
      </c>
      <c r="E73" s="46" t="s">
        <v>812</v>
      </c>
      <c r="F73" s="45">
        <v>3.8600000000000002E-2</v>
      </c>
      <c r="G73" s="75">
        <v>427633</v>
      </c>
      <c r="H73" s="23">
        <v>610</v>
      </c>
      <c r="I73" s="23">
        <v>-67</v>
      </c>
      <c r="J73" s="23">
        <v>1.51</v>
      </c>
      <c r="K73" s="23">
        <v>-11.82</v>
      </c>
      <c r="L73" s="23">
        <v>-24.26</v>
      </c>
      <c r="M73" s="23">
        <v>0.39</v>
      </c>
      <c r="N73" s="21" t="str">
        <f t="shared" si="1"/>
        <v>▶</v>
      </c>
    </row>
    <row r="74" spans="1:14">
      <c r="A74" s="20">
        <v>73</v>
      </c>
      <c r="B74" s="23" t="s">
        <v>813</v>
      </c>
      <c r="C74" s="44" t="s">
        <v>814</v>
      </c>
      <c r="D74" s="75">
        <v>3835</v>
      </c>
      <c r="E74" s="46" t="s">
        <v>569</v>
      </c>
      <c r="F74" s="45">
        <v>3.7900000000000003E-2</v>
      </c>
      <c r="G74" s="75">
        <v>521032</v>
      </c>
      <c r="H74" s="23">
        <v>769</v>
      </c>
      <c r="I74" s="23">
        <v>56</v>
      </c>
      <c r="J74" s="23">
        <v>0.98</v>
      </c>
      <c r="K74" s="23">
        <v>4.33</v>
      </c>
      <c r="L74" s="23">
        <v>6.49</v>
      </c>
      <c r="M74" s="23">
        <v>0.5</v>
      </c>
      <c r="N74" s="21" t="str">
        <f t="shared" si="1"/>
        <v>▶</v>
      </c>
    </row>
    <row r="75" spans="1:14">
      <c r="A75" s="20">
        <v>74</v>
      </c>
      <c r="B75" s="23" t="s">
        <v>815</v>
      </c>
      <c r="C75" s="44" t="s">
        <v>816</v>
      </c>
      <c r="D75" s="75">
        <v>2625</v>
      </c>
      <c r="E75" s="46" t="s">
        <v>758</v>
      </c>
      <c r="F75" s="45">
        <v>3.7499999999999999E-2</v>
      </c>
      <c r="G75" s="75">
        <v>44647</v>
      </c>
      <c r="H75" s="23">
        <v>427</v>
      </c>
      <c r="I75" s="23">
        <v>-23</v>
      </c>
      <c r="J75" s="23">
        <v>1.48</v>
      </c>
      <c r="K75" s="23">
        <v>-12.38</v>
      </c>
      <c r="L75" s="23">
        <v>-54.91</v>
      </c>
      <c r="M75" s="23">
        <v>5.81</v>
      </c>
      <c r="N75" s="21" t="str">
        <f t="shared" si="1"/>
        <v>▶</v>
      </c>
    </row>
    <row r="76" spans="1:14">
      <c r="A76" s="20">
        <v>75</v>
      </c>
      <c r="B76" s="23" t="s">
        <v>817</v>
      </c>
      <c r="C76" s="44" t="s">
        <v>818</v>
      </c>
      <c r="D76" s="75">
        <v>5890</v>
      </c>
      <c r="E76" s="46" t="s">
        <v>761</v>
      </c>
      <c r="F76" s="45">
        <v>3.6999999999999998E-2</v>
      </c>
      <c r="G76" s="75">
        <v>127274</v>
      </c>
      <c r="H76" s="75">
        <v>2011</v>
      </c>
      <c r="I76" s="23">
        <v>-33</v>
      </c>
      <c r="J76" s="23">
        <v>3.72</v>
      </c>
      <c r="K76" s="23">
        <v>-41.77</v>
      </c>
      <c r="L76" s="23">
        <v>-9.56</v>
      </c>
      <c r="M76" s="23">
        <v>2.16</v>
      </c>
      <c r="N76" s="21" t="str">
        <f t="shared" si="1"/>
        <v>▶</v>
      </c>
    </row>
    <row r="77" spans="1:14">
      <c r="A77" s="20">
        <v>76</v>
      </c>
      <c r="B77" s="23" t="s">
        <v>819</v>
      </c>
      <c r="C77" s="44" t="s">
        <v>820</v>
      </c>
      <c r="D77" s="75">
        <v>4975</v>
      </c>
      <c r="E77" s="46" t="s">
        <v>821</v>
      </c>
      <c r="F77" s="45">
        <v>3.6499999999999998E-2</v>
      </c>
      <c r="G77" s="75">
        <v>72808</v>
      </c>
      <c r="H77" s="23">
        <v>550</v>
      </c>
      <c r="I77" s="23">
        <v>-150</v>
      </c>
      <c r="J77" s="23">
        <v>0.41</v>
      </c>
      <c r="K77" s="23">
        <v>-2.61</v>
      </c>
      <c r="L77" s="23">
        <v>-13.18</v>
      </c>
      <c r="M77" s="23">
        <v>0.68</v>
      </c>
      <c r="N77" s="21" t="str">
        <f t="shared" si="1"/>
        <v>▶</v>
      </c>
    </row>
    <row r="78" spans="1:14">
      <c r="A78" s="20">
        <v>77</v>
      </c>
      <c r="B78" s="23" t="s">
        <v>822</v>
      </c>
      <c r="C78" s="44" t="s">
        <v>823</v>
      </c>
      <c r="D78" s="75">
        <v>2855</v>
      </c>
      <c r="E78" s="46" t="s">
        <v>578</v>
      </c>
      <c r="F78" s="45">
        <v>3.6299999999999999E-2</v>
      </c>
      <c r="G78" s="75">
        <v>39683</v>
      </c>
      <c r="H78" s="23">
        <v>368</v>
      </c>
      <c r="I78" s="23">
        <v>2</v>
      </c>
      <c r="J78" s="23">
        <v>0.05</v>
      </c>
      <c r="K78" s="23">
        <v>25.72</v>
      </c>
      <c r="L78" s="23">
        <v>2.34</v>
      </c>
      <c r="M78" s="23">
        <v>1.46</v>
      </c>
      <c r="N78" s="21" t="str">
        <f t="shared" si="1"/>
        <v>▶</v>
      </c>
    </row>
    <row r="79" spans="1:14">
      <c r="A79" s="20">
        <v>78</v>
      </c>
      <c r="B79" s="23" t="s">
        <v>824</v>
      </c>
      <c r="C79" s="44" t="s">
        <v>825</v>
      </c>
      <c r="D79" s="75">
        <v>4445</v>
      </c>
      <c r="E79" s="46" t="s">
        <v>826</v>
      </c>
      <c r="F79" s="45">
        <v>3.61E-2</v>
      </c>
      <c r="G79" s="75">
        <v>251607</v>
      </c>
      <c r="H79" s="75">
        <v>1786</v>
      </c>
      <c r="I79" s="23">
        <v>118</v>
      </c>
      <c r="J79" s="23">
        <v>0.94</v>
      </c>
      <c r="K79" s="23">
        <v>10.46</v>
      </c>
      <c r="L79" s="23">
        <v>31.81</v>
      </c>
      <c r="M79" s="23">
        <v>2.68</v>
      </c>
      <c r="N79" s="21" t="str">
        <f t="shared" si="1"/>
        <v>▶</v>
      </c>
    </row>
    <row r="80" spans="1:14">
      <c r="A80" s="20">
        <v>79</v>
      </c>
      <c r="B80" s="23" t="s">
        <v>827</v>
      </c>
      <c r="C80" s="44" t="s">
        <v>828</v>
      </c>
      <c r="D80" s="75">
        <v>5190</v>
      </c>
      <c r="E80" s="46" t="s">
        <v>829</v>
      </c>
      <c r="F80" s="45">
        <v>3.5900000000000001E-2</v>
      </c>
      <c r="G80" s="75">
        <v>5623</v>
      </c>
      <c r="H80" s="23">
        <v>426</v>
      </c>
      <c r="I80" s="23">
        <v>33</v>
      </c>
      <c r="J80" s="23">
        <v>0.23</v>
      </c>
      <c r="K80" s="23">
        <v>12.04</v>
      </c>
      <c r="L80" s="23" t="s">
        <v>413</v>
      </c>
      <c r="M80" s="23">
        <v>0.89</v>
      </c>
      <c r="N80" s="21" t="str">
        <f t="shared" si="1"/>
        <v>▶</v>
      </c>
    </row>
    <row r="81" spans="1:14">
      <c r="A81" s="20">
        <v>80</v>
      </c>
      <c r="B81" s="23" t="s">
        <v>830</v>
      </c>
      <c r="C81" s="44" t="s">
        <v>831</v>
      </c>
      <c r="D81" s="75">
        <v>2450</v>
      </c>
      <c r="E81" s="46" t="s">
        <v>832</v>
      </c>
      <c r="F81" s="45">
        <v>3.5900000000000001E-2</v>
      </c>
      <c r="G81" s="75">
        <v>45696</v>
      </c>
      <c r="H81" s="23">
        <v>685</v>
      </c>
      <c r="I81" s="23">
        <v>4</v>
      </c>
      <c r="J81" s="23">
        <v>0.59</v>
      </c>
      <c r="K81" s="23">
        <v>-7.93</v>
      </c>
      <c r="L81" s="23">
        <v>6.65</v>
      </c>
      <c r="M81" s="23">
        <v>1.42</v>
      </c>
      <c r="N81" s="21" t="str">
        <f t="shared" si="1"/>
        <v>▶</v>
      </c>
    </row>
    <row r="82" spans="1:14">
      <c r="A82" s="20">
        <v>81</v>
      </c>
      <c r="B82" s="23" t="s">
        <v>833</v>
      </c>
      <c r="C82" s="44" t="s">
        <v>834</v>
      </c>
      <c r="D82" s="75">
        <v>10550</v>
      </c>
      <c r="E82" s="46" t="s">
        <v>835</v>
      </c>
      <c r="F82" s="45">
        <v>3.5299999999999998E-2</v>
      </c>
      <c r="G82" s="75">
        <v>6700844</v>
      </c>
      <c r="H82" s="75">
        <v>2681</v>
      </c>
      <c r="I82" s="23">
        <v>0</v>
      </c>
      <c r="J82" s="23">
        <v>0.49</v>
      </c>
      <c r="K82" s="23">
        <v>-37.950000000000003</v>
      </c>
      <c r="L82" s="23">
        <v>-2.88</v>
      </c>
      <c r="M82" s="23">
        <v>5.44</v>
      </c>
      <c r="N82" s="21" t="str">
        <f t="shared" si="1"/>
        <v>▶</v>
      </c>
    </row>
    <row r="83" spans="1:14">
      <c r="A83" s="20">
        <v>82</v>
      </c>
      <c r="B83" s="23" t="s">
        <v>836</v>
      </c>
      <c r="C83" s="44" t="s">
        <v>837</v>
      </c>
      <c r="D83" s="75">
        <v>12140</v>
      </c>
      <c r="E83" s="46" t="s">
        <v>560</v>
      </c>
      <c r="F83" s="45">
        <v>3.5000000000000003E-2</v>
      </c>
      <c r="G83" s="75">
        <v>611620</v>
      </c>
      <c r="H83" s="75">
        <v>3267</v>
      </c>
      <c r="I83" s="23">
        <v>41</v>
      </c>
      <c r="J83" s="23">
        <v>4.13</v>
      </c>
      <c r="K83" s="23">
        <v>-379.38</v>
      </c>
      <c r="L83" s="23">
        <v>-2.74</v>
      </c>
      <c r="M83" s="23">
        <v>2.54</v>
      </c>
      <c r="N83" s="21" t="str">
        <f t="shared" si="1"/>
        <v>▶</v>
      </c>
    </row>
    <row r="84" spans="1:14">
      <c r="A84" s="20">
        <v>83</v>
      </c>
      <c r="B84" s="23" t="s">
        <v>838</v>
      </c>
      <c r="C84" s="44" t="s">
        <v>839</v>
      </c>
      <c r="D84" s="75">
        <v>106900</v>
      </c>
      <c r="E84" s="46" t="s">
        <v>840</v>
      </c>
      <c r="F84" s="45">
        <v>3.4799999999999998E-2</v>
      </c>
      <c r="G84" s="75">
        <v>545203</v>
      </c>
      <c r="H84" s="75">
        <v>39136</v>
      </c>
      <c r="I84" s="23">
        <v>-808</v>
      </c>
      <c r="J84" s="23">
        <v>10.91</v>
      </c>
      <c r="K84" s="76">
        <v>-1187.78</v>
      </c>
      <c r="L84" s="23">
        <v>-40.08</v>
      </c>
      <c r="M84" s="23">
        <v>6.11</v>
      </c>
      <c r="N84" s="21" t="str">
        <f t="shared" si="1"/>
        <v>▶</v>
      </c>
    </row>
    <row r="85" spans="1:14">
      <c r="A85" s="20">
        <v>84</v>
      </c>
      <c r="B85" s="23" t="s">
        <v>841</v>
      </c>
      <c r="C85" s="44" t="s">
        <v>842</v>
      </c>
      <c r="D85" s="75">
        <v>3145</v>
      </c>
      <c r="E85" s="46" t="s">
        <v>499</v>
      </c>
      <c r="F85" s="45">
        <v>3.4500000000000003E-2</v>
      </c>
      <c r="G85" s="75">
        <v>617380</v>
      </c>
      <c r="H85" s="75">
        <v>2877</v>
      </c>
      <c r="I85" s="23">
        <v>322</v>
      </c>
      <c r="J85" s="23">
        <v>6.76</v>
      </c>
      <c r="K85" s="23">
        <v>9.56</v>
      </c>
      <c r="L85" s="23">
        <v>37.53</v>
      </c>
      <c r="M85" s="23">
        <v>3.07</v>
      </c>
      <c r="N85" s="21" t="str">
        <f t="shared" si="1"/>
        <v>▶</v>
      </c>
    </row>
    <row r="86" spans="1:14">
      <c r="A86" s="20">
        <v>85</v>
      </c>
      <c r="B86" s="23" t="s">
        <v>843</v>
      </c>
      <c r="C86" s="44" t="s">
        <v>844</v>
      </c>
      <c r="D86" s="75">
        <v>16200</v>
      </c>
      <c r="E86" s="46" t="s">
        <v>741</v>
      </c>
      <c r="F86" s="45">
        <v>3.4500000000000003E-2</v>
      </c>
      <c r="G86" s="75">
        <v>169235</v>
      </c>
      <c r="H86" s="75">
        <v>1986</v>
      </c>
      <c r="I86" s="23">
        <v>15</v>
      </c>
      <c r="J86" s="23">
        <v>0</v>
      </c>
      <c r="K86" s="23">
        <v>368.18</v>
      </c>
      <c r="L86" s="23">
        <v>4.42</v>
      </c>
      <c r="M86" s="23">
        <v>3.01</v>
      </c>
      <c r="N86" s="21" t="str">
        <f t="shared" si="1"/>
        <v>▶</v>
      </c>
    </row>
    <row r="87" spans="1:14">
      <c r="A87" s="20">
        <v>86</v>
      </c>
      <c r="B87" s="23" t="s">
        <v>845</v>
      </c>
      <c r="C87" s="44" t="s">
        <v>846</v>
      </c>
      <c r="D87" s="75">
        <v>6680</v>
      </c>
      <c r="E87" s="46" t="s">
        <v>753</v>
      </c>
      <c r="F87" s="45">
        <v>3.4099999999999998E-2</v>
      </c>
      <c r="G87" s="75">
        <v>23084</v>
      </c>
      <c r="H87" s="23">
        <v>484</v>
      </c>
      <c r="I87" s="23">
        <v>3</v>
      </c>
      <c r="J87" s="23">
        <v>2.34</v>
      </c>
      <c r="K87" s="23">
        <v>-12.82</v>
      </c>
      <c r="L87" s="23" t="s">
        <v>413</v>
      </c>
      <c r="M87" s="23">
        <v>1.05</v>
      </c>
      <c r="N87" s="21" t="str">
        <f t="shared" si="1"/>
        <v>▶</v>
      </c>
    </row>
    <row r="88" spans="1:14">
      <c r="A88" s="20">
        <v>87</v>
      </c>
      <c r="B88" s="23" t="s">
        <v>847</v>
      </c>
      <c r="C88" s="44" t="s">
        <v>848</v>
      </c>
      <c r="D88" s="75">
        <v>4560</v>
      </c>
      <c r="E88" s="46" t="s">
        <v>849</v>
      </c>
      <c r="F88" s="45">
        <v>3.4000000000000002E-2</v>
      </c>
      <c r="G88" s="75">
        <v>15773</v>
      </c>
      <c r="H88" s="23">
        <v>357</v>
      </c>
      <c r="I88" s="23">
        <v>-2</v>
      </c>
      <c r="J88" s="23">
        <v>0.86</v>
      </c>
      <c r="K88" s="23">
        <v>-33.04</v>
      </c>
      <c r="L88" s="23">
        <v>-1.1399999999999999</v>
      </c>
      <c r="M88" s="23">
        <v>1.46</v>
      </c>
      <c r="N88" s="21" t="str">
        <f t="shared" si="1"/>
        <v>▶</v>
      </c>
    </row>
    <row r="89" spans="1:14">
      <c r="A89" s="20">
        <v>88</v>
      </c>
      <c r="B89" s="23" t="s">
        <v>850</v>
      </c>
      <c r="C89" s="44" t="s">
        <v>851</v>
      </c>
      <c r="D89" s="75">
        <v>1857</v>
      </c>
      <c r="E89" s="46" t="s">
        <v>852</v>
      </c>
      <c r="F89" s="45">
        <v>3.2800000000000003E-2</v>
      </c>
      <c r="G89" s="75">
        <v>557042</v>
      </c>
      <c r="H89" s="75">
        <v>1006</v>
      </c>
      <c r="I89" s="23">
        <v>-358</v>
      </c>
      <c r="J89" s="23">
        <v>2.2200000000000002</v>
      </c>
      <c r="K89" s="23">
        <v>-5.09</v>
      </c>
      <c r="L89" s="23">
        <v>-65.400000000000006</v>
      </c>
      <c r="M89" s="23">
        <v>0.83</v>
      </c>
      <c r="N89" s="21" t="str">
        <f t="shared" si="1"/>
        <v>▶</v>
      </c>
    </row>
    <row r="90" spans="1:14">
      <c r="A90" s="20">
        <v>89</v>
      </c>
      <c r="B90" s="23" t="s">
        <v>853</v>
      </c>
      <c r="C90" s="44" t="s">
        <v>854</v>
      </c>
      <c r="D90" s="75">
        <v>70500</v>
      </c>
      <c r="E90" s="46" t="s">
        <v>855</v>
      </c>
      <c r="F90" s="45">
        <v>3.2199999999999999E-2</v>
      </c>
      <c r="G90" s="75">
        <v>384779</v>
      </c>
      <c r="H90" s="75">
        <v>25050</v>
      </c>
      <c r="I90" s="75">
        <v>1694</v>
      </c>
      <c r="J90" s="23">
        <v>23.22</v>
      </c>
      <c r="K90" s="23">
        <v>33.049999999999997</v>
      </c>
      <c r="L90" s="23">
        <v>30.37</v>
      </c>
      <c r="M90" s="23">
        <v>5.19</v>
      </c>
      <c r="N90" s="21" t="str">
        <f t="shared" si="1"/>
        <v>▶</v>
      </c>
    </row>
    <row r="91" spans="1:14">
      <c r="A91" s="20">
        <v>90</v>
      </c>
      <c r="B91" s="23" t="s">
        <v>856</v>
      </c>
      <c r="C91" s="44" t="s">
        <v>857</v>
      </c>
      <c r="D91" s="75">
        <v>3850</v>
      </c>
      <c r="E91" s="46" t="s">
        <v>858</v>
      </c>
      <c r="F91" s="45">
        <v>3.2199999999999999E-2</v>
      </c>
      <c r="G91" s="75">
        <v>344224</v>
      </c>
      <c r="H91" s="75">
        <v>2353</v>
      </c>
      <c r="I91" s="23">
        <v>148</v>
      </c>
      <c r="J91" s="23">
        <v>9.65</v>
      </c>
      <c r="K91" s="23">
        <v>-19.739999999999998</v>
      </c>
      <c r="L91" s="23">
        <v>-10.08</v>
      </c>
      <c r="M91" s="23">
        <v>2.17</v>
      </c>
      <c r="N91" s="21" t="str">
        <f t="shared" si="1"/>
        <v>▶</v>
      </c>
    </row>
    <row r="92" spans="1:14">
      <c r="A92" s="20">
        <v>91</v>
      </c>
      <c r="B92" s="23" t="s">
        <v>859</v>
      </c>
      <c r="C92" s="44" t="s">
        <v>860</v>
      </c>
      <c r="D92" s="75">
        <v>1991</v>
      </c>
      <c r="E92" s="46" t="s">
        <v>861</v>
      </c>
      <c r="F92" s="45">
        <v>3.2099999999999997E-2</v>
      </c>
      <c r="G92" s="75">
        <v>110109</v>
      </c>
      <c r="H92" s="23">
        <v>225</v>
      </c>
      <c r="I92" s="23">
        <v>-28</v>
      </c>
      <c r="J92" s="23">
        <v>0.73</v>
      </c>
      <c r="K92" s="23">
        <v>10.11</v>
      </c>
      <c r="L92" s="23">
        <v>-3.13</v>
      </c>
      <c r="M92" s="23">
        <v>0.34</v>
      </c>
      <c r="N92" s="21" t="str">
        <f t="shared" si="1"/>
        <v>▶</v>
      </c>
    </row>
    <row r="93" spans="1:14">
      <c r="A93" s="20">
        <v>92</v>
      </c>
      <c r="B93" s="23" t="s">
        <v>862</v>
      </c>
      <c r="C93" s="44" t="s">
        <v>863</v>
      </c>
      <c r="D93" s="75">
        <v>13500</v>
      </c>
      <c r="E93" s="46" t="s">
        <v>464</v>
      </c>
      <c r="F93" s="45">
        <v>3.2099999999999997E-2</v>
      </c>
      <c r="G93" s="75">
        <v>129451</v>
      </c>
      <c r="H93" s="75">
        <v>3575</v>
      </c>
      <c r="I93" s="23">
        <v>3</v>
      </c>
      <c r="J93" s="23">
        <v>7.45</v>
      </c>
      <c r="K93" s="23">
        <v>7.8</v>
      </c>
      <c r="L93" s="23">
        <v>6.24</v>
      </c>
      <c r="M93" s="23">
        <v>1.1200000000000001</v>
      </c>
      <c r="N93" s="21" t="str">
        <f t="shared" si="1"/>
        <v>▶</v>
      </c>
    </row>
    <row r="94" spans="1:14">
      <c r="A94" s="20">
        <v>93</v>
      </c>
      <c r="B94" s="23" t="s">
        <v>864</v>
      </c>
      <c r="C94" s="44" t="s">
        <v>865</v>
      </c>
      <c r="D94" s="23">
        <v>493</v>
      </c>
      <c r="E94" s="46" t="s">
        <v>866</v>
      </c>
      <c r="F94" s="45">
        <v>3.1399999999999997E-2</v>
      </c>
      <c r="G94" s="75">
        <v>358909</v>
      </c>
      <c r="H94" s="23">
        <v>312</v>
      </c>
      <c r="I94" s="23">
        <v>-44</v>
      </c>
      <c r="J94" s="23">
        <v>0.55000000000000004</v>
      </c>
      <c r="K94" s="23">
        <v>-1.64</v>
      </c>
      <c r="L94" s="23">
        <v>-16.09</v>
      </c>
      <c r="M94" s="23">
        <v>0.48</v>
      </c>
      <c r="N94" s="21" t="str">
        <f t="shared" si="1"/>
        <v>▶</v>
      </c>
    </row>
    <row r="95" spans="1:14">
      <c r="A95" s="20">
        <v>94</v>
      </c>
      <c r="B95" s="23" t="s">
        <v>867</v>
      </c>
      <c r="C95" s="44" t="s">
        <v>868</v>
      </c>
      <c r="D95" s="75">
        <v>46200</v>
      </c>
      <c r="E95" s="46" t="s">
        <v>566</v>
      </c>
      <c r="F95" s="45">
        <v>3.1300000000000001E-2</v>
      </c>
      <c r="G95" s="75">
        <v>41860</v>
      </c>
      <c r="H95" s="75">
        <v>13887</v>
      </c>
      <c r="I95" s="23">
        <v>559</v>
      </c>
      <c r="J95" s="23">
        <v>9.48</v>
      </c>
      <c r="K95" s="23">
        <v>251.09</v>
      </c>
      <c r="L95" s="23">
        <v>4.4000000000000004</v>
      </c>
      <c r="M95" s="23">
        <v>1.96</v>
      </c>
      <c r="N95" s="21" t="str">
        <f t="shared" si="1"/>
        <v>▶</v>
      </c>
    </row>
    <row r="96" spans="1:14">
      <c r="A96" s="20">
        <v>95</v>
      </c>
      <c r="B96" s="23" t="s">
        <v>869</v>
      </c>
      <c r="C96" s="44" t="s">
        <v>870</v>
      </c>
      <c r="D96" s="75">
        <v>18860</v>
      </c>
      <c r="E96" s="46" t="s">
        <v>871</v>
      </c>
      <c r="F96" s="45">
        <v>3.1199999999999999E-2</v>
      </c>
      <c r="G96" s="75">
        <v>90009</v>
      </c>
      <c r="H96" s="75">
        <v>1835</v>
      </c>
      <c r="I96" s="23">
        <v>-51</v>
      </c>
      <c r="J96" s="23">
        <v>3.54</v>
      </c>
      <c r="K96" s="23">
        <v>-127.43</v>
      </c>
      <c r="L96" s="23">
        <v>-2.41</v>
      </c>
      <c r="M96" s="23">
        <v>1.63</v>
      </c>
      <c r="N96" s="21" t="str">
        <f t="shared" si="1"/>
        <v>▶</v>
      </c>
    </row>
    <row r="97" spans="1:14">
      <c r="A97" s="20">
        <v>96</v>
      </c>
      <c r="B97" s="23" t="s">
        <v>872</v>
      </c>
      <c r="C97" s="44" t="s">
        <v>873</v>
      </c>
      <c r="D97" s="75">
        <v>6680</v>
      </c>
      <c r="E97" s="46" t="s">
        <v>809</v>
      </c>
      <c r="F97" s="45">
        <v>3.09E-2</v>
      </c>
      <c r="G97" s="75">
        <v>145515</v>
      </c>
      <c r="H97" s="23">
        <v>554</v>
      </c>
      <c r="I97" s="23">
        <v>1</v>
      </c>
      <c r="J97" s="23">
        <v>3</v>
      </c>
      <c r="K97" s="23">
        <v>-20.81</v>
      </c>
      <c r="L97" s="23">
        <v>-0.97</v>
      </c>
      <c r="M97" s="23">
        <v>1.23</v>
      </c>
      <c r="N97" s="21" t="str">
        <f t="shared" si="1"/>
        <v>▶</v>
      </c>
    </row>
    <row r="98" spans="1:14">
      <c r="A98" s="20">
        <v>97</v>
      </c>
      <c r="B98" s="23" t="s">
        <v>874</v>
      </c>
      <c r="C98" s="44" t="s">
        <v>875</v>
      </c>
      <c r="D98" s="75">
        <v>23750</v>
      </c>
      <c r="E98" s="46" t="s">
        <v>876</v>
      </c>
      <c r="F98" s="45">
        <v>3.04E-2</v>
      </c>
      <c r="G98" s="75">
        <v>149616</v>
      </c>
      <c r="H98" s="75">
        <v>2881</v>
      </c>
      <c r="I98" s="23">
        <v>-93</v>
      </c>
      <c r="J98" s="23">
        <v>0.66</v>
      </c>
      <c r="K98" s="23">
        <v>-86.05</v>
      </c>
      <c r="L98" s="23">
        <v>-15.24</v>
      </c>
      <c r="M98" s="23">
        <v>4.05</v>
      </c>
      <c r="N98" s="21" t="str">
        <f t="shared" si="1"/>
        <v>▶</v>
      </c>
    </row>
    <row r="99" spans="1:14">
      <c r="A99" s="20">
        <v>98</v>
      </c>
      <c r="B99" s="23" t="s">
        <v>877</v>
      </c>
      <c r="C99" s="44" t="s">
        <v>878</v>
      </c>
      <c r="D99" s="75">
        <v>6460</v>
      </c>
      <c r="E99" s="46" t="s">
        <v>654</v>
      </c>
      <c r="F99" s="45">
        <v>3.0300000000000001E-2</v>
      </c>
      <c r="G99" s="75">
        <v>885928</v>
      </c>
      <c r="H99" s="75">
        <v>1043</v>
      </c>
      <c r="I99" s="23">
        <v>82</v>
      </c>
      <c r="J99" s="23">
        <v>1.22</v>
      </c>
      <c r="K99" s="23">
        <v>10.97</v>
      </c>
      <c r="L99" s="23">
        <v>8.31</v>
      </c>
      <c r="M99" s="23">
        <v>0.71</v>
      </c>
      <c r="N99" s="21" t="str">
        <f t="shared" si="1"/>
        <v>▶</v>
      </c>
    </row>
    <row r="100" spans="1:14">
      <c r="A100" s="20">
        <v>99</v>
      </c>
      <c r="B100" s="23" t="s">
        <v>879</v>
      </c>
      <c r="C100" s="44" t="s">
        <v>880</v>
      </c>
      <c r="D100" s="23">
        <v>855</v>
      </c>
      <c r="E100" s="46" t="s">
        <v>881</v>
      </c>
      <c r="F100" s="45">
        <v>3.0099999999999998E-2</v>
      </c>
      <c r="G100" s="75">
        <v>144946</v>
      </c>
      <c r="H100" s="23">
        <v>637</v>
      </c>
      <c r="I100" s="23">
        <v>-232</v>
      </c>
      <c r="J100" s="23">
        <v>1.18</v>
      </c>
      <c r="K100" s="23">
        <v>-1.49</v>
      </c>
      <c r="L100" s="23">
        <v>-32.450000000000003</v>
      </c>
      <c r="M100" s="23">
        <v>1.25</v>
      </c>
      <c r="N100" s="21" t="str">
        <f t="shared" si="1"/>
        <v>▶</v>
      </c>
    </row>
    <row r="101" spans="1:14">
      <c r="A101" s="20">
        <v>100</v>
      </c>
      <c r="B101" s="23" t="s">
        <v>882</v>
      </c>
      <c r="C101" s="44" t="s">
        <v>883</v>
      </c>
      <c r="D101" s="75">
        <v>2240</v>
      </c>
      <c r="E101" s="46" t="s">
        <v>884</v>
      </c>
      <c r="F101" s="45">
        <v>2.9899999999999999E-2</v>
      </c>
      <c r="G101" s="75">
        <v>72493</v>
      </c>
      <c r="H101" s="23">
        <v>625</v>
      </c>
      <c r="I101" s="23">
        <v>-56</v>
      </c>
      <c r="J101" s="23">
        <v>6.84</v>
      </c>
      <c r="K101" s="23">
        <v>-3.22</v>
      </c>
      <c r="L101" s="23">
        <v>-9.94</v>
      </c>
      <c r="M101" s="23">
        <v>0.65</v>
      </c>
      <c r="N101" s="21" t="str">
        <f t="shared" si="1"/>
        <v>▶</v>
      </c>
    </row>
    <row r="102" spans="1:14">
      <c r="A102" s="20">
        <v>101</v>
      </c>
      <c r="B102" s="23" t="s">
        <v>885</v>
      </c>
      <c r="C102" s="44" t="s">
        <v>886</v>
      </c>
      <c r="D102" s="75">
        <v>84400</v>
      </c>
      <c r="E102" s="46" t="s">
        <v>455</v>
      </c>
      <c r="F102" s="45">
        <v>2.93E-2</v>
      </c>
      <c r="G102" s="75">
        <v>242907</v>
      </c>
      <c r="H102" s="75">
        <v>15493</v>
      </c>
      <c r="I102" s="23">
        <v>-179</v>
      </c>
      <c r="J102" s="23">
        <v>4.6399999999999997</v>
      </c>
      <c r="K102" s="23">
        <v>-38.31</v>
      </c>
      <c r="L102" s="23">
        <v>-96.66</v>
      </c>
      <c r="M102" s="23">
        <v>20.329999999999998</v>
      </c>
      <c r="N102" s="21" t="str">
        <f t="shared" si="1"/>
        <v>▶</v>
      </c>
    </row>
    <row r="103" spans="1:14">
      <c r="A103" s="20">
        <v>102</v>
      </c>
      <c r="B103" s="23" t="s">
        <v>887</v>
      </c>
      <c r="C103" s="44" t="s">
        <v>888</v>
      </c>
      <c r="D103" s="75">
        <v>4400</v>
      </c>
      <c r="E103" s="46" t="s">
        <v>889</v>
      </c>
      <c r="F103" s="45">
        <v>2.92E-2</v>
      </c>
      <c r="G103" s="75">
        <v>60908</v>
      </c>
      <c r="H103" s="75">
        <v>1504</v>
      </c>
      <c r="I103" s="23">
        <v>206</v>
      </c>
      <c r="J103" s="23">
        <v>2.09</v>
      </c>
      <c r="K103" s="23">
        <v>7.52</v>
      </c>
      <c r="L103" s="23">
        <v>27.57</v>
      </c>
      <c r="M103" s="23">
        <v>2.1800000000000002</v>
      </c>
      <c r="N103" s="21" t="str">
        <f t="shared" si="1"/>
        <v>▶</v>
      </c>
    </row>
    <row r="104" spans="1:14">
      <c r="A104" s="20">
        <v>103</v>
      </c>
      <c r="B104" s="23" t="s">
        <v>890</v>
      </c>
      <c r="C104" s="44" t="s">
        <v>891</v>
      </c>
      <c r="D104" s="75">
        <v>23050</v>
      </c>
      <c r="E104" s="46" t="s">
        <v>680</v>
      </c>
      <c r="F104" s="45">
        <v>2.9000000000000001E-2</v>
      </c>
      <c r="G104" s="75">
        <v>334983</v>
      </c>
      <c r="H104" s="75">
        <v>2487</v>
      </c>
      <c r="I104" s="23">
        <v>-2</v>
      </c>
      <c r="J104" s="23">
        <v>1.6</v>
      </c>
      <c r="K104" s="23" t="s">
        <v>413</v>
      </c>
      <c r="L104" s="76">
        <v>-1051.26</v>
      </c>
      <c r="M104" s="23" t="s">
        <v>413</v>
      </c>
      <c r="N104" s="21" t="str">
        <f t="shared" si="1"/>
        <v>▶</v>
      </c>
    </row>
    <row r="105" spans="1:14">
      <c r="A105" s="20">
        <v>104</v>
      </c>
      <c r="B105" s="23" t="s">
        <v>892</v>
      </c>
      <c r="C105" s="44" t="s">
        <v>893</v>
      </c>
      <c r="D105" s="75">
        <v>64500</v>
      </c>
      <c r="E105" s="46" t="s">
        <v>894</v>
      </c>
      <c r="F105" s="45">
        <v>2.87E-2</v>
      </c>
      <c r="G105" s="75">
        <v>1008313</v>
      </c>
      <c r="H105" s="75">
        <v>18668</v>
      </c>
      <c r="I105" s="23">
        <v>-422</v>
      </c>
      <c r="J105" s="23">
        <v>9.5500000000000007</v>
      </c>
      <c r="K105" s="23">
        <v>-83.33</v>
      </c>
      <c r="L105" s="23">
        <v>-24.21</v>
      </c>
      <c r="M105" s="23">
        <v>7.99</v>
      </c>
      <c r="N105" s="21" t="str">
        <f t="shared" si="1"/>
        <v>▶</v>
      </c>
    </row>
    <row r="106" spans="1:14">
      <c r="A106" s="20">
        <v>105</v>
      </c>
      <c r="B106" s="23" t="s">
        <v>895</v>
      </c>
      <c r="C106" s="44" t="s">
        <v>896</v>
      </c>
      <c r="D106" s="75">
        <v>2170</v>
      </c>
      <c r="E106" s="46" t="s">
        <v>557</v>
      </c>
      <c r="F106" s="45">
        <v>2.8400000000000002E-2</v>
      </c>
      <c r="G106" s="75">
        <v>119371</v>
      </c>
      <c r="H106" s="23">
        <v>496</v>
      </c>
      <c r="I106" s="23">
        <v>3</v>
      </c>
      <c r="J106" s="23">
        <v>0</v>
      </c>
      <c r="K106" s="23">
        <v>-4.17</v>
      </c>
      <c r="L106" s="23">
        <v>-5.69</v>
      </c>
      <c r="M106" s="23">
        <v>2.0299999999999998</v>
      </c>
      <c r="N106" s="21" t="str">
        <f t="shared" si="1"/>
        <v>▶</v>
      </c>
    </row>
    <row r="107" spans="1:14">
      <c r="A107" s="20">
        <v>106</v>
      </c>
      <c r="B107" s="23" t="s">
        <v>897</v>
      </c>
      <c r="C107" s="44" t="s">
        <v>898</v>
      </c>
      <c r="D107" s="75">
        <v>2765</v>
      </c>
      <c r="E107" s="46" t="s">
        <v>607</v>
      </c>
      <c r="F107" s="45">
        <v>2.7900000000000001E-2</v>
      </c>
      <c r="G107" s="75">
        <v>3538135</v>
      </c>
      <c r="H107" s="75">
        <v>1191</v>
      </c>
      <c r="I107" s="23">
        <v>22</v>
      </c>
      <c r="J107" s="23">
        <v>0.46</v>
      </c>
      <c r="K107" s="23">
        <v>-32.92</v>
      </c>
      <c r="L107" s="23">
        <v>-11.92</v>
      </c>
      <c r="M107" s="23">
        <v>2.5099999999999998</v>
      </c>
      <c r="N107" s="21" t="str">
        <f t="shared" si="1"/>
        <v>▶</v>
      </c>
    </row>
    <row r="108" spans="1:14">
      <c r="A108" s="20">
        <v>107</v>
      </c>
      <c r="B108" s="23" t="s">
        <v>899</v>
      </c>
      <c r="C108" s="44" t="s">
        <v>900</v>
      </c>
      <c r="D108" s="75">
        <v>8160</v>
      </c>
      <c r="E108" s="46" t="s">
        <v>753</v>
      </c>
      <c r="F108" s="45">
        <v>2.7699999999999999E-2</v>
      </c>
      <c r="G108" s="75">
        <v>121775</v>
      </c>
      <c r="H108" s="75">
        <v>2727</v>
      </c>
      <c r="I108" s="23">
        <v>211</v>
      </c>
      <c r="J108" s="23">
        <v>10.1</v>
      </c>
      <c r="K108" s="23">
        <v>15.25</v>
      </c>
      <c r="L108" s="23">
        <v>-25.04</v>
      </c>
      <c r="M108" s="23">
        <v>2.73</v>
      </c>
      <c r="N108" s="21" t="str">
        <f t="shared" si="1"/>
        <v>▶</v>
      </c>
    </row>
    <row r="109" spans="1:14">
      <c r="A109" s="20">
        <v>108</v>
      </c>
      <c r="B109" s="23" t="s">
        <v>901</v>
      </c>
      <c r="C109" s="44" t="s">
        <v>902</v>
      </c>
      <c r="D109" s="75">
        <v>10020</v>
      </c>
      <c r="E109" s="46" t="s">
        <v>476</v>
      </c>
      <c r="F109" s="45">
        <v>2.7699999999999999E-2</v>
      </c>
      <c r="G109" s="75">
        <v>2339857</v>
      </c>
      <c r="H109" s="75">
        <v>1776</v>
      </c>
      <c r="I109" s="23">
        <v>-30</v>
      </c>
      <c r="J109" s="23">
        <v>2.0499999999999998</v>
      </c>
      <c r="K109" s="23">
        <v>-23.63</v>
      </c>
      <c r="L109" s="23">
        <v>-24.89</v>
      </c>
      <c r="M109" s="23">
        <v>4.62</v>
      </c>
      <c r="N109" s="21" t="str">
        <f t="shared" si="1"/>
        <v>▶</v>
      </c>
    </row>
    <row r="110" spans="1:14">
      <c r="A110" s="20">
        <v>109</v>
      </c>
      <c r="B110" s="23" t="s">
        <v>903</v>
      </c>
      <c r="C110" s="44" t="s">
        <v>904</v>
      </c>
      <c r="D110" s="23">
        <v>781</v>
      </c>
      <c r="E110" s="46" t="s">
        <v>905</v>
      </c>
      <c r="F110" s="45">
        <v>2.76E-2</v>
      </c>
      <c r="G110" s="75">
        <v>387469</v>
      </c>
      <c r="H110" s="23">
        <v>548</v>
      </c>
      <c r="I110" s="23">
        <v>6</v>
      </c>
      <c r="J110" s="23">
        <v>0.81</v>
      </c>
      <c r="K110" s="23">
        <v>31.24</v>
      </c>
      <c r="L110" s="23">
        <v>1.81</v>
      </c>
      <c r="M110" s="23">
        <v>0.61</v>
      </c>
      <c r="N110" s="21" t="str">
        <f t="shared" si="1"/>
        <v>▶</v>
      </c>
    </row>
    <row r="111" spans="1:14">
      <c r="A111" s="20">
        <v>110</v>
      </c>
      <c r="B111" s="23" t="s">
        <v>906</v>
      </c>
      <c r="C111" s="44" t="s">
        <v>907</v>
      </c>
      <c r="D111" s="75">
        <v>1720</v>
      </c>
      <c r="E111" s="46" t="s">
        <v>908</v>
      </c>
      <c r="F111" s="45">
        <v>2.75E-2</v>
      </c>
      <c r="G111" s="75">
        <v>54984</v>
      </c>
      <c r="H111" s="75">
        <v>1301</v>
      </c>
      <c r="I111" s="23">
        <v>-35</v>
      </c>
      <c r="J111" s="23">
        <v>2.94</v>
      </c>
      <c r="K111" s="23">
        <v>-13.87</v>
      </c>
      <c r="L111" s="23">
        <v>-1.74</v>
      </c>
      <c r="M111" s="23">
        <v>0.8</v>
      </c>
      <c r="N111" s="21" t="str">
        <f t="shared" si="1"/>
        <v>▶</v>
      </c>
    </row>
    <row r="112" spans="1:14">
      <c r="A112" s="20">
        <v>111</v>
      </c>
      <c r="B112" s="23" t="s">
        <v>909</v>
      </c>
      <c r="C112" s="44" t="s">
        <v>910</v>
      </c>
      <c r="D112" s="75">
        <v>8630</v>
      </c>
      <c r="E112" s="46" t="s">
        <v>911</v>
      </c>
      <c r="F112" s="45">
        <v>2.7400000000000001E-2</v>
      </c>
      <c r="G112" s="75">
        <v>44186</v>
      </c>
      <c r="H112" s="23">
        <v>880</v>
      </c>
      <c r="I112" s="23">
        <v>-85</v>
      </c>
      <c r="J112" s="23">
        <v>0</v>
      </c>
      <c r="K112" s="23">
        <v>78.45</v>
      </c>
      <c r="L112" s="23">
        <v>-1.25</v>
      </c>
      <c r="M112" s="23">
        <v>0.45</v>
      </c>
      <c r="N112" s="21" t="str">
        <f t="shared" si="1"/>
        <v>▶</v>
      </c>
    </row>
    <row r="113" spans="1:14">
      <c r="A113" s="20">
        <v>112</v>
      </c>
      <c r="B113" s="23" t="s">
        <v>912</v>
      </c>
      <c r="C113" s="44" t="s">
        <v>913</v>
      </c>
      <c r="D113" s="75">
        <v>17040</v>
      </c>
      <c r="E113" s="46" t="s">
        <v>496</v>
      </c>
      <c r="F113" s="45">
        <v>2.7099999999999999E-2</v>
      </c>
      <c r="G113" s="75">
        <v>841432</v>
      </c>
      <c r="H113" s="75">
        <v>2278</v>
      </c>
      <c r="I113" s="23">
        <v>-33</v>
      </c>
      <c r="J113" s="23">
        <v>0.04</v>
      </c>
      <c r="K113" s="23">
        <v>-40.380000000000003</v>
      </c>
      <c r="L113" s="23">
        <v>-29.15</v>
      </c>
      <c r="M113" s="23">
        <v>9.66</v>
      </c>
      <c r="N113" s="21" t="str">
        <f t="shared" si="1"/>
        <v>▶</v>
      </c>
    </row>
    <row r="114" spans="1:14">
      <c r="A114" s="20">
        <v>113</v>
      </c>
      <c r="B114" s="23" t="s">
        <v>914</v>
      </c>
      <c r="C114" s="44" t="s">
        <v>915</v>
      </c>
      <c r="D114" s="75">
        <v>6440</v>
      </c>
      <c r="E114" s="46" t="s">
        <v>689</v>
      </c>
      <c r="F114" s="45">
        <v>2.7099999999999999E-2</v>
      </c>
      <c r="G114" s="75">
        <v>335317</v>
      </c>
      <c r="H114" s="75">
        <v>1888</v>
      </c>
      <c r="I114" s="23">
        <v>182</v>
      </c>
      <c r="J114" s="23">
        <v>4.5199999999999996</v>
      </c>
      <c r="K114" s="23">
        <v>10.86</v>
      </c>
      <c r="L114" s="23">
        <v>13.46</v>
      </c>
      <c r="M114" s="23">
        <v>1.75</v>
      </c>
      <c r="N114" s="21" t="str">
        <f t="shared" si="1"/>
        <v>▶</v>
      </c>
    </row>
    <row r="115" spans="1:14">
      <c r="A115" s="20">
        <v>114</v>
      </c>
      <c r="B115" s="23" t="s">
        <v>916</v>
      </c>
      <c r="C115" s="44" t="s">
        <v>917</v>
      </c>
      <c r="D115" s="75">
        <v>7630</v>
      </c>
      <c r="E115" s="46" t="s">
        <v>809</v>
      </c>
      <c r="F115" s="45">
        <v>2.69E-2</v>
      </c>
      <c r="G115" s="75">
        <v>1603577</v>
      </c>
      <c r="H115" s="23">
        <v>905</v>
      </c>
      <c r="I115" s="23">
        <v>-68</v>
      </c>
      <c r="J115" s="23">
        <v>0.05</v>
      </c>
      <c r="K115" s="23">
        <v>-13.39</v>
      </c>
      <c r="L115" s="23">
        <v>-39.79</v>
      </c>
      <c r="M115" s="23">
        <v>6.3</v>
      </c>
      <c r="N115" s="21" t="str">
        <f t="shared" si="1"/>
        <v>▶</v>
      </c>
    </row>
    <row r="116" spans="1:14">
      <c r="A116" s="20">
        <v>115</v>
      </c>
      <c r="B116" s="23" t="s">
        <v>918</v>
      </c>
      <c r="C116" s="44" t="s">
        <v>919</v>
      </c>
      <c r="D116" s="75">
        <v>68900</v>
      </c>
      <c r="E116" s="46" t="s">
        <v>894</v>
      </c>
      <c r="F116" s="45">
        <v>2.6800000000000001E-2</v>
      </c>
      <c r="G116" s="75">
        <v>90300</v>
      </c>
      <c r="H116" s="75">
        <v>7666</v>
      </c>
      <c r="I116" s="23">
        <v>264</v>
      </c>
      <c r="J116" s="23">
        <v>20.13</v>
      </c>
      <c r="K116" s="23">
        <v>20.52</v>
      </c>
      <c r="L116" s="23">
        <v>13.34</v>
      </c>
      <c r="M116" s="23">
        <v>1.87</v>
      </c>
      <c r="N116" s="21" t="str">
        <f t="shared" si="1"/>
        <v>▶</v>
      </c>
    </row>
    <row r="117" spans="1:14">
      <c r="A117" s="20">
        <v>116</v>
      </c>
      <c r="B117" s="23" t="s">
        <v>920</v>
      </c>
      <c r="C117" s="44" t="s">
        <v>921</v>
      </c>
      <c r="D117" s="75">
        <v>9650</v>
      </c>
      <c r="E117" s="46" t="s">
        <v>461</v>
      </c>
      <c r="F117" s="45">
        <v>2.6599999999999999E-2</v>
      </c>
      <c r="G117" s="75">
        <v>293887</v>
      </c>
      <c r="H117" s="23">
        <v>826</v>
      </c>
      <c r="I117" s="23">
        <v>36</v>
      </c>
      <c r="J117" s="23">
        <v>2.09</v>
      </c>
      <c r="K117" s="23">
        <v>16.3</v>
      </c>
      <c r="L117" s="23">
        <v>18.579999999999998</v>
      </c>
      <c r="M117" s="23">
        <v>3.33</v>
      </c>
      <c r="N117" s="21" t="str">
        <f t="shared" si="1"/>
        <v>▶</v>
      </c>
    </row>
    <row r="118" spans="1:14">
      <c r="A118" s="20">
        <v>117</v>
      </c>
      <c r="B118" s="23" t="s">
        <v>922</v>
      </c>
      <c r="C118" s="44" t="s">
        <v>923</v>
      </c>
      <c r="D118" s="75">
        <v>4065</v>
      </c>
      <c r="E118" s="46" t="s">
        <v>499</v>
      </c>
      <c r="F118" s="45">
        <v>2.6499999999999999E-2</v>
      </c>
      <c r="G118" s="75">
        <v>307208</v>
      </c>
      <c r="H118" s="23">
        <v>504</v>
      </c>
      <c r="I118" s="23">
        <v>31</v>
      </c>
      <c r="J118" s="23">
        <v>0.18</v>
      </c>
      <c r="K118" s="23">
        <v>12.99</v>
      </c>
      <c r="L118" s="23">
        <v>5.99</v>
      </c>
      <c r="M118" s="23">
        <v>0.76</v>
      </c>
      <c r="N118" s="21" t="str">
        <f t="shared" si="1"/>
        <v>▶</v>
      </c>
    </row>
    <row r="119" spans="1:14">
      <c r="A119" s="20">
        <v>118</v>
      </c>
      <c r="B119" s="23" t="s">
        <v>924</v>
      </c>
      <c r="C119" s="44" t="s">
        <v>925</v>
      </c>
      <c r="D119" s="75">
        <v>1163</v>
      </c>
      <c r="E119" s="46" t="s">
        <v>926</v>
      </c>
      <c r="F119" s="45">
        <v>2.6499999999999999E-2</v>
      </c>
      <c r="G119" s="75">
        <v>5054985</v>
      </c>
      <c r="H119" s="23">
        <v>416</v>
      </c>
      <c r="I119" s="23">
        <v>-60</v>
      </c>
      <c r="J119" s="23">
        <v>31.34</v>
      </c>
      <c r="K119" s="23">
        <v>-193.83</v>
      </c>
      <c r="L119" s="23">
        <v>-30.88</v>
      </c>
      <c r="M119" s="23">
        <v>2.4700000000000002</v>
      </c>
      <c r="N119" s="21" t="str">
        <f t="shared" si="1"/>
        <v>▶</v>
      </c>
    </row>
    <row r="120" spans="1:14">
      <c r="A120" s="20">
        <v>119</v>
      </c>
      <c r="B120" s="23" t="s">
        <v>927</v>
      </c>
      <c r="C120" s="44" t="s">
        <v>928</v>
      </c>
      <c r="D120" s="23">
        <v>545</v>
      </c>
      <c r="E120" s="46" t="s">
        <v>929</v>
      </c>
      <c r="F120" s="45">
        <v>2.64E-2</v>
      </c>
      <c r="G120" s="75">
        <v>69750</v>
      </c>
      <c r="H120" s="23">
        <v>518</v>
      </c>
      <c r="I120" s="23">
        <v>-72</v>
      </c>
      <c r="J120" s="23">
        <v>0.2</v>
      </c>
      <c r="K120" s="23">
        <v>-10.28</v>
      </c>
      <c r="L120" s="23">
        <v>-36.43</v>
      </c>
      <c r="M120" s="23">
        <v>2.0099999999999998</v>
      </c>
      <c r="N120" s="21" t="str">
        <f t="shared" si="1"/>
        <v>▶</v>
      </c>
    </row>
    <row r="121" spans="1:14">
      <c r="A121" s="20">
        <v>120</v>
      </c>
      <c r="B121" s="23" t="s">
        <v>930</v>
      </c>
      <c r="C121" s="44" t="s">
        <v>931</v>
      </c>
      <c r="D121" s="75">
        <v>4880</v>
      </c>
      <c r="E121" s="46" t="s">
        <v>889</v>
      </c>
      <c r="F121" s="45">
        <v>2.63E-2</v>
      </c>
      <c r="G121" s="75">
        <v>38296</v>
      </c>
      <c r="H121" s="75">
        <v>1856</v>
      </c>
      <c r="I121" s="23">
        <v>690</v>
      </c>
      <c r="J121" s="23">
        <v>3.78</v>
      </c>
      <c r="K121" s="23">
        <v>2.58</v>
      </c>
      <c r="L121" s="23">
        <v>16.559999999999999</v>
      </c>
      <c r="M121" s="23">
        <v>0.45</v>
      </c>
      <c r="N121" s="21" t="str">
        <f t="shared" si="1"/>
        <v>▶</v>
      </c>
    </row>
    <row r="122" spans="1:14">
      <c r="A122" s="20">
        <v>121</v>
      </c>
      <c r="B122" s="23" t="s">
        <v>932</v>
      </c>
      <c r="C122" s="44" t="s">
        <v>933</v>
      </c>
      <c r="D122" s="75">
        <v>2540</v>
      </c>
      <c r="E122" s="46" t="s">
        <v>884</v>
      </c>
      <c r="F122" s="45">
        <v>2.63E-2</v>
      </c>
      <c r="G122" s="75">
        <v>703807</v>
      </c>
      <c r="H122" s="75">
        <v>3489</v>
      </c>
      <c r="I122" s="23">
        <v>-213</v>
      </c>
      <c r="J122" s="23">
        <v>2.85</v>
      </c>
      <c r="K122" s="23">
        <v>-11.71</v>
      </c>
      <c r="L122" s="23">
        <v>-29.9</v>
      </c>
      <c r="M122" s="23">
        <v>2.5099999999999998</v>
      </c>
      <c r="N122" s="21" t="str">
        <f t="shared" si="1"/>
        <v>▶</v>
      </c>
    </row>
    <row r="123" spans="1:14">
      <c r="A123" s="20">
        <v>122</v>
      </c>
      <c r="B123" s="23" t="s">
        <v>934</v>
      </c>
      <c r="C123" s="44" t="s">
        <v>935</v>
      </c>
      <c r="D123" s="23">
        <v>549</v>
      </c>
      <c r="E123" s="46" t="s">
        <v>929</v>
      </c>
      <c r="F123" s="45">
        <v>2.6200000000000001E-2</v>
      </c>
      <c r="G123" s="75">
        <v>41177</v>
      </c>
      <c r="H123" s="23">
        <v>230</v>
      </c>
      <c r="I123" s="23">
        <v>-19</v>
      </c>
      <c r="J123" s="23">
        <v>0.24</v>
      </c>
      <c r="K123" s="23">
        <v>-109.8</v>
      </c>
      <c r="L123" s="23">
        <v>-3.82</v>
      </c>
      <c r="M123" s="23">
        <v>0.81</v>
      </c>
      <c r="N123" s="21" t="str">
        <f t="shared" si="1"/>
        <v>▶</v>
      </c>
    </row>
    <row r="124" spans="1:14">
      <c r="A124" s="20">
        <v>123</v>
      </c>
      <c r="B124" s="23" t="s">
        <v>936</v>
      </c>
      <c r="C124" s="44" t="s">
        <v>937</v>
      </c>
      <c r="D124" s="75">
        <v>6650</v>
      </c>
      <c r="E124" s="46" t="s">
        <v>689</v>
      </c>
      <c r="F124" s="45">
        <v>2.6200000000000001E-2</v>
      </c>
      <c r="G124" s="75">
        <v>203023</v>
      </c>
      <c r="H124" s="23">
        <v>696</v>
      </c>
      <c r="I124" s="23">
        <v>-27</v>
      </c>
      <c r="J124" s="23">
        <v>1.56</v>
      </c>
      <c r="K124" s="23">
        <v>5.0199999999999996</v>
      </c>
      <c r="L124" s="23">
        <v>19.45</v>
      </c>
      <c r="M124" s="23">
        <v>0.28000000000000003</v>
      </c>
      <c r="N124" s="21" t="str">
        <f t="shared" si="1"/>
        <v>▶</v>
      </c>
    </row>
    <row r="125" spans="1:14">
      <c r="A125" s="20">
        <v>124</v>
      </c>
      <c r="B125" s="23" t="s">
        <v>938</v>
      </c>
      <c r="C125" s="44" t="s">
        <v>939</v>
      </c>
      <c r="D125" s="75">
        <v>7470</v>
      </c>
      <c r="E125" s="46" t="s">
        <v>654</v>
      </c>
      <c r="F125" s="45">
        <v>2.6100000000000002E-2</v>
      </c>
      <c r="G125" s="75">
        <v>1150</v>
      </c>
      <c r="H125" s="23">
        <v>104</v>
      </c>
      <c r="I125" s="23" t="s">
        <v>413</v>
      </c>
      <c r="J125" s="23">
        <v>0.51</v>
      </c>
      <c r="K125" s="23">
        <v>18.04</v>
      </c>
      <c r="L125" s="23" t="s">
        <v>413</v>
      </c>
      <c r="M125" s="23">
        <v>0.3</v>
      </c>
      <c r="N125" s="21" t="str">
        <f t="shared" si="1"/>
        <v>▶</v>
      </c>
    </row>
    <row r="126" spans="1:14">
      <c r="A126" s="20">
        <v>125</v>
      </c>
      <c r="B126" s="23" t="s">
        <v>940</v>
      </c>
      <c r="C126" s="44" t="s">
        <v>941</v>
      </c>
      <c r="D126" s="23">
        <v>631</v>
      </c>
      <c r="E126" s="46" t="s">
        <v>942</v>
      </c>
      <c r="F126" s="45">
        <v>2.5999999999999999E-2</v>
      </c>
      <c r="G126" s="75">
        <v>214895</v>
      </c>
      <c r="H126" s="23">
        <v>283</v>
      </c>
      <c r="I126" s="23">
        <v>-66</v>
      </c>
      <c r="J126" s="23">
        <v>1.24</v>
      </c>
      <c r="K126" s="23">
        <v>-9.2799999999999994</v>
      </c>
      <c r="L126" s="23">
        <v>-30.91</v>
      </c>
      <c r="M126" s="23">
        <v>1.01</v>
      </c>
      <c r="N126" s="21" t="str">
        <f t="shared" si="1"/>
        <v>▶</v>
      </c>
    </row>
    <row r="127" spans="1:14">
      <c r="E127" s="46"/>
      <c r="F127" s="46"/>
      <c r="N127" s="21" t="str">
        <f t="shared" si="1"/>
        <v/>
      </c>
    </row>
    <row r="128" spans="1:14">
      <c r="E128" s="46"/>
      <c r="F128" s="46"/>
      <c r="N128" s="21" t="str">
        <f t="shared" si="1"/>
        <v/>
      </c>
    </row>
    <row r="129" spans="5:14">
      <c r="E129" s="46"/>
      <c r="F129" s="46"/>
      <c r="N129" s="21" t="str">
        <f t="shared" si="1"/>
        <v/>
      </c>
    </row>
    <row r="130" spans="5:14">
      <c r="E130" s="46"/>
      <c r="F130" s="46"/>
      <c r="N130" s="21" t="str">
        <f t="shared" si="1"/>
        <v/>
      </c>
    </row>
    <row r="131" spans="5:14">
      <c r="E131" s="46"/>
      <c r="F131" s="46"/>
      <c r="N131" s="21" t="str">
        <f t="shared" ref="N131:N194" si="2">IF(ISBLANK($C131),"",HYPERLINK($C131,"▶"))</f>
        <v/>
      </c>
    </row>
    <row r="132" spans="5:14">
      <c r="E132" s="46"/>
      <c r="F132" s="46"/>
      <c r="N132" s="21" t="str">
        <f t="shared" si="2"/>
        <v/>
      </c>
    </row>
    <row r="133" spans="5:14">
      <c r="E133" s="46"/>
      <c r="F133" s="46"/>
      <c r="N133" s="21" t="str">
        <f t="shared" si="2"/>
        <v/>
      </c>
    </row>
    <row r="134" spans="5:14">
      <c r="E134" s="46"/>
      <c r="F134" s="46"/>
      <c r="N134" s="21" t="str">
        <f t="shared" si="2"/>
        <v/>
      </c>
    </row>
    <row r="135" spans="5:14">
      <c r="E135" s="46"/>
      <c r="F135" s="46"/>
      <c r="N135" s="21" t="str">
        <f t="shared" si="2"/>
        <v/>
      </c>
    </row>
    <row r="136" spans="5:14">
      <c r="E136" s="46"/>
      <c r="F136" s="46"/>
      <c r="N136" s="21" t="str">
        <f t="shared" si="2"/>
        <v/>
      </c>
    </row>
    <row r="137" spans="5:14">
      <c r="E137" s="46"/>
      <c r="F137" s="46"/>
      <c r="N137" s="21" t="str">
        <f t="shared" si="2"/>
        <v/>
      </c>
    </row>
    <row r="138" spans="5:14">
      <c r="E138" s="46"/>
      <c r="F138" s="46"/>
      <c r="N138" s="21" t="str">
        <f t="shared" si="2"/>
        <v/>
      </c>
    </row>
    <row r="139" spans="5:14">
      <c r="E139" s="46"/>
      <c r="F139" s="46"/>
      <c r="N139" s="21" t="str">
        <f t="shared" si="2"/>
        <v/>
      </c>
    </row>
    <row r="140" spans="5:14">
      <c r="E140" s="46"/>
      <c r="F140" s="46"/>
      <c r="N140" s="21" t="str">
        <f t="shared" si="2"/>
        <v/>
      </c>
    </row>
    <row r="141" spans="5:14">
      <c r="E141" s="46"/>
      <c r="F141" s="46"/>
      <c r="N141" s="21" t="str">
        <f t="shared" si="2"/>
        <v/>
      </c>
    </row>
    <row r="142" spans="5:14">
      <c r="E142" s="46"/>
      <c r="F142" s="46"/>
      <c r="N142" s="21" t="str">
        <f t="shared" si="2"/>
        <v/>
      </c>
    </row>
    <row r="143" spans="5:14">
      <c r="E143" s="46"/>
      <c r="F143" s="46"/>
      <c r="N143" s="21" t="str">
        <f t="shared" si="2"/>
        <v/>
      </c>
    </row>
    <row r="144" spans="5:14">
      <c r="E144" s="46"/>
      <c r="F144" s="46"/>
      <c r="N144" s="21" t="str">
        <f t="shared" si="2"/>
        <v/>
      </c>
    </row>
    <row r="145" spans="5:14">
      <c r="E145" s="46"/>
      <c r="F145" s="46"/>
      <c r="N145" s="21" t="str">
        <f t="shared" si="2"/>
        <v/>
      </c>
    </row>
    <row r="146" spans="5:14">
      <c r="E146" s="46"/>
      <c r="F146" s="46"/>
      <c r="N146" s="21" t="str">
        <f t="shared" si="2"/>
        <v/>
      </c>
    </row>
    <row r="147" spans="5:14">
      <c r="E147" s="46"/>
      <c r="F147" s="46"/>
      <c r="N147" s="21" t="str">
        <f t="shared" si="2"/>
        <v/>
      </c>
    </row>
    <row r="148" spans="5:14">
      <c r="E148" s="46"/>
      <c r="F148" s="46"/>
      <c r="N148" s="21" t="str">
        <f t="shared" si="2"/>
        <v/>
      </c>
    </row>
    <row r="149" spans="5:14">
      <c r="E149" s="46"/>
      <c r="F149" s="46"/>
      <c r="N149" s="21" t="str">
        <f t="shared" si="2"/>
        <v/>
      </c>
    </row>
    <row r="150" spans="5:14">
      <c r="E150" s="46"/>
      <c r="F150" s="46"/>
      <c r="N150" s="21" t="str">
        <f t="shared" si="2"/>
        <v/>
      </c>
    </row>
    <row r="151" spans="5:14">
      <c r="E151" s="46"/>
      <c r="F151" s="46"/>
      <c r="N151" s="21" t="str">
        <f t="shared" si="2"/>
        <v/>
      </c>
    </row>
    <row r="152" spans="5:14">
      <c r="E152" s="46"/>
      <c r="F152" s="46"/>
      <c r="N152" s="21" t="str">
        <f t="shared" si="2"/>
        <v/>
      </c>
    </row>
    <row r="153" spans="5:14">
      <c r="E153" s="46"/>
      <c r="F153" s="46"/>
      <c r="N153" s="21" t="str">
        <f t="shared" si="2"/>
        <v/>
      </c>
    </row>
    <row r="154" spans="5:14">
      <c r="E154" s="46"/>
      <c r="F154" s="46"/>
      <c r="N154" s="21" t="str">
        <f t="shared" si="2"/>
        <v/>
      </c>
    </row>
    <row r="155" spans="5:14">
      <c r="E155" s="46"/>
      <c r="F155" s="46"/>
      <c r="N155" s="21" t="str">
        <f t="shared" si="2"/>
        <v/>
      </c>
    </row>
    <row r="156" spans="5:14">
      <c r="E156" s="46"/>
      <c r="F156" s="46"/>
      <c r="N156" s="21" t="str">
        <f t="shared" si="2"/>
        <v/>
      </c>
    </row>
    <row r="157" spans="5:14">
      <c r="E157" s="46"/>
      <c r="F157" s="46"/>
      <c r="N157" s="21" t="str">
        <f t="shared" si="2"/>
        <v/>
      </c>
    </row>
    <row r="158" spans="5:14">
      <c r="E158" s="46"/>
      <c r="F158" s="46"/>
      <c r="N158" s="21" t="str">
        <f t="shared" si="2"/>
        <v/>
      </c>
    </row>
    <row r="159" spans="5:14">
      <c r="E159" s="46"/>
      <c r="F159" s="46"/>
      <c r="N159" s="21" t="str">
        <f t="shared" si="2"/>
        <v/>
      </c>
    </row>
    <row r="160" spans="5:14">
      <c r="E160" s="46"/>
      <c r="F160" s="46"/>
      <c r="N160" s="21" t="str">
        <f t="shared" si="2"/>
        <v/>
      </c>
    </row>
    <row r="161" spans="5:14">
      <c r="E161" s="46"/>
      <c r="F161" s="46"/>
      <c r="N161" s="21" t="str">
        <f t="shared" si="2"/>
        <v/>
      </c>
    </row>
    <row r="162" spans="5:14">
      <c r="E162" s="46"/>
      <c r="F162" s="46"/>
      <c r="N162" s="21" t="str">
        <f t="shared" si="2"/>
        <v/>
      </c>
    </row>
    <row r="163" spans="5:14">
      <c r="E163" s="46"/>
      <c r="F163" s="46"/>
      <c r="N163" s="21" t="str">
        <f t="shared" si="2"/>
        <v/>
      </c>
    </row>
    <row r="164" spans="5:14">
      <c r="E164" s="46"/>
      <c r="F164" s="46"/>
      <c r="N164" s="21" t="str">
        <f t="shared" si="2"/>
        <v/>
      </c>
    </row>
    <row r="165" spans="5:14">
      <c r="E165" s="46"/>
      <c r="F165" s="46"/>
      <c r="N165" s="21" t="str">
        <f t="shared" si="2"/>
        <v/>
      </c>
    </row>
    <row r="166" spans="5:14">
      <c r="E166" s="46"/>
      <c r="F166" s="46"/>
      <c r="N166" s="21" t="str">
        <f t="shared" si="2"/>
        <v/>
      </c>
    </row>
    <row r="167" spans="5:14">
      <c r="E167" s="46"/>
      <c r="F167" s="46"/>
      <c r="N167" s="21" t="str">
        <f t="shared" si="2"/>
        <v/>
      </c>
    </row>
    <row r="168" spans="5:14">
      <c r="E168" s="46"/>
      <c r="F168" s="46"/>
      <c r="N168" s="21" t="str">
        <f t="shared" si="2"/>
        <v/>
      </c>
    </row>
    <row r="169" spans="5:14">
      <c r="E169" s="46"/>
      <c r="F169" s="46"/>
      <c r="N169" s="21" t="str">
        <f t="shared" si="2"/>
        <v/>
      </c>
    </row>
    <row r="170" spans="5:14">
      <c r="E170" s="46"/>
      <c r="F170" s="46"/>
      <c r="N170" s="21" t="str">
        <f t="shared" si="2"/>
        <v/>
      </c>
    </row>
    <row r="171" spans="5:14">
      <c r="E171" s="46"/>
      <c r="F171" s="46"/>
      <c r="N171" s="21" t="str">
        <f t="shared" si="2"/>
        <v/>
      </c>
    </row>
    <row r="172" spans="5:14">
      <c r="E172" s="46"/>
      <c r="F172" s="46"/>
      <c r="N172" s="21" t="str">
        <f t="shared" si="2"/>
        <v/>
      </c>
    </row>
    <row r="173" spans="5:14">
      <c r="E173" s="46"/>
      <c r="F173" s="46"/>
      <c r="N173" s="21" t="str">
        <f t="shared" si="2"/>
        <v/>
      </c>
    </row>
    <row r="174" spans="5:14">
      <c r="E174" s="46"/>
      <c r="F174" s="46"/>
      <c r="N174" s="21" t="str">
        <f t="shared" si="2"/>
        <v/>
      </c>
    </row>
    <row r="175" spans="5:14">
      <c r="E175" s="46"/>
      <c r="F175" s="46"/>
      <c r="N175" s="21" t="str">
        <f t="shared" si="2"/>
        <v/>
      </c>
    </row>
    <row r="176" spans="5:14">
      <c r="E176" s="46"/>
      <c r="F176" s="46"/>
      <c r="N176" s="21" t="str">
        <f t="shared" si="2"/>
        <v/>
      </c>
    </row>
    <row r="177" spans="5:14">
      <c r="E177" s="46"/>
      <c r="F177" s="46"/>
      <c r="N177" s="21" t="str">
        <f t="shared" si="2"/>
        <v/>
      </c>
    </row>
    <row r="178" spans="5:14">
      <c r="E178" s="46"/>
      <c r="F178" s="46"/>
      <c r="N178" s="21" t="str">
        <f t="shared" si="2"/>
        <v/>
      </c>
    </row>
    <row r="179" spans="5:14">
      <c r="E179" s="46"/>
      <c r="F179" s="46"/>
      <c r="N179" s="21" t="str">
        <f t="shared" si="2"/>
        <v/>
      </c>
    </row>
    <row r="180" spans="5:14">
      <c r="E180" s="46"/>
      <c r="F180" s="46"/>
      <c r="N180" s="21" t="str">
        <f t="shared" si="2"/>
        <v/>
      </c>
    </row>
    <row r="181" spans="5:14">
      <c r="E181" s="46"/>
      <c r="F181" s="46"/>
      <c r="N181" s="21" t="str">
        <f t="shared" si="2"/>
        <v/>
      </c>
    </row>
    <row r="182" spans="5:14">
      <c r="E182" s="46"/>
      <c r="F182" s="46"/>
      <c r="N182" s="21" t="str">
        <f t="shared" si="2"/>
        <v/>
      </c>
    </row>
    <row r="183" spans="5:14">
      <c r="E183" s="46"/>
      <c r="F183" s="46"/>
      <c r="N183" s="21" t="str">
        <f t="shared" si="2"/>
        <v/>
      </c>
    </row>
    <row r="184" spans="5:14">
      <c r="E184" s="46"/>
      <c r="F184" s="46"/>
      <c r="N184" s="21" t="str">
        <f t="shared" si="2"/>
        <v/>
      </c>
    </row>
    <row r="185" spans="5:14">
      <c r="E185" s="46"/>
      <c r="F185" s="46"/>
      <c r="N185" s="21" t="str">
        <f t="shared" si="2"/>
        <v/>
      </c>
    </row>
    <row r="186" spans="5:14">
      <c r="E186" s="46"/>
      <c r="F186" s="46"/>
      <c r="N186" s="21" t="str">
        <f t="shared" si="2"/>
        <v/>
      </c>
    </row>
    <row r="187" spans="5:14">
      <c r="E187" s="46"/>
      <c r="F187" s="46"/>
      <c r="N187" s="21" t="str">
        <f t="shared" si="2"/>
        <v/>
      </c>
    </row>
    <row r="188" spans="5:14">
      <c r="E188" s="46"/>
      <c r="F188" s="46"/>
      <c r="N188" s="21" t="str">
        <f t="shared" si="2"/>
        <v/>
      </c>
    </row>
    <row r="189" spans="5:14">
      <c r="E189" s="46"/>
      <c r="F189" s="46"/>
      <c r="N189" s="21" t="str">
        <f t="shared" si="2"/>
        <v/>
      </c>
    </row>
    <row r="190" spans="5:14">
      <c r="E190" s="46"/>
      <c r="F190" s="46"/>
      <c r="N190" s="21" t="str">
        <f t="shared" si="2"/>
        <v/>
      </c>
    </row>
    <row r="191" spans="5:14">
      <c r="E191" s="46"/>
      <c r="F191" s="46"/>
      <c r="N191" s="21" t="str">
        <f t="shared" si="2"/>
        <v/>
      </c>
    </row>
    <row r="192" spans="5:14">
      <c r="E192" s="46"/>
      <c r="F192" s="46"/>
      <c r="N192" s="21" t="str">
        <f t="shared" si="2"/>
        <v/>
      </c>
    </row>
    <row r="193" spans="5:14">
      <c r="E193" s="46"/>
      <c r="F193" s="46"/>
      <c r="N193" s="21" t="str">
        <f t="shared" si="2"/>
        <v/>
      </c>
    </row>
    <row r="194" spans="5:14">
      <c r="E194" s="46"/>
      <c r="F194" s="46"/>
      <c r="N194" s="21" t="str">
        <f t="shared" si="2"/>
        <v/>
      </c>
    </row>
    <row r="195" spans="5:14">
      <c r="E195" s="46"/>
      <c r="F195" s="46"/>
      <c r="N195" s="21" t="str">
        <f t="shared" ref="N195:N200" si="3">IF(ISBLANK($C195),"",HYPERLINK($C195,"▶"))</f>
        <v/>
      </c>
    </row>
    <row r="196" spans="5:14">
      <c r="E196" s="46"/>
      <c r="F196" s="46"/>
      <c r="N196" s="21" t="str">
        <f t="shared" si="3"/>
        <v/>
      </c>
    </row>
    <row r="197" spans="5:14">
      <c r="E197" s="46"/>
      <c r="F197" s="46"/>
      <c r="N197" s="21" t="str">
        <f t="shared" si="3"/>
        <v/>
      </c>
    </row>
    <row r="198" spans="5:14">
      <c r="E198" s="46"/>
      <c r="F198" s="46"/>
      <c r="N198" s="21" t="str">
        <f t="shared" si="3"/>
        <v/>
      </c>
    </row>
    <row r="199" spans="5:14">
      <c r="E199" s="46"/>
      <c r="F199" s="46"/>
      <c r="N199" s="21" t="str">
        <f t="shared" si="3"/>
        <v/>
      </c>
    </row>
    <row r="200" spans="5:14">
      <c r="E200" s="46"/>
      <c r="F200" s="46"/>
      <c r="N200" s="21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CFBA3-9E40-4871-83D1-2DEDB64508ED}">
  <sheetPr codeName="Sheet4"/>
  <dimension ref="A1:I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1" sqref="I1"/>
    </sheetView>
  </sheetViews>
  <sheetFormatPr defaultRowHeight="16.5"/>
  <cols>
    <col min="1" max="1" width="28.25" customWidth="1"/>
    <col min="2" max="2" width="0.875" style="38" customWidth="1"/>
    <col min="3" max="3" width="9.25" bestFit="1" customWidth="1"/>
    <col min="4" max="7" width="23" bestFit="1" customWidth="1"/>
    <col min="8" max="8" width="11.25" bestFit="1" customWidth="1"/>
    <col min="9" max="9" width="9" style="20"/>
  </cols>
  <sheetData>
    <row r="1" spans="1:9" s="29" customFormat="1" ht="17.25" thickBot="1">
      <c r="A1" s="28" t="s">
        <v>71</v>
      </c>
      <c r="B1" s="37" t="s">
        <v>81</v>
      </c>
      <c r="C1" s="28" t="s">
        <v>72</v>
      </c>
      <c r="D1" s="28" t="s">
        <v>943</v>
      </c>
      <c r="E1" s="28" t="s">
        <v>944</v>
      </c>
      <c r="F1" s="28" t="s">
        <v>945</v>
      </c>
      <c r="G1" s="28" t="s">
        <v>946</v>
      </c>
      <c r="H1" s="28" t="s">
        <v>73</v>
      </c>
      <c r="I1" s="28" t="s">
        <v>41</v>
      </c>
    </row>
    <row r="2" spans="1:9" ht="17.25" thickTop="1">
      <c r="A2" t="s">
        <v>947</v>
      </c>
      <c r="B2" s="38" t="s">
        <v>948</v>
      </c>
      <c r="C2" s="8">
        <v>6.13E-2</v>
      </c>
      <c r="D2">
        <v>43</v>
      </c>
      <c r="E2">
        <v>14</v>
      </c>
      <c r="F2">
        <v>1</v>
      </c>
      <c r="G2">
        <v>28</v>
      </c>
      <c r="H2" s="10">
        <v>1</v>
      </c>
      <c r="I2" s="21" t="str">
        <f>IF(ISBLANK($B2),"",HYPERLINK($B2,"▶"))</f>
        <v>▶</v>
      </c>
    </row>
    <row r="3" spans="1:9">
      <c r="A3" t="s">
        <v>949</v>
      </c>
      <c r="B3" s="38" t="s">
        <v>950</v>
      </c>
      <c r="C3" s="8">
        <v>5.1200000000000002E-2</v>
      </c>
      <c r="D3">
        <v>24</v>
      </c>
      <c r="E3">
        <v>21</v>
      </c>
      <c r="F3">
        <v>0</v>
      </c>
      <c r="G3">
        <v>3</v>
      </c>
      <c r="H3" s="10">
        <v>0.83</v>
      </c>
      <c r="I3" s="21" t="str">
        <f t="shared" ref="I3:I66" si="0">IF(ISBLANK($B3),"",HYPERLINK($B3,"▶"))</f>
        <v>▶</v>
      </c>
    </row>
    <row r="4" spans="1:9">
      <c r="A4" t="s">
        <v>951</v>
      </c>
      <c r="B4" s="38" t="s">
        <v>952</v>
      </c>
      <c r="C4" s="8">
        <v>4.6300000000000001E-2</v>
      </c>
      <c r="D4">
        <v>20</v>
      </c>
      <c r="E4">
        <v>5</v>
      </c>
      <c r="F4">
        <v>1</v>
      </c>
      <c r="G4">
        <v>14</v>
      </c>
      <c r="H4" s="10">
        <v>0.75</v>
      </c>
      <c r="I4" s="21" t="str">
        <f t="shared" si="0"/>
        <v>▶</v>
      </c>
    </row>
    <row r="5" spans="1:9">
      <c r="A5" t="s">
        <v>953</v>
      </c>
      <c r="B5" s="38" t="s">
        <v>954</v>
      </c>
      <c r="C5" s="8">
        <v>2.6499999999999999E-2</v>
      </c>
      <c r="D5">
        <v>52</v>
      </c>
      <c r="E5">
        <v>29</v>
      </c>
      <c r="F5">
        <v>7</v>
      </c>
      <c r="G5">
        <v>16</v>
      </c>
      <c r="H5" s="10">
        <v>0.43</v>
      </c>
      <c r="I5" s="21" t="str">
        <f t="shared" si="0"/>
        <v>▶</v>
      </c>
    </row>
    <row r="6" spans="1:9">
      <c r="A6" t="s">
        <v>955</v>
      </c>
      <c r="B6" s="38" t="s">
        <v>956</v>
      </c>
      <c r="C6" s="8">
        <v>2.2200000000000001E-2</v>
      </c>
      <c r="D6">
        <v>1</v>
      </c>
      <c r="E6">
        <v>1</v>
      </c>
      <c r="F6">
        <v>0</v>
      </c>
      <c r="G6">
        <v>0</v>
      </c>
      <c r="H6" s="10">
        <v>0.36</v>
      </c>
      <c r="I6" s="21" t="str">
        <f t="shared" si="0"/>
        <v>▶</v>
      </c>
    </row>
    <row r="7" spans="1:9">
      <c r="A7" t="s">
        <v>957</v>
      </c>
      <c r="B7" s="38" t="s">
        <v>958</v>
      </c>
      <c r="C7" s="8">
        <v>2.0299999999999999E-2</v>
      </c>
      <c r="D7">
        <v>5</v>
      </c>
      <c r="E7">
        <v>3</v>
      </c>
      <c r="F7">
        <v>0</v>
      </c>
      <c r="G7">
        <v>2</v>
      </c>
      <c r="H7" s="10">
        <v>0.33</v>
      </c>
      <c r="I7" s="21" t="str">
        <f t="shared" si="0"/>
        <v>▶</v>
      </c>
    </row>
    <row r="8" spans="1:9">
      <c r="A8" t="s">
        <v>959</v>
      </c>
      <c r="B8" s="38" t="s">
        <v>960</v>
      </c>
      <c r="C8" s="8">
        <v>1.8499999999999999E-2</v>
      </c>
      <c r="D8">
        <v>1</v>
      </c>
      <c r="E8">
        <v>1</v>
      </c>
      <c r="F8">
        <v>0</v>
      </c>
      <c r="G8">
        <v>0</v>
      </c>
      <c r="H8" s="10">
        <v>0.3</v>
      </c>
      <c r="I8" s="21" t="str">
        <f t="shared" si="0"/>
        <v>▶</v>
      </c>
    </row>
    <row r="9" spans="1:9">
      <c r="A9" t="s">
        <v>961</v>
      </c>
      <c r="B9" s="38" t="s">
        <v>962</v>
      </c>
      <c r="C9" s="8">
        <v>1.1599999999999999E-2</v>
      </c>
      <c r="D9">
        <v>21</v>
      </c>
      <c r="E9">
        <v>9</v>
      </c>
      <c r="F9">
        <v>3</v>
      </c>
      <c r="G9">
        <v>9</v>
      </c>
      <c r="H9" s="10">
        <v>0.18</v>
      </c>
      <c r="I9" s="21" t="str">
        <f t="shared" si="0"/>
        <v>▶</v>
      </c>
    </row>
    <row r="10" spans="1:9">
      <c r="A10" t="s">
        <v>963</v>
      </c>
      <c r="B10" s="38" t="s">
        <v>964</v>
      </c>
      <c r="C10" s="8">
        <v>1.12E-2</v>
      </c>
      <c r="D10">
        <v>77</v>
      </c>
      <c r="E10">
        <v>34</v>
      </c>
      <c r="F10">
        <v>8</v>
      </c>
      <c r="G10">
        <v>35</v>
      </c>
      <c r="H10" s="10">
        <v>0.18</v>
      </c>
      <c r="I10" s="21" t="str">
        <f t="shared" si="0"/>
        <v>▶</v>
      </c>
    </row>
    <row r="11" spans="1:9">
      <c r="A11" t="s">
        <v>965</v>
      </c>
      <c r="B11" s="38" t="s">
        <v>966</v>
      </c>
      <c r="C11" s="8">
        <v>1.12E-2</v>
      </c>
      <c r="D11">
        <v>12</v>
      </c>
      <c r="E11">
        <v>3</v>
      </c>
      <c r="F11">
        <v>0</v>
      </c>
      <c r="G11">
        <v>9</v>
      </c>
      <c r="H11" s="10">
        <v>0.18</v>
      </c>
      <c r="I11" s="21" t="str">
        <f t="shared" si="0"/>
        <v>▶</v>
      </c>
    </row>
    <row r="12" spans="1:9">
      <c r="A12" t="s">
        <v>967</v>
      </c>
      <c r="B12" s="38" t="s">
        <v>968</v>
      </c>
      <c r="C12" s="8">
        <v>1.0500000000000001E-2</v>
      </c>
      <c r="D12">
        <v>57</v>
      </c>
      <c r="E12">
        <v>27</v>
      </c>
      <c r="F12">
        <v>6</v>
      </c>
      <c r="G12">
        <v>24</v>
      </c>
      <c r="H12" s="10">
        <v>0.17</v>
      </c>
      <c r="I12" s="21" t="str">
        <f t="shared" si="0"/>
        <v>▶</v>
      </c>
    </row>
    <row r="13" spans="1:9">
      <c r="A13" t="s">
        <v>969</v>
      </c>
      <c r="B13" s="38" t="s">
        <v>970</v>
      </c>
      <c r="C13" s="8">
        <v>7.6E-3</v>
      </c>
      <c r="D13">
        <v>14</v>
      </c>
      <c r="E13">
        <v>3</v>
      </c>
      <c r="F13">
        <v>5</v>
      </c>
      <c r="G13">
        <v>6</v>
      </c>
      <c r="H13" s="10">
        <v>0.12</v>
      </c>
      <c r="I13" s="21" t="str">
        <f t="shared" si="0"/>
        <v>▶</v>
      </c>
    </row>
    <row r="14" spans="1:9">
      <c r="A14" t="s">
        <v>971</v>
      </c>
      <c r="B14" s="38" t="s">
        <v>972</v>
      </c>
      <c r="C14" s="8">
        <v>7.1999999999999998E-3</v>
      </c>
      <c r="D14">
        <v>28</v>
      </c>
      <c r="E14">
        <v>8</v>
      </c>
      <c r="F14">
        <v>5</v>
      </c>
      <c r="G14">
        <v>15</v>
      </c>
      <c r="H14" s="10">
        <v>0.11</v>
      </c>
      <c r="I14" s="21" t="str">
        <f t="shared" si="0"/>
        <v>▶</v>
      </c>
    </row>
    <row r="15" spans="1:9">
      <c r="A15" t="s">
        <v>973</v>
      </c>
      <c r="B15" s="38" t="s">
        <v>974</v>
      </c>
      <c r="C15" s="8">
        <v>7.1999999999999998E-3</v>
      </c>
      <c r="D15">
        <v>12</v>
      </c>
      <c r="E15">
        <v>4</v>
      </c>
      <c r="F15">
        <v>2</v>
      </c>
      <c r="G15">
        <v>6</v>
      </c>
      <c r="H15" s="10">
        <v>0.11</v>
      </c>
      <c r="I15" s="21" t="str">
        <f t="shared" si="0"/>
        <v>▶</v>
      </c>
    </row>
    <row r="16" spans="1:9">
      <c r="A16" t="s">
        <v>975</v>
      </c>
      <c r="B16" s="38" t="s">
        <v>976</v>
      </c>
      <c r="C16" s="8">
        <v>7.1999999999999998E-3</v>
      </c>
      <c r="D16">
        <v>27</v>
      </c>
      <c r="E16">
        <v>9</v>
      </c>
      <c r="F16">
        <v>2</v>
      </c>
      <c r="G16">
        <v>16</v>
      </c>
      <c r="H16" s="10">
        <v>0.11</v>
      </c>
      <c r="I16" s="21" t="str">
        <f t="shared" si="0"/>
        <v>▶</v>
      </c>
    </row>
    <row r="17" spans="1:9">
      <c r="A17" t="s">
        <v>977</v>
      </c>
      <c r="B17" s="38" t="s">
        <v>978</v>
      </c>
      <c r="C17" s="8">
        <v>6.4000000000000003E-3</v>
      </c>
      <c r="D17">
        <v>64</v>
      </c>
      <c r="E17">
        <v>23</v>
      </c>
      <c r="F17">
        <v>5</v>
      </c>
      <c r="G17">
        <v>36</v>
      </c>
      <c r="H17" s="10">
        <v>0.1</v>
      </c>
      <c r="I17" s="21" t="str">
        <f t="shared" si="0"/>
        <v>▶</v>
      </c>
    </row>
    <row r="18" spans="1:9">
      <c r="A18" t="s">
        <v>979</v>
      </c>
      <c r="B18" s="38" t="s">
        <v>980</v>
      </c>
      <c r="C18" s="8">
        <v>4.8999999999999998E-3</v>
      </c>
      <c r="D18">
        <v>1350</v>
      </c>
      <c r="E18">
        <v>671</v>
      </c>
      <c r="F18">
        <v>157</v>
      </c>
      <c r="G18">
        <v>522</v>
      </c>
      <c r="H18" s="10">
        <v>7.0000000000000007E-2</v>
      </c>
      <c r="I18" s="21" t="str">
        <f t="shared" si="0"/>
        <v>▶</v>
      </c>
    </row>
    <row r="19" spans="1:9">
      <c r="A19" t="s">
        <v>981</v>
      </c>
      <c r="B19" s="38" t="s">
        <v>982</v>
      </c>
      <c r="C19" s="8">
        <v>4.5999999999999999E-3</v>
      </c>
      <c r="D19">
        <v>61</v>
      </c>
      <c r="E19">
        <v>23</v>
      </c>
      <c r="F19">
        <v>3</v>
      </c>
      <c r="G19">
        <v>35</v>
      </c>
      <c r="H19" s="10">
        <v>7.0000000000000007E-2</v>
      </c>
      <c r="I19" s="21" t="str">
        <f t="shared" si="0"/>
        <v>▶</v>
      </c>
    </row>
    <row r="20" spans="1:9">
      <c r="A20" t="s">
        <v>983</v>
      </c>
      <c r="B20" s="38" t="s">
        <v>984</v>
      </c>
      <c r="C20" s="8">
        <v>3.8999999999999998E-3</v>
      </c>
      <c r="D20">
        <v>15</v>
      </c>
      <c r="E20">
        <v>5</v>
      </c>
      <c r="F20">
        <v>3</v>
      </c>
      <c r="G20">
        <v>7</v>
      </c>
      <c r="H20" s="10">
        <v>0.06</v>
      </c>
      <c r="I20" s="21" t="str">
        <f t="shared" si="0"/>
        <v>▶</v>
      </c>
    </row>
    <row r="21" spans="1:9">
      <c r="A21" t="s">
        <v>985</v>
      </c>
      <c r="B21" s="38" t="s">
        <v>986</v>
      </c>
      <c r="C21" s="8">
        <v>3.7000000000000002E-3</v>
      </c>
      <c r="D21">
        <v>7</v>
      </c>
      <c r="E21">
        <v>4</v>
      </c>
      <c r="F21">
        <v>0</v>
      </c>
      <c r="G21">
        <v>3</v>
      </c>
      <c r="H21" s="10">
        <v>0.06</v>
      </c>
      <c r="I21" s="21" t="str">
        <f t="shared" si="0"/>
        <v>▶</v>
      </c>
    </row>
    <row r="22" spans="1:9">
      <c r="A22" t="s">
        <v>987</v>
      </c>
      <c r="B22" s="38" t="s">
        <v>988</v>
      </c>
      <c r="C22" s="8">
        <v>3.0999999999999999E-3</v>
      </c>
      <c r="D22">
        <v>19</v>
      </c>
      <c r="E22">
        <v>9</v>
      </c>
      <c r="F22">
        <v>3</v>
      </c>
      <c r="G22">
        <v>7</v>
      </c>
      <c r="H22" s="10">
        <v>0.05</v>
      </c>
      <c r="I22" s="21" t="str">
        <f t="shared" si="0"/>
        <v>▶</v>
      </c>
    </row>
    <row r="23" spans="1:9">
      <c r="A23" t="s">
        <v>989</v>
      </c>
      <c r="B23" s="38" t="s">
        <v>990</v>
      </c>
      <c r="C23" s="8">
        <v>2.8999999999999998E-3</v>
      </c>
      <c r="D23">
        <v>13</v>
      </c>
      <c r="E23">
        <v>6</v>
      </c>
      <c r="F23">
        <v>1</v>
      </c>
      <c r="G23">
        <v>6</v>
      </c>
      <c r="H23" s="10">
        <v>0.04</v>
      </c>
      <c r="I23" s="21" t="str">
        <f t="shared" si="0"/>
        <v>▶</v>
      </c>
    </row>
    <row r="24" spans="1:9">
      <c r="A24" t="s">
        <v>991</v>
      </c>
      <c r="B24" s="38" t="s">
        <v>992</v>
      </c>
      <c r="C24" s="8">
        <v>2.3E-3</v>
      </c>
      <c r="D24">
        <v>184</v>
      </c>
      <c r="E24">
        <v>62</v>
      </c>
      <c r="F24">
        <v>12</v>
      </c>
      <c r="G24">
        <v>110</v>
      </c>
      <c r="H24" s="10">
        <v>0.03</v>
      </c>
      <c r="I24" s="21" t="str">
        <f t="shared" si="0"/>
        <v>▶</v>
      </c>
    </row>
    <row r="25" spans="1:9">
      <c r="A25" t="s">
        <v>993</v>
      </c>
      <c r="B25" s="38" t="s">
        <v>994</v>
      </c>
      <c r="C25" s="8">
        <v>2.2000000000000001E-3</v>
      </c>
      <c r="D25">
        <v>23</v>
      </c>
      <c r="E25">
        <v>10</v>
      </c>
      <c r="F25">
        <v>3</v>
      </c>
      <c r="G25">
        <v>10</v>
      </c>
      <c r="H25" s="10">
        <v>0.03</v>
      </c>
      <c r="I25" s="21" t="str">
        <f t="shared" si="0"/>
        <v>▶</v>
      </c>
    </row>
    <row r="26" spans="1:9">
      <c r="A26" t="s">
        <v>995</v>
      </c>
      <c r="B26" s="38" t="s">
        <v>996</v>
      </c>
      <c r="C26" s="8">
        <v>1.5E-3</v>
      </c>
      <c r="D26">
        <v>12</v>
      </c>
      <c r="E26">
        <v>5</v>
      </c>
      <c r="F26">
        <v>0</v>
      </c>
      <c r="G26">
        <v>7</v>
      </c>
      <c r="H26" s="10">
        <v>0.02</v>
      </c>
      <c r="I26" s="21" t="str">
        <f t="shared" si="0"/>
        <v>▶</v>
      </c>
    </row>
    <row r="27" spans="1:9">
      <c r="A27" t="s">
        <v>997</v>
      </c>
      <c r="B27" s="38" t="s">
        <v>998</v>
      </c>
      <c r="C27" s="8">
        <v>1.4E-3</v>
      </c>
      <c r="D27">
        <v>52</v>
      </c>
      <c r="E27">
        <v>17</v>
      </c>
      <c r="F27">
        <v>7</v>
      </c>
      <c r="G27">
        <v>28</v>
      </c>
      <c r="H27" s="10">
        <v>0.02</v>
      </c>
      <c r="I27" s="21" t="str">
        <f t="shared" si="0"/>
        <v>▶</v>
      </c>
    </row>
    <row r="28" spans="1:9">
      <c r="A28" t="s">
        <v>999</v>
      </c>
      <c r="B28" s="38" t="s">
        <v>1000</v>
      </c>
      <c r="C28" s="8">
        <v>1.1999999999999999E-3</v>
      </c>
      <c r="D28">
        <v>1</v>
      </c>
      <c r="E28">
        <v>1</v>
      </c>
      <c r="F28">
        <v>0</v>
      </c>
      <c r="G28">
        <v>0</v>
      </c>
      <c r="H28" s="10">
        <v>0.01</v>
      </c>
      <c r="I28" s="21" t="str">
        <f t="shared" si="0"/>
        <v>▶</v>
      </c>
    </row>
    <row r="29" spans="1:9">
      <c r="A29" t="s">
        <v>1001</v>
      </c>
      <c r="B29" s="38" t="s">
        <v>1002</v>
      </c>
      <c r="C29" s="8">
        <v>4.0000000000000002E-4</v>
      </c>
      <c r="D29">
        <v>101</v>
      </c>
      <c r="E29">
        <v>43</v>
      </c>
      <c r="F29">
        <v>7</v>
      </c>
      <c r="G29">
        <v>51</v>
      </c>
      <c r="H29" s="10">
        <v>0</v>
      </c>
      <c r="I29" s="21" t="str">
        <f t="shared" si="0"/>
        <v>▶</v>
      </c>
    </row>
    <row r="30" spans="1:9">
      <c r="A30" t="s">
        <v>1003</v>
      </c>
      <c r="B30" s="38" t="s">
        <v>1004</v>
      </c>
      <c r="C30" s="8">
        <v>4.0000000000000002E-4</v>
      </c>
      <c r="D30">
        <v>36</v>
      </c>
      <c r="E30">
        <v>14</v>
      </c>
      <c r="F30">
        <v>1</v>
      </c>
      <c r="G30">
        <v>21</v>
      </c>
      <c r="H30" s="10">
        <v>0</v>
      </c>
      <c r="I30" s="21" t="str">
        <f t="shared" si="0"/>
        <v>▶</v>
      </c>
    </row>
    <row r="31" spans="1:9">
      <c r="A31" t="s">
        <v>1005</v>
      </c>
      <c r="B31" s="38" t="s">
        <v>1006</v>
      </c>
      <c r="C31" s="8">
        <v>2.9999999999999997E-4</v>
      </c>
      <c r="D31">
        <v>5</v>
      </c>
      <c r="E31">
        <v>3</v>
      </c>
      <c r="F31">
        <v>0</v>
      </c>
      <c r="G31">
        <v>2</v>
      </c>
      <c r="H31" s="10">
        <v>0</v>
      </c>
      <c r="I31" s="21" t="str">
        <f t="shared" si="0"/>
        <v>▶</v>
      </c>
    </row>
    <row r="32" spans="1:9">
      <c r="A32" t="s">
        <v>1007</v>
      </c>
      <c r="B32" s="38" t="s">
        <v>1008</v>
      </c>
      <c r="C32" s="8">
        <v>0</v>
      </c>
      <c r="D32">
        <v>1</v>
      </c>
      <c r="E32">
        <v>0</v>
      </c>
      <c r="F32">
        <v>1</v>
      </c>
      <c r="G32">
        <v>0</v>
      </c>
      <c r="H32" s="10">
        <v>0</v>
      </c>
      <c r="I32" s="21" t="str">
        <f t="shared" si="0"/>
        <v>▶</v>
      </c>
    </row>
    <row r="33" spans="1:9">
      <c r="A33" t="s">
        <v>1009</v>
      </c>
      <c r="B33" s="38" t="s">
        <v>1010</v>
      </c>
      <c r="C33" s="8">
        <v>0</v>
      </c>
      <c r="D33">
        <v>10</v>
      </c>
      <c r="E33">
        <v>5</v>
      </c>
      <c r="F33">
        <v>0</v>
      </c>
      <c r="G33">
        <v>5</v>
      </c>
      <c r="H33" s="10">
        <v>0</v>
      </c>
      <c r="I33" s="21" t="str">
        <f t="shared" si="0"/>
        <v>▶</v>
      </c>
    </row>
    <row r="34" spans="1:9">
      <c r="A34" t="s">
        <v>1011</v>
      </c>
      <c r="B34" s="38" t="s">
        <v>1012</v>
      </c>
      <c r="C34" s="8">
        <v>-8.0000000000000004E-4</v>
      </c>
      <c r="D34">
        <v>28</v>
      </c>
      <c r="E34">
        <v>8</v>
      </c>
      <c r="F34">
        <v>3</v>
      </c>
      <c r="G34">
        <v>17</v>
      </c>
      <c r="H34" s="10">
        <v>0.01</v>
      </c>
      <c r="I34" s="21" t="str">
        <f t="shared" si="0"/>
        <v>▶</v>
      </c>
    </row>
    <row r="35" spans="1:9">
      <c r="A35" t="s">
        <v>1013</v>
      </c>
      <c r="B35" s="38" t="s">
        <v>1014</v>
      </c>
      <c r="C35" s="8">
        <v>-1.1999999999999999E-3</v>
      </c>
      <c r="D35">
        <v>153</v>
      </c>
      <c r="E35">
        <v>68</v>
      </c>
      <c r="F35">
        <v>20</v>
      </c>
      <c r="G35">
        <v>65</v>
      </c>
      <c r="H35" s="10">
        <v>0.01</v>
      </c>
      <c r="I35" s="21" t="str">
        <f t="shared" si="0"/>
        <v>▶</v>
      </c>
    </row>
    <row r="36" spans="1:9">
      <c r="A36" t="s">
        <v>1015</v>
      </c>
      <c r="B36" s="38" t="s">
        <v>1016</v>
      </c>
      <c r="C36" s="8">
        <v>-1.2999999999999999E-3</v>
      </c>
      <c r="D36">
        <v>6</v>
      </c>
      <c r="E36">
        <v>2</v>
      </c>
      <c r="F36">
        <v>3</v>
      </c>
      <c r="G36">
        <v>1</v>
      </c>
      <c r="H36" s="10">
        <v>0.02</v>
      </c>
      <c r="I36" s="21" t="str">
        <f t="shared" si="0"/>
        <v>▶</v>
      </c>
    </row>
    <row r="37" spans="1:9">
      <c r="A37" t="s">
        <v>1017</v>
      </c>
      <c r="B37" s="38" t="s">
        <v>1018</v>
      </c>
      <c r="C37" s="8">
        <v>-1.4E-3</v>
      </c>
      <c r="D37">
        <v>120</v>
      </c>
      <c r="E37">
        <v>25</v>
      </c>
      <c r="F37">
        <v>18</v>
      </c>
      <c r="G37">
        <v>77</v>
      </c>
      <c r="H37" s="10">
        <v>0.02</v>
      </c>
      <c r="I37" s="21" t="str">
        <f t="shared" si="0"/>
        <v>▶</v>
      </c>
    </row>
    <row r="38" spans="1:9">
      <c r="A38" t="s">
        <v>1019</v>
      </c>
      <c r="B38" s="38" t="s">
        <v>1020</v>
      </c>
      <c r="C38" s="8">
        <v>-1.6999999999999999E-3</v>
      </c>
      <c r="D38">
        <v>7</v>
      </c>
      <c r="E38">
        <v>1</v>
      </c>
      <c r="F38">
        <v>1</v>
      </c>
      <c r="G38">
        <v>5</v>
      </c>
      <c r="H38" s="10">
        <v>0.02</v>
      </c>
      <c r="I38" s="21" t="str">
        <f t="shared" si="0"/>
        <v>▶</v>
      </c>
    </row>
    <row r="39" spans="1:9">
      <c r="A39" t="s">
        <v>1021</v>
      </c>
      <c r="B39" s="38" t="s">
        <v>1022</v>
      </c>
      <c r="C39" s="8">
        <v>-1.9E-3</v>
      </c>
      <c r="D39">
        <v>25</v>
      </c>
      <c r="E39">
        <v>6</v>
      </c>
      <c r="F39">
        <v>2</v>
      </c>
      <c r="G39">
        <v>17</v>
      </c>
      <c r="H39" s="10">
        <v>0.03</v>
      </c>
      <c r="I39" s="21" t="str">
        <f t="shared" si="0"/>
        <v>▶</v>
      </c>
    </row>
    <row r="40" spans="1:9">
      <c r="A40" t="s">
        <v>1023</v>
      </c>
      <c r="B40" s="38" t="s">
        <v>1024</v>
      </c>
      <c r="C40" s="8">
        <v>-2E-3</v>
      </c>
      <c r="D40">
        <v>8</v>
      </c>
      <c r="E40">
        <v>5</v>
      </c>
      <c r="F40">
        <v>0</v>
      </c>
      <c r="G40">
        <v>3</v>
      </c>
      <c r="H40" s="10">
        <v>0.03</v>
      </c>
      <c r="I40" s="21" t="str">
        <f t="shared" si="0"/>
        <v>▶</v>
      </c>
    </row>
    <row r="41" spans="1:9">
      <c r="A41" t="s">
        <v>1025</v>
      </c>
      <c r="B41" s="38" t="s">
        <v>1026</v>
      </c>
      <c r="C41" s="8">
        <v>-2.0999999999999999E-3</v>
      </c>
      <c r="D41">
        <v>95</v>
      </c>
      <c r="E41">
        <v>30</v>
      </c>
      <c r="F41">
        <v>11</v>
      </c>
      <c r="G41">
        <v>54</v>
      </c>
      <c r="H41" s="10">
        <v>0.03</v>
      </c>
      <c r="I41" s="21" t="str">
        <f t="shared" si="0"/>
        <v>▶</v>
      </c>
    </row>
    <row r="42" spans="1:9">
      <c r="A42" t="s">
        <v>1027</v>
      </c>
      <c r="B42" s="38" t="s">
        <v>1028</v>
      </c>
      <c r="C42" s="8">
        <v>-2.3E-3</v>
      </c>
      <c r="D42">
        <v>11</v>
      </c>
      <c r="E42">
        <v>3</v>
      </c>
      <c r="F42">
        <v>3</v>
      </c>
      <c r="G42">
        <v>5</v>
      </c>
      <c r="H42" s="10">
        <v>0.03</v>
      </c>
      <c r="I42" s="21" t="str">
        <f t="shared" si="0"/>
        <v>▶</v>
      </c>
    </row>
    <row r="43" spans="1:9">
      <c r="A43" t="s">
        <v>1029</v>
      </c>
      <c r="B43" s="38" t="s">
        <v>1030</v>
      </c>
      <c r="C43" s="8">
        <v>-2.3E-3</v>
      </c>
      <c r="D43">
        <v>18</v>
      </c>
      <c r="E43">
        <v>5</v>
      </c>
      <c r="F43">
        <v>3</v>
      </c>
      <c r="G43">
        <v>10</v>
      </c>
      <c r="H43" s="10">
        <v>0.03</v>
      </c>
      <c r="I43" s="21" t="str">
        <f t="shared" si="0"/>
        <v>▶</v>
      </c>
    </row>
    <row r="44" spans="1:9">
      <c r="A44" t="s">
        <v>1031</v>
      </c>
      <c r="B44" s="38" t="s">
        <v>1032</v>
      </c>
      <c r="C44" s="8">
        <v>-2.3E-3</v>
      </c>
      <c r="D44">
        <v>1</v>
      </c>
      <c r="E44">
        <v>0</v>
      </c>
      <c r="F44">
        <v>0</v>
      </c>
      <c r="G44">
        <v>1</v>
      </c>
      <c r="H44" s="10">
        <v>0.03</v>
      </c>
      <c r="I44" s="21" t="str">
        <f t="shared" si="0"/>
        <v>▶</v>
      </c>
    </row>
    <row r="45" spans="1:9">
      <c r="A45" t="s">
        <v>1033</v>
      </c>
      <c r="B45" s="38" t="s">
        <v>1034</v>
      </c>
      <c r="C45" s="8">
        <v>-2.5000000000000001E-3</v>
      </c>
      <c r="D45">
        <v>84</v>
      </c>
      <c r="E45">
        <v>30</v>
      </c>
      <c r="F45">
        <v>8</v>
      </c>
      <c r="G45">
        <v>46</v>
      </c>
      <c r="H45" s="10">
        <v>0.04</v>
      </c>
      <c r="I45" s="21" t="str">
        <f t="shared" si="0"/>
        <v>▶</v>
      </c>
    </row>
    <row r="46" spans="1:9">
      <c r="A46" t="s">
        <v>1035</v>
      </c>
      <c r="B46" s="38" t="s">
        <v>1036</v>
      </c>
      <c r="C46" s="8">
        <v>-2.5000000000000001E-3</v>
      </c>
      <c r="D46">
        <v>160</v>
      </c>
      <c r="E46">
        <v>38</v>
      </c>
      <c r="F46">
        <v>9</v>
      </c>
      <c r="G46">
        <v>113</v>
      </c>
      <c r="H46" s="10">
        <v>0.04</v>
      </c>
      <c r="I46" s="21" t="str">
        <f t="shared" si="0"/>
        <v>▶</v>
      </c>
    </row>
    <row r="47" spans="1:9">
      <c r="A47" t="s">
        <v>1037</v>
      </c>
      <c r="B47" s="38" t="s">
        <v>1038</v>
      </c>
      <c r="C47" s="8">
        <v>-2.8999999999999998E-3</v>
      </c>
      <c r="D47">
        <v>4</v>
      </c>
      <c r="E47">
        <v>1</v>
      </c>
      <c r="F47">
        <v>1</v>
      </c>
      <c r="G47">
        <v>2</v>
      </c>
      <c r="H47" s="10">
        <v>0.04</v>
      </c>
      <c r="I47" s="21" t="str">
        <f t="shared" si="0"/>
        <v>▶</v>
      </c>
    </row>
    <row r="48" spans="1:9">
      <c r="A48" t="s">
        <v>1039</v>
      </c>
      <c r="B48" s="38" t="s">
        <v>1040</v>
      </c>
      <c r="C48" s="8">
        <v>-3.0999999999999999E-3</v>
      </c>
      <c r="D48">
        <v>5</v>
      </c>
      <c r="E48">
        <v>0</v>
      </c>
      <c r="F48">
        <v>1</v>
      </c>
      <c r="G48">
        <v>4</v>
      </c>
      <c r="H48" s="10">
        <v>0.05</v>
      </c>
      <c r="I48" s="21" t="str">
        <f t="shared" si="0"/>
        <v>▶</v>
      </c>
    </row>
    <row r="49" spans="1:9">
      <c r="A49" t="s">
        <v>1041</v>
      </c>
      <c r="B49" s="38" t="s">
        <v>1042</v>
      </c>
      <c r="C49" s="8">
        <v>-3.3999999999999998E-3</v>
      </c>
      <c r="D49">
        <v>31</v>
      </c>
      <c r="E49">
        <v>10</v>
      </c>
      <c r="F49">
        <v>4</v>
      </c>
      <c r="G49">
        <v>17</v>
      </c>
      <c r="H49" s="10">
        <v>0.05</v>
      </c>
      <c r="I49" s="21" t="str">
        <f t="shared" si="0"/>
        <v>▶</v>
      </c>
    </row>
    <row r="50" spans="1:9">
      <c r="A50" t="s">
        <v>1043</v>
      </c>
      <c r="B50" s="38" t="s">
        <v>1044</v>
      </c>
      <c r="C50" s="8">
        <v>-3.5999999999999999E-3</v>
      </c>
      <c r="D50">
        <v>76</v>
      </c>
      <c r="E50">
        <v>25</v>
      </c>
      <c r="F50">
        <v>6</v>
      </c>
      <c r="G50">
        <v>45</v>
      </c>
      <c r="H50" s="10">
        <v>0.05</v>
      </c>
      <c r="I50" s="21" t="str">
        <f t="shared" si="0"/>
        <v>▶</v>
      </c>
    </row>
    <row r="51" spans="1:9">
      <c r="A51" t="s">
        <v>1045</v>
      </c>
      <c r="B51" s="38" t="s">
        <v>1046</v>
      </c>
      <c r="C51" s="8">
        <v>-4.0000000000000001E-3</v>
      </c>
      <c r="D51">
        <v>12</v>
      </c>
      <c r="E51">
        <v>7</v>
      </c>
      <c r="F51">
        <v>0</v>
      </c>
      <c r="G51">
        <v>5</v>
      </c>
      <c r="H51" s="10">
        <v>0.06</v>
      </c>
      <c r="I51" s="21" t="str">
        <f t="shared" si="0"/>
        <v>▶</v>
      </c>
    </row>
    <row r="52" spans="1:9">
      <c r="A52" t="s">
        <v>1047</v>
      </c>
      <c r="B52" s="38" t="s">
        <v>1048</v>
      </c>
      <c r="C52" s="8">
        <v>-4.4999999999999997E-3</v>
      </c>
      <c r="D52">
        <v>11</v>
      </c>
      <c r="E52">
        <v>2</v>
      </c>
      <c r="F52">
        <v>1</v>
      </c>
      <c r="G52">
        <v>8</v>
      </c>
      <c r="H52" s="10">
        <v>7.0000000000000007E-2</v>
      </c>
      <c r="I52" s="21" t="str">
        <f t="shared" si="0"/>
        <v>▶</v>
      </c>
    </row>
    <row r="53" spans="1:9">
      <c r="A53" t="s">
        <v>1049</v>
      </c>
      <c r="B53" s="38" t="s">
        <v>1050</v>
      </c>
      <c r="C53" s="8">
        <v>-4.4999999999999997E-3</v>
      </c>
      <c r="D53">
        <v>31</v>
      </c>
      <c r="E53">
        <v>6</v>
      </c>
      <c r="F53">
        <v>5</v>
      </c>
      <c r="G53">
        <v>20</v>
      </c>
      <c r="H53" s="10">
        <v>7.0000000000000007E-2</v>
      </c>
      <c r="I53" s="21" t="str">
        <f t="shared" si="0"/>
        <v>▶</v>
      </c>
    </row>
    <row r="54" spans="1:9">
      <c r="A54" t="s">
        <v>1051</v>
      </c>
      <c r="B54" s="38" t="s">
        <v>1052</v>
      </c>
      <c r="C54" s="8">
        <v>-4.4999999999999997E-3</v>
      </c>
      <c r="D54">
        <v>4</v>
      </c>
      <c r="E54">
        <v>0</v>
      </c>
      <c r="F54">
        <v>0</v>
      </c>
      <c r="G54">
        <v>4</v>
      </c>
      <c r="H54" s="10">
        <v>7.0000000000000007E-2</v>
      </c>
      <c r="I54" s="21" t="str">
        <f t="shared" si="0"/>
        <v>▶</v>
      </c>
    </row>
    <row r="55" spans="1:9">
      <c r="A55" t="s">
        <v>1053</v>
      </c>
      <c r="B55" s="38" t="s">
        <v>1054</v>
      </c>
      <c r="C55" s="8">
        <v>-4.5999999999999999E-3</v>
      </c>
      <c r="D55">
        <v>16</v>
      </c>
      <c r="E55">
        <v>5</v>
      </c>
      <c r="F55">
        <v>2</v>
      </c>
      <c r="G55">
        <v>9</v>
      </c>
      <c r="H55" s="10">
        <v>7.0000000000000007E-2</v>
      </c>
      <c r="I55" s="21" t="str">
        <f t="shared" si="0"/>
        <v>▶</v>
      </c>
    </row>
    <row r="56" spans="1:9">
      <c r="A56" t="s">
        <v>1055</v>
      </c>
      <c r="B56" s="38" t="s">
        <v>1056</v>
      </c>
      <c r="C56" s="8">
        <v>-4.5999999999999999E-3</v>
      </c>
      <c r="D56">
        <v>3</v>
      </c>
      <c r="E56">
        <v>0</v>
      </c>
      <c r="F56">
        <v>0</v>
      </c>
      <c r="G56">
        <v>3</v>
      </c>
      <c r="H56" s="10">
        <v>7.0000000000000007E-2</v>
      </c>
      <c r="I56" s="21" t="str">
        <f t="shared" si="0"/>
        <v>▶</v>
      </c>
    </row>
    <row r="57" spans="1:9">
      <c r="A57" t="s">
        <v>1057</v>
      </c>
      <c r="B57" s="38" t="s">
        <v>1058</v>
      </c>
      <c r="C57" s="8">
        <v>-4.5999999999999999E-3</v>
      </c>
      <c r="D57">
        <v>9</v>
      </c>
      <c r="E57">
        <v>4</v>
      </c>
      <c r="F57">
        <v>1</v>
      </c>
      <c r="G57">
        <v>4</v>
      </c>
      <c r="H57" s="10">
        <v>7.0000000000000007E-2</v>
      </c>
      <c r="I57" s="21" t="str">
        <f t="shared" si="0"/>
        <v>▶</v>
      </c>
    </row>
    <row r="58" spans="1:9">
      <c r="A58" t="s">
        <v>1059</v>
      </c>
      <c r="B58" s="38" t="s">
        <v>1060</v>
      </c>
      <c r="C58" s="8">
        <v>-4.5999999999999999E-3</v>
      </c>
      <c r="D58">
        <v>38</v>
      </c>
      <c r="E58">
        <v>18</v>
      </c>
      <c r="F58">
        <v>4</v>
      </c>
      <c r="G58">
        <v>16</v>
      </c>
      <c r="H58" s="10">
        <v>7.0000000000000007E-2</v>
      </c>
      <c r="I58" s="21" t="str">
        <f t="shared" si="0"/>
        <v>▶</v>
      </c>
    </row>
    <row r="59" spans="1:9">
      <c r="A59" t="s">
        <v>1061</v>
      </c>
      <c r="B59" s="38" t="s">
        <v>1062</v>
      </c>
      <c r="C59" s="8">
        <v>-5.5999999999999999E-3</v>
      </c>
      <c r="D59">
        <v>23</v>
      </c>
      <c r="E59">
        <v>8</v>
      </c>
      <c r="F59">
        <v>2</v>
      </c>
      <c r="G59">
        <v>13</v>
      </c>
      <c r="H59" s="10">
        <v>0.09</v>
      </c>
      <c r="I59" s="21" t="str">
        <f t="shared" si="0"/>
        <v>▶</v>
      </c>
    </row>
    <row r="60" spans="1:9">
      <c r="A60" t="s">
        <v>1063</v>
      </c>
      <c r="B60" s="38" t="s">
        <v>1064</v>
      </c>
      <c r="C60" s="8">
        <v>-6.0000000000000001E-3</v>
      </c>
      <c r="D60">
        <v>19</v>
      </c>
      <c r="E60">
        <v>8</v>
      </c>
      <c r="F60">
        <v>4</v>
      </c>
      <c r="G60">
        <v>7</v>
      </c>
      <c r="H60" s="10">
        <v>0.09</v>
      </c>
      <c r="I60" s="21" t="str">
        <f t="shared" si="0"/>
        <v>▶</v>
      </c>
    </row>
    <row r="61" spans="1:9">
      <c r="A61" t="s">
        <v>1065</v>
      </c>
      <c r="B61" s="38" t="s">
        <v>1066</v>
      </c>
      <c r="C61" s="8">
        <v>-6.3E-3</v>
      </c>
      <c r="D61">
        <v>7</v>
      </c>
      <c r="E61">
        <v>2</v>
      </c>
      <c r="F61">
        <v>0</v>
      </c>
      <c r="G61">
        <v>5</v>
      </c>
      <c r="H61" s="10">
        <v>0.1</v>
      </c>
      <c r="I61" s="21" t="str">
        <f t="shared" si="0"/>
        <v>▶</v>
      </c>
    </row>
    <row r="62" spans="1:9">
      <c r="A62" t="s">
        <v>1067</v>
      </c>
      <c r="B62" s="38" t="s">
        <v>1068</v>
      </c>
      <c r="C62" s="8">
        <v>-6.7999999999999996E-3</v>
      </c>
      <c r="D62">
        <v>17</v>
      </c>
      <c r="E62">
        <v>5</v>
      </c>
      <c r="F62">
        <v>0</v>
      </c>
      <c r="G62">
        <v>12</v>
      </c>
      <c r="H62" s="10">
        <v>0.11</v>
      </c>
      <c r="I62" s="21" t="str">
        <f t="shared" si="0"/>
        <v>▶</v>
      </c>
    </row>
    <row r="63" spans="1:9">
      <c r="A63" t="s">
        <v>1069</v>
      </c>
      <c r="B63" s="38" t="s">
        <v>1070</v>
      </c>
      <c r="C63" s="8">
        <v>-8.2000000000000007E-3</v>
      </c>
      <c r="D63">
        <v>16</v>
      </c>
      <c r="E63">
        <v>7</v>
      </c>
      <c r="F63">
        <v>1</v>
      </c>
      <c r="G63">
        <v>8</v>
      </c>
      <c r="H63" s="10">
        <v>0.13</v>
      </c>
      <c r="I63" s="21" t="str">
        <f t="shared" si="0"/>
        <v>▶</v>
      </c>
    </row>
    <row r="64" spans="1:9">
      <c r="A64" t="s">
        <v>1071</v>
      </c>
      <c r="B64" s="38" t="s">
        <v>1072</v>
      </c>
      <c r="C64" s="8">
        <v>-8.2000000000000007E-3</v>
      </c>
      <c r="D64">
        <v>1</v>
      </c>
      <c r="E64">
        <v>0</v>
      </c>
      <c r="F64">
        <v>0</v>
      </c>
      <c r="G64">
        <v>1</v>
      </c>
      <c r="H64" s="10">
        <v>0.13</v>
      </c>
      <c r="I64" s="21" t="str">
        <f t="shared" si="0"/>
        <v>▶</v>
      </c>
    </row>
    <row r="65" spans="1:9">
      <c r="A65" t="s">
        <v>1073</v>
      </c>
      <c r="B65" s="38" t="s">
        <v>1074</v>
      </c>
      <c r="C65" s="8">
        <v>-8.6999999999999994E-3</v>
      </c>
      <c r="D65">
        <v>121</v>
      </c>
      <c r="E65">
        <v>38</v>
      </c>
      <c r="F65">
        <v>11</v>
      </c>
      <c r="G65">
        <v>72</v>
      </c>
      <c r="H65" s="10">
        <v>0.14000000000000001</v>
      </c>
      <c r="I65" s="21" t="str">
        <f t="shared" si="0"/>
        <v>▶</v>
      </c>
    </row>
    <row r="66" spans="1:9">
      <c r="A66" t="s">
        <v>1075</v>
      </c>
      <c r="B66" s="38" t="s">
        <v>1076</v>
      </c>
      <c r="C66" s="8">
        <v>-8.8999999999999999E-3</v>
      </c>
      <c r="D66">
        <v>11</v>
      </c>
      <c r="E66">
        <v>0</v>
      </c>
      <c r="F66">
        <v>0</v>
      </c>
      <c r="G66">
        <v>11</v>
      </c>
      <c r="H66" s="10">
        <v>0.14000000000000001</v>
      </c>
      <c r="I66" s="21" t="str">
        <f t="shared" si="0"/>
        <v>▶</v>
      </c>
    </row>
    <row r="67" spans="1:9">
      <c r="A67" t="s">
        <v>1077</v>
      </c>
      <c r="B67" s="38" t="s">
        <v>1078</v>
      </c>
      <c r="C67" s="8">
        <v>-9.2999999999999992E-3</v>
      </c>
      <c r="D67">
        <v>101</v>
      </c>
      <c r="E67">
        <v>39</v>
      </c>
      <c r="F67">
        <v>6</v>
      </c>
      <c r="G67">
        <v>56</v>
      </c>
      <c r="H67" s="10">
        <v>0.15</v>
      </c>
      <c r="I67" s="21" t="str">
        <f t="shared" ref="I67:I130" si="1">IF(ISBLANK($B67),"",HYPERLINK($B67,"▶"))</f>
        <v>▶</v>
      </c>
    </row>
    <row r="68" spans="1:9">
      <c r="A68" t="s">
        <v>1079</v>
      </c>
      <c r="B68" s="38" t="s">
        <v>1080</v>
      </c>
      <c r="C68" s="8">
        <v>-9.4999999999999998E-3</v>
      </c>
      <c r="D68">
        <v>41</v>
      </c>
      <c r="E68">
        <v>12</v>
      </c>
      <c r="F68">
        <v>6</v>
      </c>
      <c r="G68">
        <v>23</v>
      </c>
      <c r="H68" s="10">
        <v>0.15</v>
      </c>
      <c r="I68" s="21" t="str">
        <f t="shared" si="1"/>
        <v>▶</v>
      </c>
    </row>
    <row r="69" spans="1:9">
      <c r="A69" t="s">
        <v>1081</v>
      </c>
      <c r="B69" s="38" t="s">
        <v>1082</v>
      </c>
      <c r="C69" s="8">
        <v>-0.01</v>
      </c>
      <c r="D69">
        <v>89</v>
      </c>
      <c r="E69">
        <v>29</v>
      </c>
      <c r="F69">
        <v>4</v>
      </c>
      <c r="G69">
        <v>56</v>
      </c>
      <c r="H69" s="10">
        <v>0.16</v>
      </c>
      <c r="I69" s="21" t="str">
        <f t="shared" si="1"/>
        <v>▶</v>
      </c>
    </row>
    <row r="70" spans="1:9">
      <c r="A70" t="s">
        <v>1083</v>
      </c>
      <c r="B70" s="38" t="s">
        <v>1084</v>
      </c>
      <c r="C70" s="8">
        <v>-1.03E-2</v>
      </c>
      <c r="D70">
        <v>57</v>
      </c>
      <c r="E70">
        <v>21</v>
      </c>
      <c r="F70">
        <v>4</v>
      </c>
      <c r="G70">
        <v>32</v>
      </c>
      <c r="H70" s="10">
        <v>0.16</v>
      </c>
      <c r="I70" s="21" t="str">
        <f t="shared" si="1"/>
        <v>▶</v>
      </c>
    </row>
    <row r="71" spans="1:9">
      <c r="A71" t="s">
        <v>1085</v>
      </c>
      <c r="B71" s="38" t="s">
        <v>1086</v>
      </c>
      <c r="C71" s="8">
        <v>-1.04E-2</v>
      </c>
      <c r="D71">
        <v>80</v>
      </c>
      <c r="E71">
        <v>20</v>
      </c>
      <c r="F71">
        <v>11</v>
      </c>
      <c r="G71">
        <v>49</v>
      </c>
      <c r="H71" s="10">
        <v>0.16</v>
      </c>
      <c r="I71" s="21" t="str">
        <f t="shared" si="1"/>
        <v>▶</v>
      </c>
    </row>
    <row r="72" spans="1:9">
      <c r="A72" t="s">
        <v>1087</v>
      </c>
      <c r="B72" s="38" t="s">
        <v>1088</v>
      </c>
      <c r="C72" s="8">
        <v>-1.2699999999999999E-2</v>
      </c>
      <c r="D72">
        <v>72</v>
      </c>
      <c r="E72">
        <v>19</v>
      </c>
      <c r="F72">
        <v>6</v>
      </c>
      <c r="G72">
        <v>47</v>
      </c>
      <c r="H72" s="10">
        <v>0.2</v>
      </c>
      <c r="I72" s="21" t="str">
        <f t="shared" si="1"/>
        <v>▶</v>
      </c>
    </row>
    <row r="73" spans="1:9">
      <c r="A73" t="s">
        <v>1089</v>
      </c>
      <c r="B73" s="38" t="s">
        <v>1090</v>
      </c>
      <c r="C73" s="8">
        <v>-1.2800000000000001E-2</v>
      </c>
      <c r="D73">
        <v>65</v>
      </c>
      <c r="E73">
        <v>13</v>
      </c>
      <c r="F73">
        <v>6</v>
      </c>
      <c r="G73">
        <v>46</v>
      </c>
      <c r="H73" s="10">
        <v>0.2</v>
      </c>
      <c r="I73" s="21" t="str">
        <f t="shared" si="1"/>
        <v>▶</v>
      </c>
    </row>
    <row r="74" spans="1:9">
      <c r="A74" t="s">
        <v>1091</v>
      </c>
      <c r="B74" s="38" t="s">
        <v>1092</v>
      </c>
      <c r="C74" s="8">
        <v>-1.4500000000000001E-2</v>
      </c>
      <c r="D74">
        <v>108</v>
      </c>
      <c r="E74">
        <v>28</v>
      </c>
      <c r="F74">
        <v>13</v>
      </c>
      <c r="G74">
        <v>67</v>
      </c>
      <c r="H74" s="10">
        <v>0.23</v>
      </c>
      <c r="I74" s="21" t="str">
        <f t="shared" si="1"/>
        <v>▶</v>
      </c>
    </row>
    <row r="75" spans="1:9">
      <c r="A75" t="s">
        <v>1093</v>
      </c>
      <c r="B75" s="38" t="s">
        <v>1094</v>
      </c>
      <c r="C75" s="8">
        <v>-1.47E-2</v>
      </c>
      <c r="D75">
        <v>10</v>
      </c>
      <c r="E75">
        <v>2</v>
      </c>
      <c r="F75">
        <v>0</v>
      </c>
      <c r="G75">
        <v>8</v>
      </c>
      <c r="H75" s="10">
        <v>0.23</v>
      </c>
      <c r="I75" s="21" t="str">
        <f t="shared" si="1"/>
        <v>▶</v>
      </c>
    </row>
    <row r="76" spans="1:9">
      <c r="A76" t="s">
        <v>1095</v>
      </c>
      <c r="B76" s="38" t="s">
        <v>1096</v>
      </c>
      <c r="C76" s="8">
        <v>-1.4999999999999999E-2</v>
      </c>
      <c r="D76">
        <v>16</v>
      </c>
      <c r="E76">
        <v>5</v>
      </c>
      <c r="F76">
        <v>0</v>
      </c>
      <c r="G76">
        <v>11</v>
      </c>
      <c r="H76" s="10">
        <v>0.24</v>
      </c>
      <c r="I76" s="21" t="str">
        <f t="shared" si="1"/>
        <v>▶</v>
      </c>
    </row>
    <row r="77" spans="1:9">
      <c r="A77" t="s">
        <v>1097</v>
      </c>
      <c r="B77" s="38" t="s">
        <v>1098</v>
      </c>
      <c r="C77" s="8">
        <v>-1.6199999999999999E-2</v>
      </c>
      <c r="D77">
        <v>4</v>
      </c>
      <c r="E77">
        <v>1</v>
      </c>
      <c r="F77">
        <v>0</v>
      </c>
      <c r="G77">
        <v>3</v>
      </c>
      <c r="H77" s="10">
        <v>0.26</v>
      </c>
      <c r="I77" s="21" t="str">
        <f t="shared" si="1"/>
        <v>▶</v>
      </c>
    </row>
    <row r="78" spans="1:9">
      <c r="A78" t="s">
        <v>1099</v>
      </c>
      <c r="B78" s="38" t="s">
        <v>1100</v>
      </c>
      <c r="C78" s="8">
        <v>-1.72E-2</v>
      </c>
      <c r="D78">
        <v>11</v>
      </c>
      <c r="E78">
        <v>1</v>
      </c>
      <c r="F78">
        <v>6</v>
      </c>
      <c r="G78">
        <v>4</v>
      </c>
      <c r="H78" s="10">
        <v>0.28000000000000003</v>
      </c>
      <c r="I78" s="21" t="str">
        <f t="shared" si="1"/>
        <v>▶</v>
      </c>
    </row>
    <row r="79" spans="1:9">
      <c r="A79" t="s">
        <v>1101</v>
      </c>
      <c r="B79" s="38" t="s">
        <v>1102</v>
      </c>
      <c r="C79" s="8">
        <v>-1.8100000000000002E-2</v>
      </c>
      <c r="D79">
        <v>13</v>
      </c>
      <c r="E79">
        <v>2</v>
      </c>
      <c r="F79">
        <v>0</v>
      </c>
      <c r="G79">
        <v>11</v>
      </c>
      <c r="H79" s="10">
        <v>0.28999999999999998</v>
      </c>
      <c r="I79" s="21" t="str">
        <f t="shared" si="1"/>
        <v>▶</v>
      </c>
    </row>
    <row r="80" spans="1:9">
      <c r="A80" t="s">
        <v>1103</v>
      </c>
      <c r="B80" s="38" t="s">
        <v>1104</v>
      </c>
      <c r="C80" s="8">
        <v>-1.84E-2</v>
      </c>
      <c r="D80">
        <v>27</v>
      </c>
      <c r="E80">
        <v>8</v>
      </c>
      <c r="F80">
        <v>3</v>
      </c>
      <c r="G80">
        <v>16</v>
      </c>
      <c r="H80" s="10">
        <v>0.3</v>
      </c>
      <c r="I80" s="21" t="str">
        <f t="shared" si="1"/>
        <v>▶</v>
      </c>
    </row>
    <row r="81" spans="9:9">
      <c r="I81" s="21" t="str">
        <f t="shared" si="1"/>
        <v/>
      </c>
    </row>
    <row r="82" spans="9:9">
      <c r="I82" s="21" t="str">
        <f t="shared" si="1"/>
        <v/>
      </c>
    </row>
    <row r="83" spans="9:9">
      <c r="I83" s="21" t="str">
        <f t="shared" si="1"/>
        <v/>
      </c>
    </row>
    <row r="84" spans="9:9">
      <c r="I84" s="21" t="str">
        <f t="shared" si="1"/>
        <v/>
      </c>
    </row>
    <row r="85" spans="9:9">
      <c r="I85" s="21" t="str">
        <f t="shared" si="1"/>
        <v/>
      </c>
    </row>
    <row r="86" spans="9:9">
      <c r="I86" s="21" t="str">
        <f t="shared" si="1"/>
        <v/>
      </c>
    </row>
    <row r="87" spans="9:9">
      <c r="I87" s="21" t="str">
        <f t="shared" si="1"/>
        <v/>
      </c>
    </row>
    <row r="88" spans="9:9">
      <c r="I88" s="21" t="str">
        <f t="shared" si="1"/>
        <v/>
      </c>
    </row>
    <row r="89" spans="9:9">
      <c r="I89" s="21" t="str">
        <f t="shared" si="1"/>
        <v/>
      </c>
    </row>
    <row r="90" spans="9:9">
      <c r="I90" s="21" t="str">
        <f t="shared" si="1"/>
        <v/>
      </c>
    </row>
    <row r="91" spans="9:9">
      <c r="I91" s="21" t="str">
        <f t="shared" si="1"/>
        <v/>
      </c>
    </row>
    <row r="92" spans="9:9">
      <c r="I92" s="21" t="str">
        <f t="shared" si="1"/>
        <v/>
      </c>
    </row>
    <row r="93" spans="9:9">
      <c r="I93" s="21" t="str">
        <f t="shared" si="1"/>
        <v/>
      </c>
    </row>
    <row r="94" spans="9:9">
      <c r="I94" s="21" t="str">
        <f t="shared" si="1"/>
        <v/>
      </c>
    </row>
    <row r="95" spans="9:9">
      <c r="I95" s="21" t="str">
        <f t="shared" si="1"/>
        <v/>
      </c>
    </row>
    <row r="96" spans="9:9">
      <c r="I96" s="21" t="str">
        <f t="shared" si="1"/>
        <v/>
      </c>
    </row>
    <row r="97" spans="9:9">
      <c r="I97" s="21" t="str">
        <f t="shared" si="1"/>
        <v/>
      </c>
    </row>
    <row r="98" spans="9:9">
      <c r="I98" s="21" t="str">
        <f t="shared" si="1"/>
        <v/>
      </c>
    </row>
    <row r="99" spans="9:9">
      <c r="I99" s="21" t="str">
        <f t="shared" si="1"/>
        <v/>
      </c>
    </row>
    <row r="100" spans="9:9">
      <c r="I100" s="21" t="str">
        <f t="shared" si="1"/>
        <v/>
      </c>
    </row>
    <row r="101" spans="9:9">
      <c r="I101" s="21" t="str">
        <f t="shared" si="1"/>
        <v/>
      </c>
    </row>
    <row r="102" spans="9:9">
      <c r="I102" s="21" t="str">
        <f t="shared" si="1"/>
        <v/>
      </c>
    </row>
    <row r="103" spans="9:9">
      <c r="I103" s="21" t="str">
        <f t="shared" si="1"/>
        <v/>
      </c>
    </row>
    <row r="104" spans="9:9">
      <c r="I104" s="21" t="str">
        <f t="shared" si="1"/>
        <v/>
      </c>
    </row>
    <row r="105" spans="9:9">
      <c r="I105" s="21" t="str">
        <f t="shared" si="1"/>
        <v/>
      </c>
    </row>
    <row r="106" spans="9:9">
      <c r="I106" s="21" t="str">
        <f t="shared" si="1"/>
        <v/>
      </c>
    </row>
    <row r="107" spans="9:9">
      <c r="I107" s="21" t="str">
        <f t="shared" si="1"/>
        <v/>
      </c>
    </row>
    <row r="108" spans="9:9">
      <c r="I108" s="21" t="str">
        <f t="shared" si="1"/>
        <v/>
      </c>
    </row>
    <row r="109" spans="9:9">
      <c r="I109" s="21" t="str">
        <f t="shared" si="1"/>
        <v/>
      </c>
    </row>
    <row r="110" spans="9:9">
      <c r="I110" s="21" t="str">
        <f t="shared" si="1"/>
        <v/>
      </c>
    </row>
    <row r="111" spans="9:9">
      <c r="I111" s="21" t="str">
        <f t="shared" si="1"/>
        <v/>
      </c>
    </row>
    <row r="112" spans="9:9">
      <c r="I112" s="21" t="str">
        <f t="shared" si="1"/>
        <v/>
      </c>
    </row>
    <row r="113" spans="9:9">
      <c r="I113" s="21" t="str">
        <f t="shared" si="1"/>
        <v/>
      </c>
    </row>
    <row r="114" spans="9:9">
      <c r="I114" s="21" t="str">
        <f t="shared" si="1"/>
        <v/>
      </c>
    </row>
    <row r="115" spans="9:9">
      <c r="I115" s="21" t="str">
        <f t="shared" si="1"/>
        <v/>
      </c>
    </row>
    <row r="116" spans="9:9">
      <c r="I116" s="21" t="str">
        <f t="shared" si="1"/>
        <v/>
      </c>
    </row>
    <row r="117" spans="9:9">
      <c r="I117" s="21" t="str">
        <f t="shared" si="1"/>
        <v/>
      </c>
    </row>
    <row r="118" spans="9:9">
      <c r="I118" s="21" t="str">
        <f t="shared" si="1"/>
        <v/>
      </c>
    </row>
    <row r="119" spans="9:9">
      <c r="I119" s="21" t="str">
        <f t="shared" si="1"/>
        <v/>
      </c>
    </row>
    <row r="120" spans="9:9">
      <c r="I120" s="21" t="str">
        <f t="shared" si="1"/>
        <v/>
      </c>
    </row>
    <row r="121" spans="9:9">
      <c r="I121" s="21" t="str">
        <f t="shared" si="1"/>
        <v/>
      </c>
    </row>
    <row r="122" spans="9:9">
      <c r="I122" s="21" t="str">
        <f t="shared" si="1"/>
        <v/>
      </c>
    </row>
    <row r="123" spans="9:9">
      <c r="I123" s="21" t="str">
        <f t="shared" si="1"/>
        <v/>
      </c>
    </row>
    <row r="124" spans="9:9">
      <c r="I124" s="21" t="str">
        <f t="shared" si="1"/>
        <v/>
      </c>
    </row>
    <row r="125" spans="9:9">
      <c r="I125" s="21" t="str">
        <f t="shared" si="1"/>
        <v/>
      </c>
    </row>
    <row r="126" spans="9:9">
      <c r="I126" s="21" t="str">
        <f t="shared" si="1"/>
        <v/>
      </c>
    </row>
    <row r="127" spans="9:9">
      <c r="I127" s="21" t="str">
        <f t="shared" si="1"/>
        <v/>
      </c>
    </row>
    <row r="128" spans="9:9">
      <c r="I128" s="21" t="str">
        <f t="shared" si="1"/>
        <v/>
      </c>
    </row>
    <row r="129" spans="9:9">
      <c r="I129" s="21" t="str">
        <f t="shared" si="1"/>
        <v/>
      </c>
    </row>
    <row r="130" spans="9:9">
      <c r="I130" s="21" t="str">
        <f t="shared" si="1"/>
        <v/>
      </c>
    </row>
    <row r="131" spans="9:9">
      <c r="I131" s="21" t="str">
        <f t="shared" ref="I131:I194" si="2">IF(ISBLANK($B131),"",HYPERLINK($B131,"▶"))</f>
        <v/>
      </c>
    </row>
    <row r="132" spans="9:9">
      <c r="I132" s="21" t="str">
        <f t="shared" si="2"/>
        <v/>
      </c>
    </row>
    <row r="133" spans="9:9">
      <c r="I133" s="21" t="str">
        <f t="shared" si="2"/>
        <v/>
      </c>
    </row>
    <row r="134" spans="9:9">
      <c r="I134" s="21" t="str">
        <f t="shared" si="2"/>
        <v/>
      </c>
    </row>
    <row r="135" spans="9:9">
      <c r="I135" s="21" t="str">
        <f t="shared" si="2"/>
        <v/>
      </c>
    </row>
    <row r="136" spans="9:9">
      <c r="I136" s="21" t="str">
        <f t="shared" si="2"/>
        <v/>
      </c>
    </row>
    <row r="137" spans="9:9">
      <c r="I137" s="21" t="str">
        <f t="shared" si="2"/>
        <v/>
      </c>
    </row>
    <row r="138" spans="9:9">
      <c r="I138" s="21" t="str">
        <f t="shared" si="2"/>
        <v/>
      </c>
    </row>
    <row r="139" spans="9:9">
      <c r="I139" s="21" t="str">
        <f t="shared" si="2"/>
        <v/>
      </c>
    </row>
    <row r="140" spans="9:9">
      <c r="I140" s="21" t="str">
        <f t="shared" si="2"/>
        <v/>
      </c>
    </row>
    <row r="141" spans="9:9">
      <c r="I141" s="21" t="str">
        <f t="shared" si="2"/>
        <v/>
      </c>
    </row>
    <row r="142" spans="9:9">
      <c r="I142" s="21" t="str">
        <f t="shared" si="2"/>
        <v/>
      </c>
    </row>
    <row r="143" spans="9:9">
      <c r="I143" s="21" t="str">
        <f t="shared" si="2"/>
        <v/>
      </c>
    </row>
    <row r="144" spans="9:9">
      <c r="I144" s="21" t="str">
        <f t="shared" si="2"/>
        <v/>
      </c>
    </row>
    <row r="145" spans="9:9">
      <c r="I145" s="21" t="str">
        <f t="shared" si="2"/>
        <v/>
      </c>
    </row>
    <row r="146" spans="9:9">
      <c r="I146" s="21" t="str">
        <f t="shared" si="2"/>
        <v/>
      </c>
    </row>
    <row r="147" spans="9:9">
      <c r="I147" s="21" t="str">
        <f t="shared" si="2"/>
        <v/>
      </c>
    </row>
    <row r="148" spans="9:9">
      <c r="I148" s="21" t="str">
        <f t="shared" si="2"/>
        <v/>
      </c>
    </row>
    <row r="149" spans="9:9">
      <c r="I149" s="21" t="str">
        <f t="shared" si="2"/>
        <v/>
      </c>
    </row>
    <row r="150" spans="9:9">
      <c r="I150" s="21" t="str">
        <f t="shared" si="2"/>
        <v/>
      </c>
    </row>
    <row r="151" spans="9:9">
      <c r="I151" s="21" t="str">
        <f t="shared" si="2"/>
        <v/>
      </c>
    </row>
    <row r="152" spans="9:9">
      <c r="I152" s="21" t="str">
        <f t="shared" si="2"/>
        <v/>
      </c>
    </row>
    <row r="153" spans="9:9">
      <c r="I153" s="21" t="str">
        <f t="shared" si="2"/>
        <v/>
      </c>
    </row>
    <row r="154" spans="9:9">
      <c r="I154" s="21" t="str">
        <f t="shared" si="2"/>
        <v/>
      </c>
    </row>
    <row r="155" spans="9:9">
      <c r="I155" s="21" t="str">
        <f t="shared" si="2"/>
        <v/>
      </c>
    </row>
    <row r="156" spans="9:9">
      <c r="I156" s="21" t="str">
        <f t="shared" si="2"/>
        <v/>
      </c>
    </row>
    <row r="157" spans="9:9">
      <c r="I157" s="21" t="str">
        <f t="shared" si="2"/>
        <v/>
      </c>
    </row>
    <row r="158" spans="9:9">
      <c r="I158" s="21" t="str">
        <f t="shared" si="2"/>
        <v/>
      </c>
    </row>
    <row r="159" spans="9:9">
      <c r="I159" s="21" t="str">
        <f t="shared" si="2"/>
        <v/>
      </c>
    </row>
    <row r="160" spans="9:9">
      <c r="I160" s="21" t="str">
        <f t="shared" si="2"/>
        <v/>
      </c>
    </row>
    <row r="161" spans="9:9">
      <c r="I161" s="21" t="str">
        <f t="shared" si="2"/>
        <v/>
      </c>
    </row>
    <row r="162" spans="9:9">
      <c r="I162" s="21" t="str">
        <f t="shared" si="2"/>
        <v/>
      </c>
    </row>
    <row r="163" spans="9:9">
      <c r="I163" s="21" t="str">
        <f t="shared" si="2"/>
        <v/>
      </c>
    </row>
    <row r="164" spans="9:9">
      <c r="I164" s="21" t="str">
        <f t="shared" si="2"/>
        <v/>
      </c>
    </row>
    <row r="165" spans="9:9">
      <c r="I165" s="21" t="str">
        <f t="shared" si="2"/>
        <v/>
      </c>
    </row>
    <row r="166" spans="9:9">
      <c r="I166" s="21" t="str">
        <f t="shared" si="2"/>
        <v/>
      </c>
    </row>
    <row r="167" spans="9:9">
      <c r="I167" s="21" t="str">
        <f t="shared" si="2"/>
        <v/>
      </c>
    </row>
    <row r="168" spans="9:9">
      <c r="I168" s="21" t="str">
        <f t="shared" si="2"/>
        <v/>
      </c>
    </row>
    <row r="169" spans="9:9">
      <c r="I169" s="21" t="str">
        <f t="shared" si="2"/>
        <v/>
      </c>
    </row>
    <row r="170" spans="9:9">
      <c r="I170" s="21" t="str">
        <f t="shared" si="2"/>
        <v/>
      </c>
    </row>
    <row r="171" spans="9:9">
      <c r="I171" s="21" t="str">
        <f t="shared" si="2"/>
        <v/>
      </c>
    </row>
    <row r="172" spans="9:9">
      <c r="I172" s="21" t="str">
        <f t="shared" si="2"/>
        <v/>
      </c>
    </row>
    <row r="173" spans="9:9">
      <c r="I173" s="21" t="str">
        <f t="shared" si="2"/>
        <v/>
      </c>
    </row>
    <row r="174" spans="9:9">
      <c r="I174" s="21" t="str">
        <f t="shared" si="2"/>
        <v/>
      </c>
    </row>
    <row r="175" spans="9:9">
      <c r="I175" s="21" t="str">
        <f t="shared" si="2"/>
        <v/>
      </c>
    </row>
    <row r="176" spans="9:9">
      <c r="I176" s="21" t="str">
        <f t="shared" si="2"/>
        <v/>
      </c>
    </row>
    <row r="177" spans="9:9">
      <c r="I177" s="21" t="str">
        <f t="shared" si="2"/>
        <v/>
      </c>
    </row>
    <row r="178" spans="9:9">
      <c r="I178" s="21" t="str">
        <f t="shared" si="2"/>
        <v/>
      </c>
    </row>
    <row r="179" spans="9:9">
      <c r="I179" s="21" t="str">
        <f t="shared" si="2"/>
        <v/>
      </c>
    </row>
    <row r="180" spans="9:9">
      <c r="I180" s="21" t="str">
        <f t="shared" si="2"/>
        <v/>
      </c>
    </row>
    <row r="181" spans="9:9">
      <c r="I181" s="21" t="str">
        <f t="shared" si="2"/>
        <v/>
      </c>
    </row>
    <row r="182" spans="9:9">
      <c r="I182" s="21" t="str">
        <f t="shared" si="2"/>
        <v/>
      </c>
    </row>
    <row r="183" spans="9:9">
      <c r="I183" s="21" t="str">
        <f t="shared" si="2"/>
        <v/>
      </c>
    </row>
    <row r="184" spans="9:9">
      <c r="I184" s="21" t="str">
        <f t="shared" si="2"/>
        <v/>
      </c>
    </row>
    <row r="185" spans="9:9">
      <c r="I185" s="21" t="str">
        <f t="shared" si="2"/>
        <v/>
      </c>
    </row>
    <row r="186" spans="9:9">
      <c r="I186" s="21" t="str">
        <f t="shared" si="2"/>
        <v/>
      </c>
    </row>
    <row r="187" spans="9:9">
      <c r="I187" s="21" t="str">
        <f t="shared" si="2"/>
        <v/>
      </c>
    </row>
    <row r="188" spans="9:9">
      <c r="I188" s="21" t="str">
        <f t="shared" si="2"/>
        <v/>
      </c>
    </row>
    <row r="189" spans="9:9">
      <c r="I189" s="21" t="str">
        <f t="shared" si="2"/>
        <v/>
      </c>
    </row>
    <row r="190" spans="9:9">
      <c r="I190" s="21" t="str">
        <f t="shared" si="2"/>
        <v/>
      </c>
    </row>
    <row r="191" spans="9:9">
      <c r="I191" s="21" t="str">
        <f t="shared" si="2"/>
        <v/>
      </c>
    </row>
    <row r="192" spans="9:9">
      <c r="I192" s="21" t="str">
        <f t="shared" si="2"/>
        <v/>
      </c>
    </row>
    <row r="193" spans="9:9">
      <c r="I193" s="21" t="str">
        <f t="shared" si="2"/>
        <v/>
      </c>
    </row>
    <row r="194" spans="9:9">
      <c r="I194" s="21" t="str">
        <f t="shared" si="2"/>
        <v/>
      </c>
    </row>
    <row r="195" spans="9:9">
      <c r="I195" s="21" t="str">
        <f t="shared" ref="I195:I200" si="3">IF(ISBLANK($B195),"",HYPERLINK($B195,"▶"))</f>
        <v/>
      </c>
    </row>
    <row r="196" spans="9:9">
      <c r="I196" s="21" t="str">
        <f t="shared" si="3"/>
        <v/>
      </c>
    </row>
    <row r="197" spans="9:9">
      <c r="I197" s="21" t="str">
        <f t="shared" si="3"/>
        <v/>
      </c>
    </row>
    <row r="198" spans="9:9">
      <c r="I198" s="21" t="str">
        <f t="shared" si="3"/>
        <v/>
      </c>
    </row>
    <row r="199" spans="9:9">
      <c r="I199" s="21" t="str">
        <f t="shared" si="3"/>
        <v/>
      </c>
    </row>
    <row r="200" spans="9:9">
      <c r="I200" s="21" t="str">
        <f t="shared" si="3"/>
        <v/>
      </c>
    </row>
  </sheetData>
  <phoneticPr fontId="1" type="noConversion"/>
  <conditionalFormatting sqref="C2:C200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02C90-702A-40E3-8EA5-1027C0AA17D0}">
  <dimension ref="A1:F4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" sqref="F1"/>
    </sheetView>
  </sheetViews>
  <sheetFormatPr defaultRowHeight="16.5"/>
  <cols>
    <col min="1" max="1" width="41.5" style="32" customWidth="1"/>
    <col min="2" max="2" width="0.875" style="39" customWidth="1"/>
    <col min="3" max="3" width="67.25" style="32" customWidth="1"/>
    <col min="4" max="4" width="17.25" style="31" customWidth="1"/>
    <col min="5" max="5" width="17.25" customWidth="1"/>
    <col min="6" max="6" width="9" style="20"/>
  </cols>
  <sheetData>
    <row r="1" spans="1:6" s="29" customFormat="1" ht="17.25" thickBot="1">
      <c r="A1" s="30" t="s">
        <v>28</v>
      </c>
      <c r="B1" s="37" t="s">
        <v>5</v>
      </c>
      <c r="C1" s="30" t="s">
        <v>42</v>
      </c>
      <c r="D1" s="30" t="s">
        <v>43</v>
      </c>
      <c r="E1" s="28" t="s">
        <v>44</v>
      </c>
      <c r="F1" s="28" t="s">
        <v>41</v>
      </c>
    </row>
    <row r="2" spans="1:6" ht="33.75" thickTop="1">
      <c r="A2" s="32" t="s">
        <v>83</v>
      </c>
      <c r="B2" s="42" t="s">
        <v>84</v>
      </c>
      <c r="C2" s="32" t="s">
        <v>85</v>
      </c>
      <c r="D2" s="31" t="s">
        <v>86</v>
      </c>
      <c r="E2" s="27">
        <v>45652.5</v>
      </c>
      <c r="F2" s="21" t="str">
        <f>IF(ISBLANK($B2),"",HYPERLINK($B2,"▶"))</f>
        <v>▶</v>
      </c>
    </row>
    <row r="3" spans="1:6" ht="33">
      <c r="A3" s="32" t="s">
        <v>87</v>
      </c>
      <c r="B3" s="39" t="s">
        <v>88</v>
      </c>
      <c r="C3" s="32" t="s">
        <v>89</v>
      </c>
      <c r="D3" s="31" t="s">
        <v>90</v>
      </c>
      <c r="E3" s="27">
        <v>45652.49628472222</v>
      </c>
      <c r="F3" s="21" t="str">
        <f t="shared" ref="F3:F66" si="0">IF(ISBLANK($B3),"",HYPERLINK($B3,"▶"))</f>
        <v>▶</v>
      </c>
    </row>
    <row r="4" spans="1:6" ht="33">
      <c r="A4" s="32" t="s">
        <v>91</v>
      </c>
      <c r="B4" s="42" t="s">
        <v>92</v>
      </c>
      <c r="C4" s="32" t="s">
        <v>93</v>
      </c>
      <c r="D4" s="31" t="s">
        <v>94</v>
      </c>
      <c r="E4" s="27">
        <v>45652.496030092596</v>
      </c>
      <c r="F4" s="21" t="str">
        <f t="shared" si="0"/>
        <v>▶</v>
      </c>
    </row>
    <row r="5" spans="1:6" ht="33">
      <c r="A5" s="32" t="s">
        <v>95</v>
      </c>
      <c r="B5" s="39" t="s">
        <v>96</v>
      </c>
      <c r="C5" s="32" t="s">
        <v>97</v>
      </c>
      <c r="D5" s="31" t="s">
        <v>98</v>
      </c>
      <c r="E5" s="27">
        <v>45652.493923611109</v>
      </c>
      <c r="F5" s="21" t="str">
        <f t="shared" si="0"/>
        <v>▶</v>
      </c>
    </row>
    <row r="6" spans="1:6" ht="33">
      <c r="A6" s="32" t="s">
        <v>99</v>
      </c>
      <c r="B6" s="39" t="s">
        <v>100</v>
      </c>
      <c r="C6" s="32" t="s">
        <v>101</v>
      </c>
      <c r="D6" s="31" t="s">
        <v>102</v>
      </c>
      <c r="E6" s="27">
        <v>45652.493877314817</v>
      </c>
      <c r="F6" s="21" t="str">
        <f t="shared" si="0"/>
        <v>▶</v>
      </c>
    </row>
    <row r="7" spans="1:6" ht="33">
      <c r="A7" s="32" t="s">
        <v>103</v>
      </c>
      <c r="B7" s="39" t="s">
        <v>104</v>
      </c>
      <c r="C7" s="32" t="s">
        <v>105</v>
      </c>
      <c r="D7" s="31" t="s">
        <v>106</v>
      </c>
      <c r="E7" s="27">
        <v>45652.487939814811</v>
      </c>
      <c r="F7" s="21" t="str">
        <f t="shared" si="0"/>
        <v>▶</v>
      </c>
    </row>
    <row r="8" spans="1:6" ht="33">
      <c r="A8" s="32" t="s">
        <v>107</v>
      </c>
      <c r="B8" s="39" t="s">
        <v>108</v>
      </c>
      <c r="C8" s="32" t="s">
        <v>109</v>
      </c>
      <c r="D8" s="31" t="s">
        <v>102</v>
      </c>
      <c r="E8" s="27">
        <v>45652.485011574077</v>
      </c>
      <c r="F8" s="21" t="str">
        <f t="shared" si="0"/>
        <v>▶</v>
      </c>
    </row>
    <row r="9" spans="1:6" ht="33">
      <c r="A9" s="33" t="s">
        <v>110</v>
      </c>
      <c r="B9" s="39" t="s">
        <v>111</v>
      </c>
      <c r="C9" s="32" t="s">
        <v>112</v>
      </c>
      <c r="D9" s="31" t="s">
        <v>102</v>
      </c>
      <c r="E9" s="27">
        <v>45652.484849537039</v>
      </c>
      <c r="F9" s="21" t="str">
        <f t="shared" si="0"/>
        <v>▶</v>
      </c>
    </row>
    <row r="10" spans="1:6" ht="33">
      <c r="A10" s="33" t="s">
        <v>113</v>
      </c>
      <c r="B10" s="39" t="s">
        <v>114</v>
      </c>
      <c r="C10" s="32" t="s">
        <v>115</v>
      </c>
      <c r="D10" s="31" t="s">
        <v>102</v>
      </c>
      <c r="E10" s="27">
        <v>45652.480011574073</v>
      </c>
      <c r="F10" s="21" t="str">
        <f t="shared" si="0"/>
        <v>▶</v>
      </c>
    </row>
    <row r="11" spans="1:6" ht="33">
      <c r="A11" s="33" t="s">
        <v>116</v>
      </c>
      <c r="B11" s="39" t="s">
        <v>117</v>
      </c>
      <c r="C11" s="32" t="s">
        <v>118</v>
      </c>
      <c r="D11" s="31" t="s">
        <v>119</v>
      </c>
      <c r="E11" s="27">
        <v>45652.47859953704</v>
      </c>
      <c r="F11" s="21" t="str">
        <f t="shared" si="0"/>
        <v>▶</v>
      </c>
    </row>
    <row r="12" spans="1:6" ht="33">
      <c r="A12" s="33" t="s">
        <v>120</v>
      </c>
      <c r="B12" s="39" t="s">
        <v>121</v>
      </c>
      <c r="C12" s="32" t="s">
        <v>122</v>
      </c>
      <c r="D12" s="31" t="s">
        <v>123</v>
      </c>
      <c r="E12" s="27">
        <v>45652.473090277781</v>
      </c>
      <c r="F12" s="21" t="str">
        <f t="shared" si="0"/>
        <v>▶</v>
      </c>
    </row>
    <row r="13" spans="1:6" ht="33">
      <c r="A13" s="32" t="s">
        <v>124</v>
      </c>
      <c r="B13" s="39" t="s">
        <v>125</v>
      </c>
      <c r="C13" s="32" t="s">
        <v>126</v>
      </c>
      <c r="D13" s="31" t="s">
        <v>127</v>
      </c>
      <c r="E13" s="27">
        <v>45652.469293981485</v>
      </c>
      <c r="F13" s="21" t="str">
        <f t="shared" si="0"/>
        <v>▶</v>
      </c>
    </row>
    <row r="14" spans="1:6" ht="33">
      <c r="A14" s="33" t="s">
        <v>128</v>
      </c>
      <c r="B14" s="39" t="s">
        <v>129</v>
      </c>
      <c r="C14" s="32" t="s">
        <v>130</v>
      </c>
      <c r="D14" s="31" t="s">
        <v>102</v>
      </c>
      <c r="E14" s="27">
        <v>45652.459837962961</v>
      </c>
      <c r="F14" s="21" t="str">
        <f t="shared" si="0"/>
        <v>▶</v>
      </c>
    </row>
    <row r="15" spans="1:6" ht="33">
      <c r="A15" s="33" t="s">
        <v>131</v>
      </c>
      <c r="B15" s="39" t="s">
        <v>132</v>
      </c>
      <c r="C15" s="32" t="s">
        <v>133</v>
      </c>
      <c r="D15" s="31" t="s">
        <v>106</v>
      </c>
      <c r="E15" s="27">
        <v>45652.455034722225</v>
      </c>
      <c r="F15" s="21" t="str">
        <f t="shared" si="0"/>
        <v>▶</v>
      </c>
    </row>
    <row r="16" spans="1:6" ht="33">
      <c r="A16" s="32" t="s">
        <v>134</v>
      </c>
      <c r="B16" s="39" t="s">
        <v>135</v>
      </c>
      <c r="C16" s="33" t="s">
        <v>136</v>
      </c>
      <c r="D16" s="31" t="s">
        <v>98</v>
      </c>
      <c r="E16" s="27">
        <v>45652.448483796295</v>
      </c>
      <c r="F16" s="21" t="str">
        <f t="shared" si="0"/>
        <v>▶</v>
      </c>
    </row>
    <row r="17" spans="1:6" ht="33">
      <c r="A17" s="32" t="s">
        <v>137</v>
      </c>
      <c r="B17" s="39" t="s">
        <v>138</v>
      </c>
      <c r="C17" s="32" t="s">
        <v>139</v>
      </c>
      <c r="D17" s="31" t="s">
        <v>86</v>
      </c>
      <c r="E17" s="27">
        <v>45652.445219907408</v>
      </c>
      <c r="F17" s="21" t="str">
        <f t="shared" si="0"/>
        <v>▶</v>
      </c>
    </row>
    <row r="18" spans="1:6" ht="33">
      <c r="A18" s="32" t="s">
        <v>140</v>
      </c>
      <c r="B18" s="39" t="s">
        <v>141</v>
      </c>
      <c r="C18" s="32" t="s">
        <v>142</v>
      </c>
      <c r="D18" s="31" t="s">
        <v>143</v>
      </c>
      <c r="E18" s="27">
        <v>45652.44326388889</v>
      </c>
      <c r="F18" s="21" t="str">
        <f t="shared" si="0"/>
        <v>▶</v>
      </c>
    </row>
    <row r="19" spans="1:6" ht="33">
      <c r="A19" s="33" t="s">
        <v>144</v>
      </c>
      <c r="B19" s="39" t="s">
        <v>145</v>
      </c>
      <c r="C19" s="32" t="s">
        <v>146</v>
      </c>
      <c r="D19" s="31" t="s">
        <v>98</v>
      </c>
      <c r="E19" s="27">
        <v>45652.439097222225</v>
      </c>
      <c r="F19" s="21" t="str">
        <f t="shared" si="0"/>
        <v>▶</v>
      </c>
    </row>
    <row r="20" spans="1:6" ht="33">
      <c r="A20" s="33" t="s">
        <v>147</v>
      </c>
      <c r="B20" s="39" t="s">
        <v>148</v>
      </c>
      <c r="C20" s="32" t="s">
        <v>149</v>
      </c>
      <c r="D20" s="31" t="s">
        <v>102</v>
      </c>
      <c r="E20" s="27">
        <v>45652.423020833332</v>
      </c>
      <c r="F20" s="21" t="str">
        <f t="shared" si="0"/>
        <v>▶</v>
      </c>
    </row>
    <row r="21" spans="1:6" ht="33">
      <c r="A21" s="32" t="s">
        <v>150</v>
      </c>
      <c r="B21" s="39" t="s">
        <v>151</v>
      </c>
      <c r="C21" s="32" t="s">
        <v>152</v>
      </c>
      <c r="D21" s="31" t="s">
        <v>153</v>
      </c>
      <c r="E21" s="27">
        <v>45652.421712962961</v>
      </c>
      <c r="F21" s="21" t="str">
        <f t="shared" si="0"/>
        <v>▶</v>
      </c>
    </row>
    <row r="22" spans="1:6" ht="33">
      <c r="A22" s="32" t="s">
        <v>154</v>
      </c>
      <c r="B22" s="39" t="s">
        <v>155</v>
      </c>
      <c r="C22" s="32" t="s">
        <v>156</v>
      </c>
      <c r="D22" s="31" t="s">
        <v>157</v>
      </c>
      <c r="E22" s="27">
        <v>45652.411574074074</v>
      </c>
      <c r="F22" s="21" t="str">
        <f t="shared" si="0"/>
        <v>▶</v>
      </c>
    </row>
    <row r="23" spans="1:6" ht="33">
      <c r="A23" s="32" t="s">
        <v>158</v>
      </c>
      <c r="B23" s="39" t="s">
        <v>159</v>
      </c>
      <c r="C23" s="32" t="s">
        <v>160</v>
      </c>
      <c r="D23" s="31" t="s">
        <v>98</v>
      </c>
      <c r="E23" s="27">
        <v>45652.409837962965</v>
      </c>
      <c r="F23" s="21" t="str">
        <f t="shared" si="0"/>
        <v>▶</v>
      </c>
    </row>
    <row r="24" spans="1:6" ht="33">
      <c r="A24" s="32" t="s">
        <v>161</v>
      </c>
      <c r="B24" s="39" t="s">
        <v>162</v>
      </c>
      <c r="C24" s="32" t="s">
        <v>163</v>
      </c>
      <c r="D24" s="31" t="s">
        <v>164</v>
      </c>
      <c r="E24" s="27">
        <v>45652.398784722223</v>
      </c>
      <c r="F24" s="21" t="str">
        <f t="shared" si="0"/>
        <v>▶</v>
      </c>
    </row>
    <row r="25" spans="1:6" ht="33">
      <c r="A25" s="32" t="s">
        <v>165</v>
      </c>
      <c r="B25" s="39" t="s">
        <v>166</v>
      </c>
      <c r="C25" s="32" t="s">
        <v>167</v>
      </c>
      <c r="D25" s="31" t="s">
        <v>164</v>
      </c>
      <c r="E25" s="27">
        <v>45652.39738425926</v>
      </c>
      <c r="F25" s="21" t="str">
        <f t="shared" si="0"/>
        <v>▶</v>
      </c>
    </row>
    <row r="26" spans="1:6" ht="33">
      <c r="A26" s="33" t="s">
        <v>168</v>
      </c>
      <c r="B26" s="39" t="s">
        <v>169</v>
      </c>
      <c r="C26" s="32" t="s">
        <v>170</v>
      </c>
      <c r="D26" s="31" t="s">
        <v>171</v>
      </c>
      <c r="E26" s="27">
        <v>45652.396655092591</v>
      </c>
      <c r="F26" s="21" t="str">
        <f t="shared" si="0"/>
        <v>▶</v>
      </c>
    </row>
    <row r="27" spans="1:6" ht="33">
      <c r="A27" s="32" t="s">
        <v>172</v>
      </c>
      <c r="B27" s="39" t="s">
        <v>173</v>
      </c>
      <c r="C27" s="32" t="s">
        <v>174</v>
      </c>
      <c r="D27" s="31" t="s">
        <v>171</v>
      </c>
      <c r="E27" s="27">
        <v>45652.394618055558</v>
      </c>
      <c r="F27" s="21" t="str">
        <f t="shared" si="0"/>
        <v>▶</v>
      </c>
    </row>
    <row r="28" spans="1:6" ht="33">
      <c r="A28" s="32" t="s">
        <v>175</v>
      </c>
      <c r="B28" s="39" t="s">
        <v>176</v>
      </c>
      <c r="C28" s="32" t="s">
        <v>177</v>
      </c>
      <c r="D28" s="31" t="s">
        <v>178</v>
      </c>
      <c r="E28" s="27">
        <v>45652.387592592589</v>
      </c>
      <c r="F28" s="21" t="str">
        <f t="shared" si="0"/>
        <v>▶</v>
      </c>
    </row>
    <row r="29" spans="1:6" ht="33">
      <c r="A29" s="33" t="s">
        <v>179</v>
      </c>
      <c r="B29" s="39" t="s">
        <v>180</v>
      </c>
      <c r="C29" s="32" t="s">
        <v>181</v>
      </c>
      <c r="D29" s="31" t="s">
        <v>98</v>
      </c>
      <c r="E29" s="27">
        <v>45652.384710648148</v>
      </c>
      <c r="F29" s="21" t="str">
        <f t="shared" si="0"/>
        <v>▶</v>
      </c>
    </row>
    <row r="30" spans="1:6" ht="33">
      <c r="A30" s="32" t="s">
        <v>182</v>
      </c>
      <c r="B30" s="39" t="s">
        <v>183</v>
      </c>
      <c r="C30" s="32" t="s">
        <v>184</v>
      </c>
      <c r="D30" s="31" t="s">
        <v>123</v>
      </c>
      <c r="E30" s="27">
        <v>45652.38071759259</v>
      </c>
      <c r="F30" s="21" t="str">
        <f t="shared" si="0"/>
        <v>▶</v>
      </c>
    </row>
    <row r="31" spans="1:6" ht="33">
      <c r="A31" s="32" t="s">
        <v>185</v>
      </c>
      <c r="B31" s="39" t="s">
        <v>186</v>
      </c>
      <c r="C31" s="32" t="s">
        <v>187</v>
      </c>
      <c r="D31" s="31" t="s">
        <v>98</v>
      </c>
      <c r="E31" s="27">
        <v>45652.37840277778</v>
      </c>
      <c r="F31" s="21" t="str">
        <f t="shared" si="0"/>
        <v>▶</v>
      </c>
    </row>
    <row r="32" spans="1:6" ht="33">
      <c r="A32" s="32" t="s">
        <v>188</v>
      </c>
      <c r="B32" s="39" t="s">
        <v>189</v>
      </c>
      <c r="C32" s="32" t="s">
        <v>190</v>
      </c>
      <c r="D32" s="31" t="s">
        <v>171</v>
      </c>
      <c r="E32" s="27">
        <v>45652.367476851854</v>
      </c>
      <c r="F32" s="21" t="str">
        <f t="shared" si="0"/>
        <v>▶</v>
      </c>
    </row>
    <row r="33" spans="1:6" ht="33">
      <c r="A33" s="32" t="s">
        <v>191</v>
      </c>
      <c r="B33" s="39" t="s">
        <v>192</v>
      </c>
      <c r="C33" s="32" t="s">
        <v>193</v>
      </c>
      <c r="D33" s="31" t="s">
        <v>98</v>
      </c>
      <c r="E33" s="27">
        <v>45652.361817129633</v>
      </c>
      <c r="F33" s="21" t="str">
        <f t="shared" si="0"/>
        <v>▶</v>
      </c>
    </row>
    <row r="34" spans="1:6" ht="33">
      <c r="A34" s="32" t="s">
        <v>194</v>
      </c>
      <c r="B34" s="39" t="s">
        <v>195</v>
      </c>
      <c r="C34" s="32" t="s">
        <v>196</v>
      </c>
      <c r="D34" s="31" t="s">
        <v>102</v>
      </c>
      <c r="E34" s="27">
        <v>45652.360543981478</v>
      </c>
      <c r="F34" s="21" t="str">
        <f t="shared" si="0"/>
        <v>▶</v>
      </c>
    </row>
    <row r="35" spans="1:6" ht="33">
      <c r="A35" s="32" t="s">
        <v>197</v>
      </c>
      <c r="B35" s="39" t="s">
        <v>198</v>
      </c>
      <c r="C35" s="32" t="s">
        <v>199</v>
      </c>
      <c r="D35" s="31" t="s">
        <v>86</v>
      </c>
      <c r="E35" s="27">
        <v>45652.360509259262</v>
      </c>
      <c r="F35" s="21" t="str">
        <f t="shared" si="0"/>
        <v>▶</v>
      </c>
    </row>
    <row r="36" spans="1:6" ht="33">
      <c r="A36" s="32" t="s">
        <v>200</v>
      </c>
      <c r="B36" s="39" t="s">
        <v>201</v>
      </c>
      <c r="C36" s="32" t="s">
        <v>202</v>
      </c>
      <c r="D36" s="31" t="s">
        <v>178</v>
      </c>
      <c r="E36" s="27">
        <v>45652.35633101852</v>
      </c>
      <c r="F36" s="21" t="str">
        <f t="shared" si="0"/>
        <v>▶</v>
      </c>
    </row>
    <row r="37" spans="1:6" ht="33">
      <c r="A37" s="32" t="s">
        <v>203</v>
      </c>
      <c r="B37" s="39" t="s">
        <v>204</v>
      </c>
      <c r="C37" s="32" t="s">
        <v>205</v>
      </c>
      <c r="D37" s="31" t="s">
        <v>206</v>
      </c>
      <c r="E37" s="27">
        <v>45652.354942129627</v>
      </c>
      <c r="F37" s="21" t="str">
        <f t="shared" si="0"/>
        <v>▶</v>
      </c>
    </row>
    <row r="38" spans="1:6" ht="33">
      <c r="A38" s="32" t="s">
        <v>207</v>
      </c>
      <c r="B38" s="39" t="s">
        <v>208</v>
      </c>
      <c r="C38" s="32" t="s">
        <v>209</v>
      </c>
      <c r="D38" s="31" t="s">
        <v>157</v>
      </c>
      <c r="E38" s="27">
        <v>45652.354097222225</v>
      </c>
      <c r="F38" s="21" t="str">
        <f t="shared" si="0"/>
        <v>▶</v>
      </c>
    </row>
    <row r="39" spans="1:6" ht="33">
      <c r="A39" s="32" t="s">
        <v>210</v>
      </c>
      <c r="B39" s="39" t="s">
        <v>211</v>
      </c>
      <c r="C39" s="32" t="s">
        <v>212</v>
      </c>
      <c r="D39" s="31" t="s">
        <v>213</v>
      </c>
      <c r="E39" s="27">
        <v>45652.353055555555</v>
      </c>
      <c r="F39" s="21" t="str">
        <f t="shared" si="0"/>
        <v>▶</v>
      </c>
    </row>
    <row r="40" spans="1:6" ht="33">
      <c r="A40" s="32" t="s">
        <v>214</v>
      </c>
      <c r="B40" s="39" t="s">
        <v>215</v>
      </c>
      <c r="C40" s="32" t="s">
        <v>216</v>
      </c>
      <c r="D40" s="31" t="s">
        <v>164</v>
      </c>
      <c r="E40" s="27">
        <v>45652.352893518517</v>
      </c>
      <c r="F40" s="21" t="str">
        <f t="shared" si="0"/>
        <v>▶</v>
      </c>
    </row>
    <row r="41" spans="1:6" ht="33">
      <c r="A41" s="32" t="s">
        <v>217</v>
      </c>
      <c r="B41" s="39" t="s">
        <v>218</v>
      </c>
      <c r="C41" s="32" t="s">
        <v>219</v>
      </c>
      <c r="D41" s="31" t="s">
        <v>119</v>
      </c>
      <c r="E41" s="27">
        <v>45652.351481481484</v>
      </c>
      <c r="F41" s="21" t="str">
        <f t="shared" si="0"/>
        <v>▶</v>
      </c>
    </row>
    <row r="42" spans="1:6" ht="33">
      <c r="A42" s="32" t="s">
        <v>220</v>
      </c>
      <c r="B42" s="39" t="s">
        <v>221</v>
      </c>
      <c r="C42" s="32" t="s">
        <v>222</v>
      </c>
      <c r="D42" s="31" t="s">
        <v>171</v>
      </c>
      <c r="E42" s="27">
        <v>45652.348726851851</v>
      </c>
      <c r="F42" s="21" t="str">
        <f t="shared" si="0"/>
        <v>▶</v>
      </c>
    </row>
    <row r="43" spans="1:6" ht="33">
      <c r="A43" s="32" t="s">
        <v>223</v>
      </c>
      <c r="B43" s="39" t="s">
        <v>224</v>
      </c>
      <c r="C43" s="32" t="s">
        <v>225</v>
      </c>
      <c r="D43" s="31" t="s">
        <v>164</v>
      </c>
      <c r="E43" s="27">
        <v>45652.348009259258</v>
      </c>
      <c r="F43" s="21" t="str">
        <f t="shared" si="0"/>
        <v>▶</v>
      </c>
    </row>
    <row r="44" spans="1:6" ht="33">
      <c r="A44" s="32" t="s">
        <v>226</v>
      </c>
      <c r="B44" s="39" t="s">
        <v>227</v>
      </c>
      <c r="C44" s="32" t="s">
        <v>228</v>
      </c>
      <c r="D44" s="31" t="s">
        <v>164</v>
      </c>
      <c r="E44" s="27">
        <v>45652.347314814811</v>
      </c>
      <c r="F44" s="21" t="str">
        <f t="shared" si="0"/>
        <v>▶</v>
      </c>
    </row>
    <row r="45" spans="1:6" ht="33">
      <c r="A45" s="32" t="s">
        <v>229</v>
      </c>
      <c r="B45" s="39" t="s">
        <v>230</v>
      </c>
      <c r="C45" s="32" t="s">
        <v>231</v>
      </c>
      <c r="D45" s="31" t="s">
        <v>213</v>
      </c>
      <c r="E45" s="27">
        <v>45652.344259259262</v>
      </c>
      <c r="F45" s="21" t="str">
        <f t="shared" si="0"/>
        <v>▶</v>
      </c>
    </row>
    <row r="46" spans="1:6" ht="33">
      <c r="A46" s="32" t="s">
        <v>232</v>
      </c>
      <c r="B46" s="39" t="s">
        <v>233</v>
      </c>
      <c r="C46" s="32" t="s">
        <v>234</v>
      </c>
      <c r="D46" s="31" t="s">
        <v>164</v>
      </c>
      <c r="E46" s="27">
        <v>45652.342453703706</v>
      </c>
      <c r="F46" s="21" t="str">
        <f t="shared" si="0"/>
        <v>▶</v>
      </c>
    </row>
    <row r="47" spans="1:6" ht="33">
      <c r="A47" s="32" t="s">
        <v>235</v>
      </c>
      <c r="B47" s="39" t="s">
        <v>236</v>
      </c>
      <c r="C47" s="32" t="s">
        <v>237</v>
      </c>
      <c r="D47" s="31" t="s">
        <v>102</v>
      </c>
      <c r="E47" s="27">
        <v>45652.341099537036</v>
      </c>
      <c r="F47" s="21" t="str">
        <f t="shared" si="0"/>
        <v>▶</v>
      </c>
    </row>
    <row r="48" spans="1:6" ht="33">
      <c r="A48" s="32" t="s">
        <v>238</v>
      </c>
      <c r="B48" s="39" t="s">
        <v>239</v>
      </c>
      <c r="C48" s="32" t="s">
        <v>240</v>
      </c>
      <c r="D48" s="31" t="s">
        <v>164</v>
      </c>
      <c r="E48" s="27">
        <v>45652.34039351852</v>
      </c>
      <c r="F48" s="21" t="str">
        <f t="shared" si="0"/>
        <v>▶</v>
      </c>
    </row>
    <row r="49" spans="1:6" ht="33">
      <c r="A49" s="32" t="s">
        <v>241</v>
      </c>
      <c r="B49" s="39" t="s">
        <v>242</v>
      </c>
      <c r="C49" s="32" t="s">
        <v>243</v>
      </c>
      <c r="D49" s="31" t="s">
        <v>171</v>
      </c>
      <c r="E49" s="27">
        <v>45652.339699074073</v>
      </c>
      <c r="F49" s="21" t="str">
        <f t="shared" si="0"/>
        <v>▶</v>
      </c>
    </row>
    <row r="50" spans="1:6" ht="33">
      <c r="A50" s="32" t="s">
        <v>244</v>
      </c>
      <c r="B50" s="39" t="s">
        <v>245</v>
      </c>
      <c r="C50" s="32" t="s">
        <v>246</v>
      </c>
      <c r="D50" s="31" t="s">
        <v>86</v>
      </c>
      <c r="E50" s="27">
        <v>45652.33966435185</v>
      </c>
      <c r="F50" s="21" t="str">
        <f t="shared" si="0"/>
        <v>▶</v>
      </c>
    </row>
    <row r="51" spans="1:6" ht="33">
      <c r="A51" s="32" t="s">
        <v>247</v>
      </c>
      <c r="B51" s="39" t="s">
        <v>248</v>
      </c>
      <c r="C51" s="32" t="s">
        <v>249</v>
      </c>
      <c r="D51" s="31" t="s">
        <v>98</v>
      </c>
      <c r="E51" s="27">
        <v>45652.338831018518</v>
      </c>
      <c r="F51" s="21" t="str">
        <f t="shared" si="0"/>
        <v>▶</v>
      </c>
    </row>
    <row r="52" spans="1:6" ht="33">
      <c r="A52" s="32" t="s">
        <v>250</v>
      </c>
      <c r="B52" s="39" t="s">
        <v>251</v>
      </c>
      <c r="C52" s="32" t="s">
        <v>252</v>
      </c>
      <c r="D52" s="31" t="s">
        <v>164</v>
      </c>
      <c r="E52" s="27">
        <v>45652.337592592594</v>
      </c>
      <c r="F52" s="21" t="str">
        <f t="shared" si="0"/>
        <v>▶</v>
      </c>
    </row>
    <row r="53" spans="1:6" ht="33">
      <c r="A53" s="32" t="s">
        <v>253</v>
      </c>
      <c r="B53" s="39" t="s">
        <v>254</v>
      </c>
      <c r="C53" s="32" t="s">
        <v>255</v>
      </c>
      <c r="D53" s="31" t="s">
        <v>178</v>
      </c>
      <c r="E53" s="27">
        <v>45652.334108796298</v>
      </c>
      <c r="F53" s="21" t="str">
        <f t="shared" si="0"/>
        <v>▶</v>
      </c>
    </row>
    <row r="54" spans="1:6" ht="33">
      <c r="A54" s="32" t="s">
        <v>256</v>
      </c>
      <c r="B54" s="39" t="s">
        <v>257</v>
      </c>
      <c r="C54" s="32" t="s">
        <v>258</v>
      </c>
      <c r="D54" s="31" t="s">
        <v>143</v>
      </c>
      <c r="E54" s="27">
        <v>45652.329953703702</v>
      </c>
      <c r="F54" s="21" t="str">
        <f t="shared" si="0"/>
        <v>▶</v>
      </c>
    </row>
    <row r="55" spans="1:6" ht="33">
      <c r="A55" s="32" t="s">
        <v>259</v>
      </c>
      <c r="B55" s="39" t="s">
        <v>260</v>
      </c>
      <c r="C55" s="32" t="s">
        <v>261</v>
      </c>
      <c r="D55" s="31" t="s">
        <v>164</v>
      </c>
      <c r="E55" s="27">
        <v>45652.329953703702</v>
      </c>
      <c r="F55" s="21" t="str">
        <f t="shared" si="0"/>
        <v>▶</v>
      </c>
    </row>
    <row r="56" spans="1:6" ht="33">
      <c r="A56" s="32" t="s">
        <v>262</v>
      </c>
      <c r="B56" s="39" t="s">
        <v>263</v>
      </c>
      <c r="C56" s="32" t="s">
        <v>264</v>
      </c>
      <c r="D56" s="31" t="s">
        <v>164</v>
      </c>
      <c r="E56" s="27">
        <v>45652.329317129632</v>
      </c>
      <c r="F56" s="21" t="str">
        <f t="shared" si="0"/>
        <v>▶</v>
      </c>
    </row>
    <row r="57" spans="1:6" ht="33">
      <c r="A57" s="32" t="s">
        <v>265</v>
      </c>
      <c r="B57" s="39" t="s">
        <v>266</v>
      </c>
      <c r="C57" s="32" t="s">
        <v>267</v>
      </c>
      <c r="D57" s="31" t="s">
        <v>164</v>
      </c>
      <c r="E57" s="27">
        <v>45652.328564814816</v>
      </c>
      <c r="F57" s="21" t="str">
        <f t="shared" si="0"/>
        <v>▶</v>
      </c>
    </row>
    <row r="58" spans="1:6" ht="33">
      <c r="A58" s="32" t="s">
        <v>268</v>
      </c>
      <c r="B58" s="39" t="s">
        <v>269</v>
      </c>
      <c r="C58" s="32" t="s">
        <v>270</v>
      </c>
      <c r="D58" s="31" t="s">
        <v>98</v>
      </c>
      <c r="E58" s="27">
        <v>45652.328194444446</v>
      </c>
      <c r="F58" s="21" t="str">
        <f t="shared" si="0"/>
        <v>▶</v>
      </c>
    </row>
    <row r="59" spans="1:6" ht="33">
      <c r="A59" s="32" t="s">
        <v>271</v>
      </c>
      <c r="B59" s="39" t="s">
        <v>272</v>
      </c>
      <c r="C59" s="32" t="s">
        <v>273</v>
      </c>
      <c r="D59" s="31" t="s">
        <v>119</v>
      </c>
      <c r="E59" s="27">
        <v>45652.327175925922</v>
      </c>
      <c r="F59" s="21" t="str">
        <f t="shared" si="0"/>
        <v>▶</v>
      </c>
    </row>
    <row r="60" spans="1:6" ht="33">
      <c r="A60" s="32" t="s">
        <v>274</v>
      </c>
      <c r="B60" s="39" t="s">
        <v>275</v>
      </c>
      <c r="C60" s="32" t="s">
        <v>276</v>
      </c>
      <c r="D60" s="31" t="s">
        <v>164</v>
      </c>
      <c r="E60" s="27">
        <v>45652.326504629629</v>
      </c>
      <c r="F60" s="21" t="str">
        <f t="shared" si="0"/>
        <v>▶</v>
      </c>
    </row>
    <row r="61" spans="1:6" ht="33">
      <c r="A61" s="32" t="s">
        <v>277</v>
      </c>
      <c r="B61" s="39" t="s">
        <v>278</v>
      </c>
      <c r="C61" s="32" t="s">
        <v>279</v>
      </c>
      <c r="D61" s="31" t="s">
        <v>164</v>
      </c>
      <c r="E61" s="27">
        <v>45652.32303240741</v>
      </c>
      <c r="F61" s="21" t="str">
        <f t="shared" si="0"/>
        <v>▶</v>
      </c>
    </row>
    <row r="62" spans="1:6" ht="33">
      <c r="A62" s="32" t="s">
        <v>280</v>
      </c>
      <c r="B62" s="39" t="s">
        <v>281</v>
      </c>
      <c r="C62" s="32" t="s">
        <v>282</v>
      </c>
      <c r="D62" s="31" t="s">
        <v>164</v>
      </c>
      <c r="E62" s="27">
        <v>45652.323009259257</v>
      </c>
      <c r="F62" s="21" t="str">
        <f t="shared" si="0"/>
        <v>▶</v>
      </c>
    </row>
    <row r="63" spans="1:6" ht="33">
      <c r="A63" s="32" t="s">
        <v>283</v>
      </c>
      <c r="B63" s="39" t="s">
        <v>284</v>
      </c>
      <c r="C63" s="32" t="s">
        <v>285</v>
      </c>
      <c r="D63" s="31" t="s">
        <v>213</v>
      </c>
      <c r="E63" s="27">
        <v>45652.322187500002</v>
      </c>
      <c r="F63" s="21" t="str">
        <f t="shared" si="0"/>
        <v>▶</v>
      </c>
    </row>
    <row r="64" spans="1:6" ht="33">
      <c r="A64" s="32" t="s">
        <v>286</v>
      </c>
      <c r="B64" s="39" t="s">
        <v>287</v>
      </c>
      <c r="C64" s="32" t="s">
        <v>288</v>
      </c>
      <c r="D64" s="31" t="s">
        <v>164</v>
      </c>
      <c r="E64" s="27">
        <v>45652.320231481484</v>
      </c>
      <c r="F64" s="21" t="str">
        <f t="shared" si="0"/>
        <v>▶</v>
      </c>
    </row>
    <row r="65" spans="1:6" ht="33">
      <c r="A65" s="32" t="s">
        <v>289</v>
      </c>
      <c r="B65" s="39" t="s">
        <v>290</v>
      </c>
      <c r="C65" s="32" t="s">
        <v>291</v>
      </c>
      <c r="D65" s="31" t="s">
        <v>164</v>
      </c>
      <c r="E65" s="27">
        <v>45652.319594907407</v>
      </c>
      <c r="F65" s="21" t="str">
        <f t="shared" si="0"/>
        <v>▶</v>
      </c>
    </row>
    <row r="66" spans="1:6" ht="33">
      <c r="A66" s="32" t="s">
        <v>292</v>
      </c>
      <c r="B66" s="39" t="s">
        <v>293</v>
      </c>
      <c r="C66" s="32" t="s">
        <v>294</v>
      </c>
      <c r="D66" s="31" t="s">
        <v>171</v>
      </c>
      <c r="E66" s="27">
        <v>45652.318865740737</v>
      </c>
      <c r="F66" s="21" t="str">
        <f t="shared" si="0"/>
        <v>▶</v>
      </c>
    </row>
    <row r="67" spans="1:6" ht="33">
      <c r="A67" s="32" t="s">
        <v>295</v>
      </c>
      <c r="B67" s="39" t="s">
        <v>296</v>
      </c>
      <c r="C67" s="32" t="s">
        <v>297</v>
      </c>
      <c r="D67" s="31" t="s">
        <v>164</v>
      </c>
      <c r="E67" s="27">
        <v>45652.318194444444</v>
      </c>
      <c r="F67" s="21" t="str">
        <f t="shared" ref="F67:F130" si="1">IF(ISBLANK($B67),"",HYPERLINK($B67,"▶"))</f>
        <v>▶</v>
      </c>
    </row>
    <row r="68" spans="1:6" ht="33">
      <c r="A68" s="32" t="s">
        <v>298</v>
      </c>
      <c r="B68" s="39" t="s">
        <v>299</v>
      </c>
      <c r="C68" s="32" t="s">
        <v>300</v>
      </c>
      <c r="D68" s="31" t="s">
        <v>164</v>
      </c>
      <c r="E68" s="27">
        <v>45652.314675925925</v>
      </c>
      <c r="F68" s="21" t="str">
        <f t="shared" si="1"/>
        <v>▶</v>
      </c>
    </row>
    <row r="69" spans="1:6" ht="33">
      <c r="A69" s="32" t="s">
        <v>301</v>
      </c>
      <c r="B69" s="39" t="s">
        <v>302</v>
      </c>
      <c r="C69" s="32" t="s">
        <v>303</v>
      </c>
      <c r="D69" s="31" t="s">
        <v>171</v>
      </c>
      <c r="E69" s="27">
        <v>45652.313310185185</v>
      </c>
      <c r="F69" s="21" t="str">
        <f t="shared" si="1"/>
        <v>▶</v>
      </c>
    </row>
    <row r="70" spans="1:6" ht="33">
      <c r="A70" s="32" t="s">
        <v>304</v>
      </c>
      <c r="B70" s="39" t="s">
        <v>305</v>
      </c>
      <c r="C70" s="32" t="s">
        <v>306</v>
      </c>
      <c r="D70" s="31" t="s">
        <v>213</v>
      </c>
      <c r="E70" s="27">
        <v>45652.312974537039</v>
      </c>
      <c r="F70" s="21" t="str">
        <f t="shared" si="1"/>
        <v>▶</v>
      </c>
    </row>
    <row r="71" spans="1:6" ht="33">
      <c r="A71" s="33" t="s">
        <v>307</v>
      </c>
      <c r="B71" s="39" t="s">
        <v>308</v>
      </c>
      <c r="C71" s="32" t="s">
        <v>309</v>
      </c>
      <c r="D71" s="31" t="s">
        <v>123</v>
      </c>
      <c r="E71" s="27">
        <v>45652.309131944443</v>
      </c>
      <c r="F71" s="21" t="str">
        <f t="shared" si="1"/>
        <v>▶</v>
      </c>
    </row>
    <row r="72" spans="1:6" ht="33">
      <c r="A72" s="33" t="s">
        <v>310</v>
      </c>
      <c r="B72" s="39" t="s">
        <v>311</v>
      </c>
      <c r="C72" s="32" t="s">
        <v>312</v>
      </c>
      <c r="D72" s="31" t="s">
        <v>157</v>
      </c>
      <c r="E72" s="27">
        <v>45652.301990740743</v>
      </c>
      <c r="F72" s="21" t="str">
        <f t="shared" si="1"/>
        <v>▶</v>
      </c>
    </row>
    <row r="73" spans="1:6" ht="33">
      <c r="A73" s="32" t="s">
        <v>313</v>
      </c>
      <c r="B73" s="39" t="s">
        <v>314</v>
      </c>
      <c r="C73" s="32" t="s">
        <v>315</v>
      </c>
      <c r="D73" s="31" t="s">
        <v>119</v>
      </c>
      <c r="E73" s="27">
        <v>45652.299386574072</v>
      </c>
      <c r="F73" s="21" t="str">
        <f t="shared" si="1"/>
        <v>▶</v>
      </c>
    </row>
    <row r="74" spans="1:6" ht="33">
      <c r="A74" s="32" t="s">
        <v>316</v>
      </c>
      <c r="B74" s="39" t="s">
        <v>317</v>
      </c>
      <c r="C74" s="32" t="s">
        <v>318</v>
      </c>
      <c r="D74" s="31" t="s">
        <v>319</v>
      </c>
      <c r="E74" s="27">
        <v>45652.292453703703</v>
      </c>
      <c r="F74" s="21" t="str">
        <f t="shared" si="1"/>
        <v>▶</v>
      </c>
    </row>
    <row r="75" spans="1:6" ht="33">
      <c r="A75" s="32" t="s">
        <v>320</v>
      </c>
      <c r="B75" s="39" t="s">
        <v>321</v>
      </c>
      <c r="C75" s="32" t="s">
        <v>322</v>
      </c>
      <c r="D75" s="31" t="s">
        <v>319</v>
      </c>
      <c r="E75" s="27">
        <v>45652.291828703703</v>
      </c>
      <c r="F75" s="21" t="str">
        <f t="shared" si="1"/>
        <v>▶</v>
      </c>
    </row>
    <row r="76" spans="1:6" ht="33">
      <c r="A76" s="32" t="s">
        <v>323</v>
      </c>
      <c r="B76" s="39" t="s">
        <v>324</v>
      </c>
      <c r="C76" s="32" t="s">
        <v>325</v>
      </c>
      <c r="D76" s="31" t="s">
        <v>326</v>
      </c>
      <c r="E76" s="27">
        <v>45652.29178240741</v>
      </c>
      <c r="F76" s="21" t="str">
        <f t="shared" si="1"/>
        <v>▶</v>
      </c>
    </row>
    <row r="77" spans="1:6" ht="33">
      <c r="A77" s="32" t="s">
        <v>327</v>
      </c>
      <c r="B77" s="39" t="s">
        <v>328</v>
      </c>
      <c r="C77" s="32" t="s">
        <v>329</v>
      </c>
      <c r="D77" s="31" t="s">
        <v>157</v>
      </c>
      <c r="E77" s="27">
        <v>45652.291666666664</v>
      </c>
      <c r="F77" s="21" t="str">
        <f t="shared" si="1"/>
        <v>▶</v>
      </c>
    </row>
    <row r="78" spans="1:6" ht="33">
      <c r="A78" s="32" t="s">
        <v>330</v>
      </c>
      <c r="B78" s="39" t="s">
        <v>331</v>
      </c>
      <c r="C78" s="32" t="s">
        <v>332</v>
      </c>
      <c r="D78" s="31" t="s">
        <v>106</v>
      </c>
      <c r="E78" s="27">
        <v>45652.291666666664</v>
      </c>
      <c r="F78" s="21" t="str">
        <f t="shared" si="1"/>
        <v>▶</v>
      </c>
    </row>
    <row r="79" spans="1:6" ht="33">
      <c r="A79" s="32" t="s">
        <v>333</v>
      </c>
      <c r="B79" s="39" t="s">
        <v>334</v>
      </c>
      <c r="C79" s="32" t="s">
        <v>335</v>
      </c>
      <c r="D79" s="31" t="s">
        <v>157</v>
      </c>
      <c r="E79" s="27">
        <v>45652.284722222219</v>
      </c>
      <c r="F79" s="21" t="str">
        <f t="shared" si="1"/>
        <v>▶</v>
      </c>
    </row>
    <row r="80" spans="1:6" ht="33">
      <c r="A80" s="32" t="s">
        <v>336</v>
      </c>
      <c r="B80" s="39" t="s">
        <v>337</v>
      </c>
      <c r="C80" s="32" t="s">
        <v>338</v>
      </c>
      <c r="D80" s="31" t="s">
        <v>206</v>
      </c>
      <c r="E80" s="27">
        <v>45652.279930555553</v>
      </c>
      <c r="F80" s="21" t="str">
        <f t="shared" si="1"/>
        <v>▶</v>
      </c>
    </row>
    <row r="81" spans="1:6" ht="33">
      <c r="A81" s="32" t="s">
        <v>339</v>
      </c>
      <c r="B81" s="39" t="s">
        <v>340</v>
      </c>
      <c r="C81" s="32" t="s">
        <v>341</v>
      </c>
      <c r="D81" s="31" t="s">
        <v>157</v>
      </c>
      <c r="E81" s="27">
        <v>45652.279895833337</v>
      </c>
      <c r="F81" s="21" t="str">
        <f t="shared" si="1"/>
        <v>▶</v>
      </c>
    </row>
    <row r="82" spans="1:6" ht="33">
      <c r="A82" s="32" t="s">
        <v>342</v>
      </c>
      <c r="B82" s="39" t="s">
        <v>343</v>
      </c>
      <c r="C82" s="32" t="s">
        <v>344</v>
      </c>
      <c r="D82" s="31" t="s">
        <v>213</v>
      </c>
      <c r="E82" s="27">
        <v>45652.277777777781</v>
      </c>
      <c r="F82" s="21" t="str">
        <f t="shared" si="1"/>
        <v>▶</v>
      </c>
    </row>
    <row r="83" spans="1:6" ht="33">
      <c r="A83" s="32" t="s">
        <v>345</v>
      </c>
      <c r="B83" s="39" t="s">
        <v>346</v>
      </c>
      <c r="C83" s="32" t="s">
        <v>347</v>
      </c>
      <c r="D83" s="31" t="s">
        <v>171</v>
      </c>
      <c r="E83" s="27">
        <v>45652.271666666667</v>
      </c>
      <c r="F83" s="21" t="str">
        <f t="shared" si="1"/>
        <v>▶</v>
      </c>
    </row>
    <row r="84" spans="1:6" ht="33">
      <c r="A84" s="32" t="s">
        <v>348</v>
      </c>
      <c r="B84" s="39" t="s">
        <v>349</v>
      </c>
      <c r="C84" s="32" t="s">
        <v>350</v>
      </c>
      <c r="D84" s="31" t="s">
        <v>171</v>
      </c>
      <c r="E84" s="27">
        <v>45652.271631944444</v>
      </c>
      <c r="F84" s="21" t="str">
        <f t="shared" si="1"/>
        <v>▶</v>
      </c>
    </row>
    <row r="85" spans="1:6" ht="33">
      <c r="A85" s="32" t="s">
        <v>351</v>
      </c>
      <c r="B85" s="39" t="s">
        <v>352</v>
      </c>
      <c r="C85" s="32" t="s">
        <v>353</v>
      </c>
      <c r="D85" s="31" t="s">
        <v>157</v>
      </c>
      <c r="E85" s="27">
        <v>45652.263888888891</v>
      </c>
      <c r="F85" s="21" t="str">
        <f t="shared" si="1"/>
        <v>▶</v>
      </c>
    </row>
    <row r="86" spans="1:6" ht="33">
      <c r="A86" s="32" t="s">
        <v>354</v>
      </c>
      <c r="B86" s="39" t="s">
        <v>355</v>
      </c>
      <c r="C86" s="32" t="s">
        <v>356</v>
      </c>
      <c r="D86" s="31" t="s">
        <v>213</v>
      </c>
      <c r="E86" s="27">
        <v>45652.263888888891</v>
      </c>
      <c r="F86" s="21" t="str">
        <f t="shared" si="1"/>
        <v>▶</v>
      </c>
    </row>
    <row r="87" spans="1:6" ht="33">
      <c r="A87" s="32" t="s">
        <v>357</v>
      </c>
      <c r="B87" s="39" t="s">
        <v>358</v>
      </c>
      <c r="C87" s="32" t="s">
        <v>359</v>
      </c>
      <c r="D87" s="31" t="s">
        <v>153</v>
      </c>
      <c r="E87" s="27">
        <v>45652.263194444444</v>
      </c>
      <c r="F87" s="21" t="str">
        <f t="shared" si="1"/>
        <v>▶</v>
      </c>
    </row>
    <row r="88" spans="1:6" ht="33">
      <c r="A88" s="32" t="s">
        <v>360</v>
      </c>
      <c r="B88" s="39" t="s">
        <v>361</v>
      </c>
      <c r="C88" s="32" t="s">
        <v>362</v>
      </c>
      <c r="D88" s="31" t="s">
        <v>213</v>
      </c>
      <c r="E88" s="27">
        <v>45652.253472222219</v>
      </c>
      <c r="F88" s="21" t="str">
        <f t="shared" si="1"/>
        <v>▶</v>
      </c>
    </row>
    <row r="89" spans="1:6" ht="33">
      <c r="A89" s="32" t="s">
        <v>363</v>
      </c>
      <c r="B89" s="39" t="s">
        <v>364</v>
      </c>
      <c r="C89" s="32" t="s">
        <v>365</v>
      </c>
      <c r="D89" s="31" t="s">
        <v>178</v>
      </c>
      <c r="E89" s="27">
        <v>45652.251180555555</v>
      </c>
      <c r="F89" s="21" t="str">
        <f t="shared" si="1"/>
        <v>▶</v>
      </c>
    </row>
    <row r="90" spans="1:6" ht="33">
      <c r="A90" s="32" t="s">
        <v>366</v>
      </c>
      <c r="B90" s="39" t="s">
        <v>367</v>
      </c>
      <c r="C90" s="32" t="s">
        <v>368</v>
      </c>
      <c r="D90" s="31" t="s">
        <v>153</v>
      </c>
      <c r="E90" s="27">
        <v>45652.25</v>
      </c>
      <c r="F90" s="21" t="str">
        <f t="shared" si="1"/>
        <v>▶</v>
      </c>
    </row>
    <row r="91" spans="1:6" ht="33">
      <c r="A91" s="32" t="s">
        <v>369</v>
      </c>
      <c r="B91" s="39" t="s">
        <v>370</v>
      </c>
      <c r="C91" s="32" t="s">
        <v>371</v>
      </c>
      <c r="D91" s="31" t="s">
        <v>98</v>
      </c>
      <c r="E91" s="27">
        <v>45652.25</v>
      </c>
      <c r="F91" s="21" t="str">
        <f t="shared" si="1"/>
        <v>▶</v>
      </c>
    </row>
    <row r="92" spans="1:6" ht="33">
      <c r="A92" s="32" t="s">
        <v>372</v>
      </c>
      <c r="B92" s="39" t="s">
        <v>373</v>
      </c>
      <c r="C92" s="32" t="s">
        <v>374</v>
      </c>
      <c r="D92" s="31" t="s">
        <v>206</v>
      </c>
      <c r="E92" s="27">
        <v>45652.24659722222</v>
      </c>
      <c r="F92" s="21" t="str">
        <f t="shared" si="1"/>
        <v>▶</v>
      </c>
    </row>
    <row r="93" spans="1:6" ht="33">
      <c r="A93" s="33" t="s">
        <v>375</v>
      </c>
      <c r="B93" s="39" t="s">
        <v>376</v>
      </c>
      <c r="C93" s="32" t="s">
        <v>377</v>
      </c>
      <c r="D93" s="31" t="s">
        <v>171</v>
      </c>
      <c r="E93" s="27">
        <v>45652.064085648148</v>
      </c>
      <c r="F93" s="21" t="str">
        <f t="shared" si="1"/>
        <v>▶</v>
      </c>
    </row>
    <row r="94" spans="1:6" ht="33">
      <c r="A94" s="32" t="s">
        <v>378</v>
      </c>
      <c r="B94" s="39" t="s">
        <v>379</v>
      </c>
      <c r="C94" s="32" t="s">
        <v>380</v>
      </c>
      <c r="D94" s="31" t="s">
        <v>381</v>
      </c>
      <c r="E94" s="27">
        <v>45652.023773148147</v>
      </c>
      <c r="F94" s="21" t="str">
        <f t="shared" si="1"/>
        <v>▶</v>
      </c>
    </row>
    <row r="95" spans="1:6" ht="33">
      <c r="A95" s="32" t="s">
        <v>382</v>
      </c>
      <c r="B95" s="39" t="s">
        <v>383</v>
      </c>
      <c r="C95" s="32" t="s">
        <v>384</v>
      </c>
      <c r="D95" s="31" t="s">
        <v>385</v>
      </c>
      <c r="E95" s="27">
        <v>45652.000335648147</v>
      </c>
      <c r="F95" s="21" t="str">
        <f t="shared" si="1"/>
        <v>▶</v>
      </c>
    </row>
    <row r="96" spans="1:6">
      <c r="F96" s="21" t="str">
        <f t="shared" si="1"/>
        <v/>
      </c>
    </row>
    <row r="97" spans="6:6">
      <c r="F97" s="21" t="str">
        <f t="shared" si="1"/>
        <v/>
      </c>
    </row>
    <row r="98" spans="6:6">
      <c r="F98" s="21" t="str">
        <f t="shared" si="1"/>
        <v/>
      </c>
    </row>
    <row r="99" spans="6:6">
      <c r="F99" s="21" t="str">
        <f t="shared" si="1"/>
        <v/>
      </c>
    </row>
    <row r="100" spans="6:6">
      <c r="F100" s="21" t="str">
        <f t="shared" si="1"/>
        <v/>
      </c>
    </row>
    <row r="101" spans="6:6">
      <c r="F101" s="21" t="str">
        <f t="shared" si="1"/>
        <v/>
      </c>
    </row>
    <row r="102" spans="6:6">
      <c r="F102" s="21" t="str">
        <f t="shared" si="1"/>
        <v/>
      </c>
    </row>
    <row r="103" spans="6:6">
      <c r="F103" s="21" t="str">
        <f t="shared" si="1"/>
        <v/>
      </c>
    </row>
    <row r="104" spans="6:6">
      <c r="F104" s="21" t="str">
        <f t="shared" si="1"/>
        <v/>
      </c>
    </row>
    <row r="105" spans="6:6">
      <c r="F105" s="21" t="str">
        <f t="shared" si="1"/>
        <v/>
      </c>
    </row>
    <row r="106" spans="6:6">
      <c r="F106" s="21" t="str">
        <f t="shared" si="1"/>
        <v/>
      </c>
    </row>
    <row r="107" spans="6:6">
      <c r="F107" s="21" t="str">
        <f t="shared" si="1"/>
        <v/>
      </c>
    </row>
    <row r="108" spans="6:6">
      <c r="F108" s="21" t="str">
        <f t="shared" si="1"/>
        <v/>
      </c>
    </row>
    <row r="109" spans="6:6">
      <c r="F109" s="21" t="str">
        <f t="shared" si="1"/>
        <v/>
      </c>
    </row>
    <row r="110" spans="6:6">
      <c r="F110" s="21" t="str">
        <f t="shared" si="1"/>
        <v/>
      </c>
    </row>
    <row r="111" spans="6:6">
      <c r="F111" s="21" t="str">
        <f t="shared" si="1"/>
        <v/>
      </c>
    </row>
    <row r="112" spans="6:6">
      <c r="F112" s="21" t="str">
        <f t="shared" si="1"/>
        <v/>
      </c>
    </row>
    <row r="113" spans="6:6">
      <c r="F113" s="21" t="str">
        <f t="shared" si="1"/>
        <v/>
      </c>
    </row>
    <row r="114" spans="6:6">
      <c r="F114" s="21" t="str">
        <f t="shared" si="1"/>
        <v/>
      </c>
    </row>
    <row r="115" spans="6:6">
      <c r="F115" s="21" t="str">
        <f t="shared" si="1"/>
        <v/>
      </c>
    </row>
    <row r="116" spans="6:6">
      <c r="F116" s="21" t="str">
        <f t="shared" si="1"/>
        <v/>
      </c>
    </row>
    <row r="117" spans="6:6">
      <c r="F117" s="21" t="str">
        <f t="shared" si="1"/>
        <v/>
      </c>
    </row>
    <row r="118" spans="6:6">
      <c r="F118" s="21" t="str">
        <f t="shared" si="1"/>
        <v/>
      </c>
    </row>
    <row r="119" spans="6:6">
      <c r="F119" s="21" t="str">
        <f t="shared" si="1"/>
        <v/>
      </c>
    </row>
    <row r="120" spans="6:6">
      <c r="F120" s="21" t="str">
        <f t="shared" si="1"/>
        <v/>
      </c>
    </row>
    <row r="121" spans="6:6">
      <c r="F121" s="21" t="str">
        <f t="shared" si="1"/>
        <v/>
      </c>
    </row>
    <row r="122" spans="6:6">
      <c r="F122" s="21" t="str">
        <f t="shared" si="1"/>
        <v/>
      </c>
    </row>
    <row r="123" spans="6:6">
      <c r="F123" s="21" t="str">
        <f t="shared" si="1"/>
        <v/>
      </c>
    </row>
    <row r="124" spans="6:6">
      <c r="F124" s="21" t="str">
        <f t="shared" si="1"/>
        <v/>
      </c>
    </row>
    <row r="125" spans="6:6">
      <c r="F125" s="21" t="str">
        <f t="shared" si="1"/>
        <v/>
      </c>
    </row>
    <row r="126" spans="6:6">
      <c r="F126" s="21" t="str">
        <f t="shared" si="1"/>
        <v/>
      </c>
    </row>
    <row r="127" spans="6:6">
      <c r="F127" s="21" t="str">
        <f t="shared" si="1"/>
        <v/>
      </c>
    </row>
    <row r="128" spans="6:6">
      <c r="F128" s="21" t="str">
        <f t="shared" si="1"/>
        <v/>
      </c>
    </row>
    <row r="129" spans="6:6">
      <c r="F129" s="21" t="str">
        <f t="shared" si="1"/>
        <v/>
      </c>
    </row>
    <row r="130" spans="6:6">
      <c r="F130" s="21" t="str">
        <f t="shared" si="1"/>
        <v/>
      </c>
    </row>
    <row r="131" spans="6:6">
      <c r="F131" s="21" t="str">
        <f t="shared" ref="F131:F194" si="2">IF(ISBLANK($B131),"",HYPERLINK($B131,"▶"))</f>
        <v/>
      </c>
    </row>
    <row r="132" spans="6:6">
      <c r="F132" s="21" t="str">
        <f t="shared" si="2"/>
        <v/>
      </c>
    </row>
    <row r="133" spans="6:6">
      <c r="F133" s="21" t="str">
        <f t="shared" si="2"/>
        <v/>
      </c>
    </row>
    <row r="134" spans="6:6">
      <c r="F134" s="21" t="str">
        <f t="shared" si="2"/>
        <v/>
      </c>
    </row>
    <row r="135" spans="6:6">
      <c r="F135" s="21" t="str">
        <f t="shared" si="2"/>
        <v/>
      </c>
    </row>
    <row r="136" spans="6:6">
      <c r="F136" s="21" t="str">
        <f t="shared" si="2"/>
        <v/>
      </c>
    </row>
    <row r="137" spans="6:6">
      <c r="F137" s="21" t="str">
        <f t="shared" si="2"/>
        <v/>
      </c>
    </row>
    <row r="138" spans="6:6">
      <c r="F138" s="21" t="str">
        <f t="shared" si="2"/>
        <v/>
      </c>
    </row>
    <row r="139" spans="6:6">
      <c r="F139" s="21" t="str">
        <f t="shared" si="2"/>
        <v/>
      </c>
    </row>
    <row r="140" spans="6:6">
      <c r="F140" s="21" t="str">
        <f t="shared" si="2"/>
        <v/>
      </c>
    </row>
    <row r="141" spans="6:6">
      <c r="F141" s="21" t="str">
        <f t="shared" si="2"/>
        <v/>
      </c>
    </row>
    <row r="142" spans="6:6">
      <c r="F142" s="21" t="str">
        <f t="shared" si="2"/>
        <v/>
      </c>
    </row>
    <row r="143" spans="6:6">
      <c r="F143" s="21" t="str">
        <f t="shared" si="2"/>
        <v/>
      </c>
    </row>
    <row r="144" spans="6:6">
      <c r="F144" s="21" t="str">
        <f t="shared" si="2"/>
        <v/>
      </c>
    </row>
    <row r="145" spans="6:6">
      <c r="F145" s="21" t="str">
        <f t="shared" si="2"/>
        <v/>
      </c>
    </row>
    <row r="146" spans="6:6">
      <c r="F146" s="21" t="str">
        <f t="shared" si="2"/>
        <v/>
      </c>
    </row>
    <row r="147" spans="6:6">
      <c r="F147" s="21" t="str">
        <f t="shared" si="2"/>
        <v/>
      </c>
    </row>
    <row r="148" spans="6:6">
      <c r="F148" s="21" t="str">
        <f t="shared" si="2"/>
        <v/>
      </c>
    </row>
    <row r="149" spans="6:6">
      <c r="F149" s="21" t="str">
        <f t="shared" si="2"/>
        <v/>
      </c>
    </row>
    <row r="150" spans="6:6">
      <c r="F150" s="21" t="str">
        <f t="shared" si="2"/>
        <v/>
      </c>
    </row>
    <row r="151" spans="6:6">
      <c r="F151" s="21" t="str">
        <f t="shared" si="2"/>
        <v/>
      </c>
    </row>
    <row r="152" spans="6:6">
      <c r="F152" s="21" t="str">
        <f t="shared" si="2"/>
        <v/>
      </c>
    </row>
    <row r="153" spans="6:6">
      <c r="F153" s="21" t="str">
        <f t="shared" si="2"/>
        <v/>
      </c>
    </row>
    <row r="154" spans="6:6">
      <c r="F154" s="21" t="str">
        <f t="shared" si="2"/>
        <v/>
      </c>
    </row>
    <row r="155" spans="6:6">
      <c r="F155" s="21" t="str">
        <f t="shared" si="2"/>
        <v/>
      </c>
    </row>
    <row r="156" spans="6:6">
      <c r="F156" s="21" t="str">
        <f t="shared" si="2"/>
        <v/>
      </c>
    </row>
    <row r="157" spans="6:6">
      <c r="F157" s="21" t="str">
        <f t="shared" si="2"/>
        <v/>
      </c>
    </row>
    <row r="158" spans="6:6">
      <c r="F158" s="21" t="str">
        <f t="shared" si="2"/>
        <v/>
      </c>
    </row>
    <row r="159" spans="6:6">
      <c r="F159" s="21" t="str">
        <f t="shared" si="2"/>
        <v/>
      </c>
    </row>
    <row r="160" spans="6:6">
      <c r="F160" s="21" t="str">
        <f t="shared" si="2"/>
        <v/>
      </c>
    </row>
    <row r="161" spans="6:6">
      <c r="F161" s="21" t="str">
        <f t="shared" si="2"/>
        <v/>
      </c>
    </row>
    <row r="162" spans="6:6">
      <c r="F162" s="21" t="str">
        <f t="shared" si="2"/>
        <v/>
      </c>
    </row>
    <row r="163" spans="6:6">
      <c r="F163" s="21" t="str">
        <f t="shared" si="2"/>
        <v/>
      </c>
    </row>
    <row r="164" spans="6:6">
      <c r="F164" s="21" t="str">
        <f t="shared" si="2"/>
        <v/>
      </c>
    </row>
    <row r="165" spans="6:6">
      <c r="F165" s="21" t="str">
        <f t="shared" si="2"/>
        <v/>
      </c>
    </row>
    <row r="166" spans="6:6">
      <c r="F166" s="21" t="str">
        <f t="shared" si="2"/>
        <v/>
      </c>
    </row>
    <row r="167" spans="6:6">
      <c r="F167" s="21" t="str">
        <f t="shared" si="2"/>
        <v/>
      </c>
    </row>
    <row r="168" spans="6:6">
      <c r="F168" s="21" t="str">
        <f t="shared" si="2"/>
        <v/>
      </c>
    </row>
    <row r="169" spans="6:6">
      <c r="F169" s="21" t="str">
        <f t="shared" si="2"/>
        <v/>
      </c>
    </row>
    <row r="170" spans="6:6">
      <c r="F170" s="21" t="str">
        <f t="shared" si="2"/>
        <v/>
      </c>
    </row>
    <row r="171" spans="6:6">
      <c r="F171" s="21" t="str">
        <f t="shared" si="2"/>
        <v/>
      </c>
    </row>
    <row r="172" spans="6:6">
      <c r="F172" s="21" t="str">
        <f t="shared" si="2"/>
        <v/>
      </c>
    </row>
    <row r="173" spans="6:6">
      <c r="F173" s="21" t="str">
        <f t="shared" si="2"/>
        <v/>
      </c>
    </row>
    <row r="174" spans="6:6">
      <c r="F174" s="21" t="str">
        <f t="shared" si="2"/>
        <v/>
      </c>
    </row>
    <row r="175" spans="6:6">
      <c r="F175" s="21" t="str">
        <f t="shared" si="2"/>
        <v/>
      </c>
    </row>
    <row r="176" spans="6:6">
      <c r="F176" s="21" t="str">
        <f t="shared" si="2"/>
        <v/>
      </c>
    </row>
    <row r="177" spans="6:6">
      <c r="F177" s="21" t="str">
        <f t="shared" si="2"/>
        <v/>
      </c>
    </row>
    <row r="178" spans="6:6">
      <c r="F178" s="21" t="str">
        <f t="shared" si="2"/>
        <v/>
      </c>
    </row>
    <row r="179" spans="6:6">
      <c r="F179" s="21" t="str">
        <f t="shared" si="2"/>
        <v/>
      </c>
    </row>
    <row r="180" spans="6:6">
      <c r="F180" s="21" t="str">
        <f t="shared" si="2"/>
        <v/>
      </c>
    </row>
    <row r="181" spans="6:6">
      <c r="F181" s="21" t="str">
        <f t="shared" si="2"/>
        <v/>
      </c>
    </row>
    <row r="182" spans="6:6">
      <c r="F182" s="21" t="str">
        <f t="shared" si="2"/>
        <v/>
      </c>
    </row>
    <row r="183" spans="6:6">
      <c r="F183" s="21" t="str">
        <f t="shared" si="2"/>
        <v/>
      </c>
    </row>
    <row r="184" spans="6:6">
      <c r="F184" s="21" t="str">
        <f t="shared" si="2"/>
        <v/>
      </c>
    </row>
    <row r="185" spans="6:6">
      <c r="F185" s="21" t="str">
        <f t="shared" si="2"/>
        <v/>
      </c>
    </row>
    <row r="186" spans="6:6">
      <c r="F186" s="21" t="str">
        <f t="shared" si="2"/>
        <v/>
      </c>
    </row>
    <row r="187" spans="6:6">
      <c r="F187" s="21" t="str">
        <f t="shared" si="2"/>
        <v/>
      </c>
    </row>
    <row r="188" spans="6:6">
      <c r="F188" s="21" t="str">
        <f t="shared" si="2"/>
        <v/>
      </c>
    </row>
    <row r="189" spans="6:6">
      <c r="F189" s="21" t="str">
        <f t="shared" si="2"/>
        <v/>
      </c>
    </row>
    <row r="190" spans="6:6">
      <c r="F190" s="21" t="str">
        <f t="shared" si="2"/>
        <v/>
      </c>
    </row>
    <row r="191" spans="6:6">
      <c r="F191" s="21" t="str">
        <f t="shared" si="2"/>
        <v/>
      </c>
    </row>
    <row r="192" spans="6:6">
      <c r="F192" s="21" t="str">
        <f t="shared" si="2"/>
        <v/>
      </c>
    </row>
    <row r="193" spans="6:6">
      <c r="F193" s="21" t="str">
        <f t="shared" si="2"/>
        <v/>
      </c>
    </row>
    <row r="194" spans="6:6">
      <c r="F194" s="21" t="str">
        <f t="shared" si="2"/>
        <v/>
      </c>
    </row>
    <row r="195" spans="6:6">
      <c r="F195" s="21" t="str">
        <f t="shared" ref="F195:F258" si="3">IF(ISBLANK($B195),"",HYPERLINK($B195,"▶"))</f>
        <v/>
      </c>
    </row>
    <row r="196" spans="6:6">
      <c r="F196" s="21" t="str">
        <f t="shared" si="3"/>
        <v/>
      </c>
    </row>
    <row r="197" spans="6:6">
      <c r="F197" s="21" t="str">
        <f t="shared" si="3"/>
        <v/>
      </c>
    </row>
    <row r="198" spans="6:6">
      <c r="F198" s="21" t="str">
        <f t="shared" si="3"/>
        <v/>
      </c>
    </row>
    <row r="199" spans="6:6">
      <c r="F199" s="21" t="str">
        <f t="shared" si="3"/>
        <v/>
      </c>
    </row>
    <row r="200" spans="6:6">
      <c r="F200" s="21" t="str">
        <f t="shared" si="3"/>
        <v/>
      </c>
    </row>
    <row r="201" spans="6:6">
      <c r="F201" s="21" t="str">
        <f t="shared" si="3"/>
        <v/>
      </c>
    </row>
    <row r="202" spans="6:6">
      <c r="F202" s="21" t="str">
        <f t="shared" si="3"/>
        <v/>
      </c>
    </row>
    <row r="203" spans="6:6">
      <c r="F203" s="21" t="str">
        <f t="shared" si="3"/>
        <v/>
      </c>
    </row>
    <row r="204" spans="6:6">
      <c r="F204" s="21" t="str">
        <f t="shared" si="3"/>
        <v/>
      </c>
    </row>
    <row r="205" spans="6:6">
      <c r="F205" s="21" t="str">
        <f t="shared" si="3"/>
        <v/>
      </c>
    </row>
    <row r="206" spans="6:6">
      <c r="F206" s="21" t="str">
        <f t="shared" si="3"/>
        <v/>
      </c>
    </row>
    <row r="207" spans="6:6">
      <c r="F207" s="21" t="str">
        <f t="shared" si="3"/>
        <v/>
      </c>
    </row>
    <row r="208" spans="6:6">
      <c r="F208" s="21" t="str">
        <f t="shared" si="3"/>
        <v/>
      </c>
    </row>
    <row r="209" spans="6:6">
      <c r="F209" s="21" t="str">
        <f t="shared" si="3"/>
        <v/>
      </c>
    </row>
    <row r="210" spans="6:6">
      <c r="F210" s="21" t="str">
        <f t="shared" si="3"/>
        <v/>
      </c>
    </row>
    <row r="211" spans="6:6">
      <c r="F211" s="21" t="str">
        <f t="shared" si="3"/>
        <v/>
      </c>
    </row>
    <row r="212" spans="6:6">
      <c r="F212" s="21" t="str">
        <f t="shared" si="3"/>
        <v/>
      </c>
    </row>
    <row r="213" spans="6:6">
      <c r="F213" s="21" t="str">
        <f t="shared" si="3"/>
        <v/>
      </c>
    </row>
    <row r="214" spans="6:6">
      <c r="F214" s="21" t="str">
        <f t="shared" si="3"/>
        <v/>
      </c>
    </row>
    <row r="215" spans="6:6">
      <c r="F215" s="21" t="str">
        <f t="shared" si="3"/>
        <v/>
      </c>
    </row>
    <row r="216" spans="6:6">
      <c r="F216" s="21" t="str">
        <f t="shared" si="3"/>
        <v/>
      </c>
    </row>
    <row r="217" spans="6:6">
      <c r="F217" s="21" t="str">
        <f t="shared" si="3"/>
        <v/>
      </c>
    </row>
    <row r="218" spans="6:6">
      <c r="F218" s="21" t="str">
        <f t="shared" si="3"/>
        <v/>
      </c>
    </row>
    <row r="219" spans="6:6">
      <c r="F219" s="21" t="str">
        <f t="shared" si="3"/>
        <v/>
      </c>
    </row>
    <row r="220" spans="6:6">
      <c r="F220" s="21" t="str">
        <f t="shared" si="3"/>
        <v/>
      </c>
    </row>
    <row r="221" spans="6:6">
      <c r="F221" s="21" t="str">
        <f t="shared" si="3"/>
        <v/>
      </c>
    </row>
    <row r="222" spans="6:6">
      <c r="F222" s="21" t="str">
        <f t="shared" si="3"/>
        <v/>
      </c>
    </row>
    <row r="223" spans="6:6">
      <c r="F223" s="21" t="str">
        <f t="shared" si="3"/>
        <v/>
      </c>
    </row>
    <row r="224" spans="6:6">
      <c r="F224" s="21" t="str">
        <f t="shared" si="3"/>
        <v/>
      </c>
    </row>
    <row r="225" spans="6:6">
      <c r="F225" s="21" t="str">
        <f t="shared" si="3"/>
        <v/>
      </c>
    </row>
    <row r="226" spans="6:6">
      <c r="F226" s="21" t="str">
        <f t="shared" si="3"/>
        <v/>
      </c>
    </row>
    <row r="227" spans="6:6">
      <c r="F227" s="21" t="str">
        <f t="shared" si="3"/>
        <v/>
      </c>
    </row>
    <row r="228" spans="6:6">
      <c r="F228" s="21" t="str">
        <f t="shared" si="3"/>
        <v/>
      </c>
    </row>
    <row r="229" spans="6:6">
      <c r="F229" s="21" t="str">
        <f t="shared" si="3"/>
        <v/>
      </c>
    </row>
    <row r="230" spans="6:6">
      <c r="F230" s="21" t="str">
        <f t="shared" si="3"/>
        <v/>
      </c>
    </row>
    <row r="231" spans="6:6">
      <c r="F231" s="21" t="str">
        <f t="shared" si="3"/>
        <v/>
      </c>
    </row>
    <row r="232" spans="6:6">
      <c r="F232" s="21" t="str">
        <f t="shared" si="3"/>
        <v/>
      </c>
    </row>
    <row r="233" spans="6:6">
      <c r="F233" s="21" t="str">
        <f t="shared" si="3"/>
        <v/>
      </c>
    </row>
    <row r="234" spans="6:6">
      <c r="F234" s="21" t="str">
        <f t="shared" si="3"/>
        <v/>
      </c>
    </row>
    <row r="235" spans="6:6">
      <c r="F235" s="21" t="str">
        <f t="shared" si="3"/>
        <v/>
      </c>
    </row>
    <row r="236" spans="6:6">
      <c r="F236" s="21" t="str">
        <f t="shared" si="3"/>
        <v/>
      </c>
    </row>
    <row r="237" spans="6:6">
      <c r="F237" s="21" t="str">
        <f t="shared" si="3"/>
        <v/>
      </c>
    </row>
    <row r="238" spans="6:6">
      <c r="F238" s="21" t="str">
        <f t="shared" si="3"/>
        <v/>
      </c>
    </row>
    <row r="239" spans="6:6">
      <c r="F239" s="21" t="str">
        <f t="shared" si="3"/>
        <v/>
      </c>
    </row>
    <row r="240" spans="6:6">
      <c r="F240" s="21" t="str">
        <f t="shared" si="3"/>
        <v/>
      </c>
    </row>
    <row r="241" spans="6:6">
      <c r="F241" s="21" t="str">
        <f t="shared" si="3"/>
        <v/>
      </c>
    </row>
    <row r="242" spans="6:6">
      <c r="F242" s="21" t="str">
        <f t="shared" si="3"/>
        <v/>
      </c>
    </row>
    <row r="243" spans="6:6">
      <c r="F243" s="21" t="str">
        <f t="shared" si="3"/>
        <v/>
      </c>
    </row>
    <row r="244" spans="6:6">
      <c r="F244" s="21" t="str">
        <f t="shared" si="3"/>
        <v/>
      </c>
    </row>
    <row r="245" spans="6:6">
      <c r="F245" s="21" t="str">
        <f t="shared" si="3"/>
        <v/>
      </c>
    </row>
    <row r="246" spans="6:6">
      <c r="F246" s="21" t="str">
        <f t="shared" si="3"/>
        <v/>
      </c>
    </row>
    <row r="247" spans="6:6">
      <c r="F247" s="21" t="str">
        <f t="shared" si="3"/>
        <v/>
      </c>
    </row>
    <row r="248" spans="6:6">
      <c r="F248" s="21" t="str">
        <f t="shared" si="3"/>
        <v/>
      </c>
    </row>
    <row r="249" spans="6:6">
      <c r="F249" s="21" t="str">
        <f t="shared" si="3"/>
        <v/>
      </c>
    </row>
    <row r="250" spans="6:6">
      <c r="F250" s="21" t="str">
        <f t="shared" si="3"/>
        <v/>
      </c>
    </row>
    <row r="251" spans="6:6">
      <c r="F251" s="21" t="str">
        <f t="shared" si="3"/>
        <v/>
      </c>
    </row>
    <row r="252" spans="6:6">
      <c r="F252" s="21" t="str">
        <f t="shared" si="3"/>
        <v/>
      </c>
    </row>
    <row r="253" spans="6:6">
      <c r="F253" s="21" t="str">
        <f t="shared" si="3"/>
        <v/>
      </c>
    </row>
    <row r="254" spans="6:6">
      <c r="F254" s="21" t="str">
        <f t="shared" si="3"/>
        <v/>
      </c>
    </row>
    <row r="255" spans="6:6">
      <c r="F255" s="21" t="str">
        <f t="shared" si="3"/>
        <v/>
      </c>
    </row>
    <row r="256" spans="6:6">
      <c r="F256" s="21" t="str">
        <f t="shared" si="3"/>
        <v/>
      </c>
    </row>
    <row r="257" spans="6:6">
      <c r="F257" s="21" t="str">
        <f t="shared" si="3"/>
        <v/>
      </c>
    </row>
    <row r="258" spans="6:6">
      <c r="F258" s="21" t="str">
        <f t="shared" si="3"/>
        <v/>
      </c>
    </row>
    <row r="259" spans="6:6">
      <c r="F259" s="21" t="str">
        <f t="shared" ref="F259:F322" si="4">IF(ISBLANK($B259),"",HYPERLINK($B259,"▶"))</f>
        <v/>
      </c>
    </row>
    <row r="260" spans="6:6">
      <c r="F260" s="21" t="str">
        <f t="shared" si="4"/>
        <v/>
      </c>
    </row>
    <row r="261" spans="6:6">
      <c r="F261" s="21" t="str">
        <f t="shared" si="4"/>
        <v/>
      </c>
    </row>
    <row r="262" spans="6:6">
      <c r="F262" s="21" t="str">
        <f t="shared" si="4"/>
        <v/>
      </c>
    </row>
    <row r="263" spans="6:6">
      <c r="F263" s="21" t="str">
        <f t="shared" si="4"/>
        <v/>
      </c>
    </row>
    <row r="264" spans="6:6">
      <c r="F264" s="21" t="str">
        <f t="shared" si="4"/>
        <v/>
      </c>
    </row>
    <row r="265" spans="6:6">
      <c r="F265" s="21" t="str">
        <f t="shared" si="4"/>
        <v/>
      </c>
    </row>
    <row r="266" spans="6:6">
      <c r="F266" s="21" t="str">
        <f t="shared" si="4"/>
        <v/>
      </c>
    </row>
    <row r="267" spans="6:6">
      <c r="F267" s="21" t="str">
        <f t="shared" si="4"/>
        <v/>
      </c>
    </row>
    <row r="268" spans="6:6">
      <c r="F268" s="21" t="str">
        <f t="shared" si="4"/>
        <v/>
      </c>
    </row>
    <row r="269" spans="6:6">
      <c r="F269" s="21" t="str">
        <f t="shared" si="4"/>
        <v/>
      </c>
    </row>
    <row r="270" spans="6:6">
      <c r="F270" s="21" t="str">
        <f t="shared" si="4"/>
        <v/>
      </c>
    </row>
    <row r="271" spans="6:6">
      <c r="F271" s="21" t="str">
        <f t="shared" si="4"/>
        <v/>
      </c>
    </row>
    <row r="272" spans="6:6">
      <c r="F272" s="21" t="str">
        <f t="shared" si="4"/>
        <v/>
      </c>
    </row>
    <row r="273" spans="6:6">
      <c r="F273" s="21" t="str">
        <f t="shared" si="4"/>
        <v/>
      </c>
    </row>
    <row r="274" spans="6:6">
      <c r="F274" s="21" t="str">
        <f t="shared" si="4"/>
        <v/>
      </c>
    </row>
    <row r="275" spans="6:6">
      <c r="F275" s="21" t="str">
        <f t="shared" si="4"/>
        <v/>
      </c>
    </row>
    <row r="276" spans="6:6">
      <c r="F276" s="21" t="str">
        <f t="shared" si="4"/>
        <v/>
      </c>
    </row>
    <row r="277" spans="6:6">
      <c r="F277" s="21" t="str">
        <f t="shared" si="4"/>
        <v/>
      </c>
    </row>
    <row r="278" spans="6:6">
      <c r="F278" s="21" t="str">
        <f t="shared" si="4"/>
        <v/>
      </c>
    </row>
    <row r="279" spans="6:6">
      <c r="F279" s="21" t="str">
        <f t="shared" si="4"/>
        <v/>
      </c>
    </row>
    <row r="280" spans="6:6">
      <c r="F280" s="21" t="str">
        <f t="shared" si="4"/>
        <v/>
      </c>
    </row>
    <row r="281" spans="6:6">
      <c r="F281" s="21" t="str">
        <f t="shared" si="4"/>
        <v/>
      </c>
    </row>
    <row r="282" spans="6:6">
      <c r="F282" s="21" t="str">
        <f t="shared" si="4"/>
        <v/>
      </c>
    </row>
    <row r="283" spans="6:6">
      <c r="F283" s="21" t="str">
        <f t="shared" si="4"/>
        <v/>
      </c>
    </row>
    <row r="284" spans="6:6">
      <c r="F284" s="21" t="str">
        <f t="shared" si="4"/>
        <v/>
      </c>
    </row>
    <row r="285" spans="6:6">
      <c r="F285" s="21" t="str">
        <f t="shared" si="4"/>
        <v/>
      </c>
    </row>
    <row r="286" spans="6:6">
      <c r="F286" s="21" t="str">
        <f t="shared" si="4"/>
        <v/>
      </c>
    </row>
    <row r="287" spans="6:6">
      <c r="F287" s="21" t="str">
        <f t="shared" si="4"/>
        <v/>
      </c>
    </row>
    <row r="288" spans="6:6">
      <c r="F288" s="21" t="str">
        <f t="shared" si="4"/>
        <v/>
      </c>
    </row>
    <row r="289" spans="6:6">
      <c r="F289" s="21" t="str">
        <f t="shared" si="4"/>
        <v/>
      </c>
    </row>
    <row r="290" spans="6:6">
      <c r="F290" s="21" t="str">
        <f t="shared" si="4"/>
        <v/>
      </c>
    </row>
    <row r="291" spans="6:6">
      <c r="F291" s="21" t="str">
        <f t="shared" si="4"/>
        <v/>
      </c>
    </row>
    <row r="292" spans="6:6">
      <c r="F292" s="21" t="str">
        <f t="shared" si="4"/>
        <v/>
      </c>
    </row>
    <row r="293" spans="6:6">
      <c r="F293" s="21" t="str">
        <f t="shared" si="4"/>
        <v/>
      </c>
    </row>
    <row r="294" spans="6:6">
      <c r="F294" s="21" t="str">
        <f t="shared" si="4"/>
        <v/>
      </c>
    </row>
    <row r="295" spans="6:6">
      <c r="F295" s="21" t="str">
        <f t="shared" si="4"/>
        <v/>
      </c>
    </row>
    <row r="296" spans="6:6">
      <c r="F296" s="21" t="str">
        <f t="shared" si="4"/>
        <v/>
      </c>
    </row>
    <row r="297" spans="6:6">
      <c r="F297" s="21" t="str">
        <f t="shared" si="4"/>
        <v/>
      </c>
    </row>
    <row r="298" spans="6:6">
      <c r="F298" s="21" t="str">
        <f t="shared" si="4"/>
        <v/>
      </c>
    </row>
    <row r="299" spans="6:6">
      <c r="F299" s="21" t="str">
        <f t="shared" si="4"/>
        <v/>
      </c>
    </row>
    <row r="300" spans="6:6">
      <c r="F300" s="21" t="str">
        <f t="shared" si="4"/>
        <v/>
      </c>
    </row>
    <row r="301" spans="6:6">
      <c r="F301" s="21" t="str">
        <f t="shared" si="4"/>
        <v/>
      </c>
    </row>
    <row r="302" spans="6:6">
      <c r="F302" s="21" t="str">
        <f t="shared" si="4"/>
        <v/>
      </c>
    </row>
    <row r="303" spans="6:6">
      <c r="F303" s="21" t="str">
        <f t="shared" si="4"/>
        <v/>
      </c>
    </row>
    <row r="304" spans="6:6">
      <c r="F304" s="21" t="str">
        <f t="shared" si="4"/>
        <v/>
      </c>
    </row>
    <row r="305" spans="6:6">
      <c r="F305" s="21" t="str">
        <f t="shared" si="4"/>
        <v/>
      </c>
    </row>
    <row r="306" spans="6:6">
      <c r="F306" s="21" t="str">
        <f t="shared" si="4"/>
        <v/>
      </c>
    </row>
    <row r="307" spans="6:6">
      <c r="F307" s="21" t="str">
        <f t="shared" si="4"/>
        <v/>
      </c>
    </row>
    <row r="308" spans="6:6">
      <c r="F308" s="21" t="str">
        <f t="shared" si="4"/>
        <v/>
      </c>
    </row>
    <row r="309" spans="6:6">
      <c r="F309" s="21" t="str">
        <f t="shared" si="4"/>
        <v/>
      </c>
    </row>
    <row r="310" spans="6:6">
      <c r="F310" s="21" t="str">
        <f t="shared" si="4"/>
        <v/>
      </c>
    </row>
    <row r="311" spans="6:6">
      <c r="F311" s="21" t="str">
        <f t="shared" si="4"/>
        <v/>
      </c>
    </row>
    <row r="312" spans="6:6">
      <c r="F312" s="21" t="str">
        <f t="shared" si="4"/>
        <v/>
      </c>
    </row>
    <row r="313" spans="6:6">
      <c r="F313" s="21" t="str">
        <f t="shared" si="4"/>
        <v/>
      </c>
    </row>
    <row r="314" spans="6:6">
      <c r="F314" s="21" t="str">
        <f t="shared" si="4"/>
        <v/>
      </c>
    </row>
    <row r="315" spans="6:6">
      <c r="F315" s="21" t="str">
        <f t="shared" si="4"/>
        <v/>
      </c>
    </row>
    <row r="316" spans="6:6">
      <c r="F316" s="21" t="str">
        <f t="shared" si="4"/>
        <v/>
      </c>
    </row>
    <row r="317" spans="6:6">
      <c r="F317" s="21" t="str">
        <f t="shared" si="4"/>
        <v/>
      </c>
    </row>
    <row r="318" spans="6:6">
      <c r="F318" s="21" t="str">
        <f t="shared" si="4"/>
        <v/>
      </c>
    </row>
    <row r="319" spans="6:6">
      <c r="F319" s="21" t="str">
        <f t="shared" si="4"/>
        <v/>
      </c>
    </row>
    <row r="320" spans="6:6">
      <c r="F320" s="21" t="str">
        <f t="shared" si="4"/>
        <v/>
      </c>
    </row>
    <row r="321" spans="6:6">
      <c r="F321" s="21" t="str">
        <f t="shared" si="4"/>
        <v/>
      </c>
    </row>
    <row r="322" spans="6:6">
      <c r="F322" s="21" t="str">
        <f t="shared" si="4"/>
        <v/>
      </c>
    </row>
    <row r="323" spans="6:6">
      <c r="F323" s="21" t="str">
        <f t="shared" ref="F323:F386" si="5">IF(ISBLANK($B323),"",HYPERLINK($B323,"▶"))</f>
        <v/>
      </c>
    </row>
    <row r="324" spans="6:6">
      <c r="F324" s="21" t="str">
        <f t="shared" si="5"/>
        <v/>
      </c>
    </row>
    <row r="325" spans="6:6">
      <c r="F325" s="21" t="str">
        <f t="shared" si="5"/>
        <v/>
      </c>
    </row>
    <row r="326" spans="6:6">
      <c r="F326" s="21" t="str">
        <f t="shared" si="5"/>
        <v/>
      </c>
    </row>
    <row r="327" spans="6:6">
      <c r="F327" s="21" t="str">
        <f t="shared" si="5"/>
        <v/>
      </c>
    </row>
    <row r="328" spans="6:6">
      <c r="F328" s="21" t="str">
        <f t="shared" si="5"/>
        <v/>
      </c>
    </row>
    <row r="329" spans="6:6">
      <c r="F329" s="21" t="str">
        <f t="shared" si="5"/>
        <v/>
      </c>
    </row>
    <row r="330" spans="6:6">
      <c r="F330" s="21" t="str">
        <f t="shared" si="5"/>
        <v/>
      </c>
    </row>
    <row r="331" spans="6:6">
      <c r="F331" s="21" t="str">
        <f t="shared" si="5"/>
        <v/>
      </c>
    </row>
    <row r="332" spans="6:6">
      <c r="F332" s="21" t="str">
        <f t="shared" si="5"/>
        <v/>
      </c>
    </row>
    <row r="333" spans="6:6">
      <c r="F333" s="21" t="str">
        <f t="shared" si="5"/>
        <v/>
      </c>
    </row>
    <row r="334" spans="6:6">
      <c r="F334" s="21" t="str">
        <f t="shared" si="5"/>
        <v/>
      </c>
    </row>
    <row r="335" spans="6:6">
      <c r="F335" s="21" t="str">
        <f t="shared" si="5"/>
        <v/>
      </c>
    </row>
    <row r="336" spans="6:6">
      <c r="F336" s="21" t="str">
        <f t="shared" si="5"/>
        <v/>
      </c>
    </row>
    <row r="337" spans="6:6">
      <c r="F337" s="21" t="str">
        <f t="shared" si="5"/>
        <v/>
      </c>
    </row>
    <row r="338" spans="6:6">
      <c r="F338" s="21" t="str">
        <f t="shared" si="5"/>
        <v/>
      </c>
    </row>
    <row r="339" spans="6:6">
      <c r="F339" s="21" t="str">
        <f t="shared" si="5"/>
        <v/>
      </c>
    </row>
    <row r="340" spans="6:6">
      <c r="F340" s="21" t="str">
        <f t="shared" si="5"/>
        <v/>
      </c>
    </row>
    <row r="341" spans="6:6">
      <c r="F341" s="21" t="str">
        <f t="shared" si="5"/>
        <v/>
      </c>
    </row>
    <row r="342" spans="6:6">
      <c r="F342" s="21" t="str">
        <f t="shared" si="5"/>
        <v/>
      </c>
    </row>
    <row r="343" spans="6:6">
      <c r="F343" s="21" t="str">
        <f t="shared" si="5"/>
        <v/>
      </c>
    </row>
    <row r="344" spans="6:6">
      <c r="F344" s="21" t="str">
        <f t="shared" si="5"/>
        <v/>
      </c>
    </row>
    <row r="345" spans="6:6">
      <c r="F345" s="21" t="str">
        <f t="shared" si="5"/>
        <v/>
      </c>
    </row>
    <row r="346" spans="6:6">
      <c r="F346" s="21" t="str">
        <f t="shared" si="5"/>
        <v/>
      </c>
    </row>
    <row r="347" spans="6:6">
      <c r="F347" s="21" t="str">
        <f t="shared" si="5"/>
        <v/>
      </c>
    </row>
    <row r="348" spans="6:6">
      <c r="F348" s="21" t="str">
        <f t="shared" si="5"/>
        <v/>
      </c>
    </row>
    <row r="349" spans="6:6">
      <c r="F349" s="21" t="str">
        <f t="shared" si="5"/>
        <v/>
      </c>
    </row>
    <row r="350" spans="6:6">
      <c r="F350" s="21" t="str">
        <f t="shared" si="5"/>
        <v/>
      </c>
    </row>
    <row r="351" spans="6:6">
      <c r="F351" s="21" t="str">
        <f t="shared" si="5"/>
        <v/>
      </c>
    </row>
    <row r="352" spans="6:6">
      <c r="F352" s="21" t="str">
        <f t="shared" si="5"/>
        <v/>
      </c>
    </row>
    <row r="353" spans="6:6">
      <c r="F353" s="21" t="str">
        <f t="shared" si="5"/>
        <v/>
      </c>
    </row>
    <row r="354" spans="6:6">
      <c r="F354" s="21" t="str">
        <f t="shared" si="5"/>
        <v/>
      </c>
    </row>
    <row r="355" spans="6:6">
      <c r="F355" s="21" t="str">
        <f t="shared" si="5"/>
        <v/>
      </c>
    </row>
    <row r="356" spans="6:6">
      <c r="F356" s="21" t="str">
        <f t="shared" si="5"/>
        <v/>
      </c>
    </row>
    <row r="357" spans="6:6">
      <c r="F357" s="21" t="str">
        <f t="shared" si="5"/>
        <v/>
      </c>
    </row>
    <row r="358" spans="6:6">
      <c r="F358" s="21" t="str">
        <f t="shared" si="5"/>
        <v/>
      </c>
    </row>
    <row r="359" spans="6:6">
      <c r="F359" s="21" t="str">
        <f t="shared" si="5"/>
        <v/>
      </c>
    </row>
    <row r="360" spans="6:6">
      <c r="F360" s="21" t="str">
        <f t="shared" si="5"/>
        <v/>
      </c>
    </row>
    <row r="361" spans="6:6">
      <c r="F361" s="21" t="str">
        <f t="shared" si="5"/>
        <v/>
      </c>
    </row>
    <row r="362" spans="6:6">
      <c r="F362" s="21" t="str">
        <f t="shared" si="5"/>
        <v/>
      </c>
    </row>
    <row r="363" spans="6:6">
      <c r="F363" s="21" t="str">
        <f t="shared" si="5"/>
        <v/>
      </c>
    </row>
    <row r="364" spans="6:6">
      <c r="F364" s="21" t="str">
        <f t="shared" si="5"/>
        <v/>
      </c>
    </row>
    <row r="365" spans="6:6">
      <c r="F365" s="21" t="str">
        <f t="shared" si="5"/>
        <v/>
      </c>
    </row>
    <row r="366" spans="6:6">
      <c r="F366" s="21" t="str">
        <f t="shared" si="5"/>
        <v/>
      </c>
    </row>
    <row r="367" spans="6:6">
      <c r="F367" s="21" t="str">
        <f t="shared" si="5"/>
        <v/>
      </c>
    </row>
    <row r="368" spans="6:6">
      <c r="F368" s="21" t="str">
        <f t="shared" si="5"/>
        <v/>
      </c>
    </row>
    <row r="369" spans="6:6">
      <c r="F369" s="21" t="str">
        <f t="shared" si="5"/>
        <v/>
      </c>
    </row>
    <row r="370" spans="6:6">
      <c r="F370" s="21" t="str">
        <f t="shared" si="5"/>
        <v/>
      </c>
    </row>
    <row r="371" spans="6:6">
      <c r="F371" s="21" t="str">
        <f t="shared" si="5"/>
        <v/>
      </c>
    </row>
    <row r="372" spans="6:6">
      <c r="F372" s="21" t="str">
        <f t="shared" si="5"/>
        <v/>
      </c>
    </row>
    <row r="373" spans="6:6">
      <c r="F373" s="21" t="str">
        <f t="shared" si="5"/>
        <v/>
      </c>
    </row>
    <row r="374" spans="6:6">
      <c r="F374" s="21" t="str">
        <f t="shared" si="5"/>
        <v/>
      </c>
    </row>
    <row r="375" spans="6:6">
      <c r="F375" s="21" t="str">
        <f t="shared" si="5"/>
        <v/>
      </c>
    </row>
    <row r="376" spans="6:6">
      <c r="F376" s="21" t="str">
        <f t="shared" si="5"/>
        <v/>
      </c>
    </row>
    <row r="377" spans="6:6">
      <c r="F377" s="21" t="str">
        <f t="shared" si="5"/>
        <v/>
      </c>
    </row>
    <row r="378" spans="6:6">
      <c r="F378" s="21" t="str">
        <f t="shared" si="5"/>
        <v/>
      </c>
    </row>
    <row r="379" spans="6:6">
      <c r="F379" s="21" t="str">
        <f t="shared" si="5"/>
        <v/>
      </c>
    </row>
    <row r="380" spans="6:6">
      <c r="F380" s="21" t="str">
        <f t="shared" si="5"/>
        <v/>
      </c>
    </row>
    <row r="381" spans="6:6">
      <c r="F381" s="21" t="str">
        <f t="shared" si="5"/>
        <v/>
      </c>
    </row>
    <row r="382" spans="6:6">
      <c r="F382" s="21" t="str">
        <f t="shared" si="5"/>
        <v/>
      </c>
    </row>
    <row r="383" spans="6:6">
      <c r="F383" s="21" t="str">
        <f t="shared" si="5"/>
        <v/>
      </c>
    </row>
    <row r="384" spans="6:6">
      <c r="F384" s="21" t="str">
        <f t="shared" si="5"/>
        <v/>
      </c>
    </row>
    <row r="385" spans="6:6">
      <c r="F385" s="21" t="str">
        <f t="shared" si="5"/>
        <v/>
      </c>
    </row>
    <row r="386" spans="6:6">
      <c r="F386" s="21" t="str">
        <f t="shared" si="5"/>
        <v/>
      </c>
    </row>
    <row r="387" spans="6:6">
      <c r="F387" s="21" t="str">
        <f t="shared" ref="F387:F400" si="6">IF(ISBLANK($B387),"",HYPERLINK($B387,"▶"))</f>
        <v/>
      </c>
    </row>
    <row r="388" spans="6:6">
      <c r="F388" s="21" t="str">
        <f t="shared" si="6"/>
        <v/>
      </c>
    </row>
    <row r="389" spans="6:6">
      <c r="F389" s="21" t="str">
        <f t="shared" si="6"/>
        <v/>
      </c>
    </row>
    <row r="390" spans="6:6">
      <c r="F390" s="21" t="str">
        <f t="shared" si="6"/>
        <v/>
      </c>
    </row>
    <row r="391" spans="6:6">
      <c r="F391" s="21" t="str">
        <f t="shared" si="6"/>
        <v/>
      </c>
    </row>
    <row r="392" spans="6:6">
      <c r="F392" s="21" t="str">
        <f t="shared" si="6"/>
        <v/>
      </c>
    </row>
    <row r="393" spans="6:6">
      <c r="F393" s="21" t="str">
        <f t="shared" si="6"/>
        <v/>
      </c>
    </row>
    <row r="394" spans="6:6">
      <c r="F394" s="21" t="str">
        <f t="shared" si="6"/>
        <v/>
      </c>
    </row>
    <row r="395" spans="6:6">
      <c r="F395" s="21" t="str">
        <f t="shared" si="6"/>
        <v/>
      </c>
    </row>
    <row r="396" spans="6:6">
      <c r="F396" s="21" t="str">
        <f t="shared" si="6"/>
        <v/>
      </c>
    </row>
    <row r="397" spans="6:6">
      <c r="F397" s="21" t="str">
        <f t="shared" si="6"/>
        <v/>
      </c>
    </row>
    <row r="398" spans="6:6">
      <c r="F398" s="21" t="str">
        <f t="shared" si="6"/>
        <v/>
      </c>
    </row>
    <row r="399" spans="6:6">
      <c r="F399" s="21" t="str">
        <f t="shared" si="6"/>
        <v/>
      </c>
    </row>
    <row r="400" spans="6:6">
      <c r="F400" s="21" t="str">
        <f t="shared" si="6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260F3-909D-40F3-AFC2-9A3B36658D74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/>
  <cols>
    <col min="1" max="1" width="5.25" style="2" bestFit="1" customWidth="1"/>
    <col min="2" max="2" width="8.625" style="2" customWidth="1"/>
    <col min="3" max="3" width="25.375" style="36" customWidth="1"/>
    <col min="4" max="4" width="0.875" style="41" customWidth="1"/>
    <col min="5" max="5" width="65.75" style="32" customWidth="1"/>
    <col min="6" max="6" width="19.75" style="2" customWidth="1"/>
    <col min="7" max="7" width="15.625" style="48" customWidth="1"/>
    <col min="8" max="8" width="9" style="20"/>
  </cols>
  <sheetData>
    <row r="1" spans="1:8" s="29" customFormat="1" ht="17.25" thickBot="1">
      <c r="A1" s="28" t="s">
        <v>57</v>
      </c>
      <c r="B1" s="28" t="s">
        <v>58</v>
      </c>
      <c r="C1" s="35" t="s">
        <v>59</v>
      </c>
      <c r="D1" s="37" t="s">
        <v>5</v>
      </c>
      <c r="E1" s="30" t="s">
        <v>54</v>
      </c>
      <c r="F1" s="28" t="s">
        <v>60</v>
      </c>
      <c r="G1" s="28" t="s">
        <v>44</v>
      </c>
      <c r="H1" s="28" t="s">
        <v>41</v>
      </c>
    </row>
    <row r="2" spans="1:8" ht="17.25" thickTop="1">
      <c r="A2" s="2">
        <v>1</v>
      </c>
      <c r="B2" s="2" t="s">
        <v>1214</v>
      </c>
      <c r="C2" s="36" t="s">
        <v>392</v>
      </c>
      <c r="D2" s="41" t="s">
        <v>1233</v>
      </c>
      <c r="E2" s="32" t="s">
        <v>1234</v>
      </c>
      <c r="F2" s="2" t="s">
        <v>1235</v>
      </c>
      <c r="G2" s="47" t="s">
        <v>1236</v>
      </c>
      <c r="H2" s="21" t="str">
        <f>IF(ISBLANK($D2),"",HYPERLINK($D2,"▶"))</f>
        <v>▶</v>
      </c>
    </row>
    <row r="3" spans="1:8" ht="33">
      <c r="A3" s="2">
        <v>2</v>
      </c>
      <c r="B3" s="2" t="s">
        <v>1214</v>
      </c>
      <c r="C3" s="36" t="s">
        <v>392</v>
      </c>
      <c r="D3" s="41" t="s">
        <v>1237</v>
      </c>
      <c r="E3" s="32" t="s">
        <v>1238</v>
      </c>
      <c r="F3" s="2" t="s">
        <v>1239</v>
      </c>
      <c r="G3" s="47" t="s">
        <v>1240</v>
      </c>
      <c r="H3" s="21" t="str">
        <f t="shared" ref="H3:H66" si="0">IF(ISBLANK($D3),"",HYPERLINK($D3,"▶"))</f>
        <v>▶</v>
      </c>
    </row>
    <row r="4" spans="1:8">
      <c r="A4" s="2">
        <v>3</v>
      </c>
      <c r="B4" s="2" t="s">
        <v>1214</v>
      </c>
      <c r="C4" s="36" t="s">
        <v>392</v>
      </c>
      <c r="D4" s="41" t="s">
        <v>1241</v>
      </c>
      <c r="E4" s="32" t="s">
        <v>1242</v>
      </c>
      <c r="F4" s="2" t="s">
        <v>1243</v>
      </c>
      <c r="G4" s="47" t="s">
        <v>1244</v>
      </c>
      <c r="H4" s="21" t="str">
        <f t="shared" si="0"/>
        <v>▶</v>
      </c>
    </row>
    <row r="5" spans="1:8">
      <c r="A5" s="2">
        <v>4</v>
      </c>
      <c r="B5" s="2" t="s">
        <v>1214</v>
      </c>
      <c r="C5" s="36" t="s">
        <v>392</v>
      </c>
      <c r="D5" s="41" t="s">
        <v>117</v>
      </c>
      <c r="E5" s="32" t="s">
        <v>1245</v>
      </c>
      <c r="F5" s="2" t="s">
        <v>1246</v>
      </c>
      <c r="G5" s="47" t="s">
        <v>1247</v>
      </c>
      <c r="H5" s="21" t="str">
        <f t="shared" si="0"/>
        <v>▶</v>
      </c>
    </row>
    <row r="6" spans="1:8">
      <c r="A6" s="2">
        <v>5</v>
      </c>
      <c r="B6" s="2" t="s">
        <v>1214</v>
      </c>
      <c r="C6" s="36" t="s">
        <v>392</v>
      </c>
      <c r="D6" s="41" t="s">
        <v>125</v>
      </c>
      <c r="E6" s="32" t="s">
        <v>124</v>
      </c>
      <c r="F6" s="2" t="s">
        <v>1248</v>
      </c>
      <c r="G6" s="47" t="s">
        <v>1249</v>
      </c>
      <c r="H6" s="21" t="str">
        <f t="shared" si="0"/>
        <v>▶</v>
      </c>
    </row>
    <row r="7" spans="1:8">
      <c r="A7" s="2">
        <v>6</v>
      </c>
      <c r="B7" s="2" t="s">
        <v>1214</v>
      </c>
      <c r="C7" s="36" t="s">
        <v>392</v>
      </c>
      <c r="D7" s="41" t="s">
        <v>1250</v>
      </c>
      <c r="E7" s="33" t="s">
        <v>1251</v>
      </c>
      <c r="F7" s="2" t="s">
        <v>1252</v>
      </c>
      <c r="G7" s="47" t="s">
        <v>1249</v>
      </c>
      <c r="H7" s="21" t="str">
        <f t="shared" si="0"/>
        <v>▶</v>
      </c>
    </row>
    <row r="8" spans="1:8">
      <c r="A8" s="2">
        <v>7</v>
      </c>
      <c r="B8" s="2" t="s">
        <v>1214</v>
      </c>
      <c r="C8" s="36" t="s">
        <v>392</v>
      </c>
      <c r="D8" s="41" t="s">
        <v>1253</v>
      </c>
      <c r="E8" s="32" t="s">
        <v>1254</v>
      </c>
      <c r="F8" s="2" t="s">
        <v>1255</v>
      </c>
      <c r="G8" s="47" t="s">
        <v>1256</v>
      </c>
      <c r="H8" s="21" t="str">
        <f t="shared" si="0"/>
        <v>▶</v>
      </c>
    </row>
    <row r="9" spans="1:8">
      <c r="A9" s="2">
        <v>8</v>
      </c>
      <c r="B9" s="2" t="s">
        <v>1214</v>
      </c>
      <c r="C9" s="36" t="s">
        <v>392</v>
      </c>
      <c r="D9" s="41" t="s">
        <v>1257</v>
      </c>
      <c r="E9" s="32" t="s">
        <v>1258</v>
      </c>
      <c r="F9" s="2" t="s">
        <v>1259</v>
      </c>
      <c r="G9" s="47" t="s">
        <v>1260</v>
      </c>
      <c r="H9" s="21" t="str">
        <f t="shared" si="0"/>
        <v>▶</v>
      </c>
    </row>
    <row r="10" spans="1:8">
      <c r="A10" s="2">
        <v>9</v>
      </c>
      <c r="B10" s="2" t="s">
        <v>1214</v>
      </c>
      <c r="C10" s="36" t="s">
        <v>392</v>
      </c>
      <c r="D10" s="41" t="s">
        <v>1261</v>
      </c>
      <c r="E10" s="32" t="s">
        <v>1262</v>
      </c>
      <c r="F10" s="2" t="s">
        <v>1263</v>
      </c>
      <c r="G10" s="47" t="s">
        <v>1264</v>
      </c>
      <c r="H10" s="21" t="str">
        <f t="shared" si="0"/>
        <v>▶</v>
      </c>
    </row>
    <row r="11" spans="1:8">
      <c r="A11" s="2">
        <v>10</v>
      </c>
      <c r="B11" s="2" t="s">
        <v>1214</v>
      </c>
      <c r="C11" s="36" t="s">
        <v>392</v>
      </c>
      <c r="D11" s="41" t="s">
        <v>1265</v>
      </c>
      <c r="E11" s="32" t="s">
        <v>1266</v>
      </c>
      <c r="F11" s="2" t="s">
        <v>1246</v>
      </c>
      <c r="G11" s="47" t="s">
        <v>1267</v>
      </c>
      <c r="H11" s="21" t="str">
        <f t="shared" si="0"/>
        <v>▶</v>
      </c>
    </row>
    <row r="12" spans="1:8">
      <c r="A12" s="2">
        <v>1</v>
      </c>
      <c r="B12" s="2" t="s">
        <v>1214</v>
      </c>
      <c r="C12" s="36" t="s">
        <v>395</v>
      </c>
      <c r="D12" s="41" t="s">
        <v>1301</v>
      </c>
      <c r="F12" s="2" t="s">
        <v>1302</v>
      </c>
      <c r="G12" s="47" t="s">
        <v>1303</v>
      </c>
      <c r="H12" s="21" t="str">
        <f t="shared" si="0"/>
        <v>▶</v>
      </c>
    </row>
    <row r="13" spans="1:8">
      <c r="A13" s="2">
        <v>2</v>
      </c>
      <c r="B13" s="2" t="s">
        <v>1214</v>
      </c>
      <c r="C13" s="36" t="s">
        <v>395</v>
      </c>
      <c r="D13" s="41" t="s">
        <v>1304</v>
      </c>
      <c r="E13" s="32" t="s">
        <v>1305</v>
      </c>
      <c r="F13" s="2" t="s">
        <v>1306</v>
      </c>
      <c r="G13" s="47" t="s">
        <v>1307</v>
      </c>
      <c r="H13" s="21" t="str">
        <f t="shared" si="0"/>
        <v>▶</v>
      </c>
    </row>
    <row r="14" spans="1:8">
      <c r="A14" s="2">
        <v>3</v>
      </c>
      <c r="B14" s="2" t="s">
        <v>1214</v>
      </c>
      <c r="C14" s="36" t="s">
        <v>395</v>
      </c>
      <c r="D14" s="41" t="s">
        <v>1233</v>
      </c>
      <c r="E14" s="32" t="s">
        <v>1234</v>
      </c>
      <c r="F14" s="2" t="s">
        <v>1235</v>
      </c>
      <c r="G14" s="47" t="s">
        <v>1236</v>
      </c>
      <c r="H14" s="21" t="str">
        <f t="shared" si="0"/>
        <v>▶</v>
      </c>
    </row>
    <row r="15" spans="1:8" ht="33">
      <c r="A15" s="2">
        <v>4</v>
      </c>
      <c r="B15" s="2" t="s">
        <v>1214</v>
      </c>
      <c r="C15" s="36" t="s">
        <v>395</v>
      </c>
      <c r="D15" s="41" t="s">
        <v>1237</v>
      </c>
      <c r="E15" s="32" t="s">
        <v>1238</v>
      </c>
      <c r="F15" s="2" t="s">
        <v>1239</v>
      </c>
      <c r="G15" s="47" t="s">
        <v>1240</v>
      </c>
      <c r="H15" s="21" t="str">
        <f t="shared" si="0"/>
        <v>▶</v>
      </c>
    </row>
    <row r="16" spans="1:8">
      <c r="A16" s="2">
        <v>5</v>
      </c>
      <c r="B16" s="2" t="s">
        <v>1214</v>
      </c>
      <c r="C16" s="36" t="s">
        <v>395</v>
      </c>
      <c r="D16" s="41" t="s">
        <v>1308</v>
      </c>
      <c r="E16" s="32" t="s">
        <v>1309</v>
      </c>
      <c r="F16" s="2" t="s">
        <v>1310</v>
      </c>
      <c r="G16" s="47" t="s">
        <v>1311</v>
      </c>
      <c r="H16" s="21" t="str">
        <f t="shared" si="0"/>
        <v>▶</v>
      </c>
    </row>
    <row r="17" spans="1:8">
      <c r="A17" s="2">
        <v>6</v>
      </c>
      <c r="B17" s="2" t="s">
        <v>1214</v>
      </c>
      <c r="C17" s="36" t="s">
        <v>395</v>
      </c>
      <c r="D17" s="41" t="s">
        <v>1250</v>
      </c>
      <c r="E17" s="32" t="s">
        <v>1251</v>
      </c>
      <c r="F17" s="2" t="s">
        <v>1252</v>
      </c>
      <c r="G17" s="47" t="s">
        <v>1249</v>
      </c>
      <c r="H17" s="21" t="str">
        <f t="shared" si="0"/>
        <v>▶</v>
      </c>
    </row>
    <row r="18" spans="1:8">
      <c r="A18" s="2">
        <v>7</v>
      </c>
      <c r="B18" s="2" t="s">
        <v>1214</v>
      </c>
      <c r="C18" s="36" t="s">
        <v>395</v>
      </c>
      <c r="D18" s="41" t="s">
        <v>125</v>
      </c>
      <c r="E18" s="32" t="s">
        <v>124</v>
      </c>
      <c r="F18" s="2" t="s">
        <v>1248</v>
      </c>
      <c r="G18" s="47" t="s">
        <v>1249</v>
      </c>
      <c r="H18" s="21" t="str">
        <f t="shared" si="0"/>
        <v>▶</v>
      </c>
    </row>
    <row r="19" spans="1:8">
      <c r="A19" s="2">
        <v>8</v>
      </c>
      <c r="B19" s="2" t="s">
        <v>1214</v>
      </c>
      <c r="C19" s="36" t="s">
        <v>395</v>
      </c>
      <c r="D19" s="41" t="s">
        <v>1312</v>
      </c>
      <c r="E19" s="32" t="s">
        <v>1313</v>
      </c>
      <c r="F19" s="2" t="s">
        <v>1314</v>
      </c>
      <c r="G19" s="47" t="s">
        <v>1315</v>
      </c>
      <c r="H19" s="21" t="str">
        <f t="shared" si="0"/>
        <v>▶</v>
      </c>
    </row>
    <row r="20" spans="1:8">
      <c r="A20" s="2">
        <v>9</v>
      </c>
      <c r="B20" s="2" t="s">
        <v>1214</v>
      </c>
      <c r="C20" s="36" t="s">
        <v>395</v>
      </c>
      <c r="D20" s="41" t="s">
        <v>1253</v>
      </c>
      <c r="E20" s="32" t="s">
        <v>1254</v>
      </c>
      <c r="F20" s="2" t="s">
        <v>1255</v>
      </c>
      <c r="G20" s="47" t="s">
        <v>1256</v>
      </c>
      <c r="H20" s="21" t="str">
        <f t="shared" si="0"/>
        <v>▶</v>
      </c>
    </row>
    <row r="21" spans="1:8">
      <c r="A21" s="2">
        <v>10</v>
      </c>
      <c r="B21" s="2" t="s">
        <v>1214</v>
      </c>
      <c r="C21" s="36" t="s">
        <v>395</v>
      </c>
      <c r="D21" s="41" t="s">
        <v>1316</v>
      </c>
      <c r="E21" s="32" t="s">
        <v>1317</v>
      </c>
      <c r="F21" s="2" t="s">
        <v>1318</v>
      </c>
      <c r="G21" s="47" t="s">
        <v>1319</v>
      </c>
      <c r="H21" s="21" t="str">
        <f t="shared" si="0"/>
        <v>▶</v>
      </c>
    </row>
    <row r="22" spans="1:8">
      <c r="A22" s="2">
        <v>1</v>
      </c>
      <c r="B22" s="2" t="s">
        <v>1214</v>
      </c>
      <c r="C22" s="36" t="s">
        <v>404</v>
      </c>
      <c r="D22" s="41" t="s">
        <v>1265</v>
      </c>
      <c r="E22" s="32" t="s">
        <v>1266</v>
      </c>
      <c r="F22" s="2" t="s">
        <v>1246</v>
      </c>
      <c r="G22" s="48" t="s">
        <v>1267</v>
      </c>
      <c r="H22" s="21" t="str">
        <f t="shared" si="0"/>
        <v>▶</v>
      </c>
    </row>
    <row r="23" spans="1:8">
      <c r="A23" s="2">
        <v>2</v>
      </c>
      <c r="B23" s="2" t="s">
        <v>1214</v>
      </c>
      <c r="C23" s="36" t="s">
        <v>404</v>
      </c>
      <c r="D23" s="41" t="s">
        <v>155</v>
      </c>
      <c r="E23" s="32" t="s">
        <v>1367</v>
      </c>
      <c r="F23" s="2" t="s">
        <v>1243</v>
      </c>
      <c r="G23" s="48" t="s">
        <v>1368</v>
      </c>
      <c r="H23" s="21" t="str">
        <f t="shared" si="0"/>
        <v>▶</v>
      </c>
    </row>
    <row r="24" spans="1:8">
      <c r="A24" s="2">
        <v>3</v>
      </c>
      <c r="B24" s="2" t="s">
        <v>1214</v>
      </c>
      <c r="C24" s="36" t="s">
        <v>404</v>
      </c>
      <c r="D24" s="41" t="s">
        <v>1369</v>
      </c>
      <c r="E24" s="32" t="s">
        <v>1370</v>
      </c>
      <c r="F24" s="2" t="s">
        <v>1371</v>
      </c>
      <c r="G24" s="48" t="s">
        <v>1372</v>
      </c>
      <c r="H24" s="21" t="str">
        <f t="shared" si="0"/>
        <v>▶</v>
      </c>
    </row>
    <row r="25" spans="1:8">
      <c r="A25" s="2">
        <v>4</v>
      </c>
      <c r="B25" s="2" t="s">
        <v>1214</v>
      </c>
      <c r="C25" s="36" t="s">
        <v>404</v>
      </c>
      <c r="D25" s="41" t="s">
        <v>1373</v>
      </c>
      <c r="E25" s="32" t="s">
        <v>1374</v>
      </c>
      <c r="F25" s="2" t="s">
        <v>1375</v>
      </c>
      <c r="G25" s="48" t="s">
        <v>1376</v>
      </c>
      <c r="H25" s="21" t="str">
        <f t="shared" si="0"/>
        <v>▶</v>
      </c>
    </row>
    <row r="26" spans="1:8">
      <c r="A26" s="2">
        <v>5</v>
      </c>
      <c r="B26" s="2" t="s">
        <v>1214</v>
      </c>
      <c r="C26" s="36" t="s">
        <v>404</v>
      </c>
      <c r="D26" s="41" t="s">
        <v>1377</v>
      </c>
      <c r="E26" s="32" t="s">
        <v>1378</v>
      </c>
      <c r="F26" s="2" t="s">
        <v>1371</v>
      </c>
      <c r="G26" s="48" t="s">
        <v>1376</v>
      </c>
      <c r="H26" s="21" t="str">
        <f t="shared" si="0"/>
        <v>▶</v>
      </c>
    </row>
    <row r="27" spans="1:8">
      <c r="A27" s="2">
        <v>6</v>
      </c>
      <c r="B27" s="2" t="s">
        <v>1214</v>
      </c>
      <c r="C27" s="36" t="s">
        <v>404</v>
      </c>
      <c r="D27" s="41" t="s">
        <v>1379</v>
      </c>
      <c r="E27" s="32" t="s">
        <v>1380</v>
      </c>
      <c r="F27" s="2" t="s">
        <v>1259</v>
      </c>
      <c r="G27" s="48" t="s">
        <v>1381</v>
      </c>
      <c r="H27" s="21" t="str">
        <f t="shared" si="0"/>
        <v>▶</v>
      </c>
    </row>
    <row r="28" spans="1:8">
      <c r="A28" s="2">
        <v>1</v>
      </c>
      <c r="B28" s="2" t="s">
        <v>1214</v>
      </c>
      <c r="C28" s="36" t="s">
        <v>407</v>
      </c>
      <c r="D28" s="41" t="s">
        <v>1389</v>
      </c>
      <c r="E28" s="32" t="s">
        <v>1390</v>
      </c>
      <c r="F28" s="2" t="s">
        <v>1252</v>
      </c>
      <c r="G28" s="48" t="s">
        <v>1391</v>
      </c>
      <c r="H28" s="21" t="str">
        <f t="shared" si="0"/>
        <v>▶</v>
      </c>
    </row>
    <row r="29" spans="1:8">
      <c r="A29" s="2">
        <v>2</v>
      </c>
      <c r="B29" s="2" t="s">
        <v>1214</v>
      </c>
      <c r="C29" s="36" t="s">
        <v>407</v>
      </c>
      <c r="D29" s="41" t="s">
        <v>1392</v>
      </c>
      <c r="E29" s="32" t="s">
        <v>1393</v>
      </c>
      <c r="F29" s="2" t="s">
        <v>1371</v>
      </c>
      <c r="G29" s="48" t="s">
        <v>1394</v>
      </c>
      <c r="H29" s="21" t="str">
        <f t="shared" si="0"/>
        <v>▶</v>
      </c>
    </row>
    <row r="30" spans="1:8">
      <c r="A30" s="2">
        <v>3</v>
      </c>
      <c r="B30" s="2" t="s">
        <v>1214</v>
      </c>
      <c r="C30" s="36" t="s">
        <v>407</v>
      </c>
      <c r="D30" s="41" t="s">
        <v>1395</v>
      </c>
      <c r="E30" s="32" t="s">
        <v>1396</v>
      </c>
      <c r="F30" s="2" t="s">
        <v>1259</v>
      </c>
      <c r="G30" s="48" t="s">
        <v>1397</v>
      </c>
      <c r="H30" s="21" t="str">
        <f t="shared" si="0"/>
        <v>▶</v>
      </c>
    </row>
    <row r="31" spans="1:8">
      <c r="A31" s="2">
        <v>4</v>
      </c>
      <c r="B31" s="2" t="s">
        <v>1214</v>
      </c>
      <c r="C31" s="36" t="s">
        <v>407</v>
      </c>
      <c r="D31" s="41" t="s">
        <v>1398</v>
      </c>
      <c r="E31" s="32" t="s">
        <v>1399</v>
      </c>
      <c r="F31" s="2" t="s">
        <v>1400</v>
      </c>
      <c r="G31" s="48" t="s">
        <v>1401</v>
      </c>
      <c r="H31" s="21" t="str">
        <f t="shared" si="0"/>
        <v>▶</v>
      </c>
    </row>
    <row r="32" spans="1:8">
      <c r="A32" s="2">
        <v>1</v>
      </c>
      <c r="B32" s="2" t="s">
        <v>1214</v>
      </c>
      <c r="C32" s="36" t="s">
        <v>410</v>
      </c>
      <c r="D32" s="41" t="s">
        <v>100</v>
      </c>
      <c r="E32" s="32" t="s">
        <v>99</v>
      </c>
      <c r="F32" s="2" t="s">
        <v>1310</v>
      </c>
      <c r="G32" s="48" t="s">
        <v>1420</v>
      </c>
      <c r="H32" s="21" t="str">
        <f t="shared" si="0"/>
        <v>▶</v>
      </c>
    </row>
    <row r="33" spans="1:8">
      <c r="A33" s="2">
        <v>2</v>
      </c>
      <c r="B33" s="2" t="s">
        <v>1214</v>
      </c>
      <c r="C33" s="36" t="s">
        <v>410</v>
      </c>
      <c r="D33" s="41" t="s">
        <v>1421</v>
      </c>
      <c r="E33" s="32" t="s">
        <v>1422</v>
      </c>
      <c r="F33" s="2" t="s">
        <v>1371</v>
      </c>
      <c r="G33" s="48" t="s">
        <v>1423</v>
      </c>
      <c r="H33" s="21" t="str">
        <f t="shared" si="0"/>
        <v>▶</v>
      </c>
    </row>
    <row r="34" spans="1:8">
      <c r="A34" s="2">
        <v>3</v>
      </c>
      <c r="B34" s="2" t="s">
        <v>1214</v>
      </c>
      <c r="C34" s="36" t="s">
        <v>410</v>
      </c>
      <c r="D34" s="41" t="s">
        <v>1424</v>
      </c>
      <c r="E34" s="32" t="s">
        <v>1425</v>
      </c>
      <c r="F34" s="2" t="s">
        <v>1310</v>
      </c>
      <c r="G34" s="48" t="s">
        <v>1426</v>
      </c>
      <c r="H34" s="21" t="str">
        <f t="shared" si="0"/>
        <v>▶</v>
      </c>
    </row>
    <row r="35" spans="1:8">
      <c r="A35" s="2">
        <v>1</v>
      </c>
      <c r="B35" s="2" t="s">
        <v>1431</v>
      </c>
      <c r="C35" s="36" t="s">
        <v>623</v>
      </c>
      <c r="D35" s="41" t="s">
        <v>1437</v>
      </c>
      <c r="E35" s="32" t="s">
        <v>1438</v>
      </c>
      <c r="F35" s="2" t="s">
        <v>1243</v>
      </c>
      <c r="G35" s="48" t="s">
        <v>1420</v>
      </c>
      <c r="H35" s="21" t="str">
        <f t="shared" si="0"/>
        <v>▶</v>
      </c>
    </row>
    <row r="36" spans="1:8">
      <c r="A36" s="2">
        <v>1</v>
      </c>
      <c r="B36" s="2" t="s">
        <v>1431</v>
      </c>
      <c r="C36" s="36" t="s">
        <v>632</v>
      </c>
      <c r="D36" s="41" t="s">
        <v>1466</v>
      </c>
      <c r="E36" s="32" t="s">
        <v>1467</v>
      </c>
      <c r="F36" s="2" t="s">
        <v>1371</v>
      </c>
      <c r="G36" s="48" t="s">
        <v>1468</v>
      </c>
      <c r="H36" s="21" t="str">
        <f t="shared" si="0"/>
        <v>▶</v>
      </c>
    </row>
    <row r="37" spans="1:8" ht="33">
      <c r="A37" s="2">
        <v>2</v>
      </c>
      <c r="B37" s="2" t="s">
        <v>1431</v>
      </c>
      <c r="C37" s="36" t="s">
        <v>632</v>
      </c>
      <c r="D37" s="41" t="s">
        <v>1469</v>
      </c>
      <c r="E37" s="32" t="s">
        <v>1470</v>
      </c>
      <c r="F37" s="2" t="s">
        <v>1239</v>
      </c>
      <c r="G37" s="48" t="s">
        <v>1471</v>
      </c>
      <c r="H37" s="21" t="str">
        <f t="shared" si="0"/>
        <v>▶</v>
      </c>
    </row>
    <row r="38" spans="1:8">
      <c r="A38" s="2">
        <v>1</v>
      </c>
      <c r="B38" s="2" t="s">
        <v>1431</v>
      </c>
      <c r="C38" s="36" t="s">
        <v>635</v>
      </c>
      <c r="D38" s="41" t="s">
        <v>1474</v>
      </c>
      <c r="E38" s="32" t="s">
        <v>1475</v>
      </c>
      <c r="F38" s="2" t="s">
        <v>1259</v>
      </c>
      <c r="G38" s="48" t="s">
        <v>1476</v>
      </c>
      <c r="H38" s="21" t="str">
        <f t="shared" si="0"/>
        <v>▶</v>
      </c>
    </row>
    <row r="39" spans="1:8">
      <c r="A39" s="2">
        <v>1</v>
      </c>
      <c r="B39" s="2" t="s">
        <v>1431</v>
      </c>
      <c r="C39" s="36" t="s">
        <v>638</v>
      </c>
      <c r="D39" s="41" t="s">
        <v>1486</v>
      </c>
      <c r="E39" s="32" t="s">
        <v>1487</v>
      </c>
      <c r="F39" s="2" t="s">
        <v>1243</v>
      </c>
      <c r="G39" s="48" t="s">
        <v>1488</v>
      </c>
      <c r="H39" s="21" t="str">
        <f t="shared" si="0"/>
        <v>▶</v>
      </c>
    </row>
    <row r="40" spans="1:8">
      <c r="A40" s="2">
        <v>2</v>
      </c>
      <c r="B40" s="2" t="s">
        <v>1431</v>
      </c>
      <c r="C40" s="36" t="s">
        <v>638</v>
      </c>
      <c r="D40" s="41" t="s">
        <v>125</v>
      </c>
      <c r="E40" s="32" t="s">
        <v>124</v>
      </c>
      <c r="F40" s="2" t="s">
        <v>1248</v>
      </c>
      <c r="G40" s="48" t="s">
        <v>1249</v>
      </c>
      <c r="H40" s="21" t="str">
        <f t="shared" si="0"/>
        <v>▶</v>
      </c>
    </row>
    <row r="41" spans="1:8">
      <c r="A41" s="2">
        <v>3</v>
      </c>
      <c r="B41" s="2" t="s">
        <v>1431</v>
      </c>
      <c r="C41" s="36" t="s">
        <v>638</v>
      </c>
      <c r="D41" s="41" t="s">
        <v>1253</v>
      </c>
      <c r="E41" s="32" t="s">
        <v>1254</v>
      </c>
      <c r="F41" s="2" t="s">
        <v>1255</v>
      </c>
      <c r="G41" s="48" t="s">
        <v>1256</v>
      </c>
      <c r="H41" s="21" t="str">
        <f t="shared" si="0"/>
        <v>▶</v>
      </c>
    </row>
    <row r="42" spans="1:8">
      <c r="A42" s="2">
        <v>4</v>
      </c>
      <c r="B42" s="2" t="s">
        <v>1431</v>
      </c>
      <c r="C42" s="36" t="s">
        <v>638</v>
      </c>
      <c r="D42" s="41" t="s">
        <v>1489</v>
      </c>
      <c r="E42" s="32" t="s">
        <v>1490</v>
      </c>
      <c r="F42" s="2" t="s">
        <v>1375</v>
      </c>
      <c r="G42" s="48" t="s">
        <v>1491</v>
      </c>
      <c r="H42" s="21" t="str">
        <f t="shared" si="0"/>
        <v>▶</v>
      </c>
    </row>
    <row r="43" spans="1:8">
      <c r="A43" s="2">
        <v>5</v>
      </c>
      <c r="B43" s="2" t="s">
        <v>1431</v>
      </c>
      <c r="C43" s="36" t="s">
        <v>638</v>
      </c>
      <c r="D43" s="41" t="s">
        <v>1369</v>
      </c>
      <c r="E43" s="32" t="s">
        <v>1370</v>
      </c>
      <c r="F43" s="2" t="s">
        <v>1371</v>
      </c>
      <c r="G43" s="48" t="s">
        <v>1372</v>
      </c>
      <c r="H43" s="21" t="str">
        <f t="shared" si="0"/>
        <v>▶</v>
      </c>
    </row>
    <row r="44" spans="1:8" ht="33">
      <c r="A44" s="2">
        <v>6</v>
      </c>
      <c r="B44" s="2" t="s">
        <v>1431</v>
      </c>
      <c r="C44" s="36" t="s">
        <v>638</v>
      </c>
      <c r="D44" s="41" t="s">
        <v>1469</v>
      </c>
      <c r="E44" s="32" t="s">
        <v>1470</v>
      </c>
      <c r="F44" s="2" t="s">
        <v>1239</v>
      </c>
      <c r="G44" s="48" t="s">
        <v>1471</v>
      </c>
      <c r="H44" s="21" t="str">
        <f t="shared" si="0"/>
        <v>▶</v>
      </c>
    </row>
    <row r="45" spans="1:8">
      <c r="A45" s="2">
        <v>7</v>
      </c>
      <c r="B45" s="2" t="s">
        <v>1431</v>
      </c>
      <c r="C45" s="36" t="s">
        <v>638</v>
      </c>
      <c r="D45" s="41" t="s">
        <v>1492</v>
      </c>
      <c r="E45" s="32" t="s">
        <v>1493</v>
      </c>
      <c r="F45" s="2" t="s">
        <v>1259</v>
      </c>
      <c r="G45" s="48" t="s">
        <v>1494</v>
      </c>
      <c r="H45" s="21" t="str">
        <f t="shared" si="0"/>
        <v>▶</v>
      </c>
    </row>
    <row r="46" spans="1:8">
      <c r="A46" s="2">
        <v>8</v>
      </c>
      <c r="B46" s="2" t="s">
        <v>1431</v>
      </c>
      <c r="C46" s="36" t="s">
        <v>638</v>
      </c>
      <c r="D46" s="41" t="s">
        <v>1495</v>
      </c>
      <c r="E46" s="32" t="s">
        <v>1496</v>
      </c>
      <c r="F46" s="2" t="s">
        <v>1243</v>
      </c>
      <c r="G46" s="48" t="s">
        <v>1497</v>
      </c>
      <c r="H46" s="21" t="str">
        <f t="shared" si="0"/>
        <v>▶</v>
      </c>
    </row>
    <row r="47" spans="1:8">
      <c r="A47" s="2">
        <v>9</v>
      </c>
      <c r="B47" s="2" t="s">
        <v>1431</v>
      </c>
      <c r="C47" s="36" t="s">
        <v>638</v>
      </c>
      <c r="D47" s="41" t="s">
        <v>1498</v>
      </c>
      <c r="E47" s="32" t="s">
        <v>1499</v>
      </c>
      <c r="F47" s="2" t="s">
        <v>1500</v>
      </c>
      <c r="G47" s="48" t="s">
        <v>1501</v>
      </c>
      <c r="H47" s="21" t="str">
        <f t="shared" si="0"/>
        <v>▶</v>
      </c>
    </row>
    <row r="48" spans="1:8">
      <c r="A48" s="2">
        <v>10</v>
      </c>
      <c r="B48" s="2" t="s">
        <v>1431</v>
      </c>
      <c r="C48" s="36" t="s">
        <v>638</v>
      </c>
      <c r="D48" s="41" t="s">
        <v>1502</v>
      </c>
      <c r="E48" s="32" t="s">
        <v>1503</v>
      </c>
      <c r="F48" s="2" t="s">
        <v>1259</v>
      </c>
      <c r="G48" s="48" t="s">
        <v>1504</v>
      </c>
      <c r="H48" s="21" t="str">
        <f t="shared" si="0"/>
        <v>▶</v>
      </c>
    </row>
    <row r="49" spans="1:8">
      <c r="A49" s="2">
        <v>1</v>
      </c>
      <c r="B49" s="2" t="s">
        <v>1431</v>
      </c>
      <c r="C49" s="36" t="s">
        <v>644</v>
      </c>
      <c r="D49" s="41" t="s">
        <v>1527</v>
      </c>
      <c r="E49" s="32" t="s">
        <v>1528</v>
      </c>
      <c r="F49" s="2" t="s">
        <v>1529</v>
      </c>
      <c r="G49" s="48" t="s">
        <v>1530</v>
      </c>
      <c r="H49" s="21" t="str">
        <f t="shared" si="0"/>
        <v>▶</v>
      </c>
    </row>
    <row r="50" spans="1:8" ht="33">
      <c r="A50" s="2">
        <v>1</v>
      </c>
      <c r="B50" s="2" t="s">
        <v>1431</v>
      </c>
      <c r="C50" s="36" t="s">
        <v>647</v>
      </c>
      <c r="D50" s="41" t="s">
        <v>1469</v>
      </c>
      <c r="E50" s="32" t="s">
        <v>1470</v>
      </c>
      <c r="F50" s="2" t="s">
        <v>1239</v>
      </c>
      <c r="G50" s="48" t="s">
        <v>1471</v>
      </c>
      <c r="H50" s="21" t="str">
        <f t="shared" si="0"/>
        <v>▶</v>
      </c>
    </row>
    <row r="51" spans="1:8">
      <c r="H51" s="21" t="str">
        <f t="shared" si="0"/>
        <v/>
      </c>
    </row>
    <row r="52" spans="1:8">
      <c r="H52" s="21" t="str">
        <f t="shared" si="0"/>
        <v/>
      </c>
    </row>
    <row r="53" spans="1:8">
      <c r="H53" s="21" t="str">
        <f t="shared" si="0"/>
        <v/>
      </c>
    </row>
    <row r="54" spans="1:8">
      <c r="H54" s="21" t="str">
        <f t="shared" si="0"/>
        <v/>
      </c>
    </row>
    <row r="55" spans="1:8">
      <c r="H55" s="21" t="str">
        <f t="shared" si="0"/>
        <v/>
      </c>
    </row>
    <row r="56" spans="1:8">
      <c r="H56" s="21" t="str">
        <f t="shared" si="0"/>
        <v/>
      </c>
    </row>
    <row r="57" spans="1:8">
      <c r="E57" s="33"/>
      <c r="H57" s="21" t="str">
        <f t="shared" si="0"/>
        <v/>
      </c>
    </row>
    <row r="58" spans="1:8">
      <c r="H58" s="21" t="str">
        <f t="shared" si="0"/>
        <v/>
      </c>
    </row>
    <row r="59" spans="1:8">
      <c r="H59" s="21" t="str">
        <f t="shared" si="0"/>
        <v/>
      </c>
    </row>
    <row r="60" spans="1:8">
      <c r="H60" s="21" t="str">
        <f t="shared" si="0"/>
        <v/>
      </c>
    </row>
    <row r="61" spans="1:8">
      <c r="H61" s="21" t="str">
        <f t="shared" si="0"/>
        <v/>
      </c>
    </row>
    <row r="62" spans="1:8">
      <c r="H62" s="21" t="str">
        <f t="shared" si="0"/>
        <v/>
      </c>
    </row>
    <row r="63" spans="1:8">
      <c r="H63" s="21" t="str">
        <f t="shared" si="0"/>
        <v/>
      </c>
    </row>
    <row r="64" spans="1:8">
      <c r="H64" s="21" t="str">
        <f t="shared" si="0"/>
        <v/>
      </c>
    </row>
    <row r="65" spans="8:8">
      <c r="H65" s="21" t="str">
        <f t="shared" si="0"/>
        <v/>
      </c>
    </row>
    <row r="66" spans="8:8">
      <c r="H66" s="21" t="str">
        <f t="shared" si="0"/>
        <v/>
      </c>
    </row>
    <row r="67" spans="8:8">
      <c r="H67" s="21" t="str">
        <f t="shared" ref="H67:H130" si="1">IF(ISBLANK($D67),"",HYPERLINK($D67,"▶"))</f>
        <v/>
      </c>
    </row>
    <row r="68" spans="8:8">
      <c r="H68" s="21" t="str">
        <f t="shared" si="1"/>
        <v/>
      </c>
    </row>
    <row r="69" spans="8:8">
      <c r="H69" s="21" t="str">
        <f t="shared" si="1"/>
        <v/>
      </c>
    </row>
    <row r="70" spans="8:8">
      <c r="H70" s="21" t="str">
        <f t="shared" si="1"/>
        <v/>
      </c>
    </row>
    <row r="71" spans="8:8">
      <c r="H71" s="21" t="str">
        <f t="shared" si="1"/>
        <v/>
      </c>
    </row>
    <row r="72" spans="8:8">
      <c r="H72" s="21" t="str">
        <f t="shared" si="1"/>
        <v/>
      </c>
    </row>
    <row r="73" spans="8:8">
      <c r="H73" s="21" t="str">
        <f t="shared" si="1"/>
        <v/>
      </c>
    </row>
    <row r="74" spans="8:8">
      <c r="H74" s="21" t="str">
        <f t="shared" si="1"/>
        <v/>
      </c>
    </row>
    <row r="75" spans="8:8">
      <c r="H75" s="21" t="str">
        <f t="shared" si="1"/>
        <v/>
      </c>
    </row>
    <row r="76" spans="8:8">
      <c r="H76" s="21" t="str">
        <f t="shared" si="1"/>
        <v/>
      </c>
    </row>
    <row r="77" spans="8:8">
      <c r="H77" s="21" t="str">
        <f t="shared" si="1"/>
        <v/>
      </c>
    </row>
    <row r="78" spans="8:8">
      <c r="H78" s="21" t="str">
        <f t="shared" si="1"/>
        <v/>
      </c>
    </row>
    <row r="79" spans="8:8">
      <c r="H79" s="21" t="str">
        <f t="shared" si="1"/>
        <v/>
      </c>
    </row>
    <row r="80" spans="8:8">
      <c r="H80" s="21" t="str">
        <f t="shared" si="1"/>
        <v/>
      </c>
    </row>
    <row r="81" spans="8:8">
      <c r="H81" s="21" t="str">
        <f t="shared" si="1"/>
        <v/>
      </c>
    </row>
    <row r="82" spans="8:8">
      <c r="H82" s="21" t="str">
        <f t="shared" si="1"/>
        <v/>
      </c>
    </row>
    <row r="83" spans="8:8">
      <c r="H83" s="21" t="str">
        <f t="shared" si="1"/>
        <v/>
      </c>
    </row>
    <row r="84" spans="8:8">
      <c r="H84" s="21" t="str">
        <f t="shared" si="1"/>
        <v/>
      </c>
    </row>
    <row r="85" spans="8:8">
      <c r="H85" s="21" t="str">
        <f t="shared" si="1"/>
        <v/>
      </c>
    </row>
    <row r="86" spans="8:8">
      <c r="H86" s="21" t="str">
        <f t="shared" si="1"/>
        <v/>
      </c>
    </row>
    <row r="87" spans="8:8">
      <c r="H87" s="21" t="str">
        <f t="shared" si="1"/>
        <v/>
      </c>
    </row>
    <row r="88" spans="8:8">
      <c r="H88" s="21" t="str">
        <f t="shared" si="1"/>
        <v/>
      </c>
    </row>
    <row r="89" spans="8:8">
      <c r="H89" s="21" t="str">
        <f t="shared" si="1"/>
        <v/>
      </c>
    </row>
    <row r="90" spans="8:8">
      <c r="H90" s="21" t="str">
        <f t="shared" si="1"/>
        <v/>
      </c>
    </row>
    <row r="91" spans="8:8">
      <c r="H91" s="21" t="str">
        <f t="shared" si="1"/>
        <v/>
      </c>
    </row>
    <row r="92" spans="8:8">
      <c r="H92" s="21" t="str">
        <f t="shared" si="1"/>
        <v/>
      </c>
    </row>
    <row r="93" spans="8:8">
      <c r="H93" s="21" t="str">
        <f t="shared" si="1"/>
        <v/>
      </c>
    </row>
    <row r="94" spans="8:8">
      <c r="H94" s="21" t="str">
        <f t="shared" si="1"/>
        <v/>
      </c>
    </row>
    <row r="95" spans="8:8">
      <c r="H95" s="21" t="str">
        <f t="shared" si="1"/>
        <v/>
      </c>
    </row>
    <row r="96" spans="8:8">
      <c r="H96" s="21" t="str">
        <f t="shared" si="1"/>
        <v/>
      </c>
    </row>
    <row r="97" spans="8:8">
      <c r="H97" s="21" t="str">
        <f t="shared" si="1"/>
        <v/>
      </c>
    </row>
    <row r="98" spans="8:8">
      <c r="H98" s="21" t="str">
        <f t="shared" si="1"/>
        <v/>
      </c>
    </row>
    <row r="99" spans="8:8">
      <c r="H99" s="21" t="str">
        <f t="shared" si="1"/>
        <v/>
      </c>
    </row>
    <row r="100" spans="8:8">
      <c r="H100" s="21" t="str">
        <f t="shared" si="1"/>
        <v/>
      </c>
    </row>
    <row r="101" spans="8:8">
      <c r="H101" s="21" t="str">
        <f t="shared" si="1"/>
        <v/>
      </c>
    </row>
    <row r="102" spans="8:8">
      <c r="H102" s="21" t="str">
        <f t="shared" si="1"/>
        <v/>
      </c>
    </row>
    <row r="103" spans="8:8">
      <c r="H103" s="21" t="str">
        <f t="shared" si="1"/>
        <v/>
      </c>
    </row>
    <row r="104" spans="8:8">
      <c r="H104" s="21" t="str">
        <f t="shared" si="1"/>
        <v/>
      </c>
    </row>
    <row r="105" spans="8:8">
      <c r="H105" s="21" t="str">
        <f t="shared" si="1"/>
        <v/>
      </c>
    </row>
    <row r="106" spans="8:8">
      <c r="H106" s="21" t="str">
        <f t="shared" si="1"/>
        <v/>
      </c>
    </row>
    <row r="107" spans="8:8">
      <c r="H107" s="21" t="str">
        <f t="shared" si="1"/>
        <v/>
      </c>
    </row>
    <row r="108" spans="8:8">
      <c r="H108" s="21" t="str">
        <f t="shared" si="1"/>
        <v/>
      </c>
    </row>
    <row r="109" spans="8:8">
      <c r="H109" s="21" t="str">
        <f t="shared" si="1"/>
        <v/>
      </c>
    </row>
    <row r="110" spans="8:8">
      <c r="H110" s="21" t="str">
        <f t="shared" si="1"/>
        <v/>
      </c>
    </row>
    <row r="111" spans="8:8">
      <c r="H111" s="21" t="str">
        <f t="shared" si="1"/>
        <v/>
      </c>
    </row>
    <row r="112" spans="8:8">
      <c r="H112" s="21" t="str">
        <f t="shared" si="1"/>
        <v/>
      </c>
    </row>
    <row r="113" spans="8:8">
      <c r="H113" s="21" t="str">
        <f t="shared" si="1"/>
        <v/>
      </c>
    </row>
    <row r="114" spans="8:8">
      <c r="H114" s="21" t="str">
        <f t="shared" si="1"/>
        <v/>
      </c>
    </row>
    <row r="115" spans="8:8">
      <c r="H115" s="21" t="str">
        <f t="shared" si="1"/>
        <v/>
      </c>
    </row>
    <row r="116" spans="8:8">
      <c r="H116" s="21" t="str">
        <f t="shared" si="1"/>
        <v/>
      </c>
    </row>
    <row r="117" spans="8:8">
      <c r="H117" s="21" t="str">
        <f t="shared" si="1"/>
        <v/>
      </c>
    </row>
    <row r="118" spans="8:8">
      <c r="H118" s="21" t="str">
        <f t="shared" si="1"/>
        <v/>
      </c>
    </row>
    <row r="119" spans="8:8">
      <c r="H119" s="21" t="str">
        <f t="shared" si="1"/>
        <v/>
      </c>
    </row>
    <row r="120" spans="8:8">
      <c r="H120" s="21" t="str">
        <f t="shared" si="1"/>
        <v/>
      </c>
    </row>
    <row r="121" spans="8:8">
      <c r="H121" s="21" t="str">
        <f t="shared" si="1"/>
        <v/>
      </c>
    </row>
    <row r="122" spans="8:8">
      <c r="H122" s="21" t="str">
        <f t="shared" si="1"/>
        <v/>
      </c>
    </row>
    <row r="123" spans="8:8">
      <c r="H123" s="21" t="str">
        <f t="shared" si="1"/>
        <v/>
      </c>
    </row>
    <row r="124" spans="8:8">
      <c r="H124" s="21" t="str">
        <f t="shared" si="1"/>
        <v/>
      </c>
    </row>
    <row r="125" spans="8:8">
      <c r="H125" s="21" t="str">
        <f t="shared" si="1"/>
        <v/>
      </c>
    </row>
    <row r="126" spans="8:8">
      <c r="H126" s="21" t="str">
        <f t="shared" si="1"/>
        <v/>
      </c>
    </row>
    <row r="127" spans="8:8">
      <c r="H127" s="21" t="str">
        <f t="shared" si="1"/>
        <v/>
      </c>
    </row>
    <row r="128" spans="8:8">
      <c r="H128" s="21" t="str">
        <f t="shared" si="1"/>
        <v/>
      </c>
    </row>
    <row r="129" spans="8:8">
      <c r="H129" s="21" t="str">
        <f t="shared" si="1"/>
        <v/>
      </c>
    </row>
    <row r="130" spans="8:8">
      <c r="H130" s="21" t="str">
        <f t="shared" si="1"/>
        <v/>
      </c>
    </row>
    <row r="131" spans="8:8">
      <c r="H131" s="21" t="str">
        <f t="shared" ref="H131:H194" si="2">IF(ISBLANK($D131),"",HYPERLINK($D131,"▶"))</f>
        <v/>
      </c>
    </row>
    <row r="132" spans="8:8">
      <c r="H132" s="21" t="str">
        <f t="shared" si="2"/>
        <v/>
      </c>
    </row>
    <row r="133" spans="8:8">
      <c r="H133" s="21" t="str">
        <f t="shared" si="2"/>
        <v/>
      </c>
    </row>
    <row r="134" spans="8:8">
      <c r="H134" s="21" t="str">
        <f t="shared" si="2"/>
        <v/>
      </c>
    </row>
    <row r="135" spans="8:8">
      <c r="H135" s="21" t="str">
        <f t="shared" si="2"/>
        <v/>
      </c>
    </row>
    <row r="136" spans="8:8">
      <c r="H136" s="21" t="str">
        <f t="shared" si="2"/>
        <v/>
      </c>
    </row>
    <row r="137" spans="8:8">
      <c r="H137" s="21" t="str">
        <f t="shared" si="2"/>
        <v/>
      </c>
    </row>
    <row r="138" spans="8:8">
      <c r="H138" s="21" t="str">
        <f t="shared" si="2"/>
        <v/>
      </c>
    </row>
    <row r="139" spans="8:8">
      <c r="H139" s="21" t="str">
        <f t="shared" si="2"/>
        <v/>
      </c>
    </row>
    <row r="140" spans="8:8">
      <c r="H140" s="21" t="str">
        <f t="shared" si="2"/>
        <v/>
      </c>
    </row>
    <row r="141" spans="8:8">
      <c r="H141" s="21" t="str">
        <f t="shared" si="2"/>
        <v/>
      </c>
    </row>
    <row r="142" spans="8:8">
      <c r="H142" s="21" t="str">
        <f t="shared" si="2"/>
        <v/>
      </c>
    </row>
    <row r="143" spans="8:8">
      <c r="H143" s="21" t="str">
        <f t="shared" si="2"/>
        <v/>
      </c>
    </row>
    <row r="144" spans="8:8">
      <c r="H144" s="21" t="str">
        <f t="shared" si="2"/>
        <v/>
      </c>
    </row>
    <row r="145" spans="8:8">
      <c r="H145" s="21" t="str">
        <f t="shared" si="2"/>
        <v/>
      </c>
    </row>
    <row r="146" spans="8:8">
      <c r="H146" s="21" t="str">
        <f t="shared" si="2"/>
        <v/>
      </c>
    </row>
    <row r="147" spans="8:8">
      <c r="H147" s="21" t="str">
        <f t="shared" si="2"/>
        <v/>
      </c>
    </row>
    <row r="148" spans="8:8">
      <c r="H148" s="21" t="str">
        <f t="shared" si="2"/>
        <v/>
      </c>
    </row>
    <row r="149" spans="8:8">
      <c r="H149" s="21" t="str">
        <f t="shared" si="2"/>
        <v/>
      </c>
    </row>
    <row r="150" spans="8:8">
      <c r="H150" s="21" t="str">
        <f t="shared" si="2"/>
        <v/>
      </c>
    </row>
    <row r="151" spans="8:8">
      <c r="H151" s="21" t="str">
        <f t="shared" si="2"/>
        <v/>
      </c>
    </row>
    <row r="152" spans="8:8">
      <c r="H152" s="21" t="str">
        <f t="shared" si="2"/>
        <v/>
      </c>
    </row>
    <row r="153" spans="8:8">
      <c r="H153" s="21" t="str">
        <f t="shared" si="2"/>
        <v/>
      </c>
    </row>
    <row r="154" spans="8:8">
      <c r="H154" s="21" t="str">
        <f t="shared" si="2"/>
        <v/>
      </c>
    </row>
    <row r="155" spans="8:8">
      <c r="H155" s="21" t="str">
        <f t="shared" si="2"/>
        <v/>
      </c>
    </row>
    <row r="156" spans="8:8">
      <c r="H156" s="21" t="str">
        <f t="shared" si="2"/>
        <v/>
      </c>
    </row>
    <row r="157" spans="8:8">
      <c r="H157" s="21" t="str">
        <f t="shared" si="2"/>
        <v/>
      </c>
    </row>
    <row r="158" spans="8:8">
      <c r="H158" s="21" t="str">
        <f t="shared" si="2"/>
        <v/>
      </c>
    </row>
    <row r="159" spans="8:8">
      <c r="H159" s="21" t="str">
        <f t="shared" si="2"/>
        <v/>
      </c>
    </row>
    <row r="160" spans="8:8">
      <c r="H160" s="21" t="str">
        <f t="shared" si="2"/>
        <v/>
      </c>
    </row>
    <row r="161" spans="8:8">
      <c r="H161" s="21" t="str">
        <f t="shared" si="2"/>
        <v/>
      </c>
    </row>
    <row r="162" spans="8:8">
      <c r="H162" s="21" t="str">
        <f t="shared" si="2"/>
        <v/>
      </c>
    </row>
    <row r="163" spans="8:8">
      <c r="H163" s="21" t="str">
        <f t="shared" si="2"/>
        <v/>
      </c>
    </row>
    <row r="164" spans="8:8">
      <c r="H164" s="21" t="str">
        <f t="shared" si="2"/>
        <v/>
      </c>
    </row>
    <row r="165" spans="8:8">
      <c r="H165" s="21" t="str">
        <f t="shared" si="2"/>
        <v/>
      </c>
    </row>
    <row r="166" spans="8:8">
      <c r="H166" s="21" t="str">
        <f t="shared" si="2"/>
        <v/>
      </c>
    </row>
    <row r="167" spans="8:8">
      <c r="H167" s="21" t="str">
        <f t="shared" si="2"/>
        <v/>
      </c>
    </row>
    <row r="168" spans="8:8">
      <c r="H168" s="21" t="str">
        <f t="shared" si="2"/>
        <v/>
      </c>
    </row>
    <row r="169" spans="8:8">
      <c r="H169" s="21" t="str">
        <f t="shared" si="2"/>
        <v/>
      </c>
    </row>
    <row r="170" spans="8:8">
      <c r="H170" s="21" t="str">
        <f t="shared" si="2"/>
        <v/>
      </c>
    </row>
    <row r="171" spans="8:8">
      <c r="H171" s="21" t="str">
        <f t="shared" si="2"/>
        <v/>
      </c>
    </row>
    <row r="172" spans="8:8">
      <c r="H172" s="21" t="str">
        <f t="shared" si="2"/>
        <v/>
      </c>
    </row>
    <row r="173" spans="8:8">
      <c r="H173" s="21" t="str">
        <f t="shared" si="2"/>
        <v/>
      </c>
    </row>
    <row r="174" spans="8:8">
      <c r="H174" s="21" t="str">
        <f t="shared" si="2"/>
        <v/>
      </c>
    </row>
    <row r="175" spans="8:8">
      <c r="H175" s="21" t="str">
        <f t="shared" si="2"/>
        <v/>
      </c>
    </row>
    <row r="176" spans="8:8">
      <c r="H176" s="21" t="str">
        <f t="shared" si="2"/>
        <v/>
      </c>
    </row>
    <row r="177" spans="8:8">
      <c r="H177" s="21" t="str">
        <f t="shared" si="2"/>
        <v/>
      </c>
    </row>
    <row r="178" spans="8:8">
      <c r="H178" s="21" t="str">
        <f t="shared" si="2"/>
        <v/>
      </c>
    </row>
    <row r="179" spans="8:8">
      <c r="H179" s="21" t="str">
        <f t="shared" si="2"/>
        <v/>
      </c>
    </row>
    <row r="180" spans="8:8">
      <c r="H180" s="21" t="str">
        <f t="shared" si="2"/>
        <v/>
      </c>
    </row>
    <row r="181" spans="8:8">
      <c r="H181" s="21" t="str">
        <f t="shared" si="2"/>
        <v/>
      </c>
    </row>
    <row r="182" spans="8:8">
      <c r="H182" s="21" t="str">
        <f t="shared" si="2"/>
        <v/>
      </c>
    </row>
    <row r="183" spans="8:8">
      <c r="H183" s="21" t="str">
        <f t="shared" si="2"/>
        <v/>
      </c>
    </row>
    <row r="184" spans="8:8">
      <c r="H184" s="21" t="str">
        <f t="shared" si="2"/>
        <v/>
      </c>
    </row>
    <row r="185" spans="8:8">
      <c r="H185" s="21" t="str">
        <f t="shared" si="2"/>
        <v/>
      </c>
    </row>
    <row r="186" spans="8:8">
      <c r="H186" s="21" t="str">
        <f t="shared" si="2"/>
        <v/>
      </c>
    </row>
    <row r="187" spans="8:8">
      <c r="H187" s="21" t="str">
        <f t="shared" si="2"/>
        <v/>
      </c>
    </row>
    <row r="188" spans="8:8">
      <c r="H188" s="21" t="str">
        <f t="shared" si="2"/>
        <v/>
      </c>
    </row>
    <row r="189" spans="8:8">
      <c r="H189" s="21" t="str">
        <f t="shared" si="2"/>
        <v/>
      </c>
    </row>
    <row r="190" spans="8:8">
      <c r="H190" s="21" t="str">
        <f t="shared" si="2"/>
        <v/>
      </c>
    </row>
    <row r="191" spans="8:8">
      <c r="H191" s="21" t="str">
        <f t="shared" si="2"/>
        <v/>
      </c>
    </row>
    <row r="192" spans="8:8">
      <c r="H192" s="21" t="str">
        <f t="shared" si="2"/>
        <v/>
      </c>
    </row>
    <row r="193" spans="8:8">
      <c r="H193" s="21" t="str">
        <f t="shared" si="2"/>
        <v/>
      </c>
    </row>
    <row r="194" spans="8:8">
      <c r="H194" s="21" t="str">
        <f t="shared" si="2"/>
        <v/>
      </c>
    </row>
    <row r="195" spans="8:8">
      <c r="H195" s="21" t="str">
        <f t="shared" ref="H195:H200" si="3">IF(ISBLANK($D195),"",HYPERLINK($D195,"▶"))</f>
        <v/>
      </c>
    </row>
    <row r="196" spans="8:8">
      <c r="H196" s="21" t="str">
        <f t="shared" si="3"/>
        <v/>
      </c>
    </row>
    <row r="197" spans="8:8">
      <c r="H197" s="21" t="str">
        <f t="shared" si="3"/>
        <v/>
      </c>
    </row>
    <row r="198" spans="8:8">
      <c r="H198" s="21" t="str">
        <f t="shared" si="3"/>
        <v/>
      </c>
    </row>
    <row r="199" spans="8:8">
      <c r="H199" s="21" t="str">
        <f t="shared" si="3"/>
        <v/>
      </c>
    </row>
    <row r="200" spans="8:8">
      <c r="H200" s="21" t="str">
        <f t="shared" si="3"/>
        <v/>
      </c>
    </row>
  </sheetData>
  <autoFilter ref="A1:G1" xr:uid="{8F7260F3-909D-40F3-AFC2-9A3B36658D74}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D3AF0-C543-4FDA-916F-470C27FFA098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/>
  <cols>
    <col min="1" max="1" width="5.25" style="2" bestFit="1" customWidth="1"/>
    <col min="2" max="2" width="8.625" style="2" customWidth="1"/>
    <col min="3" max="3" width="25.375" style="36" customWidth="1"/>
    <col min="4" max="4" width="0.875" style="41" customWidth="1"/>
    <col min="5" max="5" width="65.75" style="32" customWidth="1"/>
    <col min="6" max="6" width="19.75" style="2" customWidth="1"/>
    <col min="7" max="7" width="15.625" style="48" customWidth="1"/>
    <col min="8" max="8" width="9" style="20"/>
  </cols>
  <sheetData>
    <row r="1" spans="1:8" s="29" customFormat="1" ht="17.25" thickBot="1">
      <c r="A1" s="28" t="s">
        <v>57</v>
      </c>
      <c r="B1" s="28" t="s">
        <v>58</v>
      </c>
      <c r="C1" s="35" t="s">
        <v>59</v>
      </c>
      <c r="D1" s="37" t="s">
        <v>78</v>
      </c>
      <c r="E1" s="30" t="s">
        <v>54</v>
      </c>
      <c r="F1" s="28" t="s">
        <v>60</v>
      </c>
      <c r="G1" s="28" t="s">
        <v>44</v>
      </c>
      <c r="H1" s="28" t="s">
        <v>41</v>
      </c>
    </row>
    <row r="2" spans="1:8" ht="17.25" thickTop="1">
      <c r="A2" s="2">
        <v>1</v>
      </c>
      <c r="B2" s="2" t="s">
        <v>1214</v>
      </c>
      <c r="C2" s="36" t="s">
        <v>386</v>
      </c>
      <c r="D2" s="41" t="s">
        <v>1215</v>
      </c>
      <c r="E2" s="32" t="s">
        <v>1216</v>
      </c>
      <c r="F2" s="2" t="s">
        <v>386</v>
      </c>
      <c r="G2" s="47" t="s">
        <v>1217</v>
      </c>
      <c r="H2" s="21" t="str">
        <f>IF(ISBLANK($D2),"",HYPERLINK($D2,"▶"))</f>
        <v>▶</v>
      </c>
    </row>
    <row r="3" spans="1:8">
      <c r="A3" s="2">
        <v>2</v>
      </c>
      <c r="B3" s="2" t="s">
        <v>1214</v>
      </c>
      <c r="C3" s="36" t="s">
        <v>386</v>
      </c>
      <c r="D3" s="41" t="s">
        <v>1218</v>
      </c>
      <c r="E3" s="32" t="s">
        <v>1219</v>
      </c>
      <c r="F3" s="2" t="s">
        <v>1220</v>
      </c>
      <c r="G3" s="47" t="s">
        <v>1221</v>
      </c>
      <c r="H3" s="21" t="str">
        <f t="shared" ref="H3:H66" si="0">IF(ISBLANK($D3),"",HYPERLINK($D3,"▶"))</f>
        <v>▶</v>
      </c>
    </row>
    <row r="4" spans="1:8">
      <c r="A4" s="2">
        <v>3</v>
      </c>
      <c r="B4" s="2" t="s">
        <v>1214</v>
      </c>
      <c r="C4" s="36" t="s">
        <v>386</v>
      </c>
      <c r="D4" s="41" t="s">
        <v>1222</v>
      </c>
      <c r="E4" s="32" t="s">
        <v>1223</v>
      </c>
      <c r="F4" s="2" t="s">
        <v>386</v>
      </c>
      <c r="G4" s="47" t="s">
        <v>1224</v>
      </c>
      <c r="H4" s="21" t="str">
        <f t="shared" si="0"/>
        <v>▶</v>
      </c>
    </row>
    <row r="5" spans="1:8">
      <c r="A5" s="2">
        <v>4</v>
      </c>
      <c r="B5" s="2" t="s">
        <v>1214</v>
      </c>
      <c r="C5" s="36" t="s">
        <v>386</v>
      </c>
      <c r="D5" s="41" t="s">
        <v>1225</v>
      </c>
      <c r="E5" s="32" t="s">
        <v>1226</v>
      </c>
      <c r="F5" s="2" t="s">
        <v>1227</v>
      </c>
      <c r="G5" s="47" t="s">
        <v>1228</v>
      </c>
      <c r="H5" s="21" t="str">
        <f t="shared" si="0"/>
        <v>▶</v>
      </c>
    </row>
    <row r="6" spans="1:8">
      <c r="A6" s="2">
        <v>1</v>
      </c>
      <c r="B6" s="2" t="s">
        <v>1214</v>
      </c>
      <c r="C6" s="36" t="s">
        <v>389</v>
      </c>
      <c r="D6" s="41" t="s">
        <v>1229</v>
      </c>
      <c r="E6" s="32" t="s">
        <v>1230</v>
      </c>
      <c r="F6" s="2" t="s">
        <v>389</v>
      </c>
      <c r="G6" s="47" t="s">
        <v>1231</v>
      </c>
      <c r="H6" s="21" t="str">
        <f t="shared" si="0"/>
        <v>▶</v>
      </c>
    </row>
    <row r="7" spans="1:8">
      <c r="A7" s="2">
        <v>2</v>
      </c>
      <c r="B7" s="2" t="s">
        <v>1214</v>
      </c>
      <c r="C7" s="36" t="s">
        <v>389</v>
      </c>
      <c r="D7" s="41" t="s">
        <v>1232</v>
      </c>
      <c r="E7" s="33" t="s">
        <v>1223</v>
      </c>
      <c r="F7" s="2" t="s">
        <v>389</v>
      </c>
      <c r="G7" s="47" t="s">
        <v>1224</v>
      </c>
      <c r="H7" s="21" t="str">
        <f t="shared" si="0"/>
        <v>▶</v>
      </c>
    </row>
    <row r="8" spans="1:8">
      <c r="A8" s="2">
        <v>1</v>
      </c>
      <c r="B8" s="2" t="s">
        <v>1214</v>
      </c>
      <c r="C8" s="36" t="s">
        <v>392</v>
      </c>
      <c r="D8" s="41" t="s">
        <v>1268</v>
      </c>
      <c r="E8" s="32" t="s">
        <v>1269</v>
      </c>
      <c r="F8" s="2" t="s">
        <v>392</v>
      </c>
      <c r="G8" s="47" t="s">
        <v>1270</v>
      </c>
      <c r="H8" s="21" t="str">
        <f t="shared" si="0"/>
        <v>▶</v>
      </c>
    </row>
    <row r="9" spans="1:8">
      <c r="A9" s="2">
        <v>2</v>
      </c>
      <c r="B9" s="2" t="s">
        <v>1214</v>
      </c>
      <c r="C9" s="36" t="s">
        <v>392</v>
      </c>
      <c r="D9" s="41" t="s">
        <v>1271</v>
      </c>
      <c r="E9" s="32" t="s">
        <v>1272</v>
      </c>
      <c r="F9" s="2" t="s">
        <v>392</v>
      </c>
      <c r="G9" s="47" t="s">
        <v>1273</v>
      </c>
      <c r="H9" s="21" t="str">
        <f t="shared" si="0"/>
        <v>▶</v>
      </c>
    </row>
    <row r="10" spans="1:8">
      <c r="A10" s="2">
        <v>3</v>
      </c>
      <c r="B10" s="2" t="s">
        <v>1214</v>
      </c>
      <c r="C10" s="36" t="s">
        <v>392</v>
      </c>
      <c r="D10" s="41" t="s">
        <v>1274</v>
      </c>
      <c r="E10" s="32" t="s">
        <v>1275</v>
      </c>
      <c r="F10" s="2" t="s">
        <v>392</v>
      </c>
      <c r="G10" s="47" t="s">
        <v>1276</v>
      </c>
      <c r="H10" s="21" t="str">
        <f t="shared" si="0"/>
        <v>▶</v>
      </c>
    </row>
    <row r="11" spans="1:8">
      <c r="A11" s="2">
        <v>4</v>
      </c>
      <c r="B11" s="2" t="s">
        <v>1214</v>
      </c>
      <c r="C11" s="36" t="s">
        <v>392</v>
      </c>
      <c r="D11" s="41" t="s">
        <v>1277</v>
      </c>
      <c r="E11" s="32" t="s">
        <v>1278</v>
      </c>
      <c r="F11" s="2" t="s">
        <v>392</v>
      </c>
      <c r="G11" s="47" t="s">
        <v>1276</v>
      </c>
      <c r="H11" s="21" t="str">
        <f t="shared" si="0"/>
        <v>▶</v>
      </c>
    </row>
    <row r="12" spans="1:8">
      <c r="A12" s="2">
        <v>5</v>
      </c>
      <c r="B12" s="2" t="s">
        <v>1214</v>
      </c>
      <c r="C12" s="36" t="s">
        <v>392</v>
      </c>
      <c r="D12" s="41" t="s">
        <v>1279</v>
      </c>
      <c r="E12" s="32" t="s">
        <v>1230</v>
      </c>
      <c r="F12" s="2" t="s">
        <v>392</v>
      </c>
      <c r="G12" s="47" t="s">
        <v>1276</v>
      </c>
      <c r="H12" s="21" t="str">
        <f t="shared" si="0"/>
        <v>▶</v>
      </c>
    </row>
    <row r="13" spans="1:8">
      <c r="A13" s="2">
        <v>6</v>
      </c>
      <c r="B13" s="2" t="s">
        <v>1214</v>
      </c>
      <c r="C13" s="36" t="s">
        <v>392</v>
      </c>
      <c r="D13" s="41" t="s">
        <v>1280</v>
      </c>
      <c r="E13" s="32" t="s">
        <v>1281</v>
      </c>
      <c r="F13" s="2" t="s">
        <v>392</v>
      </c>
      <c r="G13" s="47" t="s">
        <v>1276</v>
      </c>
      <c r="H13" s="21" t="str">
        <f t="shared" si="0"/>
        <v>▶</v>
      </c>
    </row>
    <row r="14" spans="1:8">
      <c r="A14" s="2">
        <v>7</v>
      </c>
      <c r="B14" s="2" t="s">
        <v>1214</v>
      </c>
      <c r="C14" s="36" t="s">
        <v>392</v>
      </c>
      <c r="D14" s="41" t="s">
        <v>1282</v>
      </c>
      <c r="E14" s="32" t="s">
        <v>1283</v>
      </c>
      <c r="F14" s="2" t="s">
        <v>1284</v>
      </c>
      <c r="G14" s="47" t="s">
        <v>1285</v>
      </c>
      <c r="H14" s="21" t="str">
        <f t="shared" si="0"/>
        <v>▶</v>
      </c>
    </row>
    <row r="15" spans="1:8">
      <c r="A15" s="2">
        <v>8</v>
      </c>
      <c r="B15" s="2" t="s">
        <v>1214</v>
      </c>
      <c r="C15" s="36" t="s">
        <v>392</v>
      </c>
      <c r="D15" s="41" t="s">
        <v>1286</v>
      </c>
      <c r="E15" s="32" t="s">
        <v>1283</v>
      </c>
      <c r="F15" s="2" t="s">
        <v>1287</v>
      </c>
      <c r="G15" s="47" t="s">
        <v>1288</v>
      </c>
      <c r="H15" s="21" t="str">
        <f t="shared" si="0"/>
        <v>▶</v>
      </c>
    </row>
    <row r="16" spans="1:8">
      <c r="A16" s="2">
        <v>9</v>
      </c>
      <c r="B16" s="2" t="s">
        <v>1214</v>
      </c>
      <c r="C16" s="36" t="s">
        <v>392</v>
      </c>
      <c r="D16" s="41" t="s">
        <v>1289</v>
      </c>
      <c r="E16" s="32" t="s">
        <v>1290</v>
      </c>
      <c r="F16" s="2" t="s">
        <v>392</v>
      </c>
      <c r="G16" s="47" t="s">
        <v>1291</v>
      </c>
      <c r="H16" s="21" t="str">
        <f t="shared" si="0"/>
        <v>▶</v>
      </c>
    </row>
    <row r="17" spans="1:8">
      <c r="A17" s="2">
        <v>10</v>
      </c>
      <c r="B17" s="2" t="s">
        <v>1214</v>
      </c>
      <c r="C17" s="36" t="s">
        <v>392</v>
      </c>
      <c r="D17" s="41" t="s">
        <v>1292</v>
      </c>
      <c r="E17" s="32" t="s">
        <v>1272</v>
      </c>
      <c r="F17" s="2" t="s">
        <v>392</v>
      </c>
      <c r="G17" s="47" t="s">
        <v>1293</v>
      </c>
      <c r="H17" s="21" t="str">
        <f t="shared" si="0"/>
        <v>▶</v>
      </c>
    </row>
    <row r="18" spans="1:8">
      <c r="A18" s="2">
        <v>11</v>
      </c>
      <c r="B18" s="2" t="s">
        <v>1214</v>
      </c>
      <c r="C18" s="36" t="s">
        <v>392</v>
      </c>
      <c r="D18" s="41" t="s">
        <v>1294</v>
      </c>
      <c r="E18" s="32" t="s">
        <v>1295</v>
      </c>
      <c r="F18" s="2" t="s">
        <v>392</v>
      </c>
      <c r="G18" s="47" t="s">
        <v>1296</v>
      </c>
      <c r="H18" s="21" t="str">
        <f t="shared" si="0"/>
        <v>▶</v>
      </c>
    </row>
    <row r="19" spans="1:8">
      <c r="A19" s="2">
        <v>12</v>
      </c>
      <c r="B19" s="2" t="s">
        <v>1214</v>
      </c>
      <c r="C19" s="36" t="s">
        <v>392</v>
      </c>
      <c r="D19" s="41" t="s">
        <v>1297</v>
      </c>
      <c r="E19" s="32" t="s">
        <v>1223</v>
      </c>
      <c r="F19" s="2" t="s">
        <v>392</v>
      </c>
      <c r="G19" s="47" t="s">
        <v>1224</v>
      </c>
      <c r="H19" s="21" t="str">
        <f t="shared" si="0"/>
        <v>▶</v>
      </c>
    </row>
    <row r="20" spans="1:8">
      <c r="A20" s="2">
        <v>13</v>
      </c>
      <c r="B20" s="2" t="s">
        <v>1214</v>
      </c>
      <c r="C20" s="36" t="s">
        <v>392</v>
      </c>
      <c r="D20" s="41" t="s">
        <v>1298</v>
      </c>
      <c r="E20" s="32" t="s">
        <v>1299</v>
      </c>
      <c r="F20" s="2" t="s">
        <v>392</v>
      </c>
      <c r="G20" s="47" t="s">
        <v>1300</v>
      </c>
      <c r="H20" s="21" t="str">
        <f t="shared" si="0"/>
        <v>▶</v>
      </c>
    </row>
    <row r="21" spans="1:8">
      <c r="A21" s="2">
        <v>1</v>
      </c>
      <c r="B21" s="2" t="s">
        <v>1214</v>
      </c>
      <c r="C21" s="36" t="s">
        <v>395</v>
      </c>
      <c r="D21" s="41" t="s">
        <v>1320</v>
      </c>
      <c r="E21" s="32" t="s">
        <v>1321</v>
      </c>
      <c r="F21" s="2" t="s">
        <v>1322</v>
      </c>
      <c r="G21" s="47" t="s">
        <v>1323</v>
      </c>
      <c r="H21" s="21" t="str">
        <f t="shared" si="0"/>
        <v>▶</v>
      </c>
    </row>
    <row r="22" spans="1:8">
      <c r="A22" s="2">
        <v>2</v>
      </c>
      <c r="B22" s="2" t="s">
        <v>1214</v>
      </c>
      <c r="C22" s="36" t="s">
        <v>395</v>
      </c>
      <c r="D22" s="41" t="s">
        <v>1324</v>
      </c>
      <c r="E22" s="32" t="s">
        <v>1321</v>
      </c>
      <c r="F22" s="2" t="s">
        <v>395</v>
      </c>
      <c r="G22" s="48" t="s">
        <v>1323</v>
      </c>
      <c r="H22" s="21" t="str">
        <f t="shared" si="0"/>
        <v>▶</v>
      </c>
    </row>
    <row r="23" spans="1:8">
      <c r="A23" s="2">
        <v>3</v>
      </c>
      <c r="B23" s="2" t="s">
        <v>1214</v>
      </c>
      <c r="C23" s="36" t="s">
        <v>395</v>
      </c>
      <c r="D23" s="41" t="s">
        <v>1325</v>
      </c>
      <c r="E23" s="32" t="s">
        <v>1326</v>
      </c>
      <c r="F23" s="2" t="s">
        <v>395</v>
      </c>
      <c r="G23" s="48" t="s">
        <v>1323</v>
      </c>
      <c r="H23" s="21" t="str">
        <f t="shared" si="0"/>
        <v>▶</v>
      </c>
    </row>
    <row r="24" spans="1:8">
      <c r="A24" s="2">
        <v>4</v>
      </c>
      <c r="B24" s="2" t="s">
        <v>1214</v>
      </c>
      <c r="C24" s="36" t="s">
        <v>395</v>
      </c>
      <c r="D24" s="41" t="s">
        <v>1327</v>
      </c>
      <c r="E24" s="32" t="s">
        <v>1328</v>
      </c>
      <c r="F24" s="2" t="s">
        <v>1220</v>
      </c>
      <c r="G24" s="48" t="s">
        <v>1323</v>
      </c>
      <c r="H24" s="21" t="str">
        <f t="shared" si="0"/>
        <v>▶</v>
      </c>
    </row>
    <row r="25" spans="1:8">
      <c r="A25" s="2">
        <v>5</v>
      </c>
      <c r="B25" s="2" t="s">
        <v>1214</v>
      </c>
      <c r="C25" s="36" t="s">
        <v>395</v>
      </c>
      <c r="D25" s="41" t="s">
        <v>1329</v>
      </c>
      <c r="E25" s="32" t="s">
        <v>1330</v>
      </c>
      <c r="F25" s="2" t="s">
        <v>395</v>
      </c>
      <c r="G25" s="48" t="s">
        <v>1270</v>
      </c>
      <c r="H25" s="21" t="str">
        <f t="shared" si="0"/>
        <v>▶</v>
      </c>
    </row>
    <row r="26" spans="1:8">
      <c r="A26" s="2">
        <v>6</v>
      </c>
      <c r="B26" s="2" t="s">
        <v>1214</v>
      </c>
      <c r="C26" s="36" t="s">
        <v>395</v>
      </c>
      <c r="D26" s="41" t="s">
        <v>1331</v>
      </c>
      <c r="E26" s="32" t="s">
        <v>1332</v>
      </c>
      <c r="F26" s="2" t="s">
        <v>395</v>
      </c>
      <c r="G26" s="48" t="s">
        <v>1270</v>
      </c>
      <c r="H26" s="21" t="str">
        <f t="shared" si="0"/>
        <v>▶</v>
      </c>
    </row>
    <row r="27" spans="1:8">
      <c r="A27" s="2">
        <v>7</v>
      </c>
      <c r="B27" s="2" t="s">
        <v>1214</v>
      </c>
      <c r="C27" s="36" t="s">
        <v>395</v>
      </c>
      <c r="D27" s="41" t="s">
        <v>1333</v>
      </c>
      <c r="E27" s="32" t="s">
        <v>1283</v>
      </c>
      <c r="F27" s="2" t="s">
        <v>1334</v>
      </c>
      <c r="G27" s="48" t="s">
        <v>1335</v>
      </c>
      <c r="H27" s="21" t="str">
        <f t="shared" si="0"/>
        <v>▶</v>
      </c>
    </row>
    <row r="28" spans="1:8">
      <c r="A28" s="2">
        <v>8</v>
      </c>
      <c r="B28" s="2" t="s">
        <v>1214</v>
      </c>
      <c r="C28" s="36" t="s">
        <v>395</v>
      </c>
      <c r="D28" s="41" t="s">
        <v>1336</v>
      </c>
      <c r="E28" s="32" t="s">
        <v>1281</v>
      </c>
      <c r="F28" s="2" t="s">
        <v>395</v>
      </c>
      <c r="G28" s="48" t="s">
        <v>1335</v>
      </c>
      <c r="H28" s="21" t="str">
        <f t="shared" si="0"/>
        <v>▶</v>
      </c>
    </row>
    <row r="29" spans="1:8">
      <c r="A29" s="2">
        <v>9</v>
      </c>
      <c r="B29" s="2" t="s">
        <v>1214</v>
      </c>
      <c r="C29" s="36" t="s">
        <v>395</v>
      </c>
      <c r="D29" s="41" t="s">
        <v>1337</v>
      </c>
      <c r="E29" s="32" t="s">
        <v>1338</v>
      </c>
      <c r="F29" s="2" t="s">
        <v>1322</v>
      </c>
      <c r="G29" s="48" t="s">
        <v>1339</v>
      </c>
      <c r="H29" s="21" t="str">
        <f t="shared" si="0"/>
        <v>▶</v>
      </c>
    </row>
    <row r="30" spans="1:8">
      <c r="A30" s="2">
        <v>10</v>
      </c>
      <c r="B30" s="2" t="s">
        <v>1214</v>
      </c>
      <c r="C30" s="36" t="s">
        <v>395</v>
      </c>
      <c r="D30" s="41" t="s">
        <v>1340</v>
      </c>
      <c r="E30" s="32" t="s">
        <v>1338</v>
      </c>
      <c r="F30" s="2" t="s">
        <v>1341</v>
      </c>
      <c r="G30" s="48" t="s">
        <v>1339</v>
      </c>
      <c r="H30" s="21" t="str">
        <f t="shared" si="0"/>
        <v>▶</v>
      </c>
    </row>
    <row r="31" spans="1:8">
      <c r="A31" s="2">
        <v>11</v>
      </c>
      <c r="B31" s="2" t="s">
        <v>1214</v>
      </c>
      <c r="C31" s="36" t="s">
        <v>395</v>
      </c>
      <c r="D31" s="41" t="s">
        <v>1342</v>
      </c>
      <c r="E31" s="32" t="s">
        <v>1343</v>
      </c>
      <c r="F31" s="2" t="s">
        <v>395</v>
      </c>
      <c r="G31" s="48" t="s">
        <v>1344</v>
      </c>
      <c r="H31" s="21" t="str">
        <f t="shared" si="0"/>
        <v>▶</v>
      </c>
    </row>
    <row r="32" spans="1:8">
      <c r="A32" s="2">
        <v>12</v>
      </c>
      <c r="B32" s="2" t="s">
        <v>1214</v>
      </c>
      <c r="C32" s="36" t="s">
        <v>395</v>
      </c>
      <c r="D32" s="41" t="s">
        <v>1345</v>
      </c>
      <c r="E32" s="32" t="s">
        <v>1346</v>
      </c>
      <c r="F32" s="2" t="s">
        <v>395</v>
      </c>
      <c r="G32" s="48" t="s">
        <v>1344</v>
      </c>
      <c r="H32" s="21" t="str">
        <f t="shared" si="0"/>
        <v>▶</v>
      </c>
    </row>
    <row r="33" spans="1:8">
      <c r="A33" s="2">
        <v>13</v>
      </c>
      <c r="B33" s="2" t="s">
        <v>1214</v>
      </c>
      <c r="C33" s="36" t="s">
        <v>395</v>
      </c>
      <c r="D33" s="41" t="s">
        <v>1347</v>
      </c>
      <c r="E33" s="32" t="s">
        <v>1348</v>
      </c>
      <c r="F33" s="2" t="s">
        <v>395</v>
      </c>
      <c r="G33" s="48" t="s">
        <v>1231</v>
      </c>
      <c r="H33" s="21" t="str">
        <f t="shared" si="0"/>
        <v>▶</v>
      </c>
    </row>
    <row r="34" spans="1:8">
      <c r="A34" s="2">
        <v>14</v>
      </c>
      <c r="B34" s="2" t="s">
        <v>1214</v>
      </c>
      <c r="C34" s="36" t="s">
        <v>395</v>
      </c>
      <c r="D34" s="41" t="s">
        <v>1349</v>
      </c>
      <c r="E34" s="32" t="s">
        <v>1350</v>
      </c>
      <c r="F34" s="2" t="s">
        <v>1220</v>
      </c>
      <c r="G34" s="48" t="s">
        <v>1217</v>
      </c>
      <c r="H34" s="21" t="str">
        <f t="shared" si="0"/>
        <v>▶</v>
      </c>
    </row>
    <row r="35" spans="1:8">
      <c r="A35" s="2">
        <v>15</v>
      </c>
      <c r="B35" s="2" t="s">
        <v>1214</v>
      </c>
      <c r="C35" s="36" t="s">
        <v>395</v>
      </c>
      <c r="D35" s="41" t="s">
        <v>1351</v>
      </c>
      <c r="E35" s="32" t="s">
        <v>1230</v>
      </c>
      <c r="F35" s="2" t="s">
        <v>395</v>
      </c>
      <c r="G35" s="48" t="s">
        <v>1221</v>
      </c>
      <c r="H35" s="21" t="str">
        <f t="shared" si="0"/>
        <v>▶</v>
      </c>
    </row>
    <row r="36" spans="1:8">
      <c r="A36" s="2">
        <v>1</v>
      </c>
      <c r="B36" s="2" t="s">
        <v>1214</v>
      </c>
      <c r="C36" s="36" t="s">
        <v>398</v>
      </c>
      <c r="D36" s="41" t="s">
        <v>1352</v>
      </c>
      <c r="E36" s="32" t="s">
        <v>1353</v>
      </c>
      <c r="F36" s="2" t="s">
        <v>398</v>
      </c>
      <c r="G36" s="48" t="s">
        <v>1224</v>
      </c>
      <c r="H36" s="21" t="str">
        <f t="shared" si="0"/>
        <v>▶</v>
      </c>
    </row>
    <row r="37" spans="1:8">
      <c r="A37" s="2">
        <v>1</v>
      </c>
      <c r="B37" s="2" t="s">
        <v>1214</v>
      </c>
      <c r="C37" s="36" t="s">
        <v>401</v>
      </c>
      <c r="D37" s="41" t="s">
        <v>1354</v>
      </c>
      <c r="E37" s="32" t="s">
        <v>1230</v>
      </c>
      <c r="F37" s="2" t="s">
        <v>401</v>
      </c>
      <c r="G37" s="48" t="s">
        <v>1231</v>
      </c>
      <c r="H37" s="21" t="str">
        <f t="shared" si="0"/>
        <v>▶</v>
      </c>
    </row>
    <row r="38" spans="1:8">
      <c r="A38" s="2">
        <v>2</v>
      </c>
      <c r="B38" s="2" t="s">
        <v>1214</v>
      </c>
      <c r="C38" s="36" t="s">
        <v>401</v>
      </c>
      <c r="D38" s="41" t="s">
        <v>1355</v>
      </c>
      <c r="E38" s="32" t="s">
        <v>1223</v>
      </c>
      <c r="F38" s="2" t="s">
        <v>401</v>
      </c>
      <c r="G38" s="48" t="s">
        <v>1224</v>
      </c>
      <c r="H38" s="21" t="str">
        <f t="shared" si="0"/>
        <v>▶</v>
      </c>
    </row>
    <row r="39" spans="1:8">
      <c r="A39" s="2">
        <v>3</v>
      </c>
      <c r="B39" s="2" t="s">
        <v>1214</v>
      </c>
      <c r="C39" s="36" t="s">
        <v>401</v>
      </c>
      <c r="D39" s="41" t="s">
        <v>1356</v>
      </c>
      <c r="E39" s="32" t="s">
        <v>1338</v>
      </c>
      <c r="F39" s="2" t="s">
        <v>1357</v>
      </c>
      <c r="G39" s="48" t="s">
        <v>1358</v>
      </c>
      <c r="H39" s="21" t="str">
        <f t="shared" si="0"/>
        <v>▶</v>
      </c>
    </row>
    <row r="40" spans="1:8">
      <c r="A40" s="2">
        <v>4</v>
      </c>
      <c r="B40" s="2" t="s">
        <v>1214</v>
      </c>
      <c r="C40" s="36" t="s">
        <v>401</v>
      </c>
      <c r="D40" s="41" t="s">
        <v>1359</v>
      </c>
      <c r="E40" s="32" t="s">
        <v>1283</v>
      </c>
      <c r="F40" s="2" t="s">
        <v>1357</v>
      </c>
      <c r="G40" s="48" t="s">
        <v>1358</v>
      </c>
      <c r="H40" s="21" t="str">
        <f t="shared" si="0"/>
        <v>▶</v>
      </c>
    </row>
    <row r="41" spans="1:8">
      <c r="A41" s="2">
        <v>5</v>
      </c>
      <c r="B41" s="2" t="s">
        <v>1214</v>
      </c>
      <c r="C41" s="36" t="s">
        <v>401</v>
      </c>
      <c r="D41" s="41" t="s">
        <v>1360</v>
      </c>
      <c r="E41" s="32" t="s">
        <v>1361</v>
      </c>
      <c r="F41" s="2" t="s">
        <v>401</v>
      </c>
      <c r="G41" s="48" t="s">
        <v>1358</v>
      </c>
      <c r="H41" s="21" t="str">
        <f t="shared" si="0"/>
        <v>▶</v>
      </c>
    </row>
    <row r="42" spans="1:8">
      <c r="A42" s="2">
        <v>6</v>
      </c>
      <c r="B42" s="2" t="s">
        <v>1214</v>
      </c>
      <c r="C42" s="36" t="s">
        <v>401</v>
      </c>
      <c r="D42" s="41" t="s">
        <v>1362</v>
      </c>
      <c r="E42" s="32" t="s">
        <v>1363</v>
      </c>
      <c r="F42" s="2" t="s">
        <v>401</v>
      </c>
      <c r="G42" s="48" t="s">
        <v>1364</v>
      </c>
      <c r="H42" s="21" t="str">
        <f t="shared" si="0"/>
        <v>▶</v>
      </c>
    </row>
    <row r="43" spans="1:8">
      <c r="A43" s="2">
        <v>7</v>
      </c>
      <c r="B43" s="2" t="s">
        <v>1214</v>
      </c>
      <c r="C43" s="36" t="s">
        <v>401</v>
      </c>
      <c r="D43" s="41" t="s">
        <v>1365</v>
      </c>
      <c r="E43" s="32" t="s">
        <v>1366</v>
      </c>
      <c r="F43" s="2" t="s">
        <v>401</v>
      </c>
      <c r="G43" s="48" t="s">
        <v>1364</v>
      </c>
      <c r="H43" s="21" t="str">
        <f t="shared" si="0"/>
        <v>▶</v>
      </c>
    </row>
    <row r="44" spans="1:8">
      <c r="A44" s="2">
        <v>1</v>
      </c>
      <c r="B44" s="2" t="s">
        <v>1214</v>
      </c>
      <c r="C44" s="36" t="s">
        <v>404</v>
      </c>
      <c r="D44" s="41" t="s">
        <v>1382</v>
      </c>
      <c r="E44" s="32" t="s">
        <v>1295</v>
      </c>
      <c r="F44" s="2" t="s">
        <v>404</v>
      </c>
      <c r="G44" s="48" t="s">
        <v>1323</v>
      </c>
      <c r="H44" s="21" t="str">
        <f t="shared" si="0"/>
        <v>▶</v>
      </c>
    </row>
    <row r="45" spans="1:8">
      <c r="A45" s="2">
        <v>2</v>
      </c>
      <c r="B45" s="2" t="s">
        <v>1214</v>
      </c>
      <c r="C45" s="36" t="s">
        <v>404</v>
      </c>
      <c r="D45" s="41" t="s">
        <v>1383</v>
      </c>
      <c r="E45" s="32" t="s">
        <v>1226</v>
      </c>
      <c r="F45" s="2" t="s">
        <v>1384</v>
      </c>
      <c r="G45" s="48" t="s">
        <v>1385</v>
      </c>
      <c r="H45" s="21" t="str">
        <f t="shared" si="0"/>
        <v>▶</v>
      </c>
    </row>
    <row r="46" spans="1:8">
      <c r="A46" s="2">
        <v>3</v>
      </c>
      <c r="B46" s="2" t="s">
        <v>1214</v>
      </c>
      <c r="C46" s="36" t="s">
        <v>404</v>
      </c>
      <c r="D46" s="41" t="s">
        <v>1386</v>
      </c>
      <c r="E46" s="32" t="s">
        <v>1290</v>
      </c>
      <c r="F46" s="2" t="s">
        <v>404</v>
      </c>
      <c r="G46" s="48" t="s">
        <v>1387</v>
      </c>
      <c r="H46" s="21" t="str">
        <f t="shared" si="0"/>
        <v>▶</v>
      </c>
    </row>
    <row r="47" spans="1:8">
      <c r="A47" s="2">
        <v>4</v>
      </c>
      <c r="B47" s="2" t="s">
        <v>1214</v>
      </c>
      <c r="C47" s="36" t="s">
        <v>404</v>
      </c>
      <c r="D47" s="41" t="s">
        <v>1388</v>
      </c>
      <c r="E47" s="32" t="s">
        <v>1223</v>
      </c>
      <c r="F47" s="2" t="s">
        <v>404</v>
      </c>
      <c r="G47" s="48" t="s">
        <v>1224</v>
      </c>
      <c r="H47" s="21" t="str">
        <f t="shared" si="0"/>
        <v>▶</v>
      </c>
    </row>
    <row r="48" spans="1:8">
      <c r="A48" s="2">
        <v>1</v>
      </c>
      <c r="B48" s="2" t="s">
        <v>1214</v>
      </c>
      <c r="C48" s="36" t="s">
        <v>407</v>
      </c>
      <c r="D48" s="41" t="s">
        <v>1402</v>
      </c>
      <c r="E48" s="32" t="s">
        <v>1403</v>
      </c>
      <c r="F48" s="2" t="s">
        <v>407</v>
      </c>
      <c r="G48" s="48" t="s">
        <v>1323</v>
      </c>
      <c r="H48" s="21" t="str">
        <f t="shared" si="0"/>
        <v>▶</v>
      </c>
    </row>
    <row r="49" spans="1:8">
      <c r="A49" s="2">
        <v>2</v>
      </c>
      <c r="B49" s="2" t="s">
        <v>1214</v>
      </c>
      <c r="C49" s="36" t="s">
        <v>407</v>
      </c>
      <c r="D49" s="41" t="s">
        <v>1404</v>
      </c>
      <c r="E49" s="32" t="s">
        <v>1405</v>
      </c>
      <c r="F49" s="2" t="s">
        <v>407</v>
      </c>
      <c r="G49" s="48" t="s">
        <v>1323</v>
      </c>
      <c r="H49" s="21" t="str">
        <f t="shared" si="0"/>
        <v>▶</v>
      </c>
    </row>
    <row r="50" spans="1:8">
      <c r="A50" s="2">
        <v>3</v>
      </c>
      <c r="B50" s="2" t="s">
        <v>1214</v>
      </c>
      <c r="C50" s="36" t="s">
        <v>407</v>
      </c>
      <c r="D50" s="41" t="s">
        <v>1406</v>
      </c>
      <c r="E50" s="32" t="s">
        <v>1230</v>
      </c>
      <c r="F50" s="2" t="s">
        <v>407</v>
      </c>
      <c r="G50" s="48" t="s">
        <v>1339</v>
      </c>
      <c r="H50" s="21" t="str">
        <f t="shared" si="0"/>
        <v>▶</v>
      </c>
    </row>
    <row r="51" spans="1:8">
      <c r="A51" s="2">
        <v>4</v>
      </c>
      <c r="B51" s="2" t="s">
        <v>1214</v>
      </c>
      <c r="C51" s="36" t="s">
        <v>407</v>
      </c>
      <c r="D51" s="41" t="s">
        <v>1407</v>
      </c>
      <c r="E51" s="32" t="s">
        <v>1283</v>
      </c>
      <c r="F51" s="2" t="s">
        <v>1408</v>
      </c>
      <c r="G51" s="48" t="s">
        <v>1385</v>
      </c>
      <c r="H51" s="21" t="str">
        <f t="shared" si="0"/>
        <v>▶</v>
      </c>
    </row>
    <row r="52" spans="1:8">
      <c r="A52" s="2">
        <v>5</v>
      </c>
      <c r="B52" s="2" t="s">
        <v>1214</v>
      </c>
      <c r="C52" s="36" t="s">
        <v>407</v>
      </c>
      <c r="D52" s="41" t="s">
        <v>1409</v>
      </c>
      <c r="E52" s="32" t="s">
        <v>1283</v>
      </c>
      <c r="F52" s="2" t="s">
        <v>1410</v>
      </c>
      <c r="G52" s="48" t="s">
        <v>1385</v>
      </c>
      <c r="H52" s="21" t="str">
        <f t="shared" si="0"/>
        <v>▶</v>
      </c>
    </row>
    <row r="53" spans="1:8">
      <c r="A53" s="2">
        <v>6</v>
      </c>
      <c r="B53" s="2" t="s">
        <v>1214</v>
      </c>
      <c r="C53" s="36" t="s">
        <v>407</v>
      </c>
      <c r="D53" s="41" t="s">
        <v>1411</v>
      </c>
      <c r="E53" s="32" t="s">
        <v>1290</v>
      </c>
      <c r="F53" s="2" t="s">
        <v>407</v>
      </c>
      <c r="G53" s="48" t="s">
        <v>1291</v>
      </c>
      <c r="H53" s="21" t="str">
        <f t="shared" si="0"/>
        <v>▶</v>
      </c>
    </row>
    <row r="54" spans="1:8">
      <c r="A54" s="2">
        <v>7</v>
      </c>
      <c r="B54" s="2" t="s">
        <v>1214</v>
      </c>
      <c r="C54" s="36" t="s">
        <v>407</v>
      </c>
      <c r="D54" s="41" t="s">
        <v>1412</v>
      </c>
      <c r="E54" s="32" t="s">
        <v>1223</v>
      </c>
      <c r="F54" s="2" t="s">
        <v>407</v>
      </c>
      <c r="G54" s="48" t="s">
        <v>1224</v>
      </c>
      <c r="H54" s="21" t="str">
        <f t="shared" si="0"/>
        <v>▶</v>
      </c>
    </row>
    <row r="55" spans="1:8">
      <c r="A55" s="2">
        <v>8</v>
      </c>
      <c r="B55" s="2" t="s">
        <v>1214</v>
      </c>
      <c r="C55" s="36" t="s">
        <v>407</v>
      </c>
      <c r="D55" s="41" t="s">
        <v>1413</v>
      </c>
      <c r="E55" s="32" t="s">
        <v>1414</v>
      </c>
      <c r="F55" s="2" t="s">
        <v>407</v>
      </c>
      <c r="G55" s="48" t="s">
        <v>1415</v>
      </c>
      <c r="H55" s="21" t="str">
        <f t="shared" si="0"/>
        <v>▶</v>
      </c>
    </row>
    <row r="56" spans="1:8">
      <c r="A56" s="2">
        <v>9</v>
      </c>
      <c r="B56" s="2" t="s">
        <v>1214</v>
      </c>
      <c r="C56" s="36" t="s">
        <v>407</v>
      </c>
      <c r="D56" s="41" t="s">
        <v>1416</v>
      </c>
      <c r="E56" s="32" t="s">
        <v>1417</v>
      </c>
      <c r="F56" s="2" t="s">
        <v>407</v>
      </c>
      <c r="G56" s="48" t="s">
        <v>1364</v>
      </c>
      <c r="H56" s="21" t="str">
        <f t="shared" si="0"/>
        <v>▶</v>
      </c>
    </row>
    <row r="57" spans="1:8">
      <c r="A57" s="2">
        <v>10</v>
      </c>
      <c r="B57" s="2" t="s">
        <v>1214</v>
      </c>
      <c r="C57" s="36" t="s">
        <v>407</v>
      </c>
      <c r="D57" s="41" t="s">
        <v>1418</v>
      </c>
      <c r="E57" s="33" t="s">
        <v>1419</v>
      </c>
      <c r="F57" s="2" t="s">
        <v>407</v>
      </c>
      <c r="G57" s="48" t="s">
        <v>1228</v>
      </c>
      <c r="H57" s="21" t="str">
        <f t="shared" si="0"/>
        <v>▶</v>
      </c>
    </row>
    <row r="58" spans="1:8">
      <c r="A58" s="2">
        <v>1</v>
      </c>
      <c r="B58" s="2" t="s">
        <v>1214</v>
      </c>
      <c r="C58" s="36" t="s">
        <v>414</v>
      </c>
      <c r="D58" s="41" t="s">
        <v>1427</v>
      </c>
      <c r="E58" s="32" t="s">
        <v>1230</v>
      </c>
      <c r="F58" s="2" t="s">
        <v>414</v>
      </c>
      <c r="G58" s="48" t="s">
        <v>1231</v>
      </c>
      <c r="H58" s="21" t="str">
        <f t="shared" si="0"/>
        <v>▶</v>
      </c>
    </row>
    <row r="59" spans="1:8">
      <c r="A59" s="2">
        <v>2</v>
      </c>
      <c r="B59" s="2" t="s">
        <v>1214</v>
      </c>
      <c r="C59" s="36" t="s">
        <v>414</v>
      </c>
      <c r="D59" s="41" t="s">
        <v>1428</v>
      </c>
      <c r="E59" s="32" t="s">
        <v>1226</v>
      </c>
      <c r="F59" s="2" t="s">
        <v>1429</v>
      </c>
      <c r="G59" s="48" t="s">
        <v>1221</v>
      </c>
      <c r="H59" s="21" t="str">
        <f t="shared" si="0"/>
        <v>▶</v>
      </c>
    </row>
    <row r="60" spans="1:8">
      <c r="A60" s="2">
        <v>3</v>
      </c>
      <c r="B60" s="2" t="s">
        <v>1214</v>
      </c>
      <c r="C60" s="36" t="s">
        <v>414</v>
      </c>
      <c r="D60" s="41" t="s">
        <v>1430</v>
      </c>
      <c r="E60" s="32" t="s">
        <v>1223</v>
      </c>
      <c r="F60" s="2" t="s">
        <v>414</v>
      </c>
      <c r="G60" s="48" t="s">
        <v>1224</v>
      </c>
      <c r="H60" s="21" t="str">
        <f t="shared" si="0"/>
        <v>▶</v>
      </c>
    </row>
    <row r="61" spans="1:8">
      <c r="A61" s="2">
        <v>1</v>
      </c>
      <c r="B61" s="2" t="s">
        <v>1431</v>
      </c>
      <c r="C61" s="36" t="s">
        <v>620</v>
      </c>
      <c r="D61" s="41" t="s">
        <v>1432</v>
      </c>
      <c r="E61" s="32" t="s">
        <v>1363</v>
      </c>
      <c r="F61" s="2" t="s">
        <v>620</v>
      </c>
      <c r="G61" s="48" t="s">
        <v>1339</v>
      </c>
      <c r="H61" s="21" t="str">
        <f t="shared" si="0"/>
        <v>▶</v>
      </c>
    </row>
    <row r="62" spans="1:8">
      <c r="A62" s="2">
        <v>2</v>
      </c>
      <c r="B62" s="2" t="s">
        <v>1431</v>
      </c>
      <c r="C62" s="36" t="s">
        <v>620</v>
      </c>
      <c r="D62" s="41" t="s">
        <v>1433</v>
      </c>
      <c r="E62" s="32" t="s">
        <v>1434</v>
      </c>
      <c r="F62" s="2" t="s">
        <v>620</v>
      </c>
      <c r="G62" s="48" t="s">
        <v>1276</v>
      </c>
      <c r="H62" s="21" t="str">
        <f t="shared" si="0"/>
        <v>▶</v>
      </c>
    </row>
    <row r="63" spans="1:8">
      <c r="A63" s="2">
        <v>3</v>
      </c>
      <c r="B63" s="2" t="s">
        <v>1431</v>
      </c>
      <c r="C63" s="36" t="s">
        <v>620</v>
      </c>
      <c r="D63" s="41" t="s">
        <v>1435</v>
      </c>
      <c r="E63" s="32" t="s">
        <v>1436</v>
      </c>
      <c r="F63" s="2" t="s">
        <v>620</v>
      </c>
      <c r="G63" s="48" t="s">
        <v>1276</v>
      </c>
      <c r="H63" s="21" t="str">
        <f t="shared" si="0"/>
        <v>▶</v>
      </c>
    </row>
    <row r="64" spans="1:8">
      <c r="A64" s="2">
        <v>1</v>
      </c>
      <c r="B64" s="2" t="s">
        <v>1431</v>
      </c>
      <c r="C64" s="36" t="s">
        <v>623</v>
      </c>
      <c r="D64" s="41" t="s">
        <v>1439</v>
      </c>
      <c r="E64" s="32" t="s">
        <v>1440</v>
      </c>
      <c r="F64" s="2" t="s">
        <v>623</v>
      </c>
      <c r="G64" s="48" t="s">
        <v>1323</v>
      </c>
      <c r="H64" s="21" t="str">
        <f t="shared" si="0"/>
        <v>▶</v>
      </c>
    </row>
    <row r="65" spans="1:8">
      <c r="A65" s="2">
        <v>2</v>
      </c>
      <c r="B65" s="2" t="s">
        <v>1431</v>
      </c>
      <c r="C65" s="36" t="s">
        <v>623</v>
      </c>
      <c r="D65" s="41" t="s">
        <v>1441</v>
      </c>
      <c r="E65" s="32" t="s">
        <v>1230</v>
      </c>
      <c r="F65" s="2" t="s">
        <v>623</v>
      </c>
      <c r="G65" s="48" t="s">
        <v>1231</v>
      </c>
      <c r="H65" s="21" t="str">
        <f t="shared" si="0"/>
        <v>▶</v>
      </c>
    </row>
    <row r="66" spans="1:8">
      <c r="A66" s="2">
        <v>3</v>
      </c>
      <c r="B66" s="2" t="s">
        <v>1431</v>
      </c>
      <c r="C66" s="36" t="s">
        <v>623</v>
      </c>
      <c r="D66" s="41" t="s">
        <v>1442</v>
      </c>
      <c r="E66" s="32" t="s">
        <v>1443</v>
      </c>
      <c r="F66" s="2" t="s">
        <v>623</v>
      </c>
      <c r="G66" s="48" t="s">
        <v>1444</v>
      </c>
      <c r="H66" s="21" t="str">
        <f t="shared" si="0"/>
        <v>▶</v>
      </c>
    </row>
    <row r="67" spans="1:8">
      <c r="A67" s="2">
        <v>4</v>
      </c>
      <c r="B67" s="2" t="s">
        <v>1431</v>
      </c>
      <c r="C67" s="36" t="s">
        <v>623</v>
      </c>
      <c r="D67" s="41" t="s">
        <v>1445</v>
      </c>
      <c r="E67" s="32" t="s">
        <v>1446</v>
      </c>
      <c r="F67" s="2" t="s">
        <v>623</v>
      </c>
      <c r="G67" s="48" t="s">
        <v>1444</v>
      </c>
      <c r="H67" s="21" t="str">
        <f t="shared" ref="H67:H130" si="1">IF(ISBLANK($D67),"",HYPERLINK($D67,"▶"))</f>
        <v>▶</v>
      </c>
    </row>
    <row r="68" spans="1:8">
      <c r="A68" s="2">
        <v>5</v>
      </c>
      <c r="B68" s="2" t="s">
        <v>1431</v>
      </c>
      <c r="C68" s="36" t="s">
        <v>623</v>
      </c>
      <c r="D68" s="41" t="s">
        <v>1447</v>
      </c>
      <c r="E68" s="32" t="s">
        <v>1448</v>
      </c>
      <c r="F68" s="2" t="s">
        <v>623</v>
      </c>
      <c r="G68" s="48" t="s">
        <v>1449</v>
      </c>
      <c r="H68" s="21" t="str">
        <f t="shared" si="1"/>
        <v>▶</v>
      </c>
    </row>
    <row r="69" spans="1:8">
      <c r="A69" s="2">
        <v>6</v>
      </c>
      <c r="B69" s="2" t="s">
        <v>1431</v>
      </c>
      <c r="C69" s="36" t="s">
        <v>623</v>
      </c>
      <c r="D69" s="41" t="s">
        <v>1450</v>
      </c>
      <c r="E69" s="32" t="s">
        <v>1451</v>
      </c>
      <c r="F69" s="2" t="s">
        <v>623</v>
      </c>
      <c r="G69" s="48" t="s">
        <v>1449</v>
      </c>
      <c r="H69" s="21" t="str">
        <f t="shared" si="1"/>
        <v>▶</v>
      </c>
    </row>
    <row r="70" spans="1:8">
      <c r="A70" s="2">
        <v>7</v>
      </c>
      <c r="B70" s="2" t="s">
        <v>1431</v>
      </c>
      <c r="C70" s="36" t="s">
        <v>623</v>
      </c>
      <c r="D70" s="41" t="s">
        <v>1452</v>
      </c>
      <c r="E70" s="32" t="s">
        <v>1453</v>
      </c>
      <c r="F70" s="2" t="s">
        <v>623</v>
      </c>
      <c r="G70" s="48" t="s">
        <v>1449</v>
      </c>
      <c r="H70" s="21" t="str">
        <f t="shared" si="1"/>
        <v>▶</v>
      </c>
    </row>
    <row r="71" spans="1:8">
      <c r="A71" s="2">
        <v>8</v>
      </c>
      <c r="B71" s="2" t="s">
        <v>1431</v>
      </c>
      <c r="C71" s="36" t="s">
        <v>623</v>
      </c>
      <c r="D71" s="41" t="s">
        <v>1454</v>
      </c>
      <c r="E71" s="32" t="s">
        <v>1223</v>
      </c>
      <c r="F71" s="2" t="s">
        <v>623</v>
      </c>
      <c r="G71" s="48" t="s">
        <v>1224</v>
      </c>
      <c r="H71" s="21" t="str">
        <f t="shared" si="1"/>
        <v>▶</v>
      </c>
    </row>
    <row r="72" spans="1:8">
      <c r="A72" s="2">
        <v>1</v>
      </c>
      <c r="B72" s="2" t="s">
        <v>1431</v>
      </c>
      <c r="C72" s="36" t="s">
        <v>626</v>
      </c>
      <c r="D72" s="41" t="s">
        <v>1455</v>
      </c>
      <c r="E72" s="32" t="s">
        <v>1230</v>
      </c>
      <c r="F72" s="2" t="s">
        <v>626</v>
      </c>
      <c r="G72" s="48" t="s">
        <v>1276</v>
      </c>
      <c r="H72" s="21" t="str">
        <f t="shared" si="1"/>
        <v>▶</v>
      </c>
    </row>
    <row r="73" spans="1:8" ht="33">
      <c r="A73" s="2">
        <v>2</v>
      </c>
      <c r="B73" s="2" t="s">
        <v>1431</v>
      </c>
      <c r="C73" s="36" t="s">
        <v>626</v>
      </c>
      <c r="D73" s="41" t="s">
        <v>1456</v>
      </c>
      <c r="E73" s="32" t="s">
        <v>1457</v>
      </c>
      <c r="F73" s="2" t="s">
        <v>626</v>
      </c>
      <c r="G73" s="48" t="s">
        <v>1458</v>
      </c>
      <c r="H73" s="21" t="str">
        <f t="shared" si="1"/>
        <v>▶</v>
      </c>
    </row>
    <row r="74" spans="1:8">
      <c r="A74" s="2">
        <v>3</v>
      </c>
      <c r="B74" s="2" t="s">
        <v>1431</v>
      </c>
      <c r="C74" s="36" t="s">
        <v>626</v>
      </c>
      <c r="D74" s="41" t="s">
        <v>1459</v>
      </c>
      <c r="E74" s="32" t="s">
        <v>1223</v>
      </c>
      <c r="F74" s="2" t="s">
        <v>626</v>
      </c>
      <c r="G74" s="48" t="s">
        <v>1458</v>
      </c>
      <c r="H74" s="21" t="str">
        <f t="shared" si="1"/>
        <v>▶</v>
      </c>
    </row>
    <row r="75" spans="1:8">
      <c r="A75" s="2">
        <v>1</v>
      </c>
      <c r="B75" s="2" t="s">
        <v>1431</v>
      </c>
      <c r="C75" s="36" t="s">
        <v>629</v>
      </c>
      <c r="D75" s="41" t="s">
        <v>1460</v>
      </c>
      <c r="E75" s="32" t="s">
        <v>1461</v>
      </c>
      <c r="F75" s="2" t="s">
        <v>629</v>
      </c>
      <c r="G75" s="48" t="s">
        <v>1344</v>
      </c>
      <c r="H75" s="21" t="str">
        <f t="shared" si="1"/>
        <v>▶</v>
      </c>
    </row>
    <row r="76" spans="1:8">
      <c r="A76" s="2">
        <v>2</v>
      </c>
      <c r="B76" s="2" t="s">
        <v>1431</v>
      </c>
      <c r="C76" s="36" t="s">
        <v>629</v>
      </c>
      <c r="D76" s="41" t="s">
        <v>1462</v>
      </c>
      <c r="E76" s="32" t="s">
        <v>1230</v>
      </c>
      <c r="F76" s="2" t="s">
        <v>629</v>
      </c>
      <c r="G76" s="48" t="s">
        <v>1273</v>
      </c>
      <c r="H76" s="21" t="str">
        <f t="shared" si="1"/>
        <v>▶</v>
      </c>
    </row>
    <row r="77" spans="1:8">
      <c r="A77" s="2">
        <v>3</v>
      </c>
      <c r="B77" s="2" t="s">
        <v>1431</v>
      </c>
      <c r="C77" s="36" t="s">
        <v>629</v>
      </c>
      <c r="D77" s="41" t="s">
        <v>1463</v>
      </c>
      <c r="E77" s="32" t="s">
        <v>1464</v>
      </c>
      <c r="F77" s="2" t="s">
        <v>629</v>
      </c>
      <c r="G77" s="48" t="s">
        <v>1231</v>
      </c>
      <c r="H77" s="21" t="str">
        <f t="shared" si="1"/>
        <v>▶</v>
      </c>
    </row>
    <row r="78" spans="1:8">
      <c r="A78" s="2">
        <v>4</v>
      </c>
      <c r="B78" s="2" t="s">
        <v>1431</v>
      </c>
      <c r="C78" s="36" t="s">
        <v>629</v>
      </c>
      <c r="D78" s="41" t="s">
        <v>1465</v>
      </c>
      <c r="E78" s="32" t="s">
        <v>1223</v>
      </c>
      <c r="F78" s="2" t="s">
        <v>629</v>
      </c>
      <c r="G78" s="48" t="s">
        <v>1224</v>
      </c>
      <c r="H78" s="21" t="str">
        <f t="shared" si="1"/>
        <v>▶</v>
      </c>
    </row>
    <row r="79" spans="1:8">
      <c r="A79" s="2">
        <v>1</v>
      </c>
      <c r="B79" s="2" t="s">
        <v>1431</v>
      </c>
      <c r="C79" s="36" t="s">
        <v>632</v>
      </c>
      <c r="D79" s="41" t="s">
        <v>1472</v>
      </c>
      <c r="E79" s="32" t="s">
        <v>1230</v>
      </c>
      <c r="F79" s="2" t="s">
        <v>632</v>
      </c>
      <c r="G79" s="48" t="s">
        <v>1217</v>
      </c>
      <c r="H79" s="21" t="str">
        <f t="shared" si="1"/>
        <v>▶</v>
      </c>
    </row>
    <row r="80" spans="1:8">
      <c r="A80" s="2">
        <v>2</v>
      </c>
      <c r="B80" s="2" t="s">
        <v>1431</v>
      </c>
      <c r="C80" s="36" t="s">
        <v>632</v>
      </c>
      <c r="D80" s="41" t="s">
        <v>1473</v>
      </c>
      <c r="E80" s="32" t="s">
        <v>1223</v>
      </c>
      <c r="F80" s="2" t="s">
        <v>632</v>
      </c>
      <c r="G80" s="48" t="s">
        <v>1296</v>
      </c>
      <c r="H80" s="21" t="str">
        <f t="shared" si="1"/>
        <v>▶</v>
      </c>
    </row>
    <row r="81" spans="1:8">
      <c r="A81" s="2">
        <v>1</v>
      </c>
      <c r="B81" s="2" t="s">
        <v>1431</v>
      </c>
      <c r="C81" s="36" t="s">
        <v>635</v>
      </c>
      <c r="D81" s="41" t="s">
        <v>1477</v>
      </c>
      <c r="E81" s="32" t="s">
        <v>1230</v>
      </c>
      <c r="F81" s="2" t="s">
        <v>635</v>
      </c>
      <c r="G81" s="48" t="s">
        <v>1276</v>
      </c>
      <c r="H81" s="21" t="str">
        <f t="shared" si="1"/>
        <v>▶</v>
      </c>
    </row>
    <row r="82" spans="1:8">
      <c r="A82" s="2">
        <v>2</v>
      </c>
      <c r="B82" s="2" t="s">
        <v>1431</v>
      </c>
      <c r="C82" s="36" t="s">
        <v>635</v>
      </c>
      <c r="D82" s="41" t="s">
        <v>1478</v>
      </c>
      <c r="E82" s="32" t="s">
        <v>1479</v>
      </c>
      <c r="F82" s="2" t="s">
        <v>635</v>
      </c>
      <c r="G82" s="48" t="s">
        <v>1480</v>
      </c>
      <c r="H82" s="21" t="str">
        <f t="shared" si="1"/>
        <v>▶</v>
      </c>
    </row>
    <row r="83" spans="1:8">
      <c r="A83" s="2">
        <v>3</v>
      </c>
      <c r="B83" s="2" t="s">
        <v>1431</v>
      </c>
      <c r="C83" s="36" t="s">
        <v>635</v>
      </c>
      <c r="D83" s="41" t="s">
        <v>1481</v>
      </c>
      <c r="E83" s="32" t="s">
        <v>1479</v>
      </c>
      <c r="F83" s="2" t="s">
        <v>635</v>
      </c>
      <c r="G83" s="48" t="s">
        <v>1480</v>
      </c>
      <c r="H83" s="21" t="str">
        <f t="shared" si="1"/>
        <v>▶</v>
      </c>
    </row>
    <row r="84" spans="1:8">
      <c r="A84" s="2">
        <v>4</v>
      </c>
      <c r="B84" s="2" t="s">
        <v>1431</v>
      </c>
      <c r="C84" s="36" t="s">
        <v>635</v>
      </c>
      <c r="D84" s="41" t="s">
        <v>1482</v>
      </c>
      <c r="E84" s="32" t="s">
        <v>1479</v>
      </c>
      <c r="F84" s="2" t="s">
        <v>635</v>
      </c>
      <c r="G84" s="48" t="s">
        <v>1480</v>
      </c>
      <c r="H84" s="21" t="str">
        <f t="shared" si="1"/>
        <v>▶</v>
      </c>
    </row>
    <row r="85" spans="1:8">
      <c r="A85" s="2">
        <v>5</v>
      </c>
      <c r="B85" s="2" t="s">
        <v>1431</v>
      </c>
      <c r="C85" s="36" t="s">
        <v>635</v>
      </c>
      <c r="D85" s="41" t="s">
        <v>1483</v>
      </c>
      <c r="E85" s="32" t="s">
        <v>1290</v>
      </c>
      <c r="F85" s="2" t="s">
        <v>635</v>
      </c>
      <c r="G85" s="48" t="s">
        <v>1291</v>
      </c>
      <c r="H85" s="21" t="str">
        <f t="shared" si="1"/>
        <v>▶</v>
      </c>
    </row>
    <row r="86" spans="1:8">
      <c r="A86" s="2">
        <v>6</v>
      </c>
      <c r="B86" s="2" t="s">
        <v>1431</v>
      </c>
      <c r="C86" s="36" t="s">
        <v>635</v>
      </c>
      <c r="D86" s="41" t="s">
        <v>1484</v>
      </c>
      <c r="E86" s="32" t="s">
        <v>1223</v>
      </c>
      <c r="F86" s="2" t="s">
        <v>635</v>
      </c>
      <c r="G86" s="48" t="s">
        <v>1485</v>
      </c>
      <c r="H86" s="21" t="str">
        <f t="shared" si="1"/>
        <v>▶</v>
      </c>
    </row>
    <row r="87" spans="1:8">
      <c r="A87" s="2">
        <v>1</v>
      </c>
      <c r="B87" s="2" t="s">
        <v>1431</v>
      </c>
      <c r="C87" s="36" t="s">
        <v>638</v>
      </c>
      <c r="D87" s="41" t="s">
        <v>1505</v>
      </c>
      <c r="E87" s="32" t="s">
        <v>1283</v>
      </c>
      <c r="F87" s="2" t="s">
        <v>1506</v>
      </c>
      <c r="G87" s="48" t="s">
        <v>1231</v>
      </c>
      <c r="H87" s="21" t="str">
        <f t="shared" si="1"/>
        <v>▶</v>
      </c>
    </row>
    <row r="88" spans="1:8">
      <c r="A88" s="2">
        <v>2</v>
      </c>
      <c r="B88" s="2" t="s">
        <v>1431</v>
      </c>
      <c r="C88" s="36" t="s">
        <v>638</v>
      </c>
      <c r="D88" s="41" t="s">
        <v>1507</v>
      </c>
      <c r="E88" s="32" t="s">
        <v>1508</v>
      </c>
      <c r="F88" s="2" t="s">
        <v>638</v>
      </c>
      <c r="G88" s="48" t="s">
        <v>1444</v>
      </c>
      <c r="H88" s="21" t="str">
        <f t="shared" si="1"/>
        <v>▶</v>
      </c>
    </row>
    <row r="89" spans="1:8">
      <c r="A89" s="2">
        <v>3</v>
      </c>
      <c r="B89" s="2" t="s">
        <v>1431</v>
      </c>
      <c r="C89" s="36" t="s">
        <v>638</v>
      </c>
      <c r="D89" s="41" t="s">
        <v>1509</v>
      </c>
      <c r="E89" s="32" t="s">
        <v>1230</v>
      </c>
      <c r="F89" s="2" t="s">
        <v>638</v>
      </c>
      <c r="G89" s="48" t="s">
        <v>1444</v>
      </c>
      <c r="H89" s="21" t="str">
        <f t="shared" si="1"/>
        <v>▶</v>
      </c>
    </row>
    <row r="90" spans="1:8">
      <c r="A90" s="2">
        <v>4</v>
      </c>
      <c r="B90" s="2" t="s">
        <v>1431</v>
      </c>
      <c r="C90" s="36" t="s">
        <v>638</v>
      </c>
      <c r="D90" s="41" t="s">
        <v>1510</v>
      </c>
      <c r="E90" s="32" t="s">
        <v>1223</v>
      </c>
      <c r="F90" s="2" t="s">
        <v>638</v>
      </c>
      <c r="G90" s="48" t="s">
        <v>1224</v>
      </c>
      <c r="H90" s="21" t="str">
        <f t="shared" si="1"/>
        <v>▶</v>
      </c>
    </row>
    <row r="91" spans="1:8">
      <c r="A91" s="2">
        <v>1</v>
      </c>
      <c r="B91" s="2" t="s">
        <v>1431</v>
      </c>
      <c r="C91" s="36" t="s">
        <v>641</v>
      </c>
      <c r="D91" s="41" t="s">
        <v>1511</v>
      </c>
      <c r="E91" s="32" t="s">
        <v>1283</v>
      </c>
      <c r="F91" s="2" t="s">
        <v>1512</v>
      </c>
      <c r="G91" s="48" t="s">
        <v>1323</v>
      </c>
      <c r="H91" s="21" t="str">
        <f t="shared" si="1"/>
        <v>▶</v>
      </c>
    </row>
    <row r="92" spans="1:8">
      <c r="A92" s="2">
        <v>2</v>
      </c>
      <c r="B92" s="2" t="s">
        <v>1431</v>
      </c>
      <c r="C92" s="36" t="s">
        <v>641</v>
      </c>
      <c r="D92" s="41" t="s">
        <v>1513</v>
      </c>
      <c r="E92" s="32" t="s">
        <v>1338</v>
      </c>
      <c r="F92" s="2" t="s">
        <v>1512</v>
      </c>
      <c r="G92" s="48" t="s">
        <v>1323</v>
      </c>
      <c r="H92" s="21" t="str">
        <f t="shared" si="1"/>
        <v>▶</v>
      </c>
    </row>
    <row r="93" spans="1:8">
      <c r="A93" s="2">
        <v>3</v>
      </c>
      <c r="B93" s="2" t="s">
        <v>1431</v>
      </c>
      <c r="C93" s="36" t="s">
        <v>641</v>
      </c>
      <c r="D93" s="41" t="s">
        <v>1514</v>
      </c>
      <c r="E93" s="32" t="s">
        <v>1338</v>
      </c>
      <c r="F93" s="2" t="s">
        <v>864</v>
      </c>
      <c r="G93" s="48" t="s">
        <v>1335</v>
      </c>
      <c r="H93" s="21" t="str">
        <f t="shared" si="1"/>
        <v>▶</v>
      </c>
    </row>
    <row r="94" spans="1:8">
      <c r="A94" s="2">
        <v>4</v>
      </c>
      <c r="B94" s="2" t="s">
        <v>1431</v>
      </c>
      <c r="C94" s="36" t="s">
        <v>641</v>
      </c>
      <c r="D94" s="41" t="s">
        <v>1515</v>
      </c>
      <c r="E94" s="32" t="s">
        <v>1443</v>
      </c>
      <c r="F94" s="2" t="s">
        <v>641</v>
      </c>
      <c r="G94" s="48" t="s">
        <v>1335</v>
      </c>
      <c r="H94" s="21" t="str">
        <f t="shared" si="1"/>
        <v>▶</v>
      </c>
    </row>
    <row r="95" spans="1:8">
      <c r="A95" s="2">
        <v>5</v>
      </c>
      <c r="B95" s="2" t="s">
        <v>1431</v>
      </c>
      <c r="C95" s="36" t="s">
        <v>641</v>
      </c>
      <c r="D95" s="41" t="s">
        <v>1516</v>
      </c>
      <c r="E95" s="32" t="s">
        <v>1517</v>
      </c>
      <c r="F95" s="2" t="s">
        <v>641</v>
      </c>
      <c r="G95" s="48" t="s">
        <v>1276</v>
      </c>
      <c r="H95" s="21" t="str">
        <f t="shared" si="1"/>
        <v>▶</v>
      </c>
    </row>
    <row r="96" spans="1:8">
      <c r="A96" s="2">
        <v>6</v>
      </c>
      <c r="B96" s="2" t="s">
        <v>1431</v>
      </c>
      <c r="C96" s="36" t="s">
        <v>641</v>
      </c>
      <c r="D96" s="41" t="s">
        <v>1518</v>
      </c>
      <c r="E96" s="32" t="s">
        <v>1519</v>
      </c>
      <c r="F96" s="2" t="s">
        <v>641</v>
      </c>
      <c r="G96" s="48" t="s">
        <v>1276</v>
      </c>
      <c r="H96" s="21" t="str">
        <f t="shared" si="1"/>
        <v>▶</v>
      </c>
    </row>
    <row r="97" spans="1:8">
      <c r="A97" s="2">
        <v>7</v>
      </c>
      <c r="B97" s="2" t="s">
        <v>1431</v>
      </c>
      <c r="C97" s="36" t="s">
        <v>641</v>
      </c>
      <c r="D97" s="41" t="s">
        <v>1520</v>
      </c>
      <c r="E97" s="32" t="s">
        <v>1230</v>
      </c>
      <c r="F97" s="2" t="s">
        <v>641</v>
      </c>
      <c r="G97" s="48" t="s">
        <v>1276</v>
      </c>
      <c r="H97" s="21" t="str">
        <f t="shared" si="1"/>
        <v>▶</v>
      </c>
    </row>
    <row r="98" spans="1:8">
      <c r="A98" s="2">
        <v>8</v>
      </c>
      <c r="B98" s="2" t="s">
        <v>1431</v>
      </c>
      <c r="C98" s="36" t="s">
        <v>641</v>
      </c>
      <c r="D98" s="41" t="s">
        <v>1521</v>
      </c>
      <c r="E98" s="32" t="s">
        <v>1522</v>
      </c>
      <c r="F98" s="2" t="s">
        <v>641</v>
      </c>
      <c r="G98" s="48" t="s">
        <v>1276</v>
      </c>
      <c r="H98" s="21" t="str">
        <f t="shared" si="1"/>
        <v>▶</v>
      </c>
    </row>
    <row r="99" spans="1:8">
      <c r="A99" s="2">
        <v>9</v>
      </c>
      <c r="B99" s="2" t="s">
        <v>1431</v>
      </c>
      <c r="C99" s="36" t="s">
        <v>641</v>
      </c>
      <c r="D99" s="41" t="s">
        <v>1523</v>
      </c>
      <c r="E99" s="32" t="s">
        <v>1230</v>
      </c>
      <c r="F99" s="2" t="s">
        <v>641</v>
      </c>
      <c r="G99" s="48" t="s">
        <v>1276</v>
      </c>
      <c r="H99" s="21" t="str">
        <f t="shared" si="1"/>
        <v>▶</v>
      </c>
    </row>
    <row r="100" spans="1:8">
      <c r="A100" s="2">
        <v>10</v>
      </c>
      <c r="B100" s="2" t="s">
        <v>1431</v>
      </c>
      <c r="C100" s="36" t="s">
        <v>641</v>
      </c>
      <c r="D100" s="41" t="s">
        <v>1524</v>
      </c>
      <c r="E100" s="32" t="s">
        <v>1479</v>
      </c>
      <c r="F100" s="2" t="s">
        <v>641</v>
      </c>
      <c r="G100" s="48" t="s">
        <v>1480</v>
      </c>
      <c r="H100" s="21" t="str">
        <f t="shared" si="1"/>
        <v>▶</v>
      </c>
    </row>
    <row r="101" spans="1:8">
      <c r="A101" s="2">
        <v>11</v>
      </c>
      <c r="B101" s="2" t="s">
        <v>1431</v>
      </c>
      <c r="C101" s="36" t="s">
        <v>641</v>
      </c>
      <c r="D101" s="41" t="s">
        <v>1525</v>
      </c>
      <c r="E101" s="32" t="s">
        <v>1479</v>
      </c>
      <c r="F101" s="2" t="s">
        <v>641</v>
      </c>
      <c r="G101" s="48" t="s">
        <v>1480</v>
      </c>
      <c r="H101" s="21" t="str">
        <f t="shared" si="1"/>
        <v>▶</v>
      </c>
    </row>
    <row r="102" spans="1:8">
      <c r="A102" s="2">
        <v>12</v>
      </c>
      <c r="B102" s="2" t="s">
        <v>1431</v>
      </c>
      <c r="C102" s="36" t="s">
        <v>641</v>
      </c>
      <c r="D102" s="41" t="s">
        <v>1526</v>
      </c>
      <c r="E102" s="32" t="s">
        <v>1223</v>
      </c>
      <c r="F102" s="2" t="s">
        <v>641</v>
      </c>
      <c r="G102" s="48" t="s">
        <v>1224</v>
      </c>
      <c r="H102" s="21" t="str">
        <f t="shared" si="1"/>
        <v>▶</v>
      </c>
    </row>
    <row r="103" spans="1:8">
      <c r="A103" s="2">
        <v>1</v>
      </c>
      <c r="B103" s="2" t="s">
        <v>1431</v>
      </c>
      <c r="C103" s="36" t="s">
        <v>644</v>
      </c>
      <c r="D103" s="41" t="s">
        <v>1531</v>
      </c>
      <c r="E103" s="32" t="s">
        <v>1532</v>
      </c>
      <c r="F103" s="2" t="s">
        <v>644</v>
      </c>
      <c r="G103" s="48" t="s">
        <v>1533</v>
      </c>
      <c r="H103" s="21" t="str">
        <f t="shared" si="1"/>
        <v>▶</v>
      </c>
    </row>
    <row r="104" spans="1:8">
      <c r="A104" s="2">
        <v>2</v>
      </c>
      <c r="B104" s="2" t="s">
        <v>1431</v>
      </c>
      <c r="C104" s="36" t="s">
        <v>644</v>
      </c>
      <c r="D104" s="41" t="s">
        <v>1534</v>
      </c>
      <c r="E104" s="32" t="s">
        <v>1535</v>
      </c>
      <c r="F104" s="2" t="s">
        <v>644</v>
      </c>
      <c r="G104" s="48" t="s">
        <v>1536</v>
      </c>
      <c r="H104" s="21" t="str">
        <f t="shared" si="1"/>
        <v>▶</v>
      </c>
    </row>
    <row r="105" spans="1:8">
      <c r="A105" s="2">
        <v>3</v>
      </c>
      <c r="B105" s="2" t="s">
        <v>1431</v>
      </c>
      <c r="C105" s="36" t="s">
        <v>644</v>
      </c>
      <c r="D105" s="41" t="s">
        <v>1537</v>
      </c>
      <c r="E105" s="32" t="s">
        <v>1338</v>
      </c>
      <c r="F105" s="2" t="s">
        <v>1538</v>
      </c>
      <c r="G105" s="48" t="s">
        <v>1293</v>
      </c>
      <c r="H105" s="21" t="str">
        <f t="shared" si="1"/>
        <v>▶</v>
      </c>
    </row>
    <row r="106" spans="1:8">
      <c r="A106" s="2">
        <v>4</v>
      </c>
      <c r="B106" s="2" t="s">
        <v>1431</v>
      </c>
      <c r="C106" s="36" t="s">
        <v>644</v>
      </c>
      <c r="D106" s="41" t="s">
        <v>1539</v>
      </c>
      <c r="E106" s="32" t="s">
        <v>1223</v>
      </c>
      <c r="F106" s="2" t="s">
        <v>644</v>
      </c>
      <c r="G106" s="48" t="s">
        <v>1415</v>
      </c>
      <c r="H106" s="21" t="str">
        <f t="shared" si="1"/>
        <v>▶</v>
      </c>
    </row>
    <row r="107" spans="1:8">
      <c r="A107" s="2">
        <v>1</v>
      </c>
      <c r="B107" s="2" t="s">
        <v>1431</v>
      </c>
      <c r="C107" s="36" t="s">
        <v>647</v>
      </c>
      <c r="D107" s="41" t="s">
        <v>1540</v>
      </c>
      <c r="E107" s="32" t="s">
        <v>1508</v>
      </c>
      <c r="F107" s="2" t="s">
        <v>647</v>
      </c>
      <c r="G107" s="48" t="s">
        <v>1231</v>
      </c>
      <c r="H107" s="21" t="str">
        <f t="shared" si="1"/>
        <v>▶</v>
      </c>
    </row>
    <row r="108" spans="1:8">
      <c r="A108" s="2">
        <v>2</v>
      </c>
      <c r="B108" s="2" t="s">
        <v>1431</v>
      </c>
      <c r="C108" s="36" t="s">
        <v>647</v>
      </c>
      <c r="D108" s="41" t="s">
        <v>1541</v>
      </c>
      <c r="E108" s="32" t="s">
        <v>1230</v>
      </c>
      <c r="F108" s="2" t="s">
        <v>647</v>
      </c>
      <c r="G108" s="48" t="s">
        <v>1231</v>
      </c>
      <c r="H108" s="21" t="str">
        <f t="shared" si="1"/>
        <v>▶</v>
      </c>
    </row>
    <row r="109" spans="1:8">
      <c r="A109" s="2">
        <v>3</v>
      </c>
      <c r="B109" s="2" t="s">
        <v>1431</v>
      </c>
      <c r="C109" s="36" t="s">
        <v>647</v>
      </c>
      <c r="D109" s="41" t="s">
        <v>1542</v>
      </c>
      <c r="E109" s="32" t="s">
        <v>1535</v>
      </c>
      <c r="F109" s="2" t="s">
        <v>647</v>
      </c>
      <c r="G109" s="48" t="s">
        <v>1276</v>
      </c>
      <c r="H109" s="21" t="str">
        <f t="shared" si="1"/>
        <v>▶</v>
      </c>
    </row>
    <row r="110" spans="1:8">
      <c r="A110" s="2">
        <v>4</v>
      </c>
      <c r="B110" s="2" t="s">
        <v>1431</v>
      </c>
      <c r="C110" s="36" t="s">
        <v>647</v>
      </c>
      <c r="D110" s="41" t="s">
        <v>1543</v>
      </c>
      <c r="E110" s="32" t="s">
        <v>1326</v>
      </c>
      <c r="F110" s="2" t="s">
        <v>647</v>
      </c>
      <c r="G110" s="48" t="s">
        <v>1217</v>
      </c>
      <c r="H110" s="21" t="str">
        <f t="shared" si="1"/>
        <v>▶</v>
      </c>
    </row>
    <row r="111" spans="1:8">
      <c r="A111" s="2">
        <v>5</v>
      </c>
      <c r="B111" s="2" t="s">
        <v>1431</v>
      </c>
      <c r="C111" s="36" t="s">
        <v>647</v>
      </c>
      <c r="D111" s="41" t="s">
        <v>1544</v>
      </c>
      <c r="E111" s="32" t="s">
        <v>1545</v>
      </c>
      <c r="F111" s="2" t="s">
        <v>647</v>
      </c>
      <c r="G111" s="48" t="s">
        <v>1293</v>
      </c>
      <c r="H111" s="21" t="str">
        <f t="shared" si="1"/>
        <v>▶</v>
      </c>
    </row>
    <row r="112" spans="1:8">
      <c r="A112" s="2">
        <v>6</v>
      </c>
      <c r="B112" s="2" t="s">
        <v>1431</v>
      </c>
      <c r="C112" s="36" t="s">
        <v>647</v>
      </c>
      <c r="D112" s="41" t="s">
        <v>1546</v>
      </c>
      <c r="E112" s="32" t="s">
        <v>1230</v>
      </c>
      <c r="F112" s="2" t="s">
        <v>647</v>
      </c>
      <c r="G112" s="48" t="s">
        <v>1293</v>
      </c>
      <c r="H112" s="21" t="str">
        <f t="shared" si="1"/>
        <v>▶</v>
      </c>
    </row>
    <row r="113" spans="1:8">
      <c r="A113" s="2">
        <v>7</v>
      </c>
      <c r="B113" s="2" t="s">
        <v>1431</v>
      </c>
      <c r="C113" s="36" t="s">
        <v>647</v>
      </c>
      <c r="D113" s="41" t="s">
        <v>1547</v>
      </c>
      <c r="E113" s="32" t="s">
        <v>1223</v>
      </c>
      <c r="F113" s="2" t="s">
        <v>647</v>
      </c>
      <c r="G113" s="48" t="s">
        <v>1224</v>
      </c>
      <c r="H113" s="21" t="str">
        <f t="shared" si="1"/>
        <v>▶</v>
      </c>
    </row>
    <row r="114" spans="1:8">
      <c r="H114" s="21" t="str">
        <f t="shared" si="1"/>
        <v/>
      </c>
    </row>
    <row r="115" spans="1:8">
      <c r="H115" s="21" t="str">
        <f t="shared" si="1"/>
        <v/>
      </c>
    </row>
    <row r="116" spans="1:8">
      <c r="H116" s="21" t="str">
        <f t="shared" si="1"/>
        <v/>
      </c>
    </row>
    <row r="117" spans="1:8">
      <c r="H117" s="21" t="str">
        <f t="shared" si="1"/>
        <v/>
      </c>
    </row>
    <row r="118" spans="1:8">
      <c r="H118" s="21" t="str">
        <f t="shared" si="1"/>
        <v/>
      </c>
    </row>
    <row r="119" spans="1:8">
      <c r="H119" s="21" t="str">
        <f t="shared" si="1"/>
        <v/>
      </c>
    </row>
    <row r="120" spans="1:8">
      <c r="H120" s="21" t="str">
        <f t="shared" si="1"/>
        <v/>
      </c>
    </row>
    <row r="121" spans="1:8">
      <c r="H121" s="21" t="str">
        <f t="shared" si="1"/>
        <v/>
      </c>
    </row>
    <row r="122" spans="1:8">
      <c r="H122" s="21" t="str">
        <f t="shared" si="1"/>
        <v/>
      </c>
    </row>
    <row r="123" spans="1:8">
      <c r="H123" s="21" t="str">
        <f t="shared" si="1"/>
        <v/>
      </c>
    </row>
    <row r="124" spans="1:8">
      <c r="H124" s="21" t="str">
        <f t="shared" si="1"/>
        <v/>
      </c>
    </row>
    <row r="125" spans="1:8">
      <c r="H125" s="21" t="str">
        <f t="shared" si="1"/>
        <v/>
      </c>
    </row>
    <row r="126" spans="1:8">
      <c r="H126" s="21" t="str">
        <f t="shared" si="1"/>
        <v/>
      </c>
    </row>
    <row r="127" spans="1:8">
      <c r="H127" s="21" t="str">
        <f t="shared" si="1"/>
        <v/>
      </c>
    </row>
    <row r="128" spans="1:8">
      <c r="H128" s="21" t="str">
        <f t="shared" si="1"/>
        <v/>
      </c>
    </row>
    <row r="129" spans="8:8">
      <c r="H129" s="21" t="str">
        <f t="shared" si="1"/>
        <v/>
      </c>
    </row>
    <row r="130" spans="8:8">
      <c r="H130" s="21" t="str">
        <f t="shared" si="1"/>
        <v/>
      </c>
    </row>
    <row r="131" spans="8:8">
      <c r="H131" s="21" t="str">
        <f t="shared" ref="H131:H194" si="2">IF(ISBLANK($D131),"",HYPERLINK($D131,"▶"))</f>
        <v/>
      </c>
    </row>
    <row r="132" spans="8:8">
      <c r="H132" s="21" t="str">
        <f t="shared" si="2"/>
        <v/>
      </c>
    </row>
    <row r="133" spans="8:8">
      <c r="H133" s="21" t="str">
        <f t="shared" si="2"/>
        <v/>
      </c>
    </row>
    <row r="134" spans="8:8">
      <c r="H134" s="21" t="str">
        <f t="shared" si="2"/>
        <v/>
      </c>
    </row>
    <row r="135" spans="8:8">
      <c r="H135" s="21" t="str">
        <f t="shared" si="2"/>
        <v/>
      </c>
    </row>
    <row r="136" spans="8:8">
      <c r="H136" s="21" t="str">
        <f t="shared" si="2"/>
        <v/>
      </c>
    </row>
    <row r="137" spans="8:8">
      <c r="H137" s="21" t="str">
        <f t="shared" si="2"/>
        <v/>
      </c>
    </row>
    <row r="138" spans="8:8">
      <c r="H138" s="21" t="str">
        <f t="shared" si="2"/>
        <v/>
      </c>
    </row>
    <row r="139" spans="8:8">
      <c r="H139" s="21" t="str">
        <f t="shared" si="2"/>
        <v/>
      </c>
    </row>
    <row r="140" spans="8:8">
      <c r="H140" s="21" t="str">
        <f t="shared" si="2"/>
        <v/>
      </c>
    </row>
    <row r="141" spans="8:8">
      <c r="H141" s="21" t="str">
        <f t="shared" si="2"/>
        <v/>
      </c>
    </row>
    <row r="142" spans="8:8">
      <c r="H142" s="21" t="str">
        <f t="shared" si="2"/>
        <v/>
      </c>
    </row>
    <row r="143" spans="8:8">
      <c r="H143" s="21" t="str">
        <f t="shared" si="2"/>
        <v/>
      </c>
    </row>
    <row r="144" spans="8:8">
      <c r="H144" s="21" t="str">
        <f t="shared" si="2"/>
        <v/>
      </c>
    </row>
    <row r="145" spans="8:8">
      <c r="H145" s="21" t="str">
        <f t="shared" si="2"/>
        <v/>
      </c>
    </row>
    <row r="146" spans="8:8">
      <c r="H146" s="21" t="str">
        <f t="shared" si="2"/>
        <v/>
      </c>
    </row>
    <row r="147" spans="8:8">
      <c r="H147" s="21" t="str">
        <f t="shared" si="2"/>
        <v/>
      </c>
    </row>
    <row r="148" spans="8:8">
      <c r="H148" s="21" t="str">
        <f t="shared" si="2"/>
        <v/>
      </c>
    </row>
    <row r="149" spans="8:8">
      <c r="H149" s="21" t="str">
        <f t="shared" si="2"/>
        <v/>
      </c>
    </row>
    <row r="150" spans="8:8">
      <c r="H150" s="21" t="str">
        <f t="shared" si="2"/>
        <v/>
      </c>
    </row>
    <row r="151" spans="8:8">
      <c r="H151" s="21" t="str">
        <f t="shared" si="2"/>
        <v/>
      </c>
    </row>
    <row r="152" spans="8:8">
      <c r="H152" s="21" t="str">
        <f t="shared" si="2"/>
        <v/>
      </c>
    </row>
    <row r="153" spans="8:8">
      <c r="H153" s="21" t="str">
        <f t="shared" si="2"/>
        <v/>
      </c>
    </row>
    <row r="154" spans="8:8">
      <c r="H154" s="21" t="str">
        <f t="shared" si="2"/>
        <v/>
      </c>
    </row>
    <row r="155" spans="8:8">
      <c r="H155" s="21" t="str">
        <f t="shared" si="2"/>
        <v/>
      </c>
    </row>
    <row r="156" spans="8:8">
      <c r="H156" s="21" t="str">
        <f t="shared" si="2"/>
        <v/>
      </c>
    </row>
    <row r="157" spans="8:8">
      <c r="H157" s="21" t="str">
        <f t="shared" si="2"/>
        <v/>
      </c>
    </row>
    <row r="158" spans="8:8">
      <c r="H158" s="21" t="str">
        <f t="shared" si="2"/>
        <v/>
      </c>
    </row>
    <row r="159" spans="8:8">
      <c r="H159" s="21" t="str">
        <f t="shared" si="2"/>
        <v/>
      </c>
    </row>
    <row r="160" spans="8:8">
      <c r="H160" s="21" t="str">
        <f t="shared" si="2"/>
        <v/>
      </c>
    </row>
    <row r="161" spans="8:8">
      <c r="H161" s="21" t="str">
        <f t="shared" si="2"/>
        <v/>
      </c>
    </row>
    <row r="162" spans="8:8">
      <c r="H162" s="21" t="str">
        <f t="shared" si="2"/>
        <v/>
      </c>
    </row>
    <row r="163" spans="8:8">
      <c r="H163" s="21" t="str">
        <f t="shared" si="2"/>
        <v/>
      </c>
    </row>
    <row r="164" spans="8:8">
      <c r="H164" s="21" t="str">
        <f t="shared" si="2"/>
        <v/>
      </c>
    </row>
    <row r="165" spans="8:8">
      <c r="H165" s="21" t="str">
        <f t="shared" si="2"/>
        <v/>
      </c>
    </row>
    <row r="166" spans="8:8">
      <c r="H166" s="21" t="str">
        <f t="shared" si="2"/>
        <v/>
      </c>
    </row>
    <row r="167" spans="8:8">
      <c r="H167" s="21" t="str">
        <f t="shared" si="2"/>
        <v/>
      </c>
    </row>
    <row r="168" spans="8:8">
      <c r="H168" s="21" t="str">
        <f t="shared" si="2"/>
        <v/>
      </c>
    </row>
    <row r="169" spans="8:8">
      <c r="H169" s="21" t="str">
        <f t="shared" si="2"/>
        <v/>
      </c>
    </row>
    <row r="170" spans="8:8">
      <c r="H170" s="21" t="str">
        <f t="shared" si="2"/>
        <v/>
      </c>
    </row>
    <row r="171" spans="8:8">
      <c r="H171" s="21" t="str">
        <f t="shared" si="2"/>
        <v/>
      </c>
    </row>
    <row r="172" spans="8:8">
      <c r="H172" s="21" t="str">
        <f t="shared" si="2"/>
        <v/>
      </c>
    </row>
    <row r="173" spans="8:8">
      <c r="H173" s="21" t="str">
        <f t="shared" si="2"/>
        <v/>
      </c>
    </row>
    <row r="174" spans="8:8">
      <c r="H174" s="21" t="str">
        <f t="shared" si="2"/>
        <v/>
      </c>
    </row>
    <row r="175" spans="8:8">
      <c r="H175" s="21" t="str">
        <f t="shared" si="2"/>
        <v/>
      </c>
    </row>
    <row r="176" spans="8:8">
      <c r="H176" s="21" t="str">
        <f t="shared" si="2"/>
        <v/>
      </c>
    </row>
    <row r="177" spans="8:8">
      <c r="H177" s="21" t="str">
        <f t="shared" si="2"/>
        <v/>
      </c>
    </row>
    <row r="178" spans="8:8">
      <c r="H178" s="21" t="str">
        <f t="shared" si="2"/>
        <v/>
      </c>
    </row>
    <row r="179" spans="8:8">
      <c r="H179" s="21" t="str">
        <f t="shared" si="2"/>
        <v/>
      </c>
    </row>
    <row r="180" spans="8:8">
      <c r="H180" s="21" t="str">
        <f t="shared" si="2"/>
        <v/>
      </c>
    </row>
    <row r="181" spans="8:8">
      <c r="H181" s="21" t="str">
        <f t="shared" si="2"/>
        <v/>
      </c>
    </row>
    <row r="182" spans="8:8">
      <c r="H182" s="21" t="str">
        <f t="shared" si="2"/>
        <v/>
      </c>
    </row>
    <row r="183" spans="8:8">
      <c r="H183" s="21" t="str">
        <f t="shared" si="2"/>
        <v/>
      </c>
    </row>
    <row r="184" spans="8:8">
      <c r="H184" s="21" t="str">
        <f t="shared" si="2"/>
        <v/>
      </c>
    </row>
    <row r="185" spans="8:8">
      <c r="H185" s="21" t="str">
        <f t="shared" si="2"/>
        <v/>
      </c>
    </row>
    <row r="186" spans="8:8">
      <c r="H186" s="21" t="str">
        <f t="shared" si="2"/>
        <v/>
      </c>
    </row>
    <row r="187" spans="8:8">
      <c r="H187" s="21" t="str">
        <f t="shared" si="2"/>
        <v/>
      </c>
    </row>
    <row r="188" spans="8:8">
      <c r="H188" s="21" t="str">
        <f t="shared" si="2"/>
        <v/>
      </c>
    </row>
    <row r="189" spans="8:8">
      <c r="H189" s="21" t="str">
        <f t="shared" si="2"/>
        <v/>
      </c>
    </row>
    <row r="190" spans="8:8">
      <c r="H190" s="21" t="str">
        <f t="shared" si="2"/>
        <v/>
      </c>
    </row>
    <row r="191" spans="8:8">
      <c r="H191" s="21" t="str">
        <f t="shared" si="2"/>
        <v/>
      </c>
    </row>
    <row r="192" spans="8:8">
      <c r="H192" s="21" t="str">
        <f t="shared" si="2"/>
        <v/>
      </c>
    </row>
    <row r="193" spans="8:8">
      <c r="H193" s="21" t="str">
        <f t="shared" si="2"/>
        <v/>
      </c>
    </row>
    <row r="194" spans="8:8">
      <c r="H194" s="21" t="str">
        <f t="shared" si="2"/>
        <v/>
      </c>
    </row>
    <row r="195" spans="8:8">
      <c r="H195" s="21" t="str">
        <f t="shared" ref="H195:H200" si="3">IF(ISBLANK($D195),"",HYPERLINK($D195,"▶"))</f>
        <v/>
      </c>
    </row>
    <row r="196" spans="8:8">
      <c r="H196" s="21" t="str">
        <f t="shared" si="3"/>
        <v/>
      </c>
    </row>
    <row r="197" spans="8:8">
      <c r="H197" s="21" t="str">
        <f t="shared" si="3"/>
        <v/>
      </c>
    </row>
    <row r="198" spans="8:8">
      <c r="H198" s="21" t="str">
        <f t="shared" si="3"/>
        <v/>
      </c>
    </row>
    <row r="199" spans="8:8">
      <c r="H199" s="21" t="str">
        <f t="shared" si="3"/>
        <v/>
      </c>
    </row>
    <row r="200" spans="8:8">
      <c r="H200" s="21" t="str">
        <f t="shared" si="3"/>
        <v/>
      </c>
    </row>
  </sheetData>
  <autoFilter ref="A1:G1" xr:uid="{C29D3AF0-C543-4FDA-916F-470C27FFA098}"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90594-EEB6-4936-893C-B1E2303C5E81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/>
  <cols>
    <col min="1" max="1" width="54.75" style="18" customWidth="1"/>
    <col min="2" max="2" width="0.875" style="39" customWidth="1"/>
    <col min="3" max="3" width="18.75" style="2" customWidth="1"/>
    <col min="4" max="4" width="13.375" style="2" customWidth="1"/>
    <col min="5" max="5" width="9" style="20"/>
  </cols>
  <sheetData>
    <row r="1" spans="1:5" s="1" customFormat="1" ht="17.25" thickBot="1">
      <c r="A1" s="28" t="s">
        <v>28</v>
      </c>
      <c r="B1" s="37" t="s">
        <v>55</v>
      </c>
      <c r="C1" s="28" t="s">
        <v>74</v>
      </c>
      <c r="D1" s="28" t="s">
        <v>75</v>
      </c>
      <c r="E1" s="28" t="s">
        <v>41</v>
      </c>
    </row>
    <row r="2" spans="1:5" ht="17.25" thickTop="1">
      <c r="A2" s="18" t="s">
        <v>1105</v>
      </c>
      <c r="B2" s="38" t="s">
        <v>1106</v>
      </c>
      <c r="C2" s="2" t="s">
        <v>1107</v>
      </c>
      <c r="D2" s="2" t="s">
        <v>1108</v>
      </c>
      <c r="E2" s="21" t="str">
        <f>IF(ISBLANK($B2),"",HYPERLINK($B2,"▶"))</f>
        <v>▶</v>
      </c>
    </row>
    <row r="3" spans="1:5">
      <c r="A3" s="18" t="s">
        <v>1109</v>
      </c>
      <c r="B3" s="38" t="s">
        <v>1110</v>
      </c>
      <c r="C3" s="2" t="s">
        <v>1107</v>
      </c>
      <c r="D3" s="2" t="s">
        <v>1108</v>
      </c>
      <c r="E3" s="21" t="str">
        <f t="shared" ref="E3:E66" si="0">IF(ISBLANK($B3),"",HYPERLINK($B3,"▶"))</f>
        <v>▶</v>
      </c>
    </row>
    <row r="4" spans="1:5">
      <c r="A4" s="18" t="s">
        <v>1111</v>
      </c>
      <c r="B4" s="38" t="s">
        <v>1112</v>
      </c>
      <c r="C4" s="2" t="s">
        <v>497</v>
      </c>
      <c r="D4" s="2" t="s">
        <v>1108</v>
      </c>
      <c r="E4" s="21" t="str">
        <f t="shared" si="0"/>
        <v>▶</v>
      </c>
    </row>
    <row r="5" spans="1:5">
      <c r="A5" s="18" t="s">
        <v>1113</v>
      </c>
      <c r="B5" s="38" t="s">
        <v>1114</v>
      </c>
      <c r="C5" s="2" t="s">
        <v>1115</v>
      </c>
      <c r="D5" s="2" t="s">
        <v>1108</v>
      </c>
      <c r="E5" s="21" t="str">
        <f t="shared" si="0"/>
        <v>▶</v>
      </c>
    </row>
    <row r="6" spans="1:5">
      <c r="A6" s="18" t="s">
        <v>1116</v>
      </c>
      <c r="B6" s="38" t="s">
        <v>1117</v>
      </c>
      <c r="C6" s="2" t="s">
        <v>1115</v>
      </c>
      <c r="D6" s="2" t="s">
        <v>1108</v>
      </c>
      <c r="E6" s="21" t="str">
        <f t="shared" si="0"/>
        <v>▶</v>
      </c>
    </row>
    <row r="7" spans="1:5">
      <c r="A7" s="18" t="s">
        <v>1118</v>
      </c>
      <c r="B7" s="38" t="s">
        <v>1119</v>
      </c>
      <c r="C7" s="2" t="s">
        <v>1107</v>
      </c>
      <c r="D7" s="2" t="s">
        <v>1108</v>
      </c>
      <c r="E7" s="21" t="str">
        <f t="shared" si="0"/>
        <v>▶</v>
      </c>
    </row>
    <row r="8" spans="1:5">
      <c r="A8" s="18" t="s">
        <v>1120</v>
      </c>
      <c r="B8" s="38" t="s">
        <v>1121</v>
      </c>
      <c r="C8" s="2" t="s">
        <v>1122</v>
      </c>
      <c r="D8" s="2" t="s">
        <v>1108</v>
      </c>
      <c r="E8" s="21" t="str">
        <f t="shared" si="0"/>
        <v>▶</v>
      </c>
    </row>
    <row r="9" spans="1:5">
      <c r="A9" s="18" t="s">
        <v>1123</v>
      </c>
      <c r="B9" s="38" t="s">
        <v>1124</v>
      </c>
      <c r="C9" s="2" t="s">
        <v>1125</v>
      </c>
      <c r="D9" s="2" t="s">
        <v>1108</v>
      </c>
      <c r="E9" s="21" t="str">
        <f t="shared" si="0"/>
        <v>▶</v>
      </c>
    </row>
    <row r="10" spans="1:5">
      <c r="A10" s="18" t="s">
        <v>1126</v>
      </c>
      <c r="B10" s="38" t="s">
        <v>1127</v>
      </c>
      <c r="C10" s="2" t="s">
        <v>1128</v>
      </c>
      <c r="D10" s="2" t="s">
        <v>1108</v>
      </c>
      <c r="E10" s="21" t="str">
        <f t="shared" si="0"/>
        <v>▶</v>
      </c>
    </row>
    <row r="11" spans="1:5">
      <c r="A11" s="18" t="s">
        <v>1129</v>
      </c>
      <c r="B11" s="38" t="s">
        <v>1130</v>
      </c>
      <c r="C11" s="2" t="s">
        <v>1107</v>
      </c>
      <c r="D11" s="2" t="s">
        <v>1108</v>
      </c>
      <c r="E11" s="21" t="str">
        <f t="shared" si="0"/>
        <v>▶</v>
      </c>
    </row>
    <row r="12" spans="1:5">
      <c r="A12" s="18" t="s">
        <v>1131</v>
      </c>
      <c r="B12" s="38" t="s">
        <v>1132</v>
      </c>
      <c r="C12" s="2" t="s">
        <v>1128</v>
      </c>
      <c r="D12" s="2" t="s">
        <v>1108</v>
      </c>
      <c r="E12" s="21" t="str">
        <f t="shared" si="0"/>
        <v>▶</v>
      </c>
    </row>
    <row r="13" spans="1:5">
      <c r="A13" s="18" t="s">
        <v>1133</v>
      </c>
      <c r="B13" s="38" t="s">
        <v>1134</v>
      </c>
      <c r="C13" s="2" t="s">
        <v>1135</v>
      </c>
      <c r="D13" s="2" t="s">
        <v>1108</v>
      </c>
      <c r="E13" s="21" t="str">
        <f t="shared" si="0"/>
        <v>▶</v>
      </c>
    </row>
    <row r="14" spans="1:5">
      <c r="A14" s="18" t="s">
        <v>1136</v>
      </c>
      <c r="B14" s="38" t="s">
        <v>1137</v>
      </c>
      <c r="C14" s="2" t="s">
        <v>1135</v>
      </c>
      <c r="D14" s="2" t="s">
        <v>1108</v>
      </c>
      <c r="E14" s="21" t="str">
        <f t="shared" si="0"/>
        <v>▶</v>
      </c>
    </row>
    <row r="15" spans="1:5">
      <c r="B15" s="38"/>
      <c r="E15" s="21" t="str">
        <f t="shared" si="0"/>
        <v/>
      </c>
    </row>
    <row r="16" spans="1:5">
      <c r="B16" s="38"/>
      <c r="E16" s="21" t="str">
        <f t="shared" si="0"/>
        <v/>
      </c>
    </row>
    <row r="17" spans="2:5">
      <c r="B17" s="38"/>
      <c r="E17" s="21" t="str">
        <f t="shared" si="0"/>
        <v/>
      </c>
    </row>
    <row r="18" spans="2:5">
      <c r="B18" s="38"/>
      <c r="E18" s="21" t="str">
        <f t="shared" si="0"/>
        <v/>
      </c>
    </row>
    <row r="19" spans="2:5">
      <c r="B19" s="38"/>
      <c r="E19" s="21" t="str">
        <f t="shared" si="0"/>
        <v/>
      </c>
    </row>
    <row r="20" spans="2:5">
      <c r="B20" s="38"/>
      <c r="E20" s="21" t="str">
        <f t="shared" si="0"/>
        <v/>
      </c>
    </row>
    <row r="21" spans="2:5">
      <c r="E21" s="21" t="str">
        <f t="shared" si="0"/>
        <v/>
      </c>
    </row>
    <row r="22" spans="2:5">
      <c r="E22" s="21" t="str">
        <f t="shared" si="0"/>
        <v/>
      </c>
    </row>
    <row r="23" spans="2:5">
      <c r="E23" s="21" t="str">
        <f t="shared" si="0"/>
        <v/>
      </c>
    </row>
    <row r="24" spans="2:5">
      <c r="E24" s="21" t="str">
        <f t="shared" si="0"/>
        <v/>
      </c>
    </row>
    <row r="25" spans="2:5">
      <c r="E25" s="21" t="str">
        <f t="shared" si="0"/>
        <v/>
      </c>
    </row>
    <row r="26" spans="2:5">
      <c r="E26" s="21" t="str">
        <f t="shared" si="0"/>
        <v/>
      </c>
    </row>
    <row r="27" spans="2:5">
      <c r="E27" s="21" t="str">
        <f t="shared" si="0"/>
        <v/>
      </c>
    </row>
    <row r="28" spans="2:5">
      <c r="E28" s="21" t="str">
        <f t="shared" si="0"/>
        <v/>
      </c>
    </row>
    <row r="29" spans="2:5">
      <c r="E29" s="21" t="str">
        <f t="shared" si="0"/>
        <v/>
      </c>
    </row>
    <row r="30" spans="2:5">
      <c r="E30" s="21" t="str">
        <f t="shared" si="0"/>
        <v/>
      </c>
    </row>
    <row r="31" spans="2:5">
      <c r="E31" s="21" t="str">
        <f t="shared" si="0"/>
        <v/>
      </c>
    </row>
    <row r="32" spans="2:5">
      <c r="E32" s="21" t="str">
        <f t="shared" si="0"/>
        <v/>
      </c>
    </row>
    <row r="33" spans="5:5">
      <c r="E33" s="21" t="str">
        <f t="shared" si="0"/>
        <v/>
      </c>
    </row>
    <row r="34" spans="5:5">
      <c r="E34" s="21" t="str">
        <f t="shared" si="0"/>
        <v/>
      </c>
    </row>
    <row r="35" spans="5:5">
      <c r="E35" s="21" t="str">
        <f t="shared" si="0"/>
        <v/>
      </c>
    </row>
    <row r="36" spans="5:5">
      <c r="E36" s="21" t="str">
        <f t="shared" si="0"/>
        <v/>
      </c>
    </row>
    <row r="37" spans="5:5">
      <c r="E37" s="21" t="str">
        <f t="shared" si="0"/>
        <v/>
      </c>
    </row>
    <row r="38" spans="5:5">
      <c r="E38" s="21" t="str">
        <f t="shared" si="0"/>
        <v/>
      </c>
    </row>
    <row r="39" spans="5:5">
      <c r="E39" s="21" t="str">
        <f t="shared" si="0"/>
        <v/>
      </c>
    </row>
    <row r="40" spans="5:5">
      <c r="E40" s="21" t="str">
        <f t="shared" si="0"/>
        <v/>
      </c>
    </row>
    <row r="41" spans="5:5">
      <c r="E41" s="21" t="str">
        <f t="shared" si="0"/>
        <v/>
      </c>
    </row>
    <row r="42" spans="5:5">
      <c r="E42" s="21" t="str">
        <f t="shared" si="0"/>
        <v/>
      </c>
    </row>
    <row r="43" spans="5:5">
      <c r="E43" s="21" t="str">
        <f t="shared" si="0"/>
        <v/>
      </c>
    </row>
    <row r="44" spans="5:5">
      <c r="E44" s="21" t="str">
        <f t="shared" si="0"/>
        <v/>
      </c>
    </row>
    <row r="45" spans="5:5">
      <c r="E45" s="21" t="str">
        <f t="shared" si="0"/>
        <v/>
      </c>
    </row>
    <row r="46" spans="5:5">
      <c r="E46" s="21" t="str">
        <f t="shared" si="0"/>
        <v/>
      </c>
    </row>
    <row r="47" spans="5:5">
      <c r="E47" s="21" t="str">
        <f t="shared" si="0"/>
        <v/>
      </c>
    </row>
    <row r="48" spans="5:5">
      <c r="E48" s="21" t="str">
        <f t="shared" si="0"/>
        <v/>
      </c>
    </row>
    <row r="49" spans="5:5">
      <c r="E49" s="21" t="str">
        <f t="shared" si="0"/>
        <v/>
      </c>
    </row>
    <row r="50" spans="5:5">
      <c r="E50" s="21" t="str">
        <f t="shared" si="0"/>
        <v/>
      </c>
    </row>
    <row r="51" spans="5:5">
      <c r="E51" s="21" t="str">
        <f t="shared" si="0"/>
        <v/>
      </c>
    </row>
    <row r="52" spans="5:5">
      <c r="E52" s="21" t="str">
        <f t="shared" si="0"/>
        <v/>
      </c>
    </row>
    <row r="53" spans="5:5">
      <c r="E53" s="21" t="str">
        <f t="shared" si="0"/>
        <v/>
      </c>
    </row>
    <row r="54" spans="5:5">
      <c r="E54" s="21" t="str">
        <f t="shared" si="0"/>
        <v/>
      </c>
    </row>
    <row r="55" spans="5:5">
      <c r="E55" s="21" t="str">
        <f t="shared" si="0"/>
        <v/>
      </c>
    </row>
    <row r="56" spans="5:5">
      <c r="E56" s="21" t="str">
        <f t="shared" si="0"/>
        <v/>
      </c>
    </row>
    <row r="57" spans="5:5">
      <c r="E57" s="21" t="str">
        <f t="shared" si="0"/>
        <v/>
      </c>
    </row>
    <row r="58" spans="5:5">
      <c r="E58" s="21" t="str">
        <f t="shared" si="0"/>
        <v/>
      </c>
    </row>
    <row r="59" spans="5:5">
      <c r="E59" s="21" t="str">
        <f t="shared" si="0"/>
        <v/>
      </c>
    </row>
    <row r="60" spans="5:5">
      <c r="E60" s="21" t="str">
        <f t="shared" si="0"/>
        <v/>
      </c>
    </row>
    <row r="61" spans="5:5">
      <c r="E61" s="21" t="str">
        <f t="shared" si="0"/>
        <v/>
      </c>
    </row>
    <row r="62" spans="5:5">
      <c r="E62" s="21" t="str">
        <f t="shared" si="0"/>
        <v/>
      </c>
    </row>
    <row r="63" spans="5:5">
      <c r="E63" s="21" t="str">
        <f t="shared" si="0"/>
        <v/>
      </c>
    </row>
    <row r="64" spans="5:5">
      <c r="E64" s="21" t="str">
        <f t="shared" si="0"/>
        <v/>
      </c>
    </row>
    <row r="65" spans="5:5">
      <c r="E65" s="21" t="str">
        <f t="shared" si="0"/>
        <v/>
      </c>
    </row>
    <row r="66" spans="5:5">
      <c r="E66" s="21" t="str">
        <f t="shared" si="0"/>
        <v/>
      </c>
    </row>
    <row r="67" spans="5:5">
      <c r="E67" s="21" t="str">
        <f t="shared" ref="E67:E130" si="1">IF(ISBLANK($B67),"",HYPERLINK($B67,"▶"))</f>
        <v/>
      </c>
    </row>
    <row r="68" spans="5:5">
      <c r="E68" s="21" t="str">
        <f t="shared" si="1"/>
        <v/>
      </c>
    </row>
    <row r="69" spans="5:5">
      <c r="E69" s="21" t="str">
        <f t="shared" si="1"/>
        <v/>
      </c>
    </row>
    <row r="70" spans="5:5">
      <c r="E70" s="21" t="str">
        <f t="shared" si="1"/>
        <v/>
      </c>
    </row>
    <row r="71" spans="5:5">
      <c r="E71" s="21" t="str">
        <f t="shared" si="1"/>
        <v/>
      </c>
    </row>
    <row r="72" spans="5:5">
      <c r="E72" s="21" t="str">
        <f t="shared" si="1"/>
        <v/>
      </c>
    </row>
    <row r="73" spans="5:5">
      <c r="E73" s="21" t="str">
        <f t="shared" si="1"/>
        <v/>
      </c>
    </row>
    <row r="74" spans="5:5">
      <c r="E74" s="21" t="str">
        <f t="shared" si="1"/>
        <v/>
      </c>
    </row>
    <row r="75" spans="5:5">
      <c r="E75" s="21" t="str">
        <f t="shared" si="1"/>
        <v/>
      </c>
    </row>
    <row r="76" spans="5:5">
      <c r="E76" s="21" t="str">
        <f t="shared" si="1"/>
        <v/>
      </c>
    </row>
    <row r="77" spans="5:5">
      <c r="E77" s="21" t="str">
        <f t="shared" si="1"/>
        <v/>
      </c>
    </row>
    <row r="78" spans="5:5">
      <c r="E78" s="21" t="str">
        <f t="shared" si="1"/>
        <v/>
      </c>
    </row>
    <row r="79" spans="5:5">
      <c r="E79" s="21" t="str">
        <f t="shared" si="1"/>
        <v/>
      </c>
    </row>
    <row r="80" spans="5:5">
      <c r="E80" s="21" t="str">
        <f t="shared" si="1"/>
        <v/>
      </c>
    </row>
    <row r="81" spans="5:5">
      <c r="E81" s="21" t="str">
        <f t="shared" si="1"/>
        <v/>
      </c>
    </row>
    <row r="82" spans="5:5">
      <c r="E82" s="21" t="str">
        <f t="shared" si="1"/>
        <v/>
      </c>
    </row>
    <row r="83" spans="5:5">
      <c r="E83" s="21" t="str">
        <f t="shared" si="1"/>
        <v/>
      </c>
    </row>
    <row r="84" spans="5:5">
      <c r="E84" s="21" t="str">
        <f t="shared" si="1"/>
        <v/>
      </c>
    </row>
    <row r="85" spans="5:5">
      <c r="E85" s="21" t="str">
        <f t="shared" si="1"/>
        <v/>
      </c>
    </row>
    <row r="86" spans="5:5">
      <c r="E86" s="21" t="str">
        <f t="shared" si="1"/>
        <v/>
      </c>
    </row>
    <row r="87" spans="5:5">
      <c r="E87" s="21" t="str">
        <f t="shared" si="1"/>
        <v/>
      </c>
    </row>
    <row r="88" spans="5:5">
      <c r="E88" s="21" t="str">
        <f t="shared" si="1"/>
        <v/>
      </c>
    </row>
    <row r="89" spans="5:5">
      <c r="E89" s="21" t="str">
        <f t="shared" si="1"/>
        <v/>
      </c>
    </row>
    <row r="90" spans="5:5">
      <c r="E90" s="21" t="str">
        <f t="shared" si="1"/>
        <v/>
      </c>
    </row>
    <row r="91" spans="5:5">
      <c r="E91" s="21" t="str">
        <f t="shared" si="1"/>
        <v/>
      </c>
    </row>
    <row r="92" spans="5:5">
      <c r="E92" s="21" t="str">
        <f t="shared" si="1"/>
        <v/>
      </c>
    </row>
    <row r="93" spans="5:5">
      <c r="E93" s="21" t="str">
        <f t="shared" si="1"/>
        <v/>
      </c>
    </row>
    <row r="94" spans="5:5">
      <c r="E94" s="21" t="str">
        <f t="shared" si="1"/>
        <v/>
      </c>
    </row>
    <row r="95" spans="5:5">
      <c r="E95" s="21" t="str">
        <f t="shared" si="1"/>
        <v/>
      </c>
    </row>
    <row r="96" spans="5:5">
      <c r="E96" s="21" t="str">
        <f t="shared" si="1"/>
        <v/>
      </c>
    </row>
    <row r="97" spans="5:5">
      <c r="E97" s="21" t="str">
        <f t="shared" si="1"/>
        <v/>
      </c>
    </row>
    <row r="98" spans="5:5">
      <c r="E98" s="21" t="str">
        <f t="shared" si="1"/>
        <v/>
      </c>
    </row>
    <row r="99" spans="5:5">
      <c r="E99" s="21" t="str">
        <f t="shared" si="1"/>
        <v/>
      </c>
    </row>
    <row r="100" spans="5:5">
      <c r="E100" s="21" t="str">
        <f t="shared" si="1"/>
        <v/>
      </c>
    </row>
    <row r="101" spans="5:5">
      <c r="E101" s="21" t="str">
        <f t="shared" si="1"/>
        <v/>
      </c>
    </row>
    <row r="102" spans="5:5">
      <c r="E102" s="21" t="str">
        <f t="shared" si="1"/>
        <v/>
      </c>
    </row>
    <row r="103" spans="5:5">
      <c r="E103" s="21" t="str">
        <f t="shared" si="1"/>
        <v/>
      </c>
    </row>
    <row r="104" spans="5:5">
      <c r="E104" s="21" t="str">
        <f t="shared" si="1"/>
        <v/>
      </c>
    </row>
    <row r="105" spans="5:5">
      <c r="E105" s="21" t="str">
        <f t="shared" si="1"/>
        <v/>
      </c>
    </row>
    <row r="106" spans="5:5">
      <c r="E106" s="21" t="str">
        <f t="shared" si="1"/>
        <v/>
      </c>
    </row>
    <row r="107" spans="5:5">
      <c r="E107" s="21" t="str">
        <f t="shared" si="1"/>
        <v/>
      </c>
    </row>
    <row r="108" spans="5:5">
      <c r="E108" s="21" t="str">
        <f t="shared" si="1"/>
        <v/>
      </c>
    </row>
    <row r="109" spans="5:5">
      <c r="E109" s="21" t="str">
        <f t="shared" si="1"/>
        <v/>
      </c>
    </row>
    <row r="110" spans="5:5">
      <c r="E110" s="21" t="str">
        <f t="shared" si="1"/>
        <v/>
      </c>
    </row>
    <row r="111" spans="5:5">
      <c r="E111" s="21" t="str">
        <f t="shared" si="1"/>
        <v/>
      </c>
    </row>
    <row r="112" spans="5:5">
      <c r="E112" s="21" t="str">
        <f t="shared" si="1"/>
        <v/>
      </c>
    </row>
    <row r="113" spans="5:5">
      <c r="E113" s="21" t="str">
        <f t="shared" si="1"/>
        <v/>
      </c>
    </row>
    <row r="114" spans="5:5">
      <c r="E114" s="21" t="str">
        <f t="shared" si="1"/>
        <v/>
      </c>
    </row>
    <row r="115" spans="5:5">
      <c r="E115" s="21" t="str">
        <f t="shared" si="1"/>
        <v/>
      </c>
    </row>
    <row r="116" spans="5:5">
      <c r="E116" s="21" t="str">
        <f t="shared" si="1"/>
        <v/>
      </c>
    </row>
    <row r="117" spans="5:5">
      <c r="E117" s="21" t="str">
        <f t="shared" si="1"/>
        <v/>
      </c>
    </row>
    <row r="118" spans="5:5">
      <c r="E118" s="21" t="str">
        <f t="shared" si="1"/>
        <v/>
      </c>
    </row>
    <row r="119" spans="5:5">
      <c r="E119" s="21" t="str">
        <f t="shared" si="1"/>
        <v/>
      </c>
    </row>
    <row r="120" spans="5:5">
      <c r="E120" s="21" t="str">
        <f t="shared" si="1"/>
        <v/>
      </c>
    </row>
    <row r="121" spans="5:5">
      <c r="E121" s="21" t="str">
        <f t="shared" si="1"/>
        <v/>
      </c>
    </row>
    <row r="122" spans="5:5">
      <c r="E122" s="21" t="str">
        <f t="shared" si="1"/>
        <v/>
      </c>
    </row>
    <row r="123" spans="5:5">
      <c r="E123" s="21" t="str">
        <f t="shared" si="1"/>
        <v/>
      </c>
    </row>
    <row r="124" spans="5:5">
      <c r="E124" s="21" t="str">
        <f t="shared" si="1"/>
        <v/>
      </c>
    </row>
    <row r="125" spans="5:5">
      <c r="E125" s="21" t="str">
        <f t="shared" si="1"/>
        <v/>
      </c>
    </row>
    <row r="126" spans="5:5">
      <c r="E126" s="21" t="str">
        <f t="shared" si="1"/>
        <v/>
      </c>
    </row>
    <row r="127" spans="5:5">
      <c r="E127" s="21" t="str">
        <f t="shared" si="1"/>
        <v/>
      </c>
    </row>
    <row r="128" spans="5:5">
      <c r="E128" s="21" t="str">
        <f t="shared" si="1"/>
        <v/>
      </c>
    </row>
    <row r="129" spans="5:5">
      <c r="E129" s="21" t="str">
        <f t="shared" si="1"/>
        <v/>
      </c>
    </row>
    <row r="130" spans="5:5">
      <c r="E130" s="21" t="str">
        <f t="shared" si="1"/>
        <v/>
      </c>
    </row>
    <row r="131" spans="5:5">
      <c r="E131" s="21" t="str">
        <f t="shared" ref="E131:E194" si="2">IF(ISBLANK($B131),"",HYPERLINK($B131,"▶"))</f>
        <v/>
      </c>
    </row>
    <row r="132" spans="5:5">
      <c r="E132" s="21" t="str">
        <f t="shared" si="2"/>
        <v/>
      </c>
    </row>
    <row r="133" spans="5:5">
      <c r="E133" s="21" t="str">
        <f t="shared" si="2"/>
        <v/>
      </c>
    </row>
    <row r="134" spans="5:5">
      <c r="E134" s="21" t="str">
        <f t="shared" si="2"/>
        <v/>
      </c>
    </row>
    <row r="135" spans="5:5">
      <c r="E135" s="21" t="str">
        <f t="shared" si="2"/>
        <v/>
      </c>
    </row>
    <row r="136" spans="5:5">
      <c r="E136" s="21" t="str">
        <f t="shared" si="2"/>
        <v/>
      </c>
    </row>
    <row r="137" spans="5:5">
      <c r="E137" s="21" t="str">
        <f t="shared" si="2"/>
        <v/>
      </c>
    </row>
    <row r="138" spans="5:5">
      <c r="E138" s="21" t="str">
        <f t="shared" si="2"/>
        <v/>
      </c>
    </row>
    <row r="139" spans="5:5">
      <c r="E139" s="21" t="str">
        <f t="shared" si="2"/>
        <v/>
      </c>
    </row>
    <row r="140" spans="5:5">
      <c r="E140" s="21" t="str">
        <f t="shared" si="2"/>
        <v/>
      </c>
    </row>
    <row r="141" spans="5:5">
      <c r="E141" s="21" t="str">
        <f t="shared" si="2"/>
        <v/>
      </c>
    </row>
    <row r="142" spans="5:5">
      <c r="E142" s="21" t="str">
        <f t="shared" si="2"/>
        <v/>
      </c>
    </row>
    <row r="143" spans="5:5">
      <c r="E143" s="21" t="str">
        <f t="shared" si="2"/>
        <v/>
      </c>
    </row>
    <row r="144" spans="5:5">
      <c r="E144" s="21" t="str">
        <f t="shared" si="2"/>
        <v/>
      </c>
    </row>
    <row r="145" spans="5:5">
      <c r="E145" s="21" t="str">
        <f t="shared" si="2"/>
        <v/>
      </c>
    </row>
    <row r="146" spans="5:5">
      <c r="E146" s="21" t="str">
        <f t="shared" si="2"/>
        <v/>
      </c>
    </row>
    <row r="147" spans="5:5">
      <c r="E147" s="21" t="str">
        <f t="shared" si="2"/>
        <v/>
      </c>
    </row>
    <row r="148" spans="5:5">
      <c r="E148" s="21" t="str">
        <f t="shared" si="2"/>
        <v/>
      </c>
    </row>
    <row r="149" spans="5:5">
      <c r="E149" s="21" t="str">
        <f t="shared" si="2"/>
        <v/>
      </c>
    </row>
    <row r="150" spans="5:5">
      <c r="E150" s="21" t="str">
        <f t="shared" si="2"/>
        <v/>
      </c>
    </row>
    <row r="151" spans="5:5">
      <c r="E151" s="21" t="str">
        <f t="shared" si="2"/>
        <v/>
      </c>
    </row>
    <row r="152" spans="5:5">
      <c r="E152" s="21" t="str">
        <f t="shared" si="2"/>
        <v/>
      </c>
    </row>
    <row r="153" spans="5:5">
      <c r="E153" s="21" t="str">
        <f t="shared" si="2"/>
        <v/>
      </c>
    </row>
    <row r="154" spans="5:5">
      <c r="E154" s="21" t="str">
        <f t="shared" si="2"/>
        <v/>
      </c>
    </row>
    <row r="155" spans="5:5">
      <c r="E155" s="21" t="str">
        <f t="shared" si="2"/>
        <v/>
      </c>
    </row>
    <row r="156" spans="5:5">
      <c r="E156" s="21" t="str">
        <f t="shared" si="2"/>
        <v/>
      </c>
    </row>
    <row r="157" spans="5:5">
      <c r="E157" s="21" t="str">
        <f t="shared" si="2"/>
        <v/>
      </c>
    </row>
    <row r="158" spans="5:5">
      <c r="E158" s="21" t="str">
        <f t="shared" si="2"/>
        <v/>
      </c>
    </row>
    <row r="159" spans="5:5">
      <c r="E159" s="21" t="str">
        <f t="shared" si="2"/>
        <v/>
      </c>
    </row>
    <row r="160" spans="5:5">
      <c r="E160" s="21" t="str">
        <f t="shared" si="2"/>
        <v/>
      </c>
    </row>
    <row r="161" spans="5:5">
      <c r="E161" s="21" t="str">
        <f t="shared" si="2"/>
        <v/>
      </c>
    </row>
    <row r="162" spans="5:5">
      <c r="E162" s="21" t="str">
        <f t="shared" si="2"/>
        <v/>
      </c>
    </row>
    <row r="163" spans="5:5">
      <c r="E163" s="21" t="str">
        <f t="shared" si="2"/>
        <v/>
      </c>
    </row>
    <row r="164" spans="5:5">
      <c r="E164" s="21" t="str">
        <f t="shared" si="2"/>
        <v/>
      </c>
    </row>
    <row r="165" spans="5:5">
      <c r="E165" s="21" t="str">
        <f t="shared" si="2"/>
        <v/>
      </c>
    </row>
    <row r="166" spans="5:5">
      <c r="E166" s="21" t="str">
        <f t="shared" si="2"/>
        <v/>
      </c>
    </row>
    <row r="167" spans="5:5">
      <c r="E167" s="21" t="str">
        <f t="shared" si="2"/>
        <v/>
      </c>
    </row>
    <row r="168" spans="5:5">
      <c r="E168" s="21" t="str">
        <f t="shared" si="2"/>
        <v/>
      </c>
    </row>
    <row r="169" spans="5:5">
      <c r="E169" s="21" t="str">
        <f t="shared" si="2"/>
        <v/>
      </c>
    </row>
    <row r="170" spans="5:5">
      <c r="E170" s="21" t="str">
        <f t="shared" si="2"/>
        <v/>
      </c>
    </row>
    <row r="171" spans="5:5">
      <c r="E171" s="21" t="str">
        <f t="shared" si="2"/>
        <v/>
      </c>
    </row>
    <row r="172" spans="5:5">
      <c r="E172" s="21" t="str">
        <f t="shared" si="2"/>
        <v/>
      </c>
    </row>
    <row r="173" spans="5:5">
      <c r="E173" s="21" t="str">
        <f t="shared" si="2"/>
        <v/>
      </c>
    </row>
    <row r="174" spans="5:5">
      <c r="E174" s="21" t="str">
        <f t="shared" si="2"/>
        <v/>
      </c>
    </row>
    <row r="175" spans="5:5">
      <c r="E175" s="21" t="str">
        <f t="shared" si="2"/>
        <v/>
      </c>
    </row>
    <row r="176" spans="5:5">
      <c r="E176" s="21" t="str">
        <f t="shared" si="2"/>
        <v/>
      </c>
    </row>
    <row r="177" spans="5:5">
      <c r="E177" s="21" t="str">
        <f t="shared" si="2"/>
        <v/>
      </c>
    </row>
    <row r="178" spans="5:5">
      <c r="E178" s="21" t="str">
        <f t="shared" si="2"/>
        <v/>
      </c>
    </row>
    <row r="179" spans="5:5">
      <c r="E179" s="21" t="str">
        <f t="shared" si="2"/>
        <v/>
      </c>
    </row>
    <row r="180" spans="5:5">
      <c r="E180" s="21" t="str">
        <f t="shared" si="2"/>
        <v/>
      </c>
    </row>
    <row r="181" spans="5:5">
      <c r="E181" s="21" t="str">
        <f t="shared" si="2"/>
        <v/>
      </c>
    </row>
    <row r="182" spans="5:5">
      <c r="E182" s="21" t="str">
        <f t="shared" si="2"/>
        <v/>
      </c>
    </row>
    <row r="183" spans="5:5">
      <c r="E183" s="21" t="str">
        <f t="shared" si="2"/>
        <v/>
      </c>
    </row>
    <row r="184" spans="5:5">
      <c r="E184" s="21" t="str">
        <f t="shared" si="2"/>
        <v/>
      </c>
    </row>
    <row r="185" spans="5:5">
      <c r="E185" s="21" t="str">
        <f t="shared" si="2"/>
        <v/>
      </c>
    </row>
    <row r="186" spans="5:5">
      <c r="E186" s="21" t="str">
        <f t="shared" si="2"/>
        <v/>
      </c>
    </row>
    <row r="187" spans="5:5">
      <c r="E187" s="21" t="str">
        <f t="shared" si="2"/>
        <v/>
      </c>
    </row>
    <row r="188" spans="5:5">
      <c r="E188" s="21" t="str">
        <f t="shared" si="2"/>
        <v/>
      </c>
    </row>
    <row r="189" spans="5:5">
      <c r="E189" s="21" t="str">
        <f t="shared" si="2"/>
        <v/>
      </c>
    </row>
    <row r="190" spans="5:5">
      <c r="E190" s="21" t="str">
        <f t="shared" si="2"/>
        <v/>
      </c>
    </row>
    <row r="191" spans="5:5">
      <c r="E191" s="21" t="str">
        <f t="shared" si="2"/>
        <v/>
      </c>
    </row>
    <row r="192" spans="5:5">
      <c r="E192" s="21" t="str">
        <f t="shared" si="2"/>
        <v/>
      </c>
    </row>
    <row r="193" spans="5:5">
      <c r="E193" s="21" t="str">
        <f t="shared" si="2"/>
        <v/>
      </c>
    </row>
    <row r="194" spans="5:5">
      <c r="E194" s="21" t="str">
        <f t="shared" si="2"/>
        <v/>
      </c>
    </row>
    <row r="195" spans="5:5">
      <c r="E195" s="21" t="str">
        <f t="shared" ref="E195:E200" si="3">IF(ISBLANK($B195),"",HYPERLINK($B195,"▶"))</f>
        <v/>
      </c>
    </row>
    <row r="196" spans="5:5">
      <c r="E196" s="21" t="str">
        <f t="shared" si="3"/>
        <v/>
      </c>
    </row>
    <row r="197" spans="5:5">
      <c r="E197" s="21" t="str">
        <f t="shared" si="3"/>
        <v/>
      </c>
    </row>
    <row r="198" spans="5:5">
      <c r="E198" s="21" t="str">
        <f t="shared" si="3"/>
        <v/>
      </c>
    </row>
    <row r="199" spans="5:5">
      <c r="E199" s="21" t="str">
        <f t="shared" si="3"/>
        <v/>
      </c>
    </row>
    <row r="200" spans="5:5">
      <c r="E200" s="21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07A83-2339-4BA7-81A5-EFAECB146658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/>
  <cols>
    <col min="1" max="1" width="54.375" style="18" customWidth="1"/>
    <col min="2" max="2" width="0.875" style="39" customWidth="1"/>
    <col min="3" max="3" width="19.125" style="2" customWidth="1"/>
    <col min="4" max="4" width="13.75" style="2" customWidth="1"/>
    <col min="5" max="5" width="9" style="20"/>
  </cols>
  <sheetData>
    <row r="1" spans="1:5" s="1" customFormat="1" ht="17.25" thickBot="1">
      <c r="A1" s="28" t="s">
        <v>28</v>
      </c>
      <c r="B1" s="37" t="s">
        <v>55</v>
      </c>
      <c r="C1" s="28" t="s">
        <v>74</v>
      </c>
      <c r="D1" s="28" t="s">
        <v>75</v>
      </c>
      <c r="E1" s="28" t="s">
        <v>41</v>
      </c>
    </row>
    <row r="2" spans="1:5" ht="17.25" thickTop="1">
      <c r="A2" s="18" t="s">
        <v>1138</v>
      </c>
      <c r="B2" s="38" t="s">
        <v>1139</v>
      </c>
      <c r="C2" s="2" t="s">
        <v>1140</v>
      </c>
      <c r="D2" s="2" t="s">
        <v>1108</v>
      </c>
      <c r="E2" s="21" t="str">
        <f>IF(ISBLANK($B2),"",HYPERLINK($B2,"▶"))</f>
        <v>▶</v>
      </c>
    </row>
    <row r="3" spans="1:5">
      <c r="A3" s="18" t="s">
        <v>1141</v>
      </c>
      <c r="B3" s="38" t="s">
        <v>1142</v>
      </c>
      <c r="C3" s="2" t="s">
        <v>1140</v>
      </c>
      <c r="D3" s="2" t="s">
        <v>1108</v>
      </c>
      <c r="E3" s="21" t="str">
        <f t="shared" ref="E3:E66" si="0">IF(ISBLANK($B3),"",HYPERLINK($B3,"▶"))</f>
        <v>▶</v>
      </c>
    </row>
    <row r="4" spans="1:5">
      <c r="A4" s="18" t="s">
        <v>1143</v>
      </c>
      <c r="B4" s="38" t="s">
        <v>1144</v>
      </c>
      <c r="C4" s="2" t="s">
        <v>1135</v>
      </c>
      <c r="D4" s="2" t="s">
        <v>1108</v>
      </c>
      <c r="E4" s="21" t="str">
        <f t="shared" si="0"/>
        <v>▶</v>
      </c>
    </row>
    <row r="5" spans="1:5">
      <c r="A5" s="18" t="s">
        <v>1145</v>
      </c>
      <c r="B5" s="38" t="s">
        <v>1146</v>
      </c>
      <c r="C5" s="2" t="s">
        <v>1147</v>
      </c>
      <c r="D5" s="2" t="s">
        <v>1108</v>
      </c>
      <c r="E5" s="21" t="str">
        <f t="shared" si="0"/>
        <v>▶</v>
      </c>
    </row>
    <row r="6" spans="1:5">
      <c r="A6" s="18" t="s">
        <v>1148</v>
      </c>
      <c r="B6" s="38" t="s">
        <v>1149</v>
      </c>
      <c r="C6" s="2" t="s">
        <v>1150</v>
      </c>
      <c r="D6" s="2" t="s">
        <v>1108</v>
      </c>
      <c r="E6" s="21" t="str">
        <f t="shared" si="0"/>
        <v>▶</v>
      </c>
    </row>
    <row r="7" spans="1:5">
      <c r="A7" s="18" t="s">
        <v>1151</v>
      </c>
      <c r="B7" s="38" t="s">
        <v>1152</v>
      </c>
      <c r="C7" s="2" t="s">
        <v>1122</v>
      </c>
      <c r="D7" s="2" t="s">
        <v>1108</v>
      </c>
      <c r="E7" s="21" t="str">
        <f t="shared" si="0"/>
        <v>▶</v>
      </c>
    </row>
    <row r="8" spans="1:5">
      <c r="A8" s="18" t="s">
        <v>1153</v>
      </c>
      <c r="B8" s="38" t="s">
        <v>1154</v>
      </c>
      <c r="C8" s="2" t="s">
        <v>1107</v>
      </c>
      <c r="D8" s="2" t="s">
        <v>1108</v>
      </c>
      <c r="E8" s="21" t="str">
        <f t="shared" si="0"/>
        <v>▶</v>
      </c>
    </row>
    <row r="9" spans="1:5">
      <c r="A9" s="18" t="s">
        <v>1155</v>
      </c>
      <c r="B9" s="39" t="s">
        <v>1156</v>
      </c>
      <c r="C9" s="2" t="s">
        <v>1150</v>
      </c>
      <c r="D9" s="2" t="s">
        <v>1108</v>
      </c>
      <c r="E9" s="21" t="str">
        <f t="shared" si="0"/>
        <v>▶</v>
      </c>
    </row>
    <row r="10" spans="1:5">
      <c r="E10" s="21" t="str">
        <f t="shared" si="0"/>
        <v/>
      </c>
    </row>
    <row r="11" spans="1:5">
      <c r="E11" s="21" t="str">
        <f t="shared" si="0"/>
        <v/>
      </c>
    </row>
    <row r="12" spans="1:5">
      <c r="E12" s="21" t="str">
        <f t="shared" si="0"/>
        <v/>
      </c>
    </row>
    <row r="13" spans="1:5">
      <c r="E13" s="21" t="str">
        <f t="shared" si="0"/>
        <v/>
      </c>
    </row>
    <row r="14" spans="1:5">
      <c r="E14" s="21" t="str">
        <f t="shared" si="0"/>
        <v/>
      </c>
    </row>
    <row r="15" spans="1:5">
      <c r="E15" s="21" t="str">
        <f t="shared" si="0"/>
        <v/>
      </c>
    </row>
    <row r="16" spans="1:5">
      <c r="E16" s="21" t="str">
        <f t="shared" si="0"/>
        <v/>
      </c>
    </row>
    <row r="17" spans="5:5">
      <c r="E17" s="21" t="str">
        <f t="shared" si="0"/>
        <v/>
      </c>
    </row>
    <row r="18" spans="5:5">
      <c r="E18" s="21" t="str">
        <f t="shared" si="0"/>
        <v/>
      </c>
    </row>
    <row r="19" spans="5:5">
      <c r="E19" s="21" t="str">
        <f t="shared" si="0"/>
        <v/>
      </c>
    </row>
    <row r="20" spans="5:5">
      <c r="E20" s="21" t="str">
        <f t="shared" si="0"/>
        <v/>
      </c>
    </row>
    <row r="21" spans="5:5">
      <c r="E21" s="21" t="str">
        <f t="shared" si="0"/>
        <v/>
      </c>
    </row>
    <row r="22" spans="5:5">
      <c r="E22" s="21" t="str">
        <f t="shared" si="0"/>
        <v/>
      </c>
    </row>
    <row r="23" spans="5:5">
      <c r="E23" s="21" t="str">
        <f t="shared" si="0"/>
        <v/>
      </c>
    </row>
    <row r="24" spans="5:5">
      <c r="E24" s="21" t="str">
        <f t="shared" si="0"/>
        <v/>
      </c>
    </row>
    <row r="25" spans="5:5">
      <c r="E25" s="21" t="str">
        <f t="shared" si="0"/>
        <v/>
      </c>
    </row>
    <row r="26" spans="5:5">
      <c r="E26" s="21" t="str">
        <f t="shared" si="0"/>
        <v/>
      </c>
    </row>
    <row r="27" spans="5:5">
      <c r="E27" s="21" t="str">
        <f t="shared" si="0"/>
        <v/>
      </c>
    </row>
    <row r="28" spans="5:5">
      <c r="E28" s="21" t="str">
        <f t="shared" si="0"/>
        <v/>
      </c>
    </row>
    <row r="29" spans="5:5">
      <c r="E29" s="21" t="str">
        <f t="shared" si="0"/>
        <v/>
      </c>
    </row>
    <row r="30" spans="5:5">
      <c r="E30" s="21" t="str">
        <f t="shared" si="0"/>
        <v/>
      </c>
    </row>
    <row r="31" spans="5:5">
      <c r="E31" s="21" t="str">
        <f t="shared" si="0"/>
        <v/>
      </c>
    </row>
    <row r="32" spans="5:5">
      <c r="E32" s="21" t="str">
        <f t="shared" si="0"/>
        <v/>
      </c>
    </row>
    <row r="33" spans="5:5">
      <c r="E33" s="21" t="str">
        <f t="shared" si="0"/>
        <v/>
      </c>
    </row>
    <row r="34" spans="5:5">
      <c r="E34" s="21" t="str">
        <f t="shared" si="0"/>
        <v/>
      </c>
    </row>
    <row r="35" spans="5:5">
      <c r="E35" s="21" t="str">
        <f t="shared" si="0"/>
        <v/>
      </c>
    </row>
    <row r="36" spans="5:5">
      <c r="E36" s="21" t="str">
        <f t="shared" si="0"/>
        <v/>
      </c>
    </row>
    <row r="37" spans="5:5">
      <c r="E37" s="21" t="str">
        <f t="shared" si="0"/>
        <v/>
      </c>
    </row>
    <row r="38" spans="5:5">
      <c r="E38" s="21" t="str">
        <f t="shared" si="0"/>
        <v/>
      </c>
    </row>
    <row r="39" spans="5:5">
      <c r="E39" s="21" t="str">
        <f t="shared" si="0"/>
        <v/>
      </c>
    </row>
    <row r="40" spans="5:5">
      <c r="E40" s="21" t="str">
        <f t="shared" si="0"/>
        <v/>
      </c>
    </row>
    <row r="41" spans="5:5">
      <c r="E41" s="21" t="str">
        <f t="shared" si="0"/>
        <v/>
      </c>
    </row>
    <row r="42" spans="5:5">
      <c r="E42" s="21" t="str">
        <f t="shared" si="0"/>
        <v/>
      </c>
    </row>
    <row r="43" spans="5:5">
      <c r="E43" s="21" t="str">
        <f t="shared" si="0"/>
        <v/>
      </c>
    </row>
    <row r="44" spans="5:5">
      <c r="E44" s="21" t="str">
        <f t="shared" si="0"/>
        <v/>
      </c>
    </row>
    <row r="45" spans="5:5">
      <c r="E45" s="21" t="str">
        <f t="shared" si="0"/>
        <v/>
      </c>
    </row>
    <row r="46" spans="5:5">
      <c r="E46" s="21" t="str">
        <f t="shared" si="0"/>
        <v/>
      </c>
    </row>
    <row r="47" spans="5:5">
      <c r="E47" s="21" t="str">
        <f t="shared" si="0"/>
        <v/>
      </c>
    </row>
    <row r="48" spans="5:5">
      <c r="E48" s="21" t="str">
        <f t="shared" si="0"/>
        <v/>
      </c>
    </row>
    <row r="49" spans="5:5">
      <c r="E49" s="21" t="str">
        <f t="shared" si="0"/>
        <v/>
      </c>
    </row>
    <row r="50" spans="5:5">
      <c r="E50" s="21" t="str">
        <f t="shared" si="0"/>
        <v/>
      </c>
    </row>
    <row r="51" spans="5:5">
      <c r="E51" s="21" t="str">
        <f t="shared" si="0"/>
        <v/>
      </c>
    </row>
    <row r="52" spans="5:5">
      <c r="E52" s="21" t="str">
        <f t="shared" si="0"/>
        <v/>
      </c>
    </row>
    <row r="53" spans="5:5">
      <c r="E53" s="21" t="str">
        <f t="shared" si="0"/>
        <v/>
      </c>
    </row>
    <row r="54" spans="5:5">
      <c r="E54" s="21" t="str">
        <f t="shared" si="0"/>
        <v/>
      </c>
    </row>
    <row r="55" spans="5:5">
      <c r="E55" s="21" t="str">
        <f t="shared" si="0"/>
        <v/>
      </c>
    </row>
    <row r="56" spans="5:5">
      <c r="E56" s="21" t="str">
        <f t="shared" si="0"/>
        <v/>
      </c>
    </row>
    <row r="57" spans="5:5">
      <c r="E57" s="21" t="str">
        <f t="shared" si="0"/>
        <v/>
      </c>
    </row>
    <row r="58" spans="5:5">
      <c r="E58" s="21" t="str">
        <f t="shared" si="0"/>
        <v/>
      </c>
    </row>
    <row r="59" spans="5:5">
      <c r="E59" s="21" t="str">
        <f t="shared" si="0"/>
        <v/>
      </c>
    </row>
    <row r="60" spans="5:5">
      <c r="E60" s="21" t="str">
        <f t="shared" si="0"/>
        <v/>
      </c>
    </row>
    <row r="61" spans="5:5">
      <c r="E61" s="21" t="str">
        <f t="shared" si="0"/>
        <v/>
      </c>
    </row>
    <row r="62" spans="5:5">
      <c r="E62" s="21" t="str">
        <f t="shared" si="0"/>
        <v/>
      </c>
    </row>
    <row r="63" spans="5:5">
      <c r="E63" s="21" t="str">
        <f t="shared" si="0"/>
        <v/>
      </c>
    </row>
    <row r="64" spans="5:5">
      <c r="E64" s="21" t="str">
        <f t="shared" si="0"/>
        <v/>
      </c>
    </row>
    <row r="65" spans="5:5">
      <c r="E65" s="21" t="str">
        <f t="shared" si="0"/>
        <v/>
      </c>
    </row>
    <row r="66" spans="5:5">
      <c r="E66" s="21" t="str">
        <f t="shared" si="0"/>
        <v/>
      </c>
    </row>
    <row r="67" spans="5:5">
      <c r="E67" s="21" t="str">
        <f t="shared" ref="E67:E130" si="1">IF(ISBLANK($B67),"",HYPERLINK($B67,"▶"))</f>
        <v/>
      </c>
    </row>
    <row r="68" spans="5:5">
      <c r="E68" s="21" t="str">
        <f t="shared" si="1"/>
        <v/>
      </c>
    </row>
    <row r="69" spans="5:5">
      <c r="E69" s="21" t="str">
        <f t="shared" si="1"/>
        <v/>
      </c>
    </row>
    <row r="70" spans="5:5">
      <c r="E70" s="21" t="str">
        <f t="shared" si="1"/>
        <v/>
      </c>
    </row>
    <row r="71" spans="5:5">
      <c r="E71" s="21" t="str">
        <f t="shared" si="1"/>
        <v/>
      </c>
    </row>
    <row r="72" spans="5:5">
      <c r="E72" s="21" t="str">
        <f t="shared" si="1"/>
        <v/>
      </c>
    </row>
    <row r="73" spans="5:5">
      <c r="E73" s="21" t="str">
        <f t="shared" si="1"/>
        <v/>
      </c>
    </row>
    <row r="74" spans="5:5">
      <c r="E74" s="21" t="str">
        <f t="shared" si="1"/>
        <v/>
      </c>
    </row>
    <row r="75" spans="5:5">
      <c r="E75" s="21" t="str">
        <f t="shared" si="1"/>
        <v/>
      </c>
    </row>
    <row r="76" spans="5:5">
      <c r="E76" s="21" t="str">
        <f t="shared" si="1"/>
        <v/>
      </c>
    </row>
    <row r="77" spans="5:5">
      <c r="E77" s="21" t="str">
        <f t="shared" si="1"/>
        <v/>
      </c>
    </row>
    <row r="78" spans="5:5">
      <c r="E78" s="21" t="str">
        <f t="shared" si="1"/>
        <v/>
      </c>
    </row>
    <row r="79" spans="5:5">
      <c r="E79" s="21" t="str">
        <f t="shared" si="1"/>
        <v/>
      </c>
    </row>
    <row r="80" spans="5:5">
      <c r="E80" s="21" t="str">
        <f t="shared" si="1"/>
        <v/>
      </c>
    </row>
    <row r="81" spans="5:5">
      <c r="E81" s="21" t="str">
        <f t="shared" si="1"/>
        <v/>
      </c>
    </row>
    <row r="82" spans="5:5">
      <c r="E82" s="21" t="str">
        <f t="shared" si="1"/>
        <v/>
      </c>
    </row>
    <row r="83" spans="5:5">
      <c r="E83" s="21" t="str">
        <f t="shared" si="1"/>
        <v/>
      </c>
    </row>
    <row r="84" spans="5:5">
      <c r="E84" s="21" t="str">
        <f t="shared" si="1"/>
        <v/>
      </c>
    </row>
    <row r="85" spans="5:5">
      <c r="E85" s="21" t="str">
        <f t="shared" si="1"/>
        <v/>
      </c>
    </row>
    <row r="86" spans="5:5">
      <c r="E86" s="21" t="str">
        <f t="shared" si="1"/>
        <v/>
      </c>
    </row>
    <row r="87" spans="5:5">
      <c r="E87" s="21" t="str">
        <f t="shared" si="1"/>
        <v/>
      </c>
    </row>
    <row r="88" spans="5:5">
      <c r="E88" s="21" t="str">
        <f t="shared" si="1"/>
        <v/>
      </c>
    </row>
    <row r="89" spans="5:5">
      <c r="E89" s="21" t="str">
        <f t="shared" si="1"/>
        <v/>
      </c>
    </row>
    <row r="90" spans="5:5">
      <c r="E90" s="21" t="str">
        <f t="shared" si="1"/>
        <v/>
      </c>
    </row>
    <row r="91" spans="5:5">
      <c r="E91" s="21" t="str">
        <f t="shared" si="1"/>
        <v/>
      </c>
    </row>
    <row r="92" spans="5:5">
      <c r="E92" s="21" t="str">
        <f t="shared" si="1"/>
        <v/>
      </c>
    </row>
    <row r="93" spans="5:5">
      <c r="E93" s="21" t="str">
        <f t="shared" si="1"/>
        <v/>
      </c>
    </row>
    <row r="94" spans="5:5">
      <c r="E94" s="21" t="str">
        <f t="shared" si="1"/>
        <v/>
      </c>
    </row>
    <row r="95" spans="5:5">
      <c r="E95" s="21" t="str">
        <f t="shared" si="1"/>
        <v/>
      </c>
    </row>
    <row r="96" spans="5:5">
      <c r="E96" s="21" t="str">
        <f t="shared" si="1"/>
        <v/>
      </c>
    </row>
    <row r="97" spans="5:5">
      <c r="E97" s="21" t="str">
        <f t="shared" si="1"/>
        <v/>
      </c>
    </row>
    <row r="98" spans="5:5">
      <c r="E98" s="21" t="str">
        <f t="shared" si="1"/>
        <v/>
      </c>
    </row>
    <row r="99" spans="5:5">
      <c r="E99" s="21" t="str">
        <f t="shared" si="1"/>
        <v/>
      </c>
    </row>
    <row r="100" spans="5:5">
      <c r="E100" s="21" t="str">
        <f t="shared" si="1"/>
        <v/>
      </c>
    </row>
    <row r="101" spans="5:5">
      <c r="E101" s="21" t="str">
        <f t="shared" si="1"/>
        <v/>
      </c>
    </row>
    <row r="102" spans="5:5">
      <c r="E102" s="21" t="str">
        <f t="shared" si="1"/>
        <v/>
      </c>
    </row>
    <row r="103" spans="5:5">
      <c r="E103" s="21" t="str">
        <f t="shared" si="1"/>
        <v/>
      </c>
    </row>
    <row r="104" spans="5:5">
      <c r="E104" s="21" t="str">
        <f t="shared" si="1"/>
        <v/>
      </c>
    </row>
    <row r="105" spans="5:5">
      <c r="E105" s="21" t="str">
        <f t="shared" si="1"/>
        <v/>
      </c>
    </row>
    <row r="106" spans="5:5">
      <c r="E106" s="21" t="str">
        <f t="shared" si="1"/>
        <v/>
      </c>
    </row>
    <row r="107" spans="5:5">
      <c r="E107" s="21" t="str">
        <f t="shared" si="1"/>
        <v/>
      </c>
    </row>
    <row r="108" spans="5:5">
      <c r="E108" s="21" t="str">
        <f t="shared" si="1"/>
        <v/>
      </c>
    </row>
    <row r="109" spans="5:5">
      <c r="E109" s="21" t="str">
        <f t="shared" si="1"/>
        <v/>
      </c>
    </row>
    <row r="110" spans="5:5">
      <c r="E110" s="21" t="str">
        <f t="shared" si="1"/>
        <v/>
      </c>
    </row>
    <row r="111" spans="5:5">
      <c r="E111" s="21" t="str">
        <f t="shared" si="1"/>
        <v/>
      </c>
    </row>
    <row r="112" spans="5:5">
      <c r="E112" s="21" t="str">
        <f t="shared" si="1"/>
        <v/>
      </c>
    </row>
    <row r="113" spans="5:5">
      <c r="E113" s="21" t="str">
        <f t="shared" si="1"/>
        <v/>
      </c>
    </row>
    <row r="114" spans="5:5">
      <c r="E114" s="21" t="str">
        <f t="shared" si="1"/>
        <v/>
      </c>
    </row>
    <row r="115" spans="5:5">
      <c r="E115" s="21" t="str">
        <f t="shared" si="1"/>
        <v/>
      </c>
    </row>
    <row r="116" spans="5:5">
      <c r="E116" s="21" t="str">
        <f t="shared" si="1"/>
        <v/>
      </c>
    </row>
    <row r="117" spans="5:5">
      <c r="E117" s="21" t="str">
        <f t="shared" si="1"/>
        <v/>
      </c>
    </row>
    <row r="118" spans="5:5">
      <c r="E118" s="21" t="str">
        <f t="shared" si="1"/>
        <v/>
      </c>
    </row>
    <row r="119" spans="5:5">
      <c r="E119" s="21" t="str">
        <f t="shared" si="1"/>
        <v/>
      </c>
    </row>
    <row r="120" spans="5:5">
      <c r="E120" s="21" t="str">
        <f t="shared" si="1"/>
        <v/>
      </c>
    </row>
    <row r="121" spans="5:5">
      <c r="E121" s="21" t="str">
        <f t="shared" si="1"/>
        <v/>
      </c>
    </row>
    <row r="122" spans="5:5">
      <c r="E122" s="21" t="str">
        <f t="shared" si="1"/>
        <v/>
      </c>
    </row>
    <row r="123" spans="5:5">
      <c r="E123" s="21" t="str">
        <f t="shared" si="1"/>
        <v/>
      </c>
    </row>
    <row r="124" spans="5:5">
      <c r="E124" s="21" t="str">
        <f t="shared" si="1"/>
        <v/>
      </c>
    </row>
    <row r="125" spans="5:5">
      <c r="E125" s="21" t="str">
        <f t="shared" si="1"/>
        <v/>
      </c>
    </row>
    <row r="126" spans="5:5">
      <c r="E126" s="21" t="str">
        <f t="shared" si="1"/>
        <v/>
      </c>
    </row>
    <row r="127" spans="5:5">
      <c r="E127" s="21" t="str">
        <f t="shared" si="1"/>
        <v/>
      </c>
    </row>
    <row r="128" spans="5:5">
      <c r="E128" s="21" t="str">
        <f t="shared" si="1"/>
        <v/>
      </c>
    </row>
    <row r="129" spans="5:5">
      <c r="E129" s="21" t="str">
        <f t="shared" si="1"/>
        <v/>
      </c>
    </row>
    <row r="130" spans="5:5">
      <c r="E130" s="21" t="str">
        <f t="shared" si="1"/>
        <v/>
      </c>
    </row>
    <row r="131" spans="5:5">
      <c r="E131" s="21" t="str">
        <f t="shared" ref="E131:E194" si="2">IF(ISBLANK($B131),"",HYPERLINK($B131,"▶"))</f>
        <v/>
      </c>
    </row>
    <row r="132" spans="5:5">
      <c r="E132" s="21" t="str">
        <f t="shared" si="2"/>
        <v/>
      </c>
    </row>
    <row r="133" spans="5:5">
      <c r="E133" s="21" t="str">
        <f t="shared" si="2"/>
        <v/>
      </c>
    </row>
    <row r="134" spans="5:5">
      <c r="E134" s="21" t="str">
        <f t="shared" si="2"/>
        <v/>
      </c>
    </row>
    <row r="135" spans="5:5">
      <c r="E135" s="21" t="str">
        <f t="shared" si="2"/>
        <v/>
      </c>
    </row>
    <row r="136" spans="5:5">
      <c r="E136" s="21" t="str">
        <f t="shared" si="2"/>
        <v/>
      </c>
    </row>
    <row r="137" spans="5:5">
      <c r="E137" s="21" t="str">
        <f t="shared" si="2"/>
        <v/>
      </c>
    </row>
    <row r="138" spans="5:5">
      <c r="E138" s="21" t="str">
        <f t="shared" si="2"/>
        <v/>
      </c>
    </row>
    <row r="139" spans="5:5">
      <c r="E139" s="21" t="str">
        <f t="shared" si="2"/>
        <v/>
      </c>
    </row>
    <row r="140" spans="5:5">
      <c r="E140" s="21" t="str">
        <f t="shared" si="2"/>
        <v/>
      </c>
    </row>
    <row r="141" spans="5:5">
      <c r="E141" s="21" t="str">
        <f t="shared" si="2"/>
        <v/>
      </c>
    </row>
    <row r="142" spans="5:5">
      <c r="E142" s="21" t="str">
        <f t="shared" si="2"/>
        <v/>
      </c>
    </row>
    <row r="143" spans="5:5">
      <c r="E143" s="21" t="str">
        <f t="shared" si="2"/>
        <v/>
      </c>
    </row>
    <row r="144" spans="5:5">
      <c r="E144" s="21" t="str">
        <f t="shared" si="2"/>
        <v/>
      </c>
    </row>
    <row r="145" spans="5:5">
      <c r="E145" s="21" t="str">
        <f t="shared" si="2"/>
        <v/>
      </c>
    </row>
    <row r="146" spans="5:5">
      <c r="E146" s="21" t="str">
        <f t="shared" si="2"/>
        <v/>
      </c>
    </row>
    <row r="147" spans="5:5">
      <c r="E147" s="21" t="str">
        <f t="shared" si="2"/>
        <v/>
      </c>
    </row>
    <row r="148" spans="5:5">
      <c r="E148" s="21" t="str">
        <f t="shared" si="2"/>
        <v/>
      </c>
    </row>
    <row r="149" spans="5:5">
      <c r="E149" s="21" t="str">
        <f t="shared" si="2"/>
        <v/>
      </c>
    </row>
    <row r="150" spans="5:5">
      <c r="E150" s="21" t="str">
        <f t="shared" si="2"/>
        <v/>
      </c>
    </row>
    <row r="151" spans="5:5">
      <c r="E151" s="21" t="str">
        <f t="shared" si="2"/>
        <v/>
      </c>
    </row>
    <row r="152" spans="5:5">
      <c r="E152" s="21" t="str">
        <f t="shared" si="2"/>
        <v/>
      </c>
    </row>
    <row r="153" spans="5:5">
      <c r="E153" s="21" t="str">
        <f t="shared" si="2"/>
        <v/>
      </c>
    </row>
    <row r="154" spans="5:5">
      <c r="E154" s="21" t="str">
        <f t="shared" si="2"/>
        <v/>
      </c>
    </row>
    <row r="155" spans="5:5">
      <c r="E155" s="21" t="str">
        <f t="shared" si="2"/>
        <v/>
      </c>
    </row>
    <row r="156" spans="5:5">
      <c r="E156" s="21" t="str">
        <f t="shared" si="2"/>
        <v/>
      </c>
    </row>
    <row r="157" spans="5:5">
      <c r="E157" s="21" t="str">
        <f t="shared" si="2"/>
        <v/>
      </c>
    </row>
    <row r="158" spans="5:5">
      <c r="E158" s="21" t="str">
        <f t="shared" si="2"/>
        <v/>
      </c>
    </row>
    <row r="159" spans="5:5">
      <c r="E159" s="21" t="str">
        <f t="shared" si="2"/>
        <v/>
      </c>
    </row>
    <row r="160" spans="5:5">
      <c r="E160" s="21" t="str">
        <f t="shared" si="2"/>
        <v/>
      </c>
    </row>
    <row r="161" spans="5:5">
      <c r="E161" s="21" t="str">
        <f t="shared" si="2"/>
        <v/>
      </c>
    </row>
    <row r="162" spans="5:5">
      <c r="E162" s="21" t="str">
        <f t="shared" si="2"/>
        <v/>
      </c>
    </row>
    <row r="163" spans="5:5">
      <c r="E163" s="21" t="str">
        <f t="shared" si="2"/>
        <v/>
      </c>
    </row>
    <row r="164" spans="5:5">
      <c r="E164" s="21" t="str">
        <f t="shared" si="2"/>
        <v/>
      </c>
    </row>
    <row r="165" spans="5:5">
      <c r="E165" s="21" t="str">
        <f t="shared" si="2"/>
        <v/>
      </c>
    </row>
    <row r="166" spans="5:5">
      <c r="E166" s="21" t="str">
        <f t="shared" si="2"/>
        <v/>
      </c>
    </row>
    <row r="167" spans="5:5">
      <c r="E167" s="21" t="str">
        <f t="shared" si="2"/>
        <v/>
      </c>
    </row>
    <row r="168" spans="5:5">
      <c r="E168" s="21" t="str">
        <f t="shared" si="2"/>
        <v/>
      </c>
    </row>
    <row r="169" spans="5:5">
      <c r="E169" s="21" t="str">
        <f t="shared" si="2"/>
        <v/>
      </c>
    </row>
    <row r="170" spans="5:5">
      <c r="E170" s="21" t="str">
        <f t="shared" si="2"/>
        <v/>
      </c>
    </row>
    <row r="171" spans="5:5">
      <c r="E171" s="21" t="str">
        <f t="shared" si="2"/>
        <v/>
      </c>
    </row>
    <row r="172" spans="5:5">
      <c r="E172" s="21" t="str">
        <f t="shared" si="2"/>
        <v/>
      </c>
    </row>
    <row r="173" spans="5:5">
      <c r="E173" s="21" t="str">
        <f t="shared" si="2"/>
        <v/>
      </c>
    </row>
    <row r="174" spans="5:5">
      <c r="E174" s="21" t="str">
        <f t="shared" si="2"/>
        <v/>
      </c>
    </row>
    <row r="175" spans="5:5">
      <c r="E175" s="21" t="str">
        <f t="shared" si="2"/>
        <v/>
      </c>
    </row>
    <row r="176" spans="5:5">
      <c r="E176" s="21" t="str">
        <f t="shared" si="2"/>
        <v/>
      </c>
    </row>
    <row r="177" spans="5:5">
      <c r="E177" s="21" t="str">
        <f t="shared" si="2"/>
        <v/>
      </c>
    </row>
    <row r="178" spans="5:5">
      <c r="E178" s="21" t="str">
        <f t="shared" si="2"/>
        <v/>
      </c>
    </row>
    <row r="179" spans="5:5">
      <c r="E179" s="21" t="str">
        <f t="shared" si="2"/>
        <v/>
      </c>
    </row>
    <row r="180" spans="5:5">
      <c r="E180" s="21" t="str">
        <f t="shared" si="2"/>
        <v/>
      </c>
    </row>
    <row r="181" spans="5:5">
      <c r="E181" s="21" t="str">
        <f t="shared" si="2"/>
        <v/>
      </c>
    </row>
    <row r="182" spans="5:5">
      <c r="E182" s="21" t="str">
        <f t="shared" si="2"/>
        <v/>
      </c>
    </row>
    <row r="183" spans="5:5">
      <c r="E183" s="21" t="str">
        <f t="shared" si="2"/>
        <v/>
      </c>
    </row>
    <row r="184" spans="5:5">
      <c r="E184" s="21" t="str">
        <f t="shared" si="2"/>
        <v/>
      </c>
    </row>
    <row r="185" spans="5:5">
      <c r="E185" s="21" t="str">
        <f t="shared" si="2"/>
        <v/>
      </c>
    </row>
    <row r="186" spans="5:5">
      <c r="E186" s="21" t="str">
        <f t="shared" si="2"/>
        <v/>
      </c>
    </row>
    <row r="187" spans="5:5">
      <c r="E187" s="21" t="str">
        <f t="shared" si="2"/>
        <v/>
      </c>
    </row>
    <row r="188" spans="5:5">
      <c r="E188" s="21" t="str">
        <f t="shared" si="2"/>
        <v/>
      </c>
    </row>
    <row r="189" spans="5:5">
      <c r="E189" s="21" t="str">
        <f t="shared" si="2"/>
        <v/>
      </c>
    </row>
    <row r="190" spans="5:5">
      <c r="E190" s="21" t="str">
        <f t="shared" si="2"/>
        <v/>
      </c>
    </row>
    <row r="191" spans="5:5">
      <c r="E191" s="21" t="str">
        <f t="shared" si="2"/>
        <v/>
      </c>
    </row>
    <row r="192" spans="5:5">
      <c r="E192" s="21" t="str">
        <f t="shared" si="2"/>
        <v/>
      </c>
    </row>
    <row r="193" spans="5:5">
      <c r="E193" s="21" t="str">
        <f t="shared" si="2"/>
        <v/>
      </c>
    </row>
    <row r="194" spans="5:5">
      <c r="E194" s="21" t="str">
        <f t="shared" si="2"/>
        <v/>
      </c>
    </row>
    <row r="195" spans="5:5">
      <c r="E195" s="21" t="str">
        <f t="shared" ref="E195:E200" si="3">IF(ISBLANK($B195),"",HYPERLINK($B195,"▶"))</f>
        <v/>
      </c>
    </row>
    <row r="196" spans="5:5">
      <c r="E196" s="21" t="str">
        <f t="shared" si="3"/>
        <v/>
      </c>
    </row>
    <row r="197" spans="5:5">
      <c r="E197" s="21" t="str">
        <f t="shared" si="3"/>
        <v/>
      </c>
    </row>
    <row r="198" spans="5:5">
      <c r="E198" s="21" t="str">
        <f t="shared" si="3"/>
        <v/>
      </c>
    </row>
    <row r="199" spans="5:5">
      <c r="E199" s="21" t="str">
        <f t="shared" si="3"/>
        <v/>
      </c>
    </row>
    <row r="200" spans="5:5">
      <c r="E200" s="21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D483E-2744-416E-9F49-AC65A19CC372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/>
  <cols>
    <col min="1" max="1" width="20" style="18" customWidth="1"/>
    <col min="2" max="2" width="45.625" customWidth="1"/>
    <col min="3" max="3" width="0.875" style="40" customWidth="1"/>
    <col min="4" max="4" width="23.875" style="2" customWidth="1"/>
    <col min="5" max="5" width="12.375" style="2" bestFit="1" customWidth="1"/>
    <col min="6" max="6" width="9" style="20"/>
  </cols>
  <sheetData>
    <row r="1" spans="1:6" s="1" customFormat="1" ht="17.25" thickBot="1">
      <c r="A1" s="28" t="s">
        <v>4</v>
      </c>
      <c r="B1" s="28" t="s">
        <v>28</v>
      </c>
      <c r="C1" s="37" t="s">
        <v>55</v>
      </c>
      <c r="D1" s="28" t="s">
        <v>74</v>
      </c>
      <c r="E1" s="28" t="s">
        <v>75</v>
      </c>
      <c r="F1" s="28" t="s">
        <v>41</v>
      </c>
    </row>
    <row r="2" spans="1:6" ht="17.25" thickTop="1">
      <c r="A2" s="18" t="s">
        <v>1157</v>
      </c>
      <c r="B2" t="s">
        <v>1158</v>
      </c>
      <c r="C2" s="40" t="s">
        <v>1159</v>
      </c>
      <c r="D2" s="2" t="s">
        <v>1160</v>
      </c>
      <c r="E2" s="2" t="s">
        <v>1108</v>
      </c>
      <c r="F2" s="21" t="str">
        <f>IF(ISBLANK($C2),"",HYPERLINK($C2,"▶"))</f>
        <v>▶</v>
      </c>
    </row>
    <row r="3" spans="1:6">
      <c r="A3" s="18" t="s">
        <v>1161</v>
      </c>
      <c r="B3" t="s">
        <v>1162</v>
      </c>
      <c r="C3" s="40" t="s">
        <v>1163</v>
      </c>
      <c r="D3" s="2" t="s">
        <v>1160</v>
      </c>
      <c r="E3" s="2" t="s">
        <v>1108</v>
      </c>
      <c r="F3" s="21" t="str">
        <f t="shared" ref="F3:F66" si="0">IF(ISBLANK($C3),"",HYPERLINK($C3,"▶"))</f>
        <v>▶</v>
      </c>
    </row>
    <row r="4" spans="1:6">
      <c r="A4" s="18" t="s">
        <v>1164</v>
      </c>
      <c r="B4" t="s">
        <v>1165</v>
      </c>
      <c r="C4" s="40" t="s">
        <v>1166</v>
      </c>
      <c r="D4" s="2" t="s">
        <v>1160</v>
      </c>
      <c r="E4" s="2" t="s">
        <v>1108</v>
      </c>
      <c r="F4" s="21" t="str">
        <f t="shared" si="0"/>
        <v>▶</v>
      </c>
    </row>
    <row r="5" spans="1:6">
      <c r="A5" s="18" t="s">
        <v>1167</v>
      </c>
      <c r="B5" t="s">
        <v>1168</v>
      </c>
      <c r="C5" s="40" t="s">
        <v>1169</v>
      </c>
      <c r="D5" s="2" t="s">
        <v>1160</v>
      </c>
      <c r="E5" s="2" t="s">
        <v>1108</v>
      </c>
      <c r="F5" s="21" t="str">
        <f t="shared" si="0"/>
        <v>▶</v>
      </c>
    </row>
    <row r="6" spans="1:6">
      <c r="A6" s="18" t="s">
        <v>1170</v>
      </c>
      <c r="B6" t="s">
        <v>1171</v>
      </c>
      <c r="C6" s="40" t="s">
        <v>1172</v>
      </c>
      <c r="D6" s="2" t="s">
        <v>1140</v>
      </c>
      <c r="E6" s="2" t="s">
        <v>1108</v>
      </c>
      <c r="F6" s="21" t="str">
        <f t="shared" si="0"/>
        <v>▶</v>
      </c>
    </row>
    <row r="7" spans="1:6">
      <c r="A7" s="18" t="s">
        <v>1173</v>
      </c>
      <c r="B7" t="s">
        <v>1174</v>
      </c>
      <c r="C7" s="40" t="s">
        <v>1175</v>
      </c>
      <c r="D7" s="2" t="s">
        <v>1135</v>
      </c>
      <c r="E7" s="2" t="s">
        <v>1108</v>
      </c>
      <c r="F7" s="21" t="str">
        <f t="shared" si="0"/>
        <v>▶</v>
      </c>
    </row>
    <row r="8" spans="1:6">
      <c r="A8" s="18" t="s">
        <v>1176</v>
      </c>
      <c r="B8" t="s">
        <v>1177</v>
      </c>
      <c r="C8" s="40" t="s">
        <v>1178</v>
      </c>
      <c r="D8" s="2" t="s">
        <v>1122</v>
      </c>
      <c r="E8" s="2" t="s">
        <v>1108</v>
      </c>
      <c r="F8" s="21" t="str">
        <f t="shared" si="0"/>
        <v>▶</v>
      </c>
    </row>
    <row r="9" spans="1:6">
      <c r="A9" s="18" t="s">
        <v>1179</v>
      </c>
      <c r="B9" t="s">
        <v>1180</v>
      </c>
      <c r="C9" s="40" t="s">
        <v>1181</v>
      </c>
      <c r="D9" s="2" t="s">
        <v>1182</v>
      </c>
      <c r="E9" s="2" t="s">
        <v>1108</v>
      </c>
      <c r="F9" s="21" t="str">
        <f t="shared" si="0"/>
        <v>▶</v>
      </c>
    </row>
    <row r="10" spans="1:6">
      <c r="A10" s="18" t="s">
        <v>1183</v>
      </c>
      <c r="B10" t="s">
        <v>1184</v>
      </c>
      <c r="C10" s="40" t="s">
        <v>1185</v>
      </c>
      <c r="D10" s="2" t="s">
        <v>1186</v>
      </c>
      <c r="E10" s="2" t="s">
        <v>1108</v>
      </c>
      <c r="F10" s="21" t="str">
        <f t="shared" si="0"/>
        <v>▶</v>
      </c>
    </row>
    <row r="11" spans="1:6">
      <c r="A11" s="18" t="s">
        <v>1187</v>
      </c>
      <c r="B11" t="s">
        <v>1188</v>
      </c>
      <c r="C11" s="40" t="s">
        <v>1189</v>
      </c>
      <c r="D11" s="2" t="s">
        <v>1190</v>
      </c>
      <c r="E11" s="2" t="s">
        <v>1108</v>
      </c>
      <c r="F11" s="21" t="str">
        <f t="shared" si="0"/>
        <v>▶</v>
      </c>
    </row>
    <row r="12" spans="1:6">
      <c r="F12" s="21" t="str">
        <f t="shared" si="0"/>
        <v/>
      </c>
    </row>
    <row r="13" spans="1:6">
      <c r="F13" s="21" t="str">
        <f t="shared" si="0"/>
        <v/>
      </c>
    </row>
    <row r="14" spans="1:6">
      <c r="F14" s="21" t="str">
        <f t="shared" si="0"/>
        <v/>
      </c>
    </row>
    <row r="15" spans="1:6">
      <c r="F15" s="21" t="str">
        <f t="shared" si="0"/>
        <v/>
      </c>
    </row>
    <row r="16" spans="1:6">
      <c r="F16" s="21" t="str">
        <f t="shared" si="0"/>
        <v/>
      </c>
    </row>
    <row r="17" spans="6:6">
      <c r="F17" s="21" t="str">
        <f t="shared" si="0"/>
        <v/>
      </c>
    </row>
    <row r="18" spans="6:6">
      <c r="F18" s="21" t="str">
        <f t="shared" si="0"/>
        <v/>
      </c>
    </row>
    <row r="19" spans="6:6">
      <c r="F19" s="21" t="str">
        <f t="shared" si="0"/>
        <v/>
      </c>
    </row>
    <row r="20" spans="6:6">
      <c r="F20" s="21" t="str">
        <f t="shared" si="0"/>
        <v/>
      </c>
    </row>
    <row r="21" spans="6:6">
      <c r="F21" s="21" t="str">
        <f t="shared" si="0"/>
        <v/>
      </c>
    </row>
    <row r="22" spans="6:6">
      <c r="F22" s="21" t="str">
        <f t="shared" si="0"/>
        <v/>
      </c>
    </row>
    <row r="23" spans="6:6">
      <c r="F23" s="21" t="str">
        <f t="shared" si="0"/>
        <v/>
      </c>
    </row>
    <row r="24" spans="6:6">
      <c r="F24" s="21" t="str">
        <f t="shared" si="0"/>
        <v/>
      </c>
    </row>
    <row r="25" spans="6:6">
      <c r="F25" s="21" t="str">
        <f t="shared" si="0"/>
        <v/>
      </c>
    </row>
    <row r="26" spans="6:6">
      <c r="F26" s="21" t="str">
        <f t="shared" si="0"/>
        <v/>
      </c>
    </row>
    <row r="27" spans="6:6">
      <c r="F27" s="21" t="str">
        <f t="shared" si="0"/>
        <v/>
      </c>
    </row>
    <row r="28" spans="6:6">
      <c r="F28" s="21" t="str">
        <f t="shared" si="0"/>
        <v/>
      </c>
    </row>
    <row r="29" spans="6:6">
      <c r="F29" s="21" t="str">
        <f t="shared" si="0"/>
        <v/>
      </c>
    </row>
    <row r="30" spans="6:6">
      <c r="F30" s="21" t="str">
        <f t="shared" si="0"/>
        <v/>
      </c>
    </row>
    <row r="31" spans="6:6">
      <c r="F31" s="21" t="str">
        <f t="shared" si="0"/>
        <v/>
      </c>
    </row>
    <row r="32" spans="6:6">
      <c r="F32" s="21" t="str">
        <f t="shared" si="0"/>
        <v/>
      </c>
    </row>
    <row r="33" spans="6:6">
      <c r="F33" s="21" t="str">
        <f t="shared" si="0"/>
        <v/>
      </c>
    </row>
    <row r="34" spans="6:6">
      <c r="F34" s="21" t="str">
        <f t="shared" si="0"/>
        <v/>
      </c>
    </row>
    <row r="35" spans="6:6">
      <c r="F35" s="21" t="str">
        <f t="shared" si="0"/>
        <v/>
      </c>
    </row>
    <row r="36" spans="6:6">
      <c r="F36" s="21" t="str">
        <f t="shared" si="0"/>
        <v/>
      </c>
    </row>
    <row r="37" spans="6:6">
      <c r="F37" s="21" t="str">
        <f t="shared" si="0"/>
        <v/>
      </c>
    </row>
    <row r="38" spans="6:6">
      <c r="F38" s="21" t="str">
        <f t="shared" si="0"/>
        <v/>
      </c>
    </row>
    <row r="39" spans="6:6">
      <c r="F39" s="21" t="str">
        <f t="shared" si="0"/>
        <v/>
      </c>
    </row>
    <row r="40" spans="6:6">
      <c r="F40" s="21" t="str">
        <f t="shared" si="0"/>
        <v/>
      </c>
    </row>
    <row r="41" spans="6:6">
      <c r="F41" s="21" t="str">
        <f t="shared" si="0"/>
        <v/>
      </c>
    </row>
    <row r="42" spans="6:6">
      <c r="F42" s="21" t="str">
        <f t="shared" si="0"/>
        <v/>
      </c>
    </row>
    <row r="43" spans="6:6">
      <c r="F43" s="21" t="str">
        <f t="shared" si="0"/>
        <v/>
      </c>
    </row>
    <row r="44" spans="6:6">
      <c r="F44" s="21" t="str">
        <f t="shared" si="0"/>
        <v/>
      </c>
    </row>
    <row r="45" spans="6:6">
      <c r="F45" s="21" t="str">
        <f t="shared" si="0"/>
        <v/>
      </c>
    </row>
    <row r="46" spans="6:6">
      <c r="F46" s="21" t="str">
        <f t="shared" si="0"/>
        <v/>
      </c>
    </row>
    <row r="47" spans="6:6">
      <c r="F47" s="21" t="str">
        <f t="shared" si="0"/>
        <v/>
      </c>
    </row>
    <row r="48" spans="6:6">
      <c r="F48" s="21" t="str">
        <f t="shared" si="0"/>
        <v/>
      </c>
    </row>
    <row r="49" spans="6:6">
      <c r="F49" s="21" t="str">
        <f t="shared" si="0"/>
        <v/>
      </c>
    </row>
    <row r="50" spans="6:6">
      <c r="F50" s="21" t="str">
        <f t="shared" si="0"/>
        <v/>
      </c>
    </row>
    <row r="51" spans="6:6">
      <c r="F51" s="21" t="str">
        <f t="shared" si="0"/>
        <v/>
      </c>
    </row>
    <row r="52" spans="6:6">
      <c r="F52" s="21" t="str">
        <f t="shared" si="0"/>
        <v/>
      </c>
    </row>
    <row r="53" spans="6:6">
      <c r="F53" s="21" t="str">
        <f t="shared" si="0"/>
        <v/>
      </c>
    </row>
    <row r="54" spans="6:6">
      <c r="F54" s="21" t="str">
        <f t="shared" si="0"/>
        <v/>
      </c>
    </row>
    <row r="55" spans="6:6">
      <c r="F55" s="21" t="str">
        <f t="shared" si="0"/>
        <v/>
      </c>
    </row>
    <row r="56" spans="6:6">
      <c r="F56" s="21" t="str">
        <f t="shared" si="0"/>
        <v/>
      </c>
    </row>
    <row r="57" spans="6:6">
      <c r="F57" s="21" t="str">
        <f t="shared" si="0"/>
        <v/>
      </c>
    </row>
    <row r="58" spans="6:6">
      <c r="F58" s="21" t="str">
        <f t="shared" si="0"/>
        <v/>
      </c>
    </row>
    <row r="59" spans="6:6">
      <c r="F59" s="21" t="str">
        <f t="shared" si="0"/>
        <v/>
      </c>
    </row>
    <row r="60" spans="6:6">
      <c r="F60" s="21" t="str">
        <f t="shared" si="0"/>
        <v/>
      </c>
    </row>
    <row r="61" spans="6:6">
      <c r="F61" s="21" t="str">
        <f t="shared" si="0"/>
        <v/>
      </c>
    </row>
    <row r="62" spans="6:6">
      <c r="F62" s="21" t="str">
        <f t="shared" si="0"/>
        <v/>
      </c>
    </row>
    <row r="63" spans="6:6">
      <c r="F63" s="21" t="str">
        <f t="shared" si="0"/>
        <v/>
      </c>
    </row>
    <row r="64" spans="6:6">
      <c r="F64" s="21" t="str">
        <f t="shared" si="0"/>
        <v/>
      </c>
    </row>
    <row r="65" spans="6:6">
      <c r="F65" s="21" t="str">
        <f t="shared" si="0"/>
        <v/>
      </c>
    </row>
    <row r="66" spans="6:6">
      <c r="F66" s="21" t="str">
        <f t="shared" si="0"/>
        <v/>
      </c>
    </row>
    <row r="67" spans="6:6">
      <c r="F67" s="21" t="str">
        <f t="shared" ref="F67:F130" si="1">IF(ISBLANK($C67),"",HYPERLINK($C67,"▶"))</f>
        <v/>
      </c>
    </row>
    <row r="68" spans="6:6">
      <c r="F68" s="21" t="str">
        <f t="shared" si="1"/>
        <v/>
      </c>
    </row>
    <row r="69" spans="6:6">
      <c r="F69" s="21" t="str">
        <f t="shared" si="1"/>
        <v/>
      </c>
    </row>
    <row r="70" spans="6:6">
      <c r="F70" s="21" t="str">
        <f t="shared" si="1"/>
        <v/>
      </c>
    </row>
    <row r="71" spans="6:6">
      <c r="F71" s="21" t="str">
        <f t="shared" si="1"/>
        <v/>
      </c>
    </row>
    <row r="72" spans="6:6">
      <c r="F72" s="21" t="str">
        <f t="shared" si="1"/>
        <v/>
      </c>
    </row>
    <row r="73" spans="6:6">
      <c r="F73" s="21" t="str">
        <f t="shared" si="1"/>
        <v/>
      </c>
    </row>
    <row r="74" spans="6:6">
      <c r="F74" s="21" t="str">
        <f t="shared" si="1"/>
        <v/>
      </c>
    </row>
    <row r="75" spans="6:6">
      <c r="F75" s="21" t="str">
        <f t="shared" si="1"/>
        <v/>
      </c>
    </row>
    <row r="76" spans="6:6">
      <c r="F76" s="21" t="str">
        <f t="shared" si="1"/>
        <v/>
      </c>
    </row>
    <row r="77" spans="6:6">
      <c r="F77" s="21" t="str">
        <f t="shared" si="1"/>
        <v/>
      </c>
    </row>
    <row r="78" spans="6:6">
      <c r="F78" s="21" t="str">
        <f t="shared" si="1"/>
        <v/>
      </c>
    </row>
    <row r="79" spans="6:6">
      <c r="F79" s="21" t="str">
        <f t="shared" si="1"/>
        <v/>
      </c>
    </row>
    <row r="80" spans="6:6">
      <c r="F80" s="21" t="str">
        <f t="shared" si="1"/>
        <v/>
      </c>
    </row>
    <row r="81" spans="6:6">
      <c r="F81" s="21" t="str">
        <f t="shared" si="1"/>
        <v/>
      </c>
    </row>
    <row r="82" spans="6:6">
      <c r="F82" s="21" t="str">
        <f t="shared" si="1"/>
        <v/>
      </c>
    </row>
    <row r="83" spans="6:6">
      <c r="F83" s="21" t="str">
        <f t="shared" si="1"/>
        <v/>
      </c>
    </row>
    <row r="84" spans="6:6">
      <c r="F84" s="21" t="str">
        <f t="shared" si="1"/>
        <v/>
      </c>
    </row>
    <row r="85" spans="6:6">
      <c r="F85" s="21" t="str">
        <f t="shared" si="1"/>
        <v/>
      </c>
    </row>
    <row r="86" spans="6:6">
      <c r="F86" s="21" t="str">
        <f t="shared" si="1"/>
        <v/>
      </c>
    </row>
    <row r="87" spans="6:6">
      <c r="F87" s="21" t="str">
        <f t="shared" si="1"/>
        <v/>
      </c>
    </row>
    <row r="88" spans="6:6">
      <c r="F88" s="21" t="str">
        <f t="shared" si="1"/>
        <v/>
      </c>
    </row>
    <row r="89" spans="6:6">
      <c r="F89" s="21" t="str">
        <f t="shared" si="1"/>
        <v/>
      </c>
    </row>
    <row r="90" spans="6:6">
      <c r="F90" s="21" t="str">
        <f t="shared" si="1"/>
        <v/>
      </c>
    </row>
    <row r="91" spans="6:6">
      <c r="F91" s="21" t="str">
        <f t="shared" si="1"/>
        <v/>
      </c>
    </row>
    <row r="92" spans="6:6">
      <c r="F92" s="21" t="str">
        <f t="shared" si="1"/>
        <v/>
      </c>
    </row>
    <row r="93" spans="6:6">
      <c r="F93" s="21" t="str">
        <f t="shared" si="1"/>
        <v/>
      </c>
    </row>
    <row r="94" spans="6:6">
      <c r="F94" s="21" t="str">
        <f t="shared" si="1"/>
        <v/>
      </c>
    </row>
    <row r="95" spans="6:6">
      <c r="F95" s="21" t="str">
        <f t="shared" si="1"/>
        <v/>
      </c>
    </row>
    <row r="96" spans="6:6">
      <c r="F96" s="21" t="str">
        <f t="shared" si="1"/>
        <v/>
      </c>
    </row>
    <row r="97" spans="6:6">
      <c r="F97" s="21" t="str">
        <f t="shared" si="1"/>
        <v/>
      </c>
    </row>
    <row r="98" spans="6:6">
      <c r="F98" s="21" t="str">
        <f t="shared" si="1"/>
        <v/>
      </c>
    </row>
    <row r="99" spans="6:6">
      <c r="F99" s="21" t="str">
        <f t="shared" si="1"/>
        <v/>
      </c>
    </row>
    <row r="100" spans="6:6">
      <c r="F100" s="21" t="str">
        <f t="shared" si="1"/>
        <v/>
      </c>
    </row>
    <row r="101" spans="6:6">
      <c r="F101" s="21" t="str">
        <f t="shared" si="1"/>
        <v/>
      </c>
    </row>
    <row r="102" spans="6:6">
      <c r="F102" s="21" t="str">
        <f t="shared" si="1"/>
        <v/>
      </c>
    </row>
    <row r="103" spans="6:6">
      <c r="F103" s="21" t="str">
        <f t="shared" si="1"/>
        <v/>
      </c>
    </row>
    <row r="104" spans="6:6">
      <c r="F104" s="21" t="str">
        <f t="shared" si="1"/>
        <v/>
      </c>
    </row>
    <row r="105" spans="6:6">
      <c r="F105" s="21" t="str">
        <f t="shared" si="1"/>
        <v/>
      </c>
    </row>
    <row r="106" spans="6:6">
      <c r="F106" s="21" t="str">
        <f t="shared" si="1"/>
        <v/>
      </c>
    </row>
    <row r="107" spans="6:6">
      <c r="F107" s="21" t="str">
        <f t="shared" si="1"/>
        <v/>
      </c>
    </row>
    <row r="108" spans="6:6">
      <c r="F108" s="21" t="str">
        <f t="shared" si="1"/>
        <v/>
      </c>
    </row>
    <row r="109" spans="6:6">
      <c r="F109" s="21" t="str">
        <f t="shared" si="1"/>
        <v/>
      </c>
    </row>
    <row r="110" spans="6:6">
      <c r="F110" s="21" t="str">
        <f t="shared" si="1"/>
        <v/>
      </c>
    </row>
    <row r="111" spans="6:6">
      <c r="F111" s="21" t="str">
        <f t="shared" si="1"/>
        <v/>
      </c>
    </row>
    <row r="112" spans="6:6">
      <c r="F112" s="21" t="str">
        <f t="shared" si="1"/>
        <v/>
      </c>
    </row>
    <row r="113" spans="6:6">
      <c r="F113" s="21" t="str">
        <f t="shared" si="1"/>
        <v/>
      </c>
    </row>
    <row r="114" spans="6:6">
      <c r="F114" s="21" t="str">
        <f t="shared" si="1"/>
        <v/>
      </c>
    </row>
    <row r="115" spans="6:6">
      <c r="F115" s="21" t="str">
        <f t="shared" si="1"/>
        <v/>
      </c>
    </row>
    <row r="116" spans="6:6">
      <c r="F116" s="21" t="str">
        <f t="shared" si="1"/>
        <v/>
      </c>
    </row>
    <row r="117" spans="6:6">
      <c r="F117" s="21" t="str">
        <f t="shared" si="1"/>
        <v/>
      </c>
    </row>
    <row r="118" spans="6:6">
      <c r="F118" s="21" t="str">
        <f t="shared" si="1"/>
        <v/>
      </c>
    </row>
    <row r="119" spans="6:6">
      <c r="F119" s="21" t="str">
        <f t="shared" si="1"/>
        <v/>
      </c>
    </row>
    <row r="120" spans="6:6">
      <c r="F120" s="21" t="str">
        <f t="shared" si="1"/>
        <v/>
      </c>
    </row>
    <row r="121" spans="6:6">
      <c r="F121" s="21" t="str">
        <f t="shared" si="1"/>
        <v/>
      </c>
    </row>
    <row r="122" spans="6:6">
      <c r="F122" s="21" t="str">
        <f t="shared" si="1"/>
        <v/>
      </c>
    </row>
    <row r="123" spans="6:6">
      <c r="F123" s="21" t="str">
        <f t="shared" si="1"/>
        <v/>
      </c>
    </row>
    <row r="124" spans="6:6">
      <c r="F124" s="21" t="str">
        <f t="shared" si="1"/>
        <v/>
      </c>
    </row>
    <row r="125" spans="6:6">
      <c r="F125" s="21" t="str">
        <f t="shared" si="1"/>
        <v/>
      </c>
    </row>
    <row r="126" spans="6:6">
      <c r="F126" s="21" t="str">
        <f t="shared" si="1"/>
        <v/>
      </c>
    </row>
    <row r="127" spans="6:6">
      <c r="F127" s="21" t="str">
        <f t="shared" si="1"/>
        <v/>
      </c>
    </row>
    <row r="128" spans="6:6">
      <c r="F128" s="21" t="str">
        <f t="shared" si="1"/>
        <v/>
      </c>
    </row>
    <row r="129" spans="6:6">
      <c r="F129" s="21" t="str">
        <f t="shared" si="1"/>
        <v/>
      </c>
    </row>
    <row r="130" spans="6:6">
      <c r="F130" s="21" t="str">
        <f t="shared" si="1"/>
        <v/>
      </c>
    </row>
    <row r="131" spans="6:6">
      <c r="F131" s="21" t="str">
        <f t="shared" ref="F131:F194" si="2">IF(ISBLANK($C131),"",HYPERLINK($C131,"▶"))</f>
        <v/>
      </c>
    </row>
    <row r="132" spans="6:6">
      <c r="F132" s="21" t="str">
        <f t="shared" si="2"/>
        <v/>
      </c>
    </row>
    <row r="133" spans="6:6">
      <c r="F133" s="21" t="str">
        <f t="shared" si="2"/>
        <v/>
      </c>
    </row>
    <row r="134" spans="6:6">
      <c r="F134" s="21" t="str">
        <f t="shared" si="2"/>
        <v/>
      </c>
    </row>
    <row r="135" spans="6:6">
      <c r="F135" s="21" t="str">
        <f t="shared" si="2"/>
        <v/>
      </c>
    </row>
    <row r="136" spans="6:6">
      <c r="F136" s="21" t="str">
        <f t="shared" si="2"/>
        <v/>
      </c>
    </row>
    <row r="137" spans="6:6">
      <c r="F137" s="21" t="str">
        <f t="shared" si="2"/>
        <v/>
      </c>
    </row>
    <row r="138" spans="6:6">
      <c r="F138" s="21" t="str">
        <f t="shared" si="2"/>
        <v/>
      </c>
    </row>
    <row r="139" spans="6:6">
      <c r="F139" s="21" t="str">
        <f t="shared" si="2"/>
        <v/>
      </c>
    </row>
    <row r="140" spans="6:6">
      <c r="F140" s="21" t="str">
        <f t="shared" si="2"/>
        <v/>
      </c>
    </row>
    <row r="141" spans="6:6">
      <c r="F141" s="21" t="str">
        <f t="shared" si="2"/>
        <v/>
      </c>
    </row>
    <row r="142" spans="6:6">
      <c r="F142" s="21" t="str">
        <f t="shared" si="2"/>
        <v/>
      </c>
    </row>
    <row r="143" spans="6:6">
      <c r="F143" s="21" t="str">
        <f t="shared" si="2"/>
        <v/>
      </c>
    </row>
    <row r="144" spans="6:6">
      <c r="F144" s="21" t="str">
        <f t="shared" si="2"/>
        <v/>
      </c>
    </row>
    <row r="145" spans="6:6">
      <c r="F145" s="21" t="str">
        <f t="shared" si="2"/>
        <v/>
      </c>
    </row>
    <row r="146" spans="6:6">
      <c r="F146" s="21" t="str">
        <f t="shared" si="2"/>
        <v/>
      </c>
    </row>
    <row r="147" spans="6:6">
      <c r="F147" s="21" t="str">
        <f t="shared" si="2"/>
        <v/>
      </c>
    </row>
    <row r="148" spans="6:6">
      <c r="F148" s="21" t="str">
        <f t="shared" si="2"/>
        <v/>
      </c>
    </row>
    <row r="149" spans="6:6">
      <c r="F149" s="21" t="str">
        <f t="shared" si="2"/>
        <v/>
      </c>
    </row>
    <row r="150" spans="6:6">
      <c r="F150" s="21" t="str">
        <f t="shared" si="2"/>
        <v/>
      </c>
    </row>
    <row r="151" spans="6:6">
      <c r="F151" s="21" t="str">
        <f t="shared" si="2"/>
        <v/>
      </c>
    </row>
    <row r="152" spans="6:6">
      <c r="F152" s="21" t="str">
        <f t="shared" si="2"/>
        <v/>
      </c>
    </row>
    <row r="153" spans="6:6">
      <c r="F153" s="21" t="str">
        <f t="shared" si="2"/>
        <v/>
      </c>
    </row>
    <row r="154" spans="6:6">
      <c r="F154" s="21" t="str">
        <f t="shared" si="2"/>
        <v/>
      </c>
    </row>
    <row r="155" spans="6:6">
      <c r="F155" s="21" t="str">
        <f t="shared" si="2"/>
        <v/>
      </c>
    </row>
    <row r="156" spans="6:6">
      <c r="F156" s="21" t="str">
        <f t="shared" si="2"/>
        <v/>
      </c>
    </row>
    <row r="157" spans="6:6">
      <c r="F157" s="21" t="str">
        <f t="shared" si="2"/>
        <v/>
      </c>
    </row>
    <row r="158" spans="6:6">
      <c r="F158" s="21" t="str">
        <f t="shared" si="2"/>
        <v/>
      </c>
    </row>
    <row r="159" spans="6:6">
      <c r="F159" s="21" t="str">
        <f t="shared" si="2"/>
        <v/>
      </c>
    </row>
    <row r="160" spans="6:6">
      <c r="F160" s="21" t="str">
        <f t="shared" si="2"/>
        <v/>
      </c>
    </row>
    <row r="161" spans="6:6">
      <c r="F161" s="21" t="str">
        <f t="shared" si="2"/>
        <v/>
      </c>
    </row>
    <row r="162" spans="6:6">
      <c r="F162" s="21" t="str">
        <f t="shared" si="2"/>
        <v/>
      </c>
    </row>
    <row r="163" spans="6:6">
      <c r="F163" s="21" t="str">
        <f t="shared" si="2"/>
        <v/>
      </c>
    </row>
    <row r="164" spans="6:6">
      <c r="F164" s="21" t="str">
        <f t="shared" si="2"/>
        <v/>
      </c>
    </row>
    <row r="165" spans="6:6">
      <c r="F165" s="21" t="str">
        <f t="shared" si="2"/>
        <v/>
      </c>
    </row>
    <row r="166" spans="6:6">
      <c r="F166" s="21" t="str">
        <f t="shared" si="2"/>
        <v/>
      </c>
    </row>
    <row r="167" spans="6:6">
      <c r="F167" s="21" t="str">
        <f t="shared" si="2"/>
        <v/>
      </c>
    </row>
    <row r="168" spans="6:6">
      <c r="F168" s="21" t="str">
        <f t="shared" si="2"/>
        <v/>
      </c>
    </row>
    <row r="169" spans="6:6">
      <c r="F169" s="21" t="str">
        <f t="shared" si="2"/>
        <v/>
      </c>
    </row>
    <row r="170" spans="6:6">
      <c r="F170" s="21" t="str">
        <f t="shared" si="2"/>
        <v/>
      </c>
    </row>
    <row r="171" spans="6:6">
      <c r="F171" s="21" t="str">
        <f t="shared" si="2"/>
        <v/>
      </c>
    </row>
    <row r="172" spans="6:6">
      <c r="F172" s="21" t="str">
        <f t="shared" si="2"/>
        <v/>
      </c>
    </row>
    <row r="173" spans="6:6">
      <c r="F173" s="21" t="str">
        <f t="shared" si="2"/>
        <v/>
      </c>
    </row>
    <row r="174" spans="6:6">
      <c r="F174" s="21" t="str">
        <f t="shared" si="2"/>
        <v/>
      </c>
    </row>
    <row r="175" spans="6:6">
      <c r="F175" s="21" t="str">
        <f t="shared" si="2"/>
        <v/>
      </c>
    </row>
    <row r="176" spans="6:6">
      <c r="F176" s="21" t="str">
        <f t="shared" si="2"/>
        <v/>
      </c>
    </row>
    <row r="177" spans="6:6">
      <c r="F177" s="21" t="str">
        <f t="shared" si="2"/>
        <v/>
      </c>
    </row>
    <row r="178" spans="6:6">
      <c r="F178" s="21" t="str">
        <f t="shared" si="2"/>
        <v/>
      </c>
    </row>
    <row r="179" spans="6:6">
      <c r="F179" s="21" t="str">
        <f t="shared" si="2"/>
        <v/>
      </c>
    </row>
    <row r="180" spans="6:6">
      <c r="F180" s="21" t="str">
        <f t="shared" si="2"/>
        <v/>
      </c>
    </row>
    <row r="181" spans="6:6">
      <c r="F181" s="21" t="str">
        <f t="shared" si="2"/>
        <v/>
      </c>
    </row>
    <row r="182" spans="6:6">
      <c r="F182" s="21" t="str">
        <f t="shared" si="2"/>
        <v/>
      </c>
    </row>
    <row r="183" spans="6:6">
      <c r="F183" s="21" t="str">
        <f t="shared" si="2"/>
        <v/>
      </c>
    </row>
    <row r="184" spans="6:6">
      <c r="F184" s="21" t="str">
        <f t="shared" si="2"/>
        <v/>
      </c>
    </row>
    <row r="185" spans="6:6">
      <c r="F185" s="21" t="str">
        <f t="shared" si="2"/>
        <v/>
      </c>
    </row>
    <row r="186" spans="6:6">
      <c r="F186" s="21" t="str">
        <f t="shared" si="2"/>
        <v/>
      </c>
    </row>
    <row r="187" spans="6:6">
      <c r="F187" s="21" t="str">
        <f t="shared" si="2"/>
        <v/>
      </c>
    </row>
    <row r="188" spans="6:6">
      <c r="F188" s="21" t="str">
        <f t="shared" si="2"/>
        <v/>
      </c>
    </row>
    <row r="189" spans="6:6">
      <c r="F189" s="21" t="str">
        <f t="shared" si="2"/>
        <v/>
      </c>
    </row>
    <row r="190" spans="6:6">
      <c r="F190" s="21" t="str">
        <f t="shared" si="2"/>
        <v/>
      </c>
    </row>
    <row r="191" spans="6:6">
      <c r="F191" s="21" t="str">
        <f t="shared" si="2"/>
        <v/>
      </c>
    </row>
    <row r="192" spans="6:6">
      <c r="F192" s="21" t="str">
        <f t="shared" si="2"/>
        <v/>
      </c>
    </row>
    <row r="193" spans="6:6">
      <c r="F193" s="21" t="str">
        <f t="shared" si="2"/>
        <v/>
      </c>
    </row>
    <row r="194" spans="6:6">
      <c r="F194" s="21" t="str">
        <f t="shared" si="2"/>
        <v/>
      </c>
    </row>
    <row r="195" spans="6:6">
      <c r="F195" s="21" t="str">
        <f t="shared" ref="F195:F200" si="3">IF(ISBLANK($C195),"",HYPERLINK($C195,"▶"))</f>
        <v/>
      </c>
    </row>
    <row r="196" spans="6:6">
      <c r="F196" s="21" t="str">
        <f t="shared" si="3"/>
        <v/>
      </c>
    </row>
    <row r="197" spans="6:6">
      <c r="F197" s="21" t="str">
        <f t="shared" si="3"/>
        <v/>
      </c>
    </row>
    <row r="198" spans="6:6">
      <c r="F198" s="21" t="str">
        <f t="shared" si="3"/>
        <v/>
      </c>
    </row>
    <row r="199" spans="6:6">
      <c r="F199" s="21" t="str">
        <f t="shared" si="3"/>
        <v/>
      </c>
    </row>
    <row r="200" spans="6:6">
      <c r="F200" s="21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30438-0B1E-4A8A-83A3-6BDB4FAACADE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/>
  <cols>
    <col min="1" max="1" width="16.75" style="18" customWidth="1"/>
    <col min="2" max="2" width="43.125" customWidth="1"/>
    <col min="3" max="3" width="0.875" style="40" customWidth="1"/>
    <col min="4" max="4" width="23.875" style="2" customWidth="1"/>
    <col min="5" max="5" width="12.375" style="2" bestFit="1" customWidth="1"/>
    <col min="6" max="6" width="9" style="20"/>
  </cols>
  <sheetData>
    <row r="1" spans="1:6" s="1" customFormat="1" ht="17.25" thickBot="1">
      <c r="A1" s="28" t="s">
        <v>56</v>
      </c>
      <c r="B1" s="28" t="s">
        <v>28</v>
      </c>
      <c r="C1" s="37" t="s">
        <v>55</v>
      </c>
      <c r="D1" s="28" t="s">
        <v>74</v>
      </c>
      <c r="E1" s="28" t="s">
        <v>75</v>
      </c>
      <c r="F1" s="28" t="s">
        <v>41</v>
      </c>
    </row>
    <row r="2" spans="1:6" ht="17.25" thickTop="1">
      <c r="A2" s="18" t="s">
        <v>1191</v>
      </c>
      <c r="B2" t="s">
        <v>1192</v>
      </c>
      <c r="C2" s="40" t="s">
        <v>1193</v>
      </c>
      <c r="D2" s="2" t="s">
        <v>612</v>
      </c>
      <c r="E2" s="2" t="s">
        <v>1108</v>
      </c>
      <c r="F2" s="21" t="str">
        <f>IF(ISBLANK($C2),"",HYPERLINK($C2,"▶"))</f>
        <v>▶</v>
      </c>
    </row>
    <row r="3" spans="1:6">
      <c r="A3" s="18" t="s">
        <v>1194</v>
      </c>
      <c r="B3" t="s">
        <v>1195</v>
      </c>
      <c r="C3" s="40" t="s">
        <v>1196</v>
      </c>
      <c r="D3" s="2" t="s">
        <v>1147</v>
      </c>
      <c r="E3" s="2" t="s">
        <v>1108</v>
      </c>
      <c r="F3" s="21" t="str">
        <f t="shared" ref="F3:F66" si="0">IF(ISBLANK($C3),"",HYPERLINK($C3,"▶"))</f>
        <v>▶</v>
      </c>
    </row>
    <row r="4" spans="1:6">
      <c r="A4" s="18" t="s">
        <v>983</v>
      </c>
      <c r="B4" t="s">
        <v>1197</v>
      </c>
      <c r="C4" s="40" t="s">
        <v>1198</v>
      </c>
      <c r="D4" s="2" t="s">
        <v>1147</v>
      </c>
      <c r="E4" s="2" t="s">
        <v>1108</v>
      </c>
      <c r="F4" s="21" t="str">
        <f t="shared" si="0"/>
        <v>▶</v>
      </c>
    </row>
    <row r="5" spans="1:6">
      <c r="A5" s="18" t="s">
        <v>1199</v>
      </c>
      <c r="B5" t="s">
        <v>1200</v>
      </c>
      <c r="C5" s="40" t="s">
        <v>1201</v>
      </c>
      <c r="D5" s="2" t="s">
        <v>1122</v>
      </c>
      <c r="E5" s="2" t="s">
        <v>1108</v>
      </c>
      <c r="F5" s="21" t="str">
        <f t="shared" si="0"/>
        <v>▶</v>
      </c>
    </row>
    <row r="6" spans="1:6">
      <c r="A6" s="18" t="s">
        <v>1202</v>
      </c>
      <c r="B6" t="s">
        <v>1203</v>
      </c>
      <c r="C6" s="40" t="s">
        <v>1204</v>
      </c>
      <c r="D6" s="2" t="s">
        <v>1107</v>
      </c>
      <c r="E6" s="2" t="s">
        <v>1108</v>
      </c>
      <c r="F6" s="21" t="str">
        <f t="shared" si="0"/>
        <v>▶</v>
      </c>
    </row>
    <row r="7" spans="1:6">
      <c r="A7" s="18" t="s">
        <v>1089</v>
      </c>
      <c r="B7" t="s">
        <v>1205</v>
      </c>
      <c r="C7" s="40" t="s">
        <v>1206</v>
      </c>
      <c r="D7" s="2" t="s">
        <v>1107</v>
      </c>
      <c r="E7" s="2" t="s">
        <v>1108</v>
      </c>
      <c r="F7" s="21" t="str">
        <f t="shared" si="0"/>
        <v>▶</v>
      </c>
    </row>
    <row r="8" spans="1:6">
      <c r="A8" s="18" t="s">
        <v>1207</v>
      </c>
      <c r="B8" t="s">
        <v>1208</v>
      </c>
      <c r="C8" s="40" t="s">
        <v>1209</v>
      </c>
      <c r="D8" s="2" t="s">
        <v>1122</v>
      </c>
      <c r="E8" s="2" t="s">
        <v>1108</v>
      </c>
      <c r="F8" s="21" t="str">
        <f t="shared" si="0"/>
        <v>▶</v>
      </c>
    </row>
    <row r="9" spans="1:6">
      <c r="F9" s="21" t="str">
        <f t="shared" si="0"/>
        <v/>
      </c>
    </row>
    <row r="10" spans="1:6">
      <c r="F10" s="21" t="str">
        <f t="shared" si="0"/>
        <v/>
      </c>
    </row>
    <row r="11" spans="1:6">
      <c r="F11" s="21" t="str">
        <f t="shared" si="0"/>
        <v/>
      </c>
    </row>
    <row r="12" spans="1:6">
      <c r="F12" s="21" t="str">
        <f t="shared" si="0"/>
        <v/>
      </c>
    </row>
    <row r="13" spans="1:6">
      <c r="F13" s="21" t="str">
        <f t="shared" si="0"/>
        <v/>
      </c>
    </row>
    <row r="14" spans="1:6">
      <c r="F14" s="21" t="str">
        <f t="shared" si="0"/>
        <v/>
      </c>
    </row>
    <row r="15" spans="1:6">
      <c r="F15" s="21" t="str">
        <f t="shared" si="0"/>
        <v/>
      </c>
    </row>
    <row r="16" spans="1:6">
      <c r="F16" s="21" t="str">
        <f t="shared" si="0"/>
        <v/>
      </c>
    </row>
    <row r="17" spans="6:6">
      <c r="F17" s="21" t="str">
        <f t="shared" si="0"/>
        <v/>
      </c>
    </row>
    <row r="18" spans="6:6">
      <c r="F18" s="21" t="str">
        <f t="shared" si="0"/>
        <v/>
      </c>
    </row>
    <row r="19" spans="6:6">
      <c r="F19" s="21" t="str">
        <f t="shared" si="0"/>
        <v/>
      </c>
    </row>
    <row r="20" spans="6:6">
      <c r="F20" s="21" t="str">
        <f t="shared" si="0"/>
        <v/>
      </c>
    </row>
    <row r="21" spans="6:6">
      <c r="F21" s="21" t="str">
        <f t="shared" si="0"/>
        <v/>
      </c>
    </row>
    <row r="22" spans="6:6">
      <c r="F22" s="21" t="str">
        <f t="shared" si="0"/>
        <v/>
      </c>
    </row>
    <row r="23" spans="6:6">
      <c r="F23" s="21" t="str">
        <f t="shared" si="0"/>
        <v/>
      </c>
    </row>
    <row r="24" spans="6:6">
      <c r="F24" s="21" t="str">
        <f t="shared" si="0"/>
        <v/>
      </c>
    </row>
    <row r="25" spans="6:6">
      <c r="F25" s="21" t="str">
        <f t="shared" si="0"/>
        <v/>
      </c>
    </row>
    <row r="26" spans="6:6">
      <c r="F26" s="21" t="str">
        <f t="shared" si="0"/>
        <v/>
      </c>
    </row>
    <row r="27" spans="6:6">
      <c r="F27" s="21" t="str">
        <f t="shared" si="0"/>
        <v/>
      </c>
    </row>
    <row r="28" spans="6:6">
      <c r="F28" s="21" t="str">
        <f t="shared" si="0"/>
        <v/>
      </c>
    </row>
    <row r="29" spans="6:6">
      <c r="F29" s="21" t="str">
        <f t="shared" si="0"/>
        <v/>
      </c>
    </row>
    <row r="30" spans="6:6">
      <c r="F30" s="21" t="str">
        <f t="shared" si="0"/>
        <v/>
      </c>
    </row>
    <row r="31" spans="6:6">
      <c r="F31" s="21" t="str">
        <f t="shared" si="0"/>
        <v/>
      </c>
    </row>
    <row r="32" spans="6:6">
      <c r="F32" s="21" t="str">
        <f t="shared" si="0"/>
        <v/>
      </c>
    </row>
    <row r="33" spans="6:6">
      <c r="F33" s="21" t="str">
        <f t="shared" si="0"/>
        <v/>
      </c>
    </row>
    <row r="34" spans="6:6">
      <c r="F34" s="21" t="str">
        <f t="shared" si="0"/>
        <v/>
      </c>
    </row>
    <row r="35" spans="6:6">
      <c r="F35" s="21" t="str">
        <f t="shared" si="0"/>
        <v/>
      </c>
    </row>
    <row r="36" spans="6:6">
      <c r="F36" s="21" t="str">
        <f t="shared" si="0"/>
        <v/>
      </c>
    </row>
    <row r="37" spans="6:6">
      <c r="F37" s="21" t="str">
        <f t="shared" si="0"/>
        <v/>
      </c>
    </row>
    <row r="38" spans="6:6">
      <c r="F38" s="21" t="str">
        <f t="shared" si="0"/>
        <v/>
      </c>
    </row>
    <row r="39" spans="6:6">
      <c r="F39" s="21" t="str">
        <f t="shared" si="0"/>
        <v/>
      </c>
    </row>
    <row r="40" spans="6:6">
      <c r="F40" s="21" t="str">
        <f t="shared" si="0"/>
        <v/>
      </c>
    </row>
    <row r="41" spans="6:6">
      <c r="F41" s="21" t="str">
        <f t="shared" si="0"/>
        <v/>
      </c>
    </row>
    <row r="42" spans="6:6">
      <c r="F42" s="21" t="str">
        <f t="shared" si="0"/>
        <v/>
      </c>
    </row>
    <row r="43" spans="6:6">
      <c r="F43" s="21" t="str">
        <f t="shared" si="0"/>
        <v/>
      </c>
    </row>
    <row r="44" spans="6:6">
      <c r="F44" s="21" t="str">
        <f t="shared" si="0"/>
        <v/>
      </c>
    </row>
    <row r="45" spans="6:6">
      <c r="F45" s="21" t="str">
        <f t="shared" si="0"/>
        <v/>
      </c>
    </row>
    <row r="46" spans="6:6">
      <c r="F46" s="21" t="str">
        <f t="shared" si="0"/>
        <v/>
      </c>
    </row>
    <row r="47" spans="6:6">
      <c r="F47" s="21" t="str">
        <f t="shared" si="0"/>
        <v/>
      </c>
    </row>
    <row r="48" spans="6:6">
      <c r="F48" s="21" t="str">
        <f t="shared" si="0"/>
        <v/>
      </c>
    </row>
    <row r="49" spans="6:6">
      <c r="F49" s="21" t="str">
        <f t="shared" si="0"/>
        <v/>
      </c>
    </row>
    <row r="50" spans="6:6">
      <c r="F50" s="21" t="str">
        <f t="shared" si="0"/>
        <v/>
      </c>
    </row>
    <row r="51" spans="6:6">
      <c r="F51" s="21" t="str">
        <f t="shared" si="0"/>
        <v/>
      </c>
    </row>
    <row r="52" spans="6:6">
      <c r="F52" s="21" t="str">
        <f t="shared" si="0"/>
        <v/>
      </c>
    </row>
    <row r="53" spans="6:6">
      <c r="F53" s="21" t="str">
        <f t="shared" si="0"/>
        <v/>
      </c>
    </row>
    <row r="54" spans="6:6">
      <c r="F54" s="21" t="str">
        <f t="shared" si="0"/>
        <v/>
      </c>
    </row>
    <row r="55" spans="6:6">
      <c r="F55" s="21" t="str">
        <f t="shared" si="0"/>
        <v/>
      </c>
    </row>
    <row r="56" spans="6:6">
      <c r="F56" s="21" t="str">
        <f t="shared" si="0"/>
        <v/>
      </c>
    </row>
    <row r="57" spans="6:6">
      <c r="F57" s="21" t="str">
        <f t="shared" si="0"/>
        <v/>
      </c>
    </row>
    <row r="58" spans="6:6">
      <c r="F58" s="21" t="str">
        <f t="shared" si="0"/>
        <v/>
      </c>
    </row>
    <row r="59" spans="6:6">
      <c r="F59" s="21" t="str">
        <f t="shared" si="0"/>
        <v/>
      </c>
    </row>
    <row r="60" spans="6:6">
      <c r="F60" s="21" t="str">
        <f t="shared" si="0"/>
        <v/>
      </c>
    </row>
    <row r="61" spans="6:6">
      <c r="F61" s="21" t="str">
        <f t="shared" si="0"/>
        <v/>
      </c>
    </row>
    <row r="62" spans="6:6">
      <c r="F62" s="21" t="str">
        <f t="shared" si="0"/>
        <v/>
      </c>
    </row>
    <row r="63" spans="6:6">
      <c r="F63" s="21" t="str">
        <f t="shared" si="0"/>
        <v/>
      </c>
    </row>
    <row r="64" spans="6:6">
      <c r="F64" s="21" t="str">
        <f t="shared" si="0"/>
        <v/>
      </c>
    </row>
    <row r="65" spans="6:6">
      <c r="F65" s="21" t="str">
        <f t="shared" si="0"/>
        <v/>
      </c>
    </row>
    <row r="66" spans="6:6">
      <c r="F66" s="21" t="str">
        <f t="shared" si="0"/>
        <v/>
      </c>
    </row>
    <row r="67" spans="6:6">
      <c r="F67" s="21" t="str">
        <f t="shared" ref="F67:F130" si="1">IF(ISBLANK($C67),"",HYPERLINK($C67,"▶"))</f>
        <v/>
      </c>
    </row>
    <row r="68" spans="6:6">
      <c r="F68" s="21" t="str">
        <f t="shared" si="1"/>
        <v/>
      </c>
    </row>
    <row r="69" spans="6:6">
      <c r="F69" s="21" t="str">
        <f t="shared" si="1"/>
        <v/>
      </c>
    </row>
    <row r="70" spans="6:6">
      <c r="F70" s="21" t="str">
        <f t="shared" si="1"/>
        <v/>
      </c>
    </row>
    <row r="71" spans="6:6">
      <c r="F71" s="21" t="str">
        <f t="shared" si="1"/>
        <v/>
      </c>
    </row>
    <row r="72" spans="6:6">
      <c r="F72" s="21" t="str">
        <f t="shared" si="1"/>
        <v/>
      </c>
    </row>
    <row r="73" spans="6:6">
      <c r="F73" s="21" t="str">
        <f t="shared" si="1"/>
        <v/>
      </c>
    </row>
    <row r="74" spans="6:6">
      <c r="F74" s="21" t="str">
        <f t="shared" si="1"/>
        <v/>
      </c>
    </row>
    <row r="75" spans="6:6">
      <c r="F75" s="21" t="str">
        <f t="shared" si="1"/>
        <v/>
      </c>
    </row>
    <row r="76" spans="6:6">
      <c r="F76" s="21" t="str">
        <f t="shared" si="1"/>
        <v/>
      </c>
    </row>
    <row r="77" spans="6:6">
      <c r="F77" s="21" t="str">
        <f t="shared" si="1"/>
        <v/>
      </c>
    </row>
    <row r="78" spans="6:6">
      <c r="F78" s="21" t="str">
        <f t="shared" si="1"/>
        <v/>
      </c>
    </row>
    <row r="79" spans="6:6">
      <c r="F79" s="21" t="str">
        <f t="shared" si="1"/>
        <v/>
      </c>
    </row>
    <row r="80" spans="6:6">
      <c r="F80" s="21" t="str">
        <f t="shared" si="1"/>
        <v/>
      </c>
    </row>
    <row r="81" spans="6:6">
      <c r="F81" s="21" t="str">
        <f t="shared" si="1"/>
        <v/>
      </c>
    </row>
    <row r="82" spans="6:6">
      <c r="F82" s="21" t="str">
        <f t="shared" si="1"/>
        <v/>
      </c>
    </row>
    <row r="83" spans="6:6">
      <c r="F83" s="21" t="str">
        <f t="shared" si="1"/>
        <v/>
      </c>
    </row>
    <row r="84" spans="6:6">
      <c r="F84" s="21" t="str">
        <f t="shared" si="1"/>
        <v/>
      </c>
    </row>
    <row r="85" spans="6:6">
      <c r="F85" s="21" t="str">
        <f t="shared" si="1"/>
        <v/>
      </c>
    </row>
    <row r="86" spans="6:6">
      <c r="F86" s="21" t="str">
        <f t="shared" si="1"/>
        <v/>
      </c>
    </row>
    <row r="87" spans="6:6">
      <c r="F87" s="21" t="str">
        <f t="shared" si="1"/>
        <v/>
      </c>
    </row>
    <row r="88" spans="6:6">
      <c r="F88" s="21" t="str">
        <f t="shared" si="1"/>
        <v/>
      </c>
    </row>
    <row r="89" spans="6:6">
      <c r="F89" s="21" t="str">
        <f t="shared" si="1"/>
        <v/>
      </c>
    </row>
    <row r="90" spans="6:6">
      <c r="F90" s="21" t="str">
        <f t="shared" si="1"/>
        <v/>
      </c>
    </row>
    <row r="91" spans="6:6">
      <c r="F91" s="21" t="str">
        <f t="shared" si="1"/>
        <v/>
      </c>
    </row>
    <row r="92" spans="6:6">
      <c r="F92" s="21" t="str">
        <f t="shared" si="1"/>
        <v/>
      </c>
    </row>
    <row r="93" spans="6:6">
      <c r="F93" s="21" t="str">
        <f t="shared" si="1"/>
        <v/>
      </c>
    </row>
    <row r="94" spans="6:6">
      <c r="F94" s="21" t="str">
        <f t="shared" si="1"/>
        <v/>
      </c>
    </row>
    <row r="95" spans="6:6">
      <c r="F95" s="21" t="str">
        <f t="shared" si="1"/>
        <v/>
      </c>
    </row>
    <row r="96" spans="6:6">
      <c r="F96" s="21" t="str">
        <f t="shared" si="1"/>
        <v/>
      </c>
    </row>
    <row r="97" spans="6:6">
      <c r="F97" s="21" t="str">
        <f t="shared" si="1"/>
        <v/>
      </c>
    </row>
    <row r="98" spans="6:6">
      <c r="F98" s="21" t="str">
        <f t="shared" si="1"/>
        <v/>
      </c>
    </row>
    <row r="99" spans="6:6">
      <c r="F99" s="21" t="str">
        <f t="shared" si="1"/>
        <v/>
      </c>
    </row>
    <row r="100" spans="6:6">
      <c r="F100" s="21" t="str">
        <f t="shared" si="1"/>
        <v/>
      </c>
    </row>
    <row r="101" spans="6:6">
      <c r="F101" s="21" t="str">
        <f t="shared" si="1"/>
        <v/>
      </c>
    </row>
    <row r="102" spans="6:6">
      <c r="F102" s="21" t="str">
        <f t="shared" si="1"/>
        <v/>
      </c>
    </row>
    <row r="103" spans="6:6">
      <c r="F103" s="21" t="str">
        <f t="shared" si="1"/>
        <v/>
      </c>
    </row>
    <row r="104" spans="6:6">
      <c r="F104" s="21" t="str">
        <f t="shared" si="1"/>
        <v/>
      </c>
    </row>
    <row r="105" spans="6:6">
      <c r="F105" s="21" t="str">
        <f t="shared" si="1"/>
        <v/>
      </c>
    </row>
    <row r="106" spans="6:6">
      <c r="F106" s="21" t="str">
        <f t="shared" si="1"/>
        <v/>
      </c>
    </row>
    <row r="107" spans="6:6">
      <c r="F107" s="21" t="str">
        <f t="shared" si="1"/>
        <v/>
      </c>
    </row>
    <row r="108" spans="6:6">
      <c r="F108" s="21" t="str">
        <f t="shared" si="1"/>
        <v/>
      </c>
    </row>
    <row r="109" spans="6:6">
      <c r="F109" s="21" t="str">
        <f t="shared" si="1"/>
        <v/>
      </c>
    </row>
    <row r="110" spans="6:6">
      <c r="F110" s="21" t="str">
        <f t="shared" si="1"/>
        <v/>
      </c>
    </row>
    <row r="111" spans="6:6">
      <c r="F111" s="21" t="str">
        <f t="shared" si="1"/>
        <v/>
      </c>
    </row>
    <row r="112" spans="6:6">
      <c r="F112" s="21" t="str">
        <f t="shared" si="1"/>
        <v/>
      </c>
    </row>
    <row r="113" spans="6:6">
      <c r="F113" s="21" t="str">
        <f t="shared" si="1"/>
        <v/>
      </c>
    </row>
    <row r="114" spans="6:6">
      <c r="F114" s="21" t="str">
        <f t="shared" si="1"/>
        <v/>
      </c>
    </row>
    <row r="115" spans="6:6">
      <c r="F115" s="21" t="str">
        <f t="shared" si="1"/>
        <v/>
      </c>
    </row>
    <row r="116" spans="6:6">
      <c r="F116" s="21" t="str">
        <f t="shared" si="1"/>
        <v/>
      </c>
    </row>
    <row r="117" spans="6:6">
      <c r="F117" s="21" t="str">
        <f t="shared" si="1"/>
        <v/>
      </c>
    </row>
    <row r="118" spans="6:6">
      <c r="F118" s="21" t="str">
        <f t="shared" si="1"/>
        <v/>
      </c>
    </row>
    <row r="119" spans="6:6">
      <c r="F119" s="21" t="str">
        <f t="shared" si="1"/>
        <v/>
      </c>
    </row>
    <row r="120" spans="6:6">
      <c r="F120" s="21" t="str">
        <f t="shared" si="1"/>
        <v/>
      </c>
    </row>
    <row r="121" spans="6:6">
      <c r="F121" s="21" t="str">
        <f t="shared" si="1"/>
        <v/>
      </c>
    </row>
    <row r="122" spans="6:6">
      <c r="F122" s="21" t="str">
        <f t="shared" si="1"/>
        <v/>
      </c>
    </row>
    <row r="123" spans="6:6">
      <c r="F123" s="21" t="str">
        <f t="shared" si="1"/>
        <v/>
      </c>
    </row>
    <row r="124" spans="6:6">
      <c r="F124" s="21" t="str">
        <f t="shared" si="1"/>
        <v/>
      </c>
    </row>
    <row r="125" spans="6:6">
      <c r="F125" s="21" t="str">
        <f t="shared" si="1"/>
        <v/>
      </c>
    </row>
    <row r="126" spans="6:6">
      <c r="F126" s="21" t="str">
        <f t="shared" si="1"/>
        <v/>
      </c>
    </row>
    <row r="127" spans="6:6">
      <c r="F127" s="21" t="str">
        <f t="shared" si="1"/>
        <v/>
      </c>
    </row>
    <row r="128" spans="6:6">
      <c r="F128" s="21" t="str">
        <f t="shared" si="1"/>
        <v/>
      </c>
    </row>
    <row r="129" spans="6:6">
      <c r="F129" s="21" t="str">
        <f t="shared" si="1"/>
        <v/>
      </c>
    </row>
    <row r="130" spans="6:6">
      <c r="F130" s="21" t="str">
        <f t="shared" si="1"/>
        <v/>
      </c>
    </row>
    <row r="131" spans="6:6">
      <c r="F131" s="21" t="str">
        <f t="shared" ref="F131:F194" si="2">IF(ISBLANK($C131),"",HYPERLINK($C131,"▶"))</f>
        <v/>
      </c>
    </row>
    <row r="132" spans="6:6">
      <c r="F132" s="21" t="str">
        <f t="shared" si="2"/>
        <v/>
      </c>
    </row>
    <row r="133" spans="6:6">
      <c r="F133" s="21" t="str">
        <f t="shared" si="2"/>
        <v/>
      </c>
    </row>
    <row r="134" spans="6:6">
      <c r="F134" s="21" t="str">
        <f t="shared" si="2"/>
        <v/>
      </c>
    </row>
    <row r="135" spans="6:6">
      <c r="F135" s="21" t="str">
        <f t="shared" si="2"/>
        <v/>
      </c>
    </row>
    <row r="136" spans="6:6">
      <c r="F136" s="21" t="str">
        <f t="shared" si="2"/>
        <v/>
      </c>
    </row>
    <row r="137" spans="6:6">
      <c r="F137" s="21" t="str">
        <f t="shared" si="2"/>
        <v/>
      </c>
    </row>
    <row r="138" spans="6:6">
      <c r="F138" s="21" t="str">
        <f t="shared" si="2"/>
        <v/>
      </c>
    </row>
    <row r="139" spans="6:6">
      <c r="F139" s="21" t="str">
        <f t="shared" si="2"/>
        <v/>
      </c>
    </row>
    <row r="140" spans="6:6">
      <c r="F140" s="21" t="str">
        <f t="shared" si="2"/>
        <v/>
      </c>
    </row>
    <row r="141" spans="6:6">
      <c r="F141" s="21" t="str">
        <f t="shared" si="2"/>
        <v/>
      </c>
    </row>
    <row r="142" spans="6:6">
      <c r="F142" s="21" t="str">
        <f t="shared" si="2"/>
        <v/>
      </c>
    </row>
    <row r="143" spans="6:6">
      <c r="F143" s="21" t="str">
        <f t="shared" si="2"/>
        <v/>
      </c>
    </row>
    <row r="144" spans="6:6">
      <c r="F144" s="21" t="str">
        <f t="shared" si="2"/>
        <v/>
      </c>
    </row>
    <row r="145" spans="6:6">
      <c r="F145" s="21" t="str">
        <f t="shared" si="2"/>
        <v/>
      </c>
    </row>
    <row r="146" spans="6:6">
      <c r="F146" s="21" t="str">
        <f t="shared" si="2"/>
        <v/>
      </c>
    </row>
    <row r="147" spans="6:6">
      <c r="F147" s="21" t="str">
        <f t="shared" si="2"/>
        <v/>
      </c>
    </row>
    <row r="148" spans="6:6">
      <c r="F148" s="21" t="str">
        <f t="shared" si="2"/>
        <v/>
      </c>
    </row>
    <row r="149" spans="6:6">
      <c r="F149" s="21" t="str">
        <f t="shared" si="2"/>
        <v/>
      </c>
    </row>
    <row r="150" spans="6:6">
      <c r="F150" s="21" t="str">
        <f t="shared" si="2"/>
        <v/>
      </c>
    </row>
    <row r="151" spans="6:6">
      <c r="F151" s="21" t="str">
        <f t="shared" si="2"/>
        <v/>
      </c>
    </row>
    <row r="152" spans="6:6">
      <c r="F152" s="21" t="str">
        <f t="shared" si="2"/>
        <v/>
      </c>
    </row>
    <row r="153" spans="6:6">
      <c r="F153" s="21" t="str">
        <f t="shared" si="2"/>
        <v/>
      </c>
    </row>
    <row r="154" spans="6:6">
      <c r="F154" s="21" t="str">
        <f t="shared" si="2"/>
        <v/>
      </c>
    </row>
    <row r="155" spans="6:6">
      <c r="F155" s="21" t="str">
        <f t="shared" si="2"/>
        <v/>
      </c>
    </row>
    <row r="156" spans="6:6">
      <c r="F156" s="21" t="str">
        <f t="shared" si="2"/>
        <v/>
      </c>
    </row>
    <row r="157" spans="6:6">
      <c r="F157" s="21" t="str">
        <f t="shared" si="2"/>
        <v/>
      </c>
    </row>
    <row r="158" spans="6:6">
      <c r="F158" s="21" t="str">
        <f t="shared" si="2"/>
        <v/>
      </c>
    </row>
    <row r="159" spans="6:6">
      <c r="F159" s="21" t="str">
        <f t="shared" si="2"/>
        <v/>
      </c>
    </row>
    <row r="160" spans="6:6">
      <c r="F160" s="21" t="str">
        <f t="shared" si="2"/>
        <v/>
      </c>
    </row>
    <row r="161" spans="6:6">
      <c r="F161" s="21" t="str">
        <f t="shared" si="2"/>
        <v/>
      </c>
    </row>
    <row r="162" spans="6:6">
      <c r="F162" s="21" t="str">
        <f t="shared" si="2"/>
        <v/>
      </c>
    </row>
    <row r="163" spans="6:6">
      <c r="F163" s="21" t="str">
        <f t="shared" si="2"/>
        <v/>
      </c>
    </row>
    <row r="164" spans="6:6">
      <c r="F164" s="21" t="str">
        <f t="shared" si="2"/>
        <v/>
      </c>
    </row>
    <row r="165" spans="6:6">
      <c r="F165" s="21" t="str">
        <f t="shared" si="2"/>
        <v/>
      </c>
    </row>
    <row r="166" spans="6:6">
      <c r="F166" s="21" t="str">
        <f t="shared" si="2"/>
        <v/>
      </c>
    </row>
    <row r="167" spans="6:6">
      <c r="F167" s="21" t="str">
        <f t="shared" si="2"/>
        <v/>
      </c>
    </row>
    <row r="168" spans="6:6">
      <c r="F168" s="21" t="str">
        <f t="shared" si="2"/>
        <v/>
      </c>
    </row>
    <row r="169" spans="6:6">
      <c r="F169" s="21" t="str">
        <f t="shared" si="2"/>
        <v/>
      </c>
    </row>
    <row r="170" spans="6:6">
      <c r="F170" s="21" t="str">
        <f t="shared" si="2"/>
        <v/>
      </c>
    </row>
    <row r="171" spans="6:6">
      <c r="F171" s="21" t="str">
        <f t="shared" si="2"/>
        <v/>
      </c>
    </row>
    <row r="172" spans="6:6">
      <c r="F172" s="21" t="str">
        <f t="shared" si="2"/>
        <v/>
      </c>
    </row>
    <row r="173" spans="6:6">
      <c r="F173" s="21" t="str">
        <f t="shared" si="2"/>
        <v/>
      </c>
    </row>
    <row r="174" spans="6:6">
      <c r="F174" s="21" t="str">
        <f t="shared" si="2"/>
        <v/>
      </c>
    </row>
    <row r="175" spans="6:6">
      <c r="F175" s="21" t="str">
        <f t="shared" si="2"/>
        <v/>
      </c>
    </row>
    <row r="176" spans="6:6">
      <c r="F176" s="21" t="str">
        <f t="shared" si="2"/>
        <v/>
      </c>
    </row>
    <row r="177" spans="6:6">
      <c r="F177" s="21" t="str">
        <f t="shared" si="2"/>
        <v/>
      </c>
    </row>
    <row r="178" spans="6:6">
      <c r="F178" s="21" t="str">
        <f t="shared" si="2"/>
        <v/>
      </c>
    </row>
    <row r="179" spans="6:6">
      <c r="F179" s="21" t="str">
        <f t="shared" si="2"/>
        <v/>
      </c>
    </row>
    <row r="180" spans="6:6">
      <c r="F180" s="21" t="str">
        <f t="shared" si="2"/>
        <v/>
      </c>
    </row>
    <row r="181" spans="6:6">
      <c r="F181" s="21" t="str">
        <f t="shared" si="2"/>
        <v/>
      </c>
    </row>
    <row r="182" spans="6:6">
      <c r="F182" s="21" t="str">
        <f t="shared" si="2"/>
        <v/>
      </c>
    </row>
    <row r="183" spans="6:6">
      <c r="F183" s="21" t="str">
        <f t="shared" si="2"/>
        <v/>
      </c>
    </row>
    <row r="184" spans="6:6">
      <c r="F184" s="21" t="str">
        <f t="shared" si="2"/>
        <v/>
      </c>
    </row>
    <row r="185" spans="6:6">
      <c r="F185" s="21" t="str">
        <f t="shared" si="2"/>
        <v/>
      </c>
    </row>
    <row r="186" spans="6:6">
      <c r="F186" s="21" t="str">
        <f t="shared" si="2"/>
        <v/>
      </c>
    </row>
    <row r="187" spans="6:6">
      <c r="F187" s="21" t="str">
        <f t="shared" si="2"/>
        <v/>
      </c>
    </row>
    <row r="188" spans="6:6">
      <c r="F188" s="21" t="str">
        <f t="shared" si="2"/>
        <v/>
      </c>
    </row>
    <row r="189" spans="6:6">
      <c r="F189" s="21" t="str">
        <f t="shared" si="2"/>
        <v/>
      </c>
    </row>
    <row r="190" spans="6:6">
      <c r="F190" s="21" t="str">
        <f t="shared" si="2"/>
        <v/>
      </c>
    </row>
    <row r="191" spans="6:6">
      <c r="F191" s="21" t="str">
        <f t="shared" si="2"/>
        <v/>
      </c>
    </row>
    <row r="192" spans="6:6">
      <c r="F192" s="21" t="str">
        <f t="shared" si="2"/>
        <v/>
      </c>
    </row>
    <row r="193" spans="6:6">
      <c r="F193" s="21" t="str">
        <f t="shared" si="2"/>
        <v/>
      </c>
    </row>
    <row r="194" spans="6:6">
      <c r="F194" s="21" t="str">
        <f t="shared" si="2"/>
        <v/>
      </c>
    </row>
    <row r="195" spans="6:6">
      <c r="F195" s="21" t="str">
        <f t="shared" ref="F195:F200" si="3">IF(ISBLANK($C195),"",HYPERLINK($C195,"▶"))</f>
        <v/>
      </c>
    </row>
    <row r="196" spans="6:6">
      <c r="F196" s="21" t="str">
        <f t="shared" si="3"/>
        <v/>
      </c>
    </row>
    <row r="197" spans="6:6">
      <c r="F197" s="21" t="str">
        <f t="shared" si="3"/>
        <v/>
      </c>
    </row>
    <row r="198" spans="6:6">
      <c r="F198" s="21" t="str">
        <f t="shared" si="3"/>
        <v/>
      </c>
    </row>
    <row r="199" spans="6:6">
      <c r="F199" s="21" t="str">
        <f t="shared" si="3"/>
        <v/>
      </c>
    </row>
    <row r="200" spans="6:6">
      <c r="F200" s="21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6CA88-1CFA-4AE2-821A-C78C90C5A167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/>
  <cols>
    <col min="1" max="1" width="53.625" style="18" customWidth="1"/>
    <col min="2" max="2" width="0.875" style="39" customWidth="1"/>
    <col min="3" max="3" width="17.625" style="2" customWidth="1"/>
    <col min="4" max="4" width="13.375" style="2" customWidth="1"/>
    <col min="5" max="5" width="9" style="20"/>
  </cols>
  <sheetData>
    <row r="1" spans="1:5" s="1" customFormat="1" ht="17.25" thickBot="1">
      <c r="A1" s="28" t="s">
        <v>28</v>
      </c>
      <c r="B1" s="37" t="s">
        <v>55</v>
      </c>
      <c r="C1" s="28" t="s">
        <v>74</v>
      </c>
      <c r="D1" s="28" t="s">
        <v>75</v>
      </c>
      <c r="E1" s="28" t="s">
        <v>41</v>
      </c>
    </row>
    <row r="2" spans="1:5" ht="17.25" thickTop="1">
      <c r="A2" s="18" t="s">
        <v>1210</v>
      </c>
      <c r="B2" s="38" t="s">
        <v>1211</v>
      </c>
      <c r="C2" s="2" t="s">
        <v>1150</v>
      </c>
      <c r="D2" s="2" t="s">
        <v>1108</v>
      </c>
      <c r="E2" s="21" t="str">
        <f>IF(ISBLANK($B2),"",HYPERLINK($B2,"▶"))</f>
        <v>▶</v>
      </c>
    </row>
    <row r="3" spans="1:5">
      <c r="A3" s="18" t="s">
        <v>1212</v>
      </c>
      <c r="B3" s="38" t="s">
        <v>1213</v>
      </c>
      <c r="C3" s="2" t="s">
        <v>1107</v>
      </c>
      <c r="D3" s="2" t="s">
        <v>1108</v>
      </c>
      <c r="E3" s="21" t="str">
        <f t="shared" ref="E3:E66" si="0">IF(ISBLANK($B3),"",HYPERLINK($B3,"▶"))</f>
        <v>▶</v>
      </c>
    </row>
    <row r="4" spans="1:5">
      <c r="B4" s="38"/>
      <c r="E4" s="21" t="str">
        <f t="shared" si="0"/>
        <v/>
      </c>
    </row>
    <row r="5" spans="1:5">
      <c r="B5" s="38"/>
      <c r="E5" s="21" t="str">
        <f t="shared" si="0"/>
        <v/>
      </c>
    </row>
    <row r="6" spans="1:5">
      <c r="B6" s="38"/>
      <c r="E6" s="21" t="str">
        <f t="shared" si="0"/>
        <v/>
      </c>
    </row>
    <row r="7" spans="1:5">
      <c r="B7" s="38"/>
      <c r="E7" s="21" t="str">
        <f t="shared" si="0"/>
        <v/>
      </c>
    </row>
    <row r="8" spans="1:5">
      <c r="B8" s="38"/>
      <c r="E8" s="21" t="str">
        <f t="shared" si="0"/>
        <v/>
      </c>
    </row>
    <row r="9" spans="1:5">
      <c r="B9" s="38"/>
      <c r="E9" s="21" t="str">
        <f t="shared" si="0"/>
        <v/>
      </c>
    </row>
    <row r="10" spans="1:5">
      <c r="B10" s="38"/>
      <c r="E10" s="21" t="str">
        <f t="shared" si="0"/>
        <v/>
      </c>
    </row>
    <row r="11" spans="1:5">
      <c r="B11" s="38"/>
      <c r="E11" s="21" t="str">
        <f t="shared" si="0"/>
        <v/>
      </c>
    </row>
    <row r="12" spans="1:5">
      <c r="B12" s="38"/>
      <c r="E12" s="21" t="str">
        <f t="shared" si="0"/>
        <v/>
      </c>
    </row>
    <row r="13" spans="1:5">
      <c r="B13" s="38"/>
      <c r="E13" s="21" t="str">
        <f t="shared" si="0"/>
        <v/>
      </c>
    </row>
    <row r="14" spans="1:5">
      <c r="B14" s="38"/>
      <c r="E14" s="21" t="str">
        <f t="shared" si="0"/>
        <v/>
      </c>
    </row>
    <row r="15" spans="1:5">
      <c r="B15" s="38"/>
      <c r="E15" s="21" t="str">
        <f t="shared" si="0"/>
        <v/>
      </c>
    </row>
    <row r="16" spans="1:5">
      <c r="B16" s="38"/>
      <c r="E16" s="21" t="str">
        <f t="shared" si="0"/>
        <v/>
      </c>
    </row>
    <row r="17" spans="2:5">
      <c r="B17" s="38"/>
      <c r="E17" s="21" t="str">
        <f t="shared" si="0"/>
        <v/>
      </c>
    </row>
    <row r="18" spans="2:5">
      <c r="B18" s="38"/>
      <c r="E18" s="21" t="str">
        <f t="shared" si="0"/>
        <v/>
      </c>
    </row>
    <row r="19" spans="2:5">
      <c r="B19" s="38"/>
      <c r="E19" s="21" t="str">
        <f t="shared" si="0"/>
        <v/>
      </c>
    </row>
    <row r="20" spans="2:5">
      <c r="B20" s="38"/>
      <c r="E20" s="21" t="str">
        <f t="shared" si="0"/>
        <v/>
      </c>
    </row>
    <row r="21" spans="2:5">
      <c r="E21" s="21" t="str">
        <f t="shared" si="0"/>
        <v/>
      </c>
    </row>
    <row r="22" spans="2:5">
      <c r="E22" s="21" t="str">
        <f t="shared" si="0"/>
        <v/>
      </c>
    </row>
    <row r="23" spans="2:5">
      <c r="E23" s="21" t="str">
        <f t="shared" si="0"/>
        <v/>
      </c>
    </row>
    <row r="24" spans="2:5">
      <c r="E24" s="21" t="str">
        <f t="shared" si="0"/>
        <v/>
      </c>
    </row>
    <row r="25" spans="2:5">
      <c r="E25" s="21" t="str">
        <f t="shared" si="0"/>
        <v/>
      </c>
    </row>
    <row r="26" spans="2:5">
      <c r="E26" s="21" t="str">
        <f t="shared" si="0"/>
        <v/>
      </c>
    </row>
    <row r="27" spans="2:5">
      <c r="E27" s="21" t="str">
        <f t="shared" si="0"/>
        <v/>
      </c>
    </row>
    <row r="28" spans="2:5">
      <c r="E28" s="21" t="str">
        <f t="shared" si="0"/>
        <v/>
      </c>
    </row>
    <row r="29" spans="2:5">
      <c r="E29" s="21" t="str">
        <f t="shared" si="0"/>
        <v/>
      </c>
    </row>
    <row r="30" spans="2:5">
      <c r="E30" s="21" t="str">
        <f t="shared" si="0"/>
        <v/>
      </c>
    </row>
    <row r="31" spans="2:5">
      <c r="E31" s="21" t="str">
        <f t="shared" si="0"/>
        <v/>
      </c>
    </row>
    <row r="32" spans="2:5">
      <c r="E32" s="21" t="str">
        <f t="shared" si="0"/>
        <v/>
      </c>
    </row>
    <row r="33" spans="5:5">
      <c r="E33" s="21" t="str">
        <f t="shared" si="0"/>
        <v/>
      </c>
    </row>
    <row r="34" spans="5:5">
      <c r="E34" s="21" t="str">
        <f t="shared" si="0"/>
        <v/>
      </c>
    </row>
    <row r="35" spans="5:5">
      <c r="E35" s="21" t="str">
        <f t="shared" si="0"/>
        <v/>
      </c>
    </row>
    <row r="36" spans="5:5">
      <c r="E36" s="21" t="str">
        <f t="shared" si="0"/>
        <v/>
      </c>
    </row>
    <row r="37" spans="5:5">
      <c r="E37" s="21" t="str">
        <f t="shared" si="0"/>
        <v/>
      </c>
    </row>
    <row r="38" spans="5:5">
      <c r="E38" s="21" t="str">
        <f t="shared" si="0"/>
        <v/>
      </c>
    </row>
    <row r="39" spans="5:5">
      <c r="E39" s="21" t="str">
        <f t="shared" si="0"/>
        <v/>
      </c>
    </row>
    <row r="40" spans="5:5">
      <c r="E40" s="21" t="str">
        <f t="shared" si="0"/>
        <v/>
      </c>
    </row>
    <row r="41" spans="5:5">
      <c r="E41" s="21" t="str">
        <f t="shared" si="0"/>
        <v/>
      </c>
    </row>
    <row r="42" spans="5:5">
      <c r="E42" s="21" t="str">
        <f t="shared" si="0"/>
        <v/>
      </c>
    </row>
    <row r="43" spans="5:5">
      <c r="E43" s="21" t="str">
        <f t="shared" si="0"/>
        <v/>
      </c>
    </row>
    <row r="44" spans="5:5">
      <c r="E44" s="21" t="str">
        <f t="shared" si="0"/>
        <v/>
      </c>
    </row>
    <row r="45" spans="5:5">
      <c r="E45" s="21" t="str">
        <f t="shared" si="0"/>
        <v/>
      </c>
    </row>
    <row r="46" spans="5:5">
      <c r="E46" s="21" t="str">
        <f t="shared" si="0"/>
        <v/>
      </c>
    </row>
    <row r="47" spans="5:5">
      <c r="E47" s="21" t="str">
        <f t="shared" si="0"/>
        <v/>
      </c>
    </row>
    <row r="48" spans="5:5">
      <c r="E48" s="21" t="str">
        <f t="shared" si="0"/>
        <v/>
      </c>
    </row>
    <row r="49" spans="5:5">
      <c r="E49" s="21" t="str">
        <f t="shared" si="0"/>
        <v/>
      </c>
    </row>
    <row r="50" spans="5:5">
      <c r="E50" s="21" t="str">
        <f t="shared" si="0"/>
        <v/>
      </c>
    </row>
    <row r="51" spans="5:5">
      <c r="E51" s="21" t="str">
        <f t="shared" si="0"/>
        <v/>
      </c>
    </row>
    <row r="52" spans="5:5">
      <c r="E52" s="21" t="str">
        <f t="shared" si="0"/>
        <v/>
      </c>
    </row>
    <row r="53" spans="5:5">
      <c r="E53" s="21" t="str">
        <f t="shared" si="0"/>
        <v/>
      </c>
    </row>
    <row r="54" spans="5:5">
      <c r="E54" s="21" t="str">
        <f t="shared" si="0"/>
        <v/>
      </c>
    </row>
    <row r="55" spans="5:5">
      <c r="E55" s="21" t="str">
        <f t="shared" si="0"/>
        <v/>
      </c>
    </row>
    <row r="56" spans="5:5">
      <c r="E56" s="21" t="str">
        <f t="shared" si="0"/>
        <v/>
      </c>
    </row>
    <row r="57" spans="5:5">
      <c r="E57" s="21" t="str">
        <f t="shared" si="0"/>
        <v/>
      </c>
    </row>
    <row r="58" spans="5:5">
      <c r="E58" s="21" t="str">
        <f t="shared" si="0"/>
        <v/>
      </c>
    </row>
    <row r="59" spans="5:5">
      <c r="E59" s="21" t="str">
        <f t="shared" si="0"/>
        <v/>
      </c>
    </row>
    <row r="60" spans="5:5">
      <c r="E60" s="21" t="str">
        <f t="shared" si="0"/>
        <v/>
      </c>
    </row>
    <row r="61" spans="5:5">
      <c r="E61" s="21" t="str">
        <f t="shared" si="0"/>
        <v/>
      </c>
    </row>
    <row r="62" spans="5:5">
      <c r="E62" s="21" t="str">
        <f t="shared" si="0"/>
        <v/>
      </c>
    </row>
    <row r="63" spans="5:5">
      <c r="E63" s="21" t="str">
        <f t="shared" si="0"/>
        <v/>
      </c>
    </row>
    <row r="64" spans="5:5">
      <c r="E64" s="21" t="str">
        <f t="shared" si="0"/>
        <v/>
      </c>
    </row>
    <row r="65" spans="5:5">
      <c r="E65" s="21" t="str">
        <f t="shared" si="0"/>
        <v/>
      </c>
    </row>
    <row r="66" spans="5:5">
      <c r="E66" s="21" t="str">
        <f t="shared" si="0"/>
        <v/>
      </c>
    </row>
    <row r="67" spans="5:5">
      <c r="E67" s="21" t="str">
        <f t="shared" ref="E67:E130" si="1">IF(ISBLANK($B67),"",HYPERLINK($B67,"▶"))</f>
        <v/>
      </c>
    </row>
    <row r="68" spans="5:5">
      <c r="E68" s="21" t="str">
        <f t="shared" si="1"/>
        <v/>
      </c>
    </row>
    <row r="69" spans="5:5">
      <c r="E69" s="21" t="str">
        <f t="shared" si="1"/>
        <v/>
      </c>
    </row>
    <row r="70" spans="5:5">
      <c r="E70" s="21" t="str">
        <f t="shared" si="1"/>
        <v/>
      </c>
    </row>
    <row r="71" spans="5:5">
      <c r="E71" s="21" t="str">
        <f t="shared" si="1"/>
        <v/>
      </c>
    </row>
    <row r="72" spans="5:5">
      <c r="E72" s="21" t="str">
        <f t="shared" si="1"/>
        <v/>
      </c>
    </row>
    <row r="73" spans="5:5">
      <c r="E73" s="21" t="str">
        <f t="shared" si="1"/>
        <v/>
      </c>
    </row>
    <row r="74" spans="5:5">
      <c r="E74" s="21" t="str">
        <f t="shared" si="1"/>
        <v/>
      </c>
    </row>
    <row r="75" spans="5:5">
      <c r="E75" s="21" t="str">
        <f t="shared" si="1"/>
        <v/>
      </c>
    </row>
    <row r="76" spans="5:5">
      <c r="E76" s="21" t="str">
        <f t="shared" si="1"/>
        <v/>
      </c>
    </row>
    <row r="77" spans="5:5">
      <c r="E77" s="21" t="str">
        <f t="shared" si="1"/>
        <v/>
      </c>
    </row>
    <row r="78" spans="5:5">
      <c r="E78" s="21" t="str">
        <f t="shared" si="1"/>
        <v/>
      </c>
    </row>
    <row r="79" spans="5:5">
      <c r="E79" s="21" t="str">
        <f t="shared" si="1"/>
        <v/>
      </c>
    </row>
    <row r="80" spans="5:5">
      <c r="E80" s="21" t="str">
        <f t="shared" si="1"/>
        <v/>
      </c>
    </row>
    <row r="81" spans="5:5">
      <c r="E81" s="21" t="str">
        <f t="shared" si="1"/>
        <v/>
      </c>
    </row>
    <row r="82" spans="5:5">
      <c r="E82" s="21" t="str">
        <f t="shared" si="1"/>
        <v/>
      </c>
    </row>
    <row r="83" spans="5:5">
      <c r="E83" s="21" t="str">
        <f t="shared" si="1"/>
        <v/>
      </c>
    </row>
    <row r="84" spans="5:5">
      <c r="E84" s="21" t="str">
        <f t="shared" si="1"/>
        <v/>
      </c>
    </row>
    <row r="85" spans="5:5">
      <c r="E85" s="21" t="str">
        <f t="shared" si="1"/>
        <v/>
      </c>
    </row>
    <row r="86" spans="5:5">
      <c r="E86" s="21" t="str">
        <f t="shared" si="1"/>
        <v/>
      </c>
    </row>
    <row r="87" spans="5:5">
      <c r="E87" s="21" t="str">
        <f t="shared" si="1"/>
        <v/>
      </c>
    </row>
    <row r="88" spans="5:5">
      <c r="E88" s="21" t="str">
        <f t="shared" si="1"/>
        <v/>
      </c>
    </row>
    <row r="89" spans="5:5">
      <c r="E89" s="21" t="str">
        <f t="shared" si="1"/>
        <v/>
      </c>
    </row>
    <row r="90" spans="5:5">
      <c r="E90" s="21" t="str">
        <f t="shared" si="1"/>
        <v/>
      </c>
    </row>
    <row r="91" spans="5:5">
      <c r="E91" s="21" t="str">
        <f t="shared" si="1"/>
        <v/>
      </c>
    </row>
    <row r="92" spans="5:5">
      <c r="E92" s="21" t="str">
        <f t="shared" si="1"/>
        <v/>
      </c>
    </row>
    <row r="93" spans="5:5">
      <c r="E93" s="21" t="str">
        <f t="shared" si="1"/>
        <v/>
      </c>
    </row>
    <row r="94" spans="5:5">
      <c r="E94" s="21" t="str">
        <f t="shared" si="1"/>
        <v/>
      </c>
    </row>
    <row r="95" spans="5:5">
      <c r="E95" s="21" t="str">
        <f t="shared" si="1"/>
        <v/>
      </c>
    </row>
    <row r="96" spans="5:5">
      <c r="E96" s="21" t="str">
        <f t="shared" si="1"/>
        <v/>
      </c>
    </row>
    <row r="97" spans="5:5">
      <c r="E97" s="21" t="str">
        <f t="shared" si="1"/>
        <v/>
      </c>
    </row>
    <row r="98" spans="5:5">
      <c r="E98" s="21" t="str">
        <f t="shared" si="1"/>
        <v/>
      </c>
    </row>
    <row r="99" spans="5:5">
      <c r="E99" s="21" t="str">
        <f t="shared" si="1"/>
        <v/>
      </c>
    </row>
    <row r="100" spans="5:5">
      <c r="E100" s="21" t="str">
        <f t="shared" si="1"/>
        <v/>
      </c>
    </row>
    <row r="101" spans="5:5">
      <c r="E101" s="21" t="str">
        <f t="shared" si="1"/>
        <v/>
      </c>
    </row>
    <row r="102" spans="5:5">
      <c r="E102" s="21" t="str">
        <f t="shared" si="1"/>
        <v/>
      </c>
    </row>
    <row r="103" spans="5:5">
      <c r="E103" s="21" t="str">
        <f t="shared" si="1"/>
        <v/>
      </c>
    </row>
    <row r="104" spans="5:5">
      <c r="E104" s="21" t="str">
        <f t="shared" si="1"/>
        <v/>
      </c>
    </row>
    <row r="105" spans="5:5">
      <c r="E105" s="21" t="str">
        <f t="shared" si="1"/>
        <v/>
      </c>
    </row>
    <row r="106" spans="5:5">
      <c r="E106" s="21" t="str">
        <f t="shared" si="1"/>
        <v/>
      </c>
    </row>
    <row r="107" spans="5:5">
      <c r="E107" s="21" t="str">
        <f t="shared" si="1"/>
        <v/>
      </c>
    </row>
    <row r="108" spans="5:5">
      <c r="E108" s="21" t="str">
        <f t="shared" si="1"/>
        <v/>
      </c>
    </row>
    <row r="109" spans="5:5">
      <c r="E109" s="21" t="str">
        <f t="shared" si="1"/>
        <v/>
      </c>
    </row>
    <row r="110" spans="5:5">
      <c r="E110" s="21" t="str">
        <f t="shared" si="1"/>
        <v/>
      </c>
    </row>
    <row r="111" spans="5:5">
      <c r="E111" s="21" t="str">
        <f t="shared" si="1"/>
        <v/>
      </c>
    </row>
    <row r="112" spans="5:5">
      <c r="E112" s="21" t="str">
        <f t="shared" si="1"/>
        <v/>
      </c>
    </row>
    <row r="113" spans="5:5">
      <c r="E113" s="21" t="str">
        <f t="shared" si="1"/>
        <v/>
      </c>
    </row>
    <row r="114" spans="5:5">
      <c r="E114" s="21" t="str">
        <f t="shared" si="1"/>
        <v/>
      </c>
    </row>
    <row r="115" spans="5:5">
      <c r="E115" s="21" t="str">
        <f t="shared" si="1"/>
        <v/>
      </c>
    </row>
    <row r="116" spans="5:5">
      <c r="E116" s="21" t="str">
        <f t="shared" si="1"/>
        <v/>
      </c>
    </row>
    <row r="117" spans="5:5">
      <c r="E117" s="21" t="str">
        <f t="shared" si="1"/>
        <v/>
      </c>
    </row>
    <row r="118" spans="5:5">
      <c r="E118" s="21" t="str">
        <f t="shared" si="1"/>
        <v/>
      </c>
    </row>
    <row r="119" spans="5:5">
      <c r="E119" s="21" t="str">
        <f t="shared" si="1"/>
        <v/>
      </c>
    </row>
    <row r="120" spans="5:5">
      <c r="E120" s="21" t="str">
        <f t="shared" si="1"/>
        <v/>
      </c>
    </row>
    <row r="121" spans="5:5">
      <c r="E121" s="21" t="str">
        <f t="shared" si="1"/>
        <v/>
      </c>
    </row>
    <row r="122" spans="5:5">
      <c r="E122" s="21" t="str">
        <f t="shared" si="1"/>
        <v/>
      </c>
    </row>
    <row r="123" spans="5:5">
      <c r="E123" s="21" t="str">
        <f t="shared" si="1"/>
        <v/>
      </c>
    </row>
    <row r="124" spans="5:5">
      <c r="E124" s="21" t="str">
        <f t="shared" si="1"/>
        <v/>
      </c>
    </row>
    <row r="125" spans="5:5">
      <c r="E125" s="21" t="str">
        <f t="shared" si="1"/>
        <v/>
      </c>
    </row>
    <row r="126" spans="5:5">
      <c r="E126" s="21" t="str">
        <f t="shared" si="1"/>
        <v/>
      </c>
    </row>
    <row r="127" spans="5:5">
      <c r="E127" s="21" t="str">
        <f t="shared" si="1"/>
        <v/>
      </c>
    </row>
    <row r="128" spans="5:5">
      <c r="E128" s="21" t="str">
        <f t="shared" si="1"/>
        <v/>
      </c>
    </row>
    <row r="129" spans="5:5">
      <c r="E129" s="21" t="str">
        <f t="shared" si="1"/>
        <v/>
      </c>
    </row>
    <row r="130" spans="5:5">
      <c r="E130" s="21" t="str">
        <f t="shared" si="1"/>
        <v/>
      </c>
    </row>
    <row r="131" spans="5:5">
      <c r="E131" s="21" t="str">
        <f t="shared" ref="E131:E194" si="2">IF(ISBLANK($B131),"",HYPERLINK($B131,"▶"))</f>
        <v/>
      </c>
    </row>
    <row r="132" spans="5:5">
      <c r="E132" s="21" t="str">
        <f t="shared" si="2"/>
        <v/>
      </c>
    </row>
    <row r="133" spans="5:5">
      <c r="E133" s="21" t="str">
        <f t="shared" si="2"/>
        <v/>
      </c>
    </row>
    <row r="134" spans="5:5">
      <c r="E134" s="21" t="str">
        <f t="shared" si="2"/>
        <v/>
      </c>
    </row>
    <row r="135" spans="5:5">
      <c r="E135" s="21" t="str">
        <f t="shared" si="2"/>
        <v/>
      </c>
    </row>
    <row r="136" spans="5:5">
      <c r="E136" s="21" t="str">
        <f t="shared" si="2"/>
        <v/>
      </c>
    </row>
    <row r="137" spans="5:5">
      <c r="E137" s="21" t="str">
        <f t="shared" si="2"/>
        <v/>
      </c>
    </row>
    <row r="138" spans="5:5">
      <c r="E138" s="21" t="str">
        <f t="shared" si="2"/>
        <v/>
      </c>
    </row>
    <row r="139" spans="5:5">
      <c r="E139" s="21" t="str">
        <f t="shared" si="2"/>
        <v/>
      </c>
    </row>
    <row r="140" spans="5:5">
      <c r="E140" s="21" t="str">
        <f t="shared" si="2"/>
        <v/>
      </c>
    </row>
    <row r="141" spans="5:5">
      <c r="E141" s="21" t="str">
        <f t="shared" si="2"/>
        <v/>
      </c>
    </row>
    <row r="142" spans="5:5">
      <c r="E142" s="21" t="str">
        <f t="shared" si="2"/>
        <v/>
      </c>
    </row>
    <row r="143" spans="5:5">
      <c r="E143" s="21" t="str">
        <f t="shared" si="2"/>
        <v/>
      </c>
    </row>
    <row r="144" spans="5:5">
      <c r="E144" s="21" t="str">
        <f t="shared" si="2"/>
        <v/>
      </c>
    </row>
    <row r="145" spans="5:5">
      <c r="E145" s="21" t="str">
        <f t="shared" si="2"/>
        <v/>
      </c>
    </row>
    <row r="146" spans="5:5">
      <c r="E146" s="21" t="str">
        <f t="shared" si="2"/>
        <v/>
      </c>
    </row>
    <row r="147" spans="5:5">
      <c r="E147" s="21" t="str">
        <f t="shared" si="2"/>
        <v/>
      </c>
    </row>
    <row r="148" spans="5:5">
      <c r="E148" s="21" t="str">
        <f t="shared" si="2"/>
        <v/>
      </c>
    </row>
    <row r="149" spans="5:5">
      <c r="E149" s="21" t="str">
        <f t="shared" si="2"/>
        <v/>
      </c>
    </row>
    <row r="150" spans="5:5">
      <c r="E150" s="21" t="str">
        <f t="shared" si="2"/>
        <v/>
      </c>
    </row>
    <row r="151" spans="5:5">
      <c r="E151" s="21" t="str">
        <f t="shared" si="2"/>
        <v/>
      </c>
    </row>
    <row r="152" spans="5:5">
      <c r="E152" s="21" t="str">
        <f t="shared" si="2"/>
        <v/>
      </c>
    </row>
    <row r="153" spans="5:5">
      <c r="E153" s="21" t="str">
        <f t="shared" si="2"/>
        <v/>
      </c>
    </row>
    <row r="154" spans="5:5">
      <c r="E154" s="21" t="str">
        <f t="shared" si="2"/>
        <v/>
      </c>
    </row>
    <row r="155" spans="5:5">
      <c r="E155" s="21" t="str">
        <f t="shared" si="2"/>
        <v/>
      </c>
    </row>
    <row r="156" spans="5:5">
      <c r="E156" s="21" t="str">
        <f t="shared" si="2"/>
        <v/>
      </c>
    </row>
    <row r="157" spans="5:5">
      <c r="E157" s="21" t="str">
        <f t="shared" si="2"/>
        <v/>
      </c>
    </row>
    <row r="158" spans="5:5">
      <c r="E158" s="21" t="str">
        <f t="shared" si="2"/>
        <v/>
      </c>
    </row>
    <row r="159" spans="5:5">
      <c r="E159" s="21" t="str">
        <f t="shared" si="2"/>
        <v/>
      </c>
    </row>
    <row r="160" spans="5:5">
      <c r="E160" s="21" t="str">
        <f t="shared" si="2"/>
        <v/>
      </c>
    </row>
    <row r="161" spans="5:5">
      <c r="E161" s="21" t="str">
        <f t="shared" si="2"/>
        <v/>
      </c>
    </row>
    <row r="162" spans="5:5">
      <c r="E162" s="21" t="str">
        <f t="shared" si="2"/>
        <v/>
      </c>
    </row>
    <row r="163" spans="5:5">
      <c r="E163" s="21" t="str">
        <f t="shared" si="2"/>
        <v/>
      </c>
    </row>
    <row r="164" spans="5:5">
      <c r="E164" s="21" t="str">
        <f t="shared" si="2"/>
        <v/>
      </c>
    </row>
    <row r="165" spans="5:5">
      <c r="E165" s="21" t="str">
        <f t="shared" si="2"/>
        <v/>
      </c>
    </row>
    <row r="166" spans="5:5">
      <c r="E166" s="21" t="str">
        <f t="shared" si="2"/>
        <v/>
      </c>
    </row>
    <row r="167" spans="5:5">
      <c r="E167" s="21" t="str">
        <f t="shared" si="2"/>
        <v/>
      </c>
    </row>
    <row r="168" spans="5:5">
      <c r="E168" s="21" t="str">
        <f t="shared" si="2"/>
        <v/>
      </c>
    </row>
    <row r="169" spans="5:5">
      <c r="E169" s="21" t="str">
        <f t="shared" si="2"/>
        <v/>
      </c>
    </row>
    <row r="170" spans="5:5">
      <c r="E170" s="21" t="str">
        <f t="shared" si="2"/>
        <v/>
      </c>
    </row>
    <row r="171" spans="5:5">
      <c r="E171" s="21" t="str">
        <f t="shared" si="2"/>
        <v/>
      </c>
    </row>
    <row r="172" spans="5:5">
      <c r="E172" s="21" t="str">
        <f t="shared" si="2"/>
        <v/>
      </c>
    </row>
    <row r="173" spans="5:5">
      <c r="E173" s="21" t="str">
        <f t="shared" si="2"/>
        <v/>
      </c>
    </row>
    <row r="174" spans="5:5">
      <c r="E174" s="21" t="str">
        <f t="shared" si="2"/>
        <v/>
      </c>
    </row>
    <row r="175" spans="5:5">
      <c r="E175" s="21" t="str">
        <f t="shared" si="2"/>
        <v/>
      </c>
    </row>
    <row r="176" spans="5:5">
      <c r="E176" s="21" t="str">
        <f t="shared" si="2"/>
        <v/>
      </c>
    </row>
    <row r="177" spans="5:5">
      <c r="E177" s="21" t="str">
        <f t="shared" si="2"/>
        <v/>
      </c>
    </row>
    <row r="178" spans="5:5">
      <c r="E178" s="21" t="str">
        <f t="shared" si="2"/>
        <v/>
      </c>
    </row>
    <row r="179" spans="5:5">
      <c r="E179" s="21" t="str">
        <f t="shared" si="2"/>
        <v/>
      </c>
    </row>
    <row r="180" spans="5:5">
      <c r="E180" s="21" t="str">
        <f t="shared" si="2"/>
        <v/>
      </c>
    </row>
    <row r="181" spans="5:5">
      <c r="E181" s="21" t="str">
        <f t="shared" si="2"/>
        <v/>
      </c>
    </row>
    <row r="182" spans="5:5">
      <c r="E182" s="21" t="str">
        <f t="shared" si="2"/>
        <v/>
      </c>
    </row>
    <row r="183" spans="5:5">
      <c r="E183" s="21" t="str">
        <f t="shared" si="2"/>
        <v/>
      </c>
    </row>
    <row r="184" spans="5:5">
      <c r="E184" s="21" t="str">
        <f t="shared" si="2"/>
        <v/>
      </c>
    </row>
    <row r="185" spans="5:5">
      <c r="E185" s="21" t="str">
        <f t="shared" si="2"/>
        <v/>
      </c>
    </row>
    <row r="186" spans="5:5">
      <c r="E186" s="21" t="str">
        <f t="shared" si="2"/>
        <v/>
      </c>
    </row>
    <row r="187" spans="5:5">
      <c r="E187" s="21" t="str">
        <f t="shared" si="2"/>
        <v/>
      </c>
    </row>
    <row r="188" spans="5:5">
      <c r="E188" s="21" t="str">
        <f t="shared" si="2"/>
        <v/>
      </c>
    </row>
    <row r="189" spans="5:5">
      <c r="E189" s="21" t="str">
        <f t="shared" si="2"/>
        <v/>
      </c>
    </row>
    <row r="190" spans="5:5">
      <c r="E190" s="21" t="str">
        <f t="shared" si="2"/>
        <v/>
      </c>
    </row>
    <row r="191" spans="5:5">
      <c r="E191" s="21" t="str">
        <f t="shared" si="2"/>
        <v/>
      </c>
    </row>
    <row r="192" spans="5:5">
      <c r="E192" s="21" t="str">
        <f t="shared" si="2"/>
        <v/>
      </c>
    </row>
    <row r="193" spans="5:5">
      <c r="E193" s="21" t="str">
        <f t="shared" si="2"/>
        <v/>
      </c>
    </row>
    <row r="194" spans="5:5">
      <c r="E194" s="21" t="str">
        <f t="shared" si="2"/>
        <v/>
      </c>
    </row>
    <row r="195" spans="5:5">
      <c r="E195" s="21" t="str">
        <f t="shared" ref="E195:E200" si="3">IF(ISBLANK($B195),"",HYPERLINK($B195,"▶"))</f>
        <v/>
      </c>
    </row>
    <row r="196" spans="5:5">
      <c r="E196" s="21" t="str">
        <f t="shared" si="3"/>
        <v/>
      </c>
    </row>
    <row r="197" spans="5:5">
      <c r="E197" s="21" t="str">
        <f t="shared" si="3"/>
        <v/>
      </c>
    </row>
    <row r="198" spans="5:5">
      <c r="E198" s="21" t="str">
        <f t="shared" si="3"/>
        <v/>
      </c>
    </row>
    <row r="199" spans="5:5">
      <c r="E199" s="21" t="str">
        <f t="shared" si="3"/>
        <v/>
      </c>
    </row>
    <row r="200" spans="5:5">
      <c r="E200" s="21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Dashboard</vt:lpstr>
      <vt:lpstr>KOSPI</vt:lpstr>
      <vt:lpstr>KOSDAQ</vt:lpstr>
      <vt:lpstr>업종별시세</vt:lpstr>
      <vt:lpstr>주요뉴스</vt:lpstr>
      <vt:lpstr>종목별뉴스공시</vt:lpstr>
      <vt:lpstr>종목별전자공시</vt:lpstr>
      <vt:lpstr>시황정보</vt:lpstr>
      <vt:lpstr>투자정보</vt:lpstr>
      <vt:lpstr>종목분석</vt:lpstr>
      <vt:lpstr>산업분석</vt:lpstr>
      <vt:lpstr>경제분석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민선 김</dc:creator>
  <cp:lastModifiedBy>dexter yang</cp:lastModifiedBy>
  <dcterms:created xsi:type="dcterms:W3CDTF">2024-12-12T08:35:38Z</dcterms:created>
  <dcterms:modified xsi:type="dcterms:W3CDTF">2024-12-26T03:41:34Z</dcterms:modified>
</cp:coreProperties>
</file>