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현재_통합_문서"/>
  <mc:AlternateContent xmlns:mc="http://schemas.openxmlformats.org/markup-compatibility/2006">
    <mc:Choice Requires="x15">
      <x15ac:absPath xmlns:x15ac="http://schemas.microsoft.com/office/spreadsheetml/2010/11/ac" url="C:\Users\Dexter\Source\ALPACO8\RPA_Example\21_오늘의_증권시황\Data\Output\"/>
    </mc:Choice>
  </mc:AlternateContent>
  <xr:revisionPtr revIDLastSave="0" documentId="13_ncr:1_{1E86AAE8-B7F8-4695-9E20-80563424C415}" xr6:coauthVersionLast="47" xr6:coauthVersionMax="47" xr10:uidLastSave="{00000000-0000-0000-0000-000000000000}"/>
  <bookViews>
    <workbookView xWindow="390" yWindow="390" windowWidth="21600" windowHeight="11835" tabRatio="652" xr2:uid="{128CB9EE-8F8F-4283-BC02-829EA9DF085D}"/>
  </bookViews>
  <sheets>
    <sheet name="Dashboard" sheetId="1" r:id="rId1"/>
    <sheet name="KOSPI" sheetId="3" r:id="rId2"/>
    <sheet name="KOSDAQ" sheetId="2" r:id="rId3"/>
    <sheet name="업종별시세" sheetId="5" r:id="rId4"/>
    <sheet name="주요뉴스" sheetId="23" r:id="rId5"/>
    <sheet name="종목별뉴스공시" sheetId="24" r:id="rId6"/>
    <sheet name="종목별전자공시" sheetId="10" r:id="rId7"/>
    <sheet name="시황정보" sheetId="11" r:id="rId8"/>
    <sheet name="투자정보" sheetId="12" r:id="rId9"/>
    <sheet name="종목분석" sheetId="13" r:id="rId10"/>
    <sheet name="산업분석" sheetId="20" r:id="rId11"/>
    <sheet name="경제분석" sheetId="21" r:id="rId12"/>
  </sheets>
  <definedNames>
    <definedName name="_xlnm._FilterDatabase" localSheetId="5" hidden="1">종목별뉴스공시!$A$1:$G$1</definedName>
    <definedName name="_xlnm._FilterDatabase" localSheetId="6" hidden="1">종목별전자공시!$A$1:$G$1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34" i="1" l="1"/>
  <c r="Z35" i="1"/>
  <c r="Z36" i="1"/>
  <c r="Z37" i="1"/>
  <c r="Z38" i="1"/>
  <c r="Z39" i="1"/>
  <c r="Z40" i="1"/>
  <c r="Z41" i="1"/>
  <c r="Z42" i="1"/>
  <c r="Z43" i="1"/>
  <c r="Z44" i="1"/>
  <c r="Z45" i="1"/>
  <c r="Z46" i="1"/>
  <c r="Z47" i="1"/>
  <c r="Z48" i="1"/>
  <c r="M34" i="1"/>
  <c r="M35" i="1"/>
  <c r="M36" i="1"/>
  <c r="M37" i="1"/>
  <c r="M38" i="1"/>
  <c r="M39" i="1"/>
  <c r="M40" i="1"/>
  <c r="M41" i="1"/>
  <c r="M42" i="1"/>
  <c r="M43" i="1"/>
  <c r="M44" i="1"/>
  <c r="M45" i="1"/>
  <c r="M46" i="1"/>
  <c r="M47" i="1"/>
  <c r="M48" i="1"/>
  <c r="K34" i="1"/>
  <c r="K35" i="1"/>
  <c r="K36" i="1"/>
  <c r="K37" i="1"/>
  <c r="K38" i="1"/>
  <c r="K39" i="1"/>
  <c r="K40" i="1"/>
  <c r="K41" i="1"/>
  <c r="K42" i="1"/>
  <c r="K43" i="1"/>
  <c r="K44" i="1"/>
  <c r="K45" i="1"/>
  <c r="K46" i="1"/>
  <c r="K47" i="1"/>
  <c r="K48" i="1"/>
  <c r="Z33" i="1"/>
  <c r="M33" i="1"/>
  <c r="K33" i="1"/>
  <c r="AF22" i="1"/>
  <c r="AF21" i="1"/>
  <c r="AF20" i="1"/>
  <c r="AF19" i="1"/>
  <c r="AF18" i="1"/>
  <c r="AF30" i="1" a="1"/>
  <c r="AF30" i="1" s="1"/>
  <c r="AF31" i="1" a="1"/>
  <c r="AF31" i="1" s="1"/>
  <c r="AF32" i="1" a="1"/>
  <c r="AF32" i="1" s="1"/>
  <c r="AF33" i="1" a="1"/>
  <c r="AF33" i="1" s="1"/>
  <c r="AF34" i="1" a="1"/>
  <c r="AF34" i="1" s="1"/>
  <c r="AF35" i="1" a="1"/>
  <c r="AF35" i="1" s="1"/>
  <c r="AF36" i="1" a="1"/>
  <c r="AF36" i="1" s="1"/>
  <c r="AF37" i="1" a="1"/>
  <c r="AF37" i="1" s="1"/>
  <c r="AF38" i="1" a="1"/>
  <c r="AF38" i="1" s="1"/>
  <c r="AF39" i="1" a="1"/>
  <c r="AF39" i="1" s="1"/>
  <c r="AF40" i="1" a="1"/>
  <c r="AF40" i="1" s="1"/>
  <c r="AF41" i="1" a="1"/>
  <c r="AF41" i="1" s="1"/>
  <c r="AF42" i="1" a="1"/>
  <c r="AF42" i="1" s="1"/>
  <c r="AF43" i="1" a="1"/>
  <c r="AF43" i="1" s="1"/>
  <c r="AF44" i="1" a="1"/>
  <c r="AF44" i="1" s="1"/>
  <c r="AF45" i="1" a="1"/>
  <c r="AF45" i="1" s="1"/>
  <c r="AF46" i="1" a="1"/>
  <c r="AF46" i="1" s="1"/>
  <c r="AF47" i="1" a="1"/>
  <c r="AF47" i="1" s="1"/>
  <c r="AF48" i="1" a="1"/>
  <c r="AF48" i="1" s="1"/>
  <c r="AF29" i="1" a="1"/>
  <c r="AF29" i="1" s="1"/>
  <c r="AE30" i="1" a="1"/>
  <c r="AE30" i="1" s="1"/>
  <c r="AE31" i="1" a="1"/>
  <c r="AE31" i="1" s="1"/>
  <c r="AE32" i="1" a="1"/>
  <c r="AE32" i="1" s="1"/>
  <c r="AE33" i="1" a="1"/>
  <c r="AE33" i="1" s="1"/>
  <c r="AE34" i="1" a="1"/>
  <c r="AE34" i="1" s="1"/>
  <c r="AE35" i="1" a="1"/>
  <c r="AE35" i="1" s="1"/>
  <c r="AE36" i="1" a="1"/>
  <c r="AE36" i="1" s="1"/>
  <c r="AE37" i="1" a="1"/>
  <c r="AE37" i="1" s="1"/>
  <c r="AE38" i="1" a="1"/>
  <c r="AE38" i="1" s="1"/>
  <c r="AE39" i="1" a="1"/>
  <c r="AE39" i="1" s="1"/>
  <c r="AE40" i="1" a="1"/>
  <c r="AE40" i="1" s="1"/>
  <c r="AE41" i="1" a="1"/>
  <c r="AE41" i="1" s="1"/>
  <c r="AE42" i="1" a="1"/>
  <c r="AE42" i="1" s="1"/>
  <c r="AE43" i="1" a="1"/>
  <c r="AE43" i="1" s="1"/>
  <c r="AE44" i="1" a="1"/>
  <c r="AE44" i="1" s="1"/>
  <c r="AE45" i="1" a="1"/>
  <c r="AE45" i="1" s="1"/>
  <c r="AE46" i="1" a="1"/>
  <c r="AE46" i="1" s="1"/>
  <c r="AE47" i="1" a="1"/>
  <c r="AE47" i="1" s="1"/>
  <c r="AE48" i="1" a="1"/>
  <c r="AE48" i="1" s="1"/>
  <c r="AE29" i="1" a="1"/>
  <c r="AE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29" i="1" a="1"/>
  <c r="AB29" i="1" s="1"/>
  <c r="AD19" i="1" a="1"/>
  <c r="AD19" i="1" s="1"/>
  <c r="AD20" i="1" a="1"/>
  <c r="AD20" i="1" s="1"/>
  <c r="AD21" i="1" a="1"/>
  <c r="AD21" i="1" s="1"/>
  <c r="AD22" i="1" a="1"/>
  <c r="AD22" i="1" s="1"/>
  <c r="AD23" i="1" a="1"/>
  <c r="AD23" i="1" s="1"/>
  <c r="AD24" i="1" a="1"/>
  <c r="AD24" i="1" s="1"/>
  <c r="AD25" i="1" a="1"/>
  <c r="AD25" i="1" s="1"/>
  <c r="AD18" i="1" a="1"/>
  <c r="AD18" i="1" s="1"/>
  <c r="AB19" i="1" a="1"/>
  <c r="AB19" i="1" s="1"/>
  <c r="AB20" i="1" a="1"/>
  <c r="AB20" i="1" s="1"/>
  <c r="AB21" i="1" a="1"/>
  <c r="AB21" i="1" s="1"/>
  <c r="AB22" i="1" a="1"/>
  <c r="AB22" i="1"/>
  <c r="AB23" i="1" a="1"/>
  <c r="AB23" i="1" s="1"/>
  <c r="AB24" i="1" a="1"/>
  <c r="AB24" i="1" s="1"/>
  <c r="AB25" i="1" a="1"/>
  <c r="AB25" i="1" s="1"/>
  <c r="AB18" i="1" a="1"/>
  <c r="AB18" i="1" s="1"/>
  <c r="AC4" i="1"/>
  <c r="H200" i="24" l="1"/>
  <c r="H199" i="24"/>
  <c r="H198" i="24"/>
  <c r="H197" i="24"/>
  <c r="H196" i="24"/>
  <c r="H195" i="24"/>
  <c r="H194" i="24"/>
  <c r="H193" i="24"/>
  <c r="H192" i="24"/>
  <c r="H191" i="24"/>
  <c r="H190" i="24"/>
  <c r="H189" i="24"/>
  <c r="H188" i="24"/>
  <c r="H187" i="24"/>
  <c r="H186" i="24"/>
  <c r="H185" i="24"/>
  <c r="H184" i="24"/>
  <c r="H183" i="24"/>
  <c r="H182" i="24"/>
  <c r="H181" i="24"/>
  <c r="H180" i="24"/>
  <c r="H179" i="24"/>
  <c r="H178" i="24"/>
  <c r="H177" i="24"/>
  <c r="H176" i="24"/>
  <c r="H175" i="24"/>
  <c r="H174" i="24"/>
  <c r="H173" i="24"/>
  <c r="H172" i="24"/>
  <c r="H171" i="24"/>
  <c r="H170" i="24"/>
  <c r="H169" i="24"/>
  <c r="H168" i="24"/>
  <c r="H167" i="24"/>
  <c r="H166" i="24"/>
  <c r="H165" i="24"/>
  <c r="H164" i="24"/>
  <c r="H163" i="24"/>
  <c r="H162" i="24"/>
  <c r="H161" i="24"/>
  <c r="H160" i="24"/>
  <c r="H159" i="24"/>
  <c r="H158" i="24"/>
  <c r="H157" i="24"/>
  <c r="H156" i="24"/>
  <c r="H155" i="24"/>
  <c r="H154" i="24"/>
  <c r="H153" i="24"/>
  <c r="H152" i="24"/>
  <c r="H151" i="24"/>
  <c r="H150" i="24"/>
  <c r="H149" i="24"/>
  <c r="H148" i="24"/>
  <c r="H147" i="24"/>
  <c r="H146" i="24"/>
  <c r="H145" i="24"/>
  <c r="H144" i="24"/>
  <c r="H143" i="24"/>
  <c r="H142" i="24"/>
  <c r="H141" i="24"/>
  <c r="H140" i="24"/>
  <c r="H139" i="24"/>
  <c r="H138" i="24"/>
  <c r="H137" i="24"/>
  <c r="H136" i="24"/>
  <c r="H135" i="24"/>
  <c r="H134" i="24"/>
  <c r="H133" i="24"/>
  <c r="H132" i="24"/>
  <c r="H131" i="24"/>
  <c r="H130" i="24"/>
  <c r="H129" i="24"/>
  <c r="H128" i="24"/>
  <c r="H127" i="24"/>
  <c r="H126" i="24"/>
  <c r="H125" i="24"/>
  <c r="H124" i="24"/>
  <c r="H123" i="24"/>
  <c r="H122" i="24"/>
  <c r="H121" i="24"/>
  <c r="H120" i="24"/>
  <c r="H119" i="24"/>
  <c r="H118" i="24"/>
  <c r="H117" i="24"/>
  <c r="H116" i="24"/>
  <c r="H115" i="24"/>
  <c r="H114" i="24"/>
  <c r="H113" i="24"/>
  <c r="H112" i="24"/>
  <c r="H111" i="24"/>
  <c r="H110" i="24"/>
  <c r="H109" i="24"/>
  <c r="H108" i="24"/>
  <c r="H107" i="24"/>
  <c r="H106" i="24"/>
  <c r="H105" i="24"/>
  <c r="H104" i="24"/>
  <c r="H103" i="24"/>
  <c r="H102" i="24"/>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 i="2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 i="20"/>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 i="13"/>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 i="12"/>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 i="11"/>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 i="10"/>
  <c r="F3" i="23"/>
  <c r="F4"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95" i="23"/>
  <c r="F96" i="23"/>
  <c r="F97" i="23"/>
  <c r="F98" i="23"/>
  <c r="F99" i="23"/>
  <c r="F100" i="23"/>
  <c r="F101" i="23"/>
  <c r="F102" i="23"/>
  <c r="F103" i="23"/>
  <c r="F104" i="23"/>
  <c r="F105" i="23"/>
  <c r="F106" i="23"/>
  <c r="F107" i="23"/>
  <c r="F108" i="23"/>
  <c r="F109" i="23"/>
  <c r="F110" i="23"/>
  <c r="F111" i="23"/>
  <c r="F112" i="23"/>
  <c r="F113" i="23"/>
  <c r="F114" i="23"/>
  <c r="F115" i="23"/>
  <c r="F116" i="23"/>
  <c r="F117" i="23"/>
  <c r="F118" i="23"/>
  <c r="F119" i="23"/>
  <c r="F120" i="23"/>
  <c r="F121" i="23"/>
  <c r="F122" i="23"/>
  <c r="F123" i="23"/>
  <c r="F124" i="23"/>
  <c r="F125" i="23"/>
  <c r="F126" i="23"/>
  <c r="F127" i="23"/>
  <c r="F128" i="23"/>
  <c r="F129" i="23"/>
  <c r="F130" i="23"/>
  <c r="F131" i="23"/>
  <c r="F132" i="23"/>
  <c r="F133" i="23"/>
  <c r="F134" i="23"/>
  <c r="F135" i="23"/>
  <c r="F136" i="23"/>
  <c r="F137" i="23"/>
  <c r="F138" i="23"/>
  <c r="F139" i="23"/>
  <c r="F140" i="23"/>
  <c r="F141" i="23"/>
  <c r="F142" i="23"/>
  <c r="F143" i="23"/>
  <c r="F144" i="23"/>
  <c r="F145" i="23"/>
  <c r="F146" i="23"/>
  <c r="F147" i="23"/>
  <c r="F148" i="23"/>
  <c r="F149" i="23"/>
  <c r="F150" i="23"/>
  <c r="F151" i="23"/>
  <c r="F152" i="23"/>
  <c r="F153" i="23"/>
  <c r="F154" i="23"/>
  <c r="F155" i="23"/>
  <c r="F156" i="23"/>
  <c r="F157" i="23"/>
  <c r="F158" i="23"/>
  <c r="F159" i="23"/>
  <c r="F160" i="23"/>
  <c r="F161" i="23"/>
  <c r="F162" i="23"/>
  <c r="F163" i="23"/>
  <c r="F164" i="23"/>
  <c r="F165" i="23"/>
  <c r="F166" i="23"/>
  <c r="F167" i="23"/>
  <c r="F168" i="23"/>
  <c r="F169" i="23"/>
  <c r="F170" i="23"/>
  <c r="F171" i="23"/>
  <c r="F172" i="23"/>
  <c r="F173" i="23"/>
  <c r="F174" i="23"/>
  <c r="F175" i="23"/>
  <c r="F176" i="23"/>
  <c r="F177" i="23"/>
  <c r="F178" i="23"/>
  <c r="F179" i="23"/>
  <c r="F180" i="23"/>
  <c r="F181" i="23"/>
  <c r="F182" i="23"/>
  <c r="F183" i="23"/>
  <c r="F184" i="23"/>
  <c r="F185" i="23"/>
  <c r="F186" i="23"/>
  <c r="F187" i="23"/>
  <c r="F188" i="23"/>
  <c r="F189" i="23"/>
  <c r="F190" i="23"/>
  <c r="F191" i="23"/>
  <c r="F192" i="23"/>
  <c r="F193" i="23"/>
  <c r="F194" i="23"/>
  <c r="F195" i="23"/>
  <c r="F196" i="23"/>
  <c r="F197" i="23"/>
  <c r="F198" i="23"/>
  <c r="F199" i="23"/>
  <c r="F200" i="23"/>
  <c r="F201" i="23"/>
  <c r="F202" i="23"/>
  <c r="F203" i="23"/>
  <c r="F204" i="23"/>
  <c r="F205" i="23"/>
  <c r="F206" i="23"/>
  <c r="F207" i="23"/>
  <c r="F208" i="23"/>
  <c r="F209" i="23"/>
  <c r="F210" i="23"/>
  <c r="F211" i="23"/>
  <c r="F212" i="23"/>
  <c r="F213" i="23"/>
  <c r="F214" i="23"/>
  <c r="F215" i="23"/>
  <c r="F216" i="23"/>
  <c r="F217" i="23"/>
  <c r="F218" i="23"/>
  <c r="F219" i="23"/>
  <c r="F220" i="23"/>
  <c r="F221" i="23"/>
  <c r="F222" i="23"/>
  <c r="F223" i="23"/>
  <c r="F224" i="23"/>
  <c r="F225" i="23"/>
  <c r="F226" i="23"/>
  <c r="F227" i="23"/>
  <c r="F228" i="23"/>
  <c r="F229" i="23"/>
  <c r="F230" i="23"/>
  <c r="F231" i="23"/>
  <c r="F232" i="23"/>
  <c r="F233" i="23"/>
  <c r="F234" i="23"/>
  <c r="F235" i="23"/>
  <c r="F236" i="23"/>
  <c r="F237" i="23"/>
  <c r="F238" i="23"/>
  <c r="F239" i="23"/>
  <c r="F240" i="23"/>
  <c r="F241" i="23"/>
  <c r="F242" i="23"/>
  <c r="F243" i="23"/>
  <c r="F244" i="23"/>
  <c r="F245" i="23"/>
  <c r="F246" i="23"/>
  <c r="F247" i="23"/>
  <c r="F248" i="23"/>
  <c r="F249" i="23"/>
  <c r="F250" i="23"/>
  <c r="F251" i="23"/>
  <c r="F252" i="23"/>
  <c r="F253" i="23"/>
  <c r="F254" i="23"/>
  <c r="F255" i="23"/>
  <c r="F256" i="23"/>
  <c r="F257" i="23"/>
  <c r="F258" i="23"/>
  <c r="F259" i="23"/>
  <c r="F260" i="23"/>
  <c r="F261" i="23"/>
  <c r="F262" i="23"/>
  <c r="F263" i="23"/>
  <c r="F264" i="23"/>
  <c r="F265" i="23"/>
  <c r="F266" i="23"/>
  <c r="F267" i="23"/>
  <c r="F268" i="23"/>
  <c r="F269" i="23"/>
  <c r="F270" i="23"/>
  <c r="F271" i="23"/>
  <c r="F272" i="23"/>
  <c r="F273" i="23"/>
  <c r="F274" i="23"/>
  <c r="F275" i="23"/>
  <c r="F276" i="23"/>
  <c r="F277" i="23"/>
  <c r="F278" i="23"/>
  <c r="F279" i="23"/>
  <c r="F280" i="23"/>
  <c r="F281" i="23"/>
  <c r="F282" i="23"/>
  <c r="F283" i="23"/>
  <c r="F284" i="23"/>
  <c r="F285" i="23"/>
  <c r="F286" i="23"/>
  <c r="F287" i="23"/>
  <c r="F288" i="23"/>
  <c r="F289" i="23"/>
  <c r="F290" i="23"/>
  <c r="F291" i="23"/>
  <c r="F292" i="23"/>
  <c r="F293" i="23"/>
  <c r="F294" i="23"/>
  <c r="F295" i="23"/>
  <c r="F296" i="23"/>
  <c r="F297" i="23"/>
  <c r="F298" i="23"/>
  <c r="F299" i="23"/>
  <c r="F300" i="23"/>
  <c r="F301" i="23"/>
  <c r="F302" i="23"/>
  <c r="F303" i="23"/>
  <c r="F304" i="23"/>
  <c r="F305" i="23"/>
  <c r="F306" i="23"/>
  <c r="F307" i="23"/>
  <c r="F308" i="23"/>
  <c r="F309" i="23"/>
  <c r="F310" i="23"/>
  <c r="F311" i="23"/>
  <c r="F312" i="23"/>
  <c r="F313" i="23"/>
  <c r="F314" i="23"/>
  <c r="F315" i="23"/>
  <c r="F316" i="23"/>
  <c r="F317" i="23"/>
  <c r="F318" i="23"/>
  <c r="F319" i="23"/>
  <c r="F320" i="23"/>
  <c r="F321" i="23"/>
  <c r="F322" i="23"/>
  <c r="F323" i="23"/>
  <c r="F324" i="23"/>
  <c r="F325" i="23"/>
  <c r="F326" i="23"/>
  <c r="F327" i="23"/>
  <c r="F328" i="23"/>
  <c r="F329" i="23"/>
  <c r="F330" i="23"/>
  <c r="F331" i="23"/>
  <c r="F332" i="23"/>
  <c r="F333" i="23"/>
  <c r="F334" i="23"/>
  <c r="F335" i="23"/>
  <c r="F336" i="23"/>
  <c r="F337" i="23"/>
  <c r="F338" i="23"/>
  <c r="F339" i="23"/>
  <c r="F340" i="23"/>
  <c r="F341" i="23"/>
  <c r="F342" i="23"/>
  <c r="F343" i="23"/>
  <c r="F344" i="23"/>
  <c r="F345" i="23"/>
  <c r="F346" i="23"/>
  <c r="F347" i="23"/>
  <c r="F348" i="23"/>
  <c r="F349" i="23"/>
  <c r="F350" i="23"/>
  <c r="F351" i="23"/>
  <c r="F352" i="23"/>
  <c r="F353" i="23"/>
  <c r="F354" i="23"/>
  <c r="F355" i="23"/>
  <c r="F356" i="23"/>
  <c r="F357" i="23"/>
  <c r="F358" i="23"/>
  <c r="F359" i="23"/>
  <c r="F360" i="23"/>
  <c r="F361" i="23"/>
  <c r="F362" i="23"/>
  <c r="F363" i="23"/>
  <c r="F364" i="23"/>
  <c r="F365" i="23"/>
  <c r="F366" i="23"/>
  <c r="F367" i="23"/>
  <c r="F368" i="23"/>
  <c r="F369" i="23"/>
  <c r="F370" i="23"/>
  <c r="F371" i="23"/>
  <c r="F372" i="23"/>
  <c r="F373" i="23"/>
  <c r="F374" i="23"/>
  <c r="F375" i="23"/>
  <c r="F376" i="23"/>
  <c r="F377" i="23"/>
  <c r="F378" i="23"/>
  <c r="F379" i="23"/>
  <c r="F380" i="23"/>
  <c r="F381" i="23"/>
  <c r="F382" i="23"/>
  <c r="F383" i="23"/>
  <c r="F384" i="23"/>
  <c r="F385" i="23"/>
  <c r="F386" i="23"/>
  <c r="F387" i="23"/>
  <c r="F388" i="23"/>
  <c r="F389" i="23"/>
  <c r="F390" i="23"/>
  <c r="F391" i="23"/>
  <c r="F392" i="23"/>
  <c r="F393" i="23"/>
  <c r="F394" i="23"/>
  <c r="F395" i="23"/>
  <c r="F396" i="23"/>
  <c r="F397" i="23"/>
  <c r="F398" i="23"/>
  <c r="F399" i="23"/>
  <c r="F400" i="23"/>
  <c r="F2" i="23"/>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 i="5"/>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 i="2"/>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 i="3"/>
  <c r="M16" i="1"/>
  <c r="M17" i="1"/>
  <c r="M18" i="1"/>
  <c r="M19" i="1"/>
  <c r="M20" i="1"/>
  <c r="M21" i="1"/>
  <c r="M22" i="1"/>
  <c r="M23" i="1"/>
  <c r="M24" i="1"/>
  <c r="M15" i="1"/>
  <c r="M6" i="1"/>
  <c r="M7" i="1"/>
  <c r="M8" i="1"/>
  <c r="M9" i="1"/>
  <c r="M10" i="1"/>
  <c r="M11" i="1"/>
  <c r="M12" i="1"/>
  <c r="M13" i="1"/>
  <c r="M14" i="1"/>
  <c r="M5" i="1"/>
  <c r="Z16" i="1"/>
  <c r="Z17" i="1"/>
  <c r="Z18" i="1"/>
  <c r="Z19" i="1"/>
  <c r="Z20" i="1"/>
  <c r="Z21" i="1"/>
  <c r="Z22" i="1"/>
  <c r="Z23" i="1"/>
  <c r="Z24" i="1"/>
  <c r="Z15" i="1"/>
  <c r="Z6" i="1"/>
  <c r="Z7" i="1"/>
  <c r="Z8" i="1"/>
  <c r="Z9" i="1"/>
  <c r="Z10" i="1"/>
  <c r="Z11" i="1"/>
  <c r="Z12" i="1"/>
  <c r="Z13" i="1"/>
  <c r="Z14" i="1"/>
  <c r="Z5" i="1"/>
  <c r="Q16" i="1"/>
  <c r="Q17" i="1"/>
  <c r="Q18" i="1"/>
  <c r="Q19" i="1"/>
  <c r="Q20" i="1"/>
  <c r="Q21" i="1"/>
  <c r="Q22" i="1"/>
  <c r="Q23" i="1"/>
  <c r="Q24" i="1"/>
  <c r="Q15" i="1"/>
  <c r="Q6" i="1"/>
  <c r="Q7" i="1"/>
  <c r="Q8" i="1"/>
  <c r="Q9" i="1"/>
  <c r="Q10" i="1"/>
  <c r="Q11" i="1"/>
  <c r="Q12" i="1"/>
  <c r="Q13" i="1"/>
  <c r="Q14" i="1"/>
  <c r="Q5" i="1"/>
  <c r="AF14" i="1"/>
  <c r="AF13" i="1"/>
  <c r="AF12" i="1"/>
  <c r="AF11" i="1"/>
  <c r="AF10" i="1"/>
  <c r="AF9" i="1"/>
  <c r="AF8" i="1"/>
  <c r="AF7" i="1"/>
  <c r="AF6" i="1"/>
  <c r="AF5" i="1"/>
  <c r="P16" i="1" l="1"/>
  <c r="P17" i="1"/>
  <c r="P18" i="1"/>
  <c r="P19" i="1"/>
  <c r="P20" i="1"/>
  <c r="P21" i="1"/>
  <c r="P22" i="1"/>
  <c r="P23" i="1"/>
  <c r="P24" i="1"/>
  <c r="P15" i="1"/>
  <c r="O16" i="1"/>
  <c r="O17" i="1"/>
  <c r="O18" i="1"/>
  <c r="O19" i="1"/>
  <c r="O20" i="1"/>
  <c r="O21" i="1"/>
  <c r="O22" i="1"/>
  <c r="O23" i="1"/>
  <c r="O24" i="1"/>
  <c r="O15" i="1"/>
  <c r="N16" i="1"/>
  <c r="N17" i="1"/>
  <c r="N18" i="1"/>
  <c r="N19" i="1"/>
  <c r="N20" i="1"/>
  <c r="N21" i="1"/>
  <c r="N22" i="1"/>
  <c r="N23" i="1"/>
  <c r="N24" i="1"/>
  <c r="N15" i="1"/>
  <c r="N5" i="1"/>
  <c r="N6" i="1"/>
  <c r="N7" i="1"/>
  <c r="N8" i="1"/>
  <c r="N9" i="1"/>
  <c r="N10" i="1"/>
  <c r="N11" i="1"/>
  <c r="N12" i="1"/>
  <c r="N13" i="1"/>
  <c r="N14" i="1"/>
  <c r="O5" i="1"/>
  <c r="O6" i="1"/>
  <c r="O7" i="1"/>
  <c r="O8" i="1"/>
  <c r="O9" i="1"/>
  <c r="O10" i="1"/>
  <c r="O11" i="1"/>
  <c r="O12" i="1"/>
  <c r="O13" i="1"/>
  <c r="O14" i="1"/>
  <c r="P5" i="1"/>
  <c r="P6" i="1"/>
  <c r="P7" i="1"/>
  <c r="P8" i="1"/>
  <c r="P9" i="1"/>
  <c r="P10" i="1"/>
  <c r="P11" i="1"/>
  <c r="P12" i="1"/>
  <c r="P13" i="1"/>
  <c r="P14" i="1"/>
  <c r="Y15" i="1" l="1"/>
  <c r="Y16" i="1"/>
  <c r="Y17" i="1"/>
  <c r="Y18" i="1"/>
  <c r="Y19" i="1"/>
  <c r="Y20" i="1"/>
  <c r="Y21" i="1"/>
  <c r="Y22" i="1"/>
  <c r="Y23" i="1"/>
  <c r="Y24" i="1"/>
  <c r="X5" i="1" l="1"/>
  <c r="X6" i="1"/>
  <c r="X7" i="1"/>
  <c r="X8" i="1"/>
  <c r="X9" i="1"/>
  <c r="X10" i="1"/>
  <c r="X11" i="1"/>
  <c r="X12" i="1"/>
  <c r="X13" i="1"/>
  <c r="X14" i="1"/>
  <c r="X15" i="1"/>
  <c r="X16" i="1"/>
  <c r="X17" i="1"/>
  <c r="X18" i="1"/>
  <c r="X19" i="1"/>
  <c r="X20" i="1"/>
  <c r="X21" i="1"/>
  <c r="X22" i="1"/>
  <c r="X23" i="1"/>
  <c r="X24" i="1"/>
  <c r="R5" i="1"/>
  <c r="S5" i="1"/>
  <c r="T5" i="1"/>
  <c r="U5" i="1"/>
  <c r="V5" i="1"/>
  <c r="W5" i="1"/>
  <c r="R6" i="1"/>
  <c r="S6" i="1"/>
  <c r="T6" i="1"/>
  <c r="U6" i="1"/>
  <c r="V6" i="1"/>
  <c r="W6" i="1"/>
  <c r="R7" i="1"/>
  <c r="S7" i="1"/>
  <c r="T7" i="1"/>
  <c r="U7" i="1"/>
  <c r="V7" i="1"/>
  <c r="W7" i="1"/>
  <c r="R8" i="1"/>
  <c r="S8" i="1"/>
  <c r="T8" i="1"/>
  <c r="U8" i="1"/>
  <c r="V8" i="1"/>
  <c r="W8" i="1"/>
  <c r="R9" i="1"/>
  <c r="S9" i="1"/>
  <c r="T9" i="1"/>
  <c r="U9" i="1"/>
  <c r="V9" i="1"/>
  <c r="W9" i="1"/>
  <c r="R10" i="1"/>
  <c r="S10" i="1"/>
  <c r="T10" i="1"/>
  <c r="U10" i="1"/>
  <c r="V10" i="1"/>
  <c r="W10" i="1"/>
  <c r="R11" i="1"/>
  <c r="S11" i="1"/>
  <c r="T11" i="1"/>
  <c r="U11" i="1"/>
  <c r="V11" i="1"/>
  <c r="W11" i="1"/>
  <c r="R12" i="1"/>
  <c r="S12" i="1"/>
  <c r="T12" i="1"/>
  <c r="U12" i="1"/>
  <c r="V12" i="1"/>
  <c r="W12" i="1"/>
  <c r="R13" i="1"/>
  <c r="S13" i="1"/>
  <c r="T13" i="1"/>
  <c r="U13" i="1"/>
  <c r="V13" i="1"/>
  <c r="W13" i="1"/>
  <c r="R14" i="1"/>
  <c r="S14" i="1"/>
  <c r="T14" i="1"/>
  <c r="U14" i="1"/>
  <c r="V14" i="1"/>
  <c r="W14" i="1"/>
  <c r="R15" i="1"/>
  <c r="S15" i="1"/>
  <c r="T15" i="1"/>
  <c r="U15" i="1"/>
  <c r="V15" i="1"/>
  <c r="W15" i="1"/>
  <c r="R16" i="1"/>
  <c r="S16" i="1"/>
  <c r="T16" i="1"/>
  <c r="U16" i="1"/>
  <c r="V16" i="1"/>
  <c r="W16" i="1"/>
  <c r="R17" i="1"/>
  <c r="S17" i="1"/>
  <c r="T17" i="1"/>
  <c r="U17" i="1"/>
  <c r="V17" i="1"/>
  <c r="W17" i="1"/>
  <c r="R18" i="1"/>
  <c r="S18" i="1"/>
  <c r="T18" i="1"/>
  <c r="U18" i="1"/>
  <c r="V18" i="1"/>
  <c r="W18" i="1"/>
  <c r="R19" i="1"/>
  <c r="S19" i="1"/>
  <c r="T19" i="1"/>
  <c r="U19" i="1"/>
  <c r="V19" i="1"/>
  <c r="W19" i="1"/>
  <c r="R20" i="1"/>
  <c r="S20" i="1"/>
  <c r="T20" i="1"/>
  <c r="U20" i="1"/>
  <c r="V20" i="1"/>
  <c r="W20" i="1"/>
  <c r="R21" i="1"/>
  <c r="S21" i="1"/>
  <c r="T21" i="1"/>
  <c r="U21" i="1"/>
  <c r="V21" i="1"/>
  <c r="W21" i="1"/>
  <c r="R22" i="1"/>
  <c r="S22" i="1"/>
  <c r="T22" i="1"/>
  <c r="U22" i="1"/>
  <c r="V22" i="1"/>
  <c r="W22" i="1"/>
  <c r="R23" i="1"/>
  <c r="S23" i="1"/>
  <c r="T23" i="1"/>
  <c r="U23" i="1"/>
  <c r="V23" i="1"/>
  <c r="W23" i="1"/>
  <c r="R24" i="1"/>
  <c r="S24" i="1"/>
  <c r="T24" i="1"/>
  <c r="U24" i="1"/>
  <c r="V24" i="1"/>
  <c r="W24" i="1"/>
  <c r="Y10" i="1"/>
  <c r="Y11" i="1"/>
  <c r="Y12" i="1"/>
  <c r="Y13" i="1"/>
  <c r="Y14" i="1"/>
  <c r="Y9" i="1"/>
  <c r="Y8" i="1"/>
  <c r="Y7" i="1"/>
  <c r="Y6" i="1"/>
  <c r="Y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dexter yang</author>
  </authors>
  <commentList>
    <comment ref="AC4" authorId="0" shapeId="0" xr:uid="{9B18A536-C61A-4BD1-8B1D-73F8739A3166}">
      <text>
        <r>
          <rPr>
            <b/>
            <sz val="9"/>
            <color indexed="81"/>
            <rFont val="돋움"/>
            <family val="3"/>
            <charset val="129"/>
          </rPr>
          <t>종목명을</t>
        </r>
        <r>
          <rPr>
            <b/>
            <sz val="9"/>
            <color indexed="81"/>
            <rFont val="Tahoma"/>
            <family val="2"/>
          </rPr>
          <t xml:space="preserve"> </t>
        </r>
        <r>
          <rPr>
            <b/>
            <sz val="9"/>
            <color indexed="81"/>
            <rFont val="돋움"/>
            <family val="3"/>
            <charset val="129"/>
          </rPr>
          <t>선택해</t>
        </r>
        <r>
          <rPr>
            <b/>
            <sz val="9"/>
            <color indexed="81"/>
            <rFont val="Tahoma"/>
            <family val="2"/>
          </rPr>
          <t xml:space="preserve"> </t>
        </r>
        <r>
          <rPr>
            <b/>
            <sz val="9"/>
            <color indexed="81"/>
            <rFont val="돋움"/>
            <family val="3"/>
            <charset val="129"/>
          </rPr>
          <t>주세요</t>
        </r>
        <r>
          <rPr>
            <b/>
            <sz val="9"/>
            <color indexed="81"/>
            <rFont val="Tahoma"/>
            <family val="2"/>
          </rPr>
          <t>.</t>
        </r>
      </text>
    </comment>
  </commentList>
</comments>
</file>

<file path=xl/sharedStrings.xml><?xml version="1.0" encoding="utf-8"?>
<sst xmlns="http://schemas.openxmlformats.org/spreadsheetml/2006/main" count="511" uniqueCount="383">
  <si>
    <t>시가총액</t>
  </si>
  <si>
    <t>구분</t>
    <phoneticPr fontId="1" type="noConversion"/>
  </si>
  <si>
    <t>KOSPI</t>
    <phoneticPr fontId="1" type="noConversion"/>
  </si>
  <si>
    <t>KOSDAQ</t>
    <phoneticPr fontId="1" type="noConversion"/>
  </si>
  <si>
    <t>종목명</t>
    <phoneticPr fontId="1" type="noConversion"/>
  </si>
  <si>
    <t>URL</t>
    <phoneticPr fontId="1" type="noConversion"/>
  </si>
  <si>
    <t>파일명</t>
    <phoneticPr fontId="1" type="noConversion"/>
  </si>
  <si>
    <t>출처</t>
    <phoneticPr fontId="1" type="noConversion"/>
  </si>
  <si>
    <t>번호</t>
    <phoneticPr fontId="1" type="noConversion"/>
  </si>
  <si>
    <t>다우산업</t>
    <phoneticPr fontId="1" type="noConversion"/>
  </si>
  <si>
    <t>나스닥</t>
    <phoneticPr fontId="1" type="noConversion"/>
  </si>
  <si>
    <t>S&amp;P 500</t>
    <phoneticPr fontId="1" type="noConversion"/>
  </si>
  <si>
    <t>USD환율</t>
    <phoneticPr fontId="1" type="noConversion"/>
  </si>
  <si>
    <t>JPY환율</t>
    <phoneticPr fontId="1" type="noConversion"/>
  </si>
  <si>
    <t>EUR환율</t>
    <phoneticPr fontId="1" type="noConversion"/>
  </si>
  <si>
    <t>유가</t>
    <phoneticPr fontId="1" type="noConversion"/>
  </si>
  <si>
    <t>금</t>
    <phoneticPr fontId="1" type="noConversion"/>
  </si>
  <si>
    <t>현재가</t>
  </si>
  <si>
    <t>전일비</t>
  </si>
  <si>
    <t>등락률</t>
  </si>
  <si>
    <t>거래량</t>
  </si>
  <si>
    <t>영업이익</t>
  </si>
  <si>
    <t>외국인비율</t>
  </si>
  <si>
    <t>PER</t>
  </si>
  <si>
    <t>ROE</t>
  </si>
  <si>
    <t>PBR</t>
  </si>
  <si>
    <t>제목</t>
    <phoneticPr fontId="1" type="noConversion"/>
  </si>
  <si>
    <t xml:space="preserve">KOSDAQ </t>
    <phoneticPr fontId="1" type="noConversion"/>
  </si>
  <si>
    <t>KOSPI 200</t>
    <phoneticPr fontId="1" type="noConversion"/>
  </si>
  <si>
    <t>상승종목</t>
    <phoneticPr fontId="1" type="noConversion"/>
  </si>
  <si>
    <t>종목별 투자정보</t>
    <phoneticPr fontId="1" type="noConversion"/>
  </si>
  <si>
    <t>개수</t>
    <phoneticPr fontId="1" type="noConversion"/>
  </si>
  <si>
    <t>시황정보</t>
    <phoneticPr fontId="1" type="noConversion"/>
  </si>
  <si>
    <t>오늘의 리포트</t>
    <phoneticPr fontId="1" type="noConversion"/>
  </si>
  <si>
    <t>투자정보</t>
    <phoneticPr fontId="1" type="noConversion"/>
  </si>
  <si>
    <t>종목분석</t>
    <phoneticPr fontId="1" type="noConversion"/>
  </si>
  <si>
    <t>경제전망리포트</t>
    <phoneticPr fontId="1" type="noConversion"/>
  </si>
  <si>
    <t>공시</t>
    <phoneticPr fontId="1" type="noConversion"/>
  </si>
  <si>
    <t>주요 뉴스</t>
    <phoneticPr fontId="1" type="noConversion"/>
  </si>
  <si>
    <t>링크</t>
    <phoneticPr fontId="1" type="noConversion"/>
  </si>
  <si>
    <t>내용</t>
    <phoneticPr fontId="1" type="noConversion"/>
  </si>
  <si>
    <t>언론사</t>
    <phoneticPr fontId="1" type="noConversion"/>
  </si>
  <si>
    <t>날짜</t>
    <phoneticPr fontId="1" type="noConversion"/>
  </si>
  <si>
    <t>현재가</t>
    <phoneticPr fontId="1" type="noConversion"/>
  </si>
  <si>
    <t>시가총액(억)</t>
    <phoneticPr fontId="1" type="noConversion"/>
  </si>
  <si>
    <t>산업분석</t>
    <phoneticPr fontId="1" type="noConversion"/>
  </si>
  <si>
    <t>경제분석</t>
    <phoneticPr fontId="1" type="noConversion"/>
  </si>
  <si>
    <t>영업이익(억)</t>
    <phoneticPr fontId="1" type="noConversion"/>
  </si>
  <si>
    <t>PER(배)</t>
    <phoneticPr fontId="1" type="noConversion"/>
  </si>
  <si>
    <t>ROE(%)</t>
    <phoneticPr fontId="1" type="noConversion"/>
  </si>
  <si>
    <t>외국인비율(%)</t>
    <phoneticPr fontId="1" type="noConversion"/>
  </si>
  <si>
    <t>PBR(배)</t>
    <phoneticPr fontId="1" type="noConversion"/>
  </si>
  <si>
    <t>제목</t>
  </si>
  <si>
    <t>제목URL</t>
    <phoneticPr fontId="1" type="noConversion"/>
  </si>
  <si>
    <t>분류</t>
    <phoneticPr fontId="1" type="noConversion"/>
  </si>
  <si>
    <t>순위</t>
  </si>
  <si>
    <t>지수명</t>
  </si>
  <si>
    <t>종목명</t>
  </si>
  <si>
    <t>제공자</t>
  </si>
  <si>
    <t>N</t>
    <phoneticPr fontId="1" type="noConversion"/>
  </si>
  <si>
    <t>종목명</t>
    <phoneticPr fontId="1" type="noConversion"/>
  </si>
  <si>
    <t>현재가</t>
    <phoneticPr fontId="1" type="noConversion"/>
  </si>
  <si>
    <t>전일비</t>
    <phoneticPr fontId="1" type="noConversion"/>
  </si>
  <si>
    <t>등락률</t>
    <phoneticPr fontId="1" type="noConversion"/>
  </si>
  <si>
    <t>거래량</t>
    <phoneticPr fontId="1" type="noConversion"/>
  </si>
  <si>
    <t>시가총액</t>
    <phoneticPr fontId="1" type="noConversion"/>
  </si>
  <si>
    <t>영업이익</t>
    <phoneticPr fontId="1" type="noConversion"/>
  </si>
  <si>
    <t>외국인비율</t>
    <phoneticPr fontId="1" type="noConversion"/>
  </si>
  <si>
    <t>PER</t>
    <phoneticPr fontId="1" type="noConversion"/>
  </si>
  <si>
    <t>ROE</t>
    <phoneticPr fontId="1" type="noConversion"/>
  </si>
  <si>
    <t>PBR</t>
    <phoneticPr fontId="1" type="noConversion"/>
  </si>
  <si>
    <t>업종명</t>
    <phoneticPr fontId="1" type="noConversion"/>
  </si>
  <si>
    <t>전일대비</t>
    <phoneticPr fontId="1" type="noConversion"/>
  </si>
  <si>
    <t>전일대비 등락현황 전체</t>
    <phoneticPr fontId="1" type="noConversion"/>
  </si>
  <si>
    <t>전일대비 등락현황 상승</t>
    <phoneticPr fontId="1" type="noConversion"/>
  </si>
  <si>
    <t>전일대비 등락현황 보합</t>
    <phoneticPr fontId="1" type="noConversion"/>
  </si>
  <si>
    <t>전일대비 등락현황 하락</t>
    <phoneticPr fontId="1" type="noConversion"/>
  </si>
  <si>
    <t>등락그래프</t>
    <phoneticPr fontId="1" type="noConversion"/>
  </si>
  <si>
    <t>제목</t>
    <phoneticPr fontId="1" type="noConversion"/>
  </si>
  <si>
    <t>제목URL</t>
    <phoneticPr fontId="1" type="noConversion"/>
  </si>
  <si>
    <t>증권사</t>
    <phoneticPr fontId="1" type="noConversion"/>
  </si>
  <si>
    <t>작성일</t>
    <phoneticPr fontId="1" type="noConversion"/>
  </si>
  <si>
    <t>증권사</t>
    <phoneticPr fontId="1" type="noConversion"/>
  </si>
  <si>
    <t>작성일</t>
    <phoneticPr fontId="1" type="noConversion"/>
  </si>
  <si>
    <t>URL</t>
    <phoneticPr fontId="1" type="noConversion"/>
  </si>
  <si>
    <t>종목번호</t>
    <phoneticPr fontId="1" type="noConversion"/>
  </si>
  <si>
    <t>URL</t>
    <phoneticPr fontId="1" type="noConversion"/>
  </si>
  <si>
    <t>종목명URL</t>
    <phoneticPr fontId="1" type="noConversion"/>
  </si>
  <si>
    <t>업종명URL</t>
    <phoneticPr fontId="1" type="noConversion"/>
  </si>
  <si>
    <t>종목별 뉴스공시</t>
    <phoneticPr fontId="1" type="noConversion"/>
  </si>
  <si>
    <t>WTI</t>
    <phoneticPr fontId="1" type="noConversion"/>
  </si>
  <si>
    <t>업종별 시세</t>
    <phoneticPr fontId="1" type="noConversion"/>
  </si>
  <si>
    <t>종목별 전자공시</t>
    <phoneticPr fontId="1" type="noConversion"/>
  </si>
  <si>
    <t>극단적 저평가' 코스피…"최고 2850~3200 갈 것"</t>
  </si>
  <si>
    <t>https://n.news.naver.com/mnews/article/015/0005076541</t>
  </si>
  <si>
    <t>국내 주요 증권사들은 올해 코스피지수 상한선을 2850에서 3200까지 내다보는 것으로 나타났다. 하한선은 가장 비관적으로 본 증권사가..</t>
  </si>
  <si>
    <t xml:space="preserve">한국경제 </t>
  </si>
  <si>
    <t>새해엔 '부동산·국채 연동 코인' 뜬다</t>
  </si>
  <si>
    <t>https://n.news.naver.com/mnews/article/009/0005422095</t>
  </si>
  <si>
    <t>2025년 가상자산 시장 전망 전통금융과 결합 가속화될듯 스테이블코인 강세 계속되고 탈중앙화 이끌 AI테마도 유망 현물ETF로 기관 투..</t>
  </si>
  <si>
    <t xml:space="preserve">매일경제 </t>
  </si>
  <si>
    <t>미국·AI·액티브…작년 ETF '트리플 A'가 휩쓸었다</t>
  </si>
  <si>
    <t>https://n.news.naver.com/mnews/article/015/0005076525</t>
  </si>
  <si>
    <t>국내 상장지수펀드(ETF) 시장의 순자산총액이 지난해 처음으로 170조원을 넘어선 가운데 미국, 인공지능(AI) 테마, 액티브형 상품이..</t>
  </si>
  <si>
    <t>美·中 '5G-A 경쟁' 기대에 통신장비株 들썩</t>
  </si>
  <si>
    <t>https://n.news.naver.com/mnews/article/015/0005076520</t>
  </si>
  <si>
    <t>통신장비주가 최근 급등하고 있다. 인공지능(AI)·로봇 등 신기술 도입으로 관련 인프라 투자가 늘어날 것이란 기대가 주가를 끌어올렸다...</t>
  </si>
  <si>
    <t>개인 vs 외국인, 엇갈린 2024년 투자 성적표…수익 나도 韓증시 떠나는 외인</t>
  </si>
  <si>
    <t>https://n.news.naver.com/mnews/article/018/0005916444</t>
  </si>
  <si>
    <t>국내 증시가 지지부진한 흐름을 보이며 하락 곡선을 그린 2024년에도 개인과 외국인의 투자 성적표는 극명하게 갈린 것으로 나타났다. 외..</t>
  </si>
  <si>
    <t xml:space="preserve">이데일리 </t>
  </si>
  <si>
    <t>이차전지·로봇주 사모으는 외국인</t>
  </si>
  <si>
    <t>https://n.news.naver.com/mnews/article/014/0005289539</t>
  </si>
  <si>
    <t>코스닥시장에서 외국인의 연말 막판 매수세가 이차전지 업종과 휴머노이드 로봇 등 신기술에 집중됐다. 12월 31일 한국거래소에 따르면 외..</t>
  </si>
  <si>
    <t xml:space="preserve">파이낸셜뉴스 </t>
  </si>
  <si>
    <t>시총 톱10 지각변동…셀트리온·KB금융 '부활' LG화학·포스코홀딩스 '추락'</t>
  </si>
  <si>
    <t>https://n.news.naver.com/mnews/article/421/0007997121</t>
  </si>
  <si>
    <t>2024년 시가총액 상위 종목에서는 밸류업을 앞세운 금융주의 약진이 돋보였다. KB금융이 17위에서 9위로 올랐고, 신한금융도 12위에..</t>
  </si>
  <si>
    <t xml:space="preserve">뉴스1 </t>
  </si>
  <si>
    <t>상반기 역대급 매수→하반기 대거 매도…국장, 변심한 외국인에 웃고 울었다 [투자360]</t>
  </si>
  <si>
    <t>https://n.news.naver.com/mnews/article/016/0002409785</t>
  </si>
  <si>
    <t>외국인, 상반기 역대 최대 순매수→하반기 대거 매도 개인은 외국인이 사면 팔고, 팔면 사는 정반대 모습 2024년 한국 증시는 외국인의..</t>
  </si>
  <si>
    <t xml:space="preserve">헤럴드경제 </t>
  </si>
  <si>
    <t>10년간 6번 연초 효과…내년에도 통할까</t>
  </si>
  <si>
    <t>https://n.news.naver.com/mnews/article/018/0005916419</t>
  </si>
  <si>
    <t>최근 10년 동안 코스피 지수가 1월에 플러스(+) 수익률을 기록한 시기는 총 6번인 것으로 나타났다. 연초 증시는 미국 기준금리와 관..</t>
  </si>
  <si>
    <t>통화 가치 지표인 시장 금리…주요국 가운데 한·중만 작년 대비 ‘뚝’</t>
  </si>
  <si>
    <t>https://n.news.naver.com/mnews/article/018/0005916398</t>
  </si>
  <si>
    <t>트럼프 2기 집권이 코앞으로 다가오면서 강달러에 대한 우려가 커진 가운데 주요 선진국 시장 금리가 전년 말 대비 모두 상승했지만 한국과..</t>
  </si>
  <si>
    <t>"조선·전력기기·엔터株 주목"…센터장이 추천한 유망 업종은</t>
  </si>
  <si>
    <t>https://n.news.naver.com/mnews/article/018/0005916385</t>
  </si>
  <si>
    <t>내년에도 국내 증시에 드리운 먹구름이 쉽사리 걷히지 않을 전망이다. 하지만 전문가들은 트럼프 행정부의 관세 정책에 따른 수출 부진, 고..</t>
  </si>
  <si>
    <t>미리 알았나… 삼성전자 콜옵션 행사 전날 레인보우로보틱스 급등</t>
  </si>
  <si>
    <t>https://n.news.naver.com/mnews/article/366/0001044026</t>
  </si>
  <si>
    <t>삼성전자가 레인보우로보틱스 최대 주주 지위에 오른 가운데 레인보우로보틱스 주가가 하루 전날 급등했다. 일부 투자자는 사전에 정보가 새 ..</t>
  </si>
  <si>
    <t xml:space="preserve">조선비즈 </t>
  </si>
  <si>
    <t>전기차 캐즘 뚫고 이차전지 IPO 도전 계속</t>
  </si>
  <si>
    <t>https://n.news.naver.com/mnews/article/009/0005422018</t>
  </si>
  <si>
    <t>설비 확충 자금조달 나섰지만 업황 불투명에 몸값 인정 ‘난항’ 전기차 캐즘(일시적 수요 부진)을 뚫고 이차전지 관련 기업의 증시 입성 ..</t>
  </si>
  <si>
    <t>AI 대세 속 웃는 美 증시…글로벌 챔피언 없는 유럽은 울상</t>
  </si>
  <si>
    <t>https://n.news.naver.com/mnews/article/018/0005916356</t>
  </si>
  <si>
    <t>도널드 트럼프 미국 대통령 당선인의 ‘대관식’이 20여일 앞으로 다가온 가운데 글로벌 증시의 희비가 엇갈리고 있다. 인공지능(AI) 기..</t>
  </si>
  <si>
    <t>트럼프 대관식 앞둔 글로벌 증시 AI發 '부익부 빈익빈'</t>
  </si>
  <si>
    <t>https://n.news.naver.com/mnews/article/018/0005916354</t>
  </si>
  <si>
    <t>전 세계에서 가장 큰 미국 증시가 세계 투자 자금을 빨아들이는 ‘블랙홀’이 되고 있다. 인공지능(AI) 열풍에 올라탄 빅테크 기업들의 ..</t>
  </si>
  <si>
    <t>전 세계 꼴찌 코스닥서도 6배 뛴 종목 있다</t>
  </si>
  <si>
    <t>https://n.news.naver.com/mnews/article/366/0001043998</t>
  </si>
  <si>
    <t>코스닥지수는 2024년 866.08로 시작, 678.19로 장을 마쳤다. 코스닥지수의 연간 하락률은 21.7%로 전 세계 주요 주가지수..</t>
  </si>
  <si>
    <t>사전에 샜나… 삼성 인수 발표 전날 레인보우로보 15% 급등</t>
  </si>
  <si>
    <t>https://n.news.naver.com/mnews/article/009/0005421995</t>
  </si>
  <si>
    <t>삼성전자 콜옵션 행사 발표 전날 레인보우로보 거래량 크게 늘어 삼성전자가 레인보우로보틱스 최대주주에 오른 가운데 전날 레인보우로보틱스 ..</t>
  </si>
  <si>
    <t>개인·외국인 모두 떠난 韓 증시… 12월 증시 거래량·대금 감소</t>
  </si>
  <si>
    <t>https://n.news.naver.com/mnews/article/366/0001043992</t>
  </si>
  <si>
    <t>개인·외국인 12월 5조원 순매도 대주주 양도소득세 완화에도 매도 행렬 거래량·대금도 감소… 시총 회전율은 연중 최저치 2024년 마지..</t>
  </si>
  <si>
    <t>전력·K푸드가 이끌다 정치 테마株 '블랙홀'로 [2024 증시 결산]</t>
  </si>
  <si>
    <t>https://n.news.naver.com/mnews/article/015/0005076434</t>
  </si>
  <si>
    <t>2024년 한해 국내 증시 수익률 동향은 상반기와 하반기가 극명히 엇갈렸다. 상반기엔 밸류업(기업 가치 제고) 정책을 바탕으로 개선된 ..</t>
  </si>
  <si>
    <t>쓴맛의 연속 국내 증시…'개인 투매 한 달 뒤 반등' 공식 통할까 [2024 증시 결산]</t>
  </si>
  <si>
    <t>https://n.news.naver.com/mnews/article/015/0005076432</t>
  </si>
  <si>
    <t>국내 증시 부진한 흐름을 이어가고 있지만, 연초엔 투자심리가 개선될 수 있다는 분석이 고개를 든다. 통상 개인 투자자의 투매와 지수 약..</t>
  </si>
  <si>
    <t>두산 박지원, 한미 임종훈…을사년 '뱀띠 주식부자' 면면 보니</t>
  </si>
  <si>
    <t>https://n.news.naver.com/mnews/article/015/0005076431</t>
  </si>
  <si>
    <t>주식 평가액 100억원이 넘는 국내 '뱀띠 주식 부자'는 86명으로 나타났다. 주식 재산이 가장 많은 인물은 박지원 두산에너빌리티 회장..</t>
  </si>
  <si>
    <t>3000원' 깨졌지만...리플, SEC 소송 조기 종료 가능성↑</t>
  </si>
  <si>
    <t>https://n.news.naver.com/mnews/article/243/0000070539</t>
  </si>
  <si>
    <t>내년 미국 연방준비제도(Fed)가 금리 인하 속도를 조절할 것으로 예상되면서 리플(XRP) 시세가 3000원 아래로 내려왔다. 다만 전..</t>
  </si>
  <si>
    <t xml:space="preserve">이코노미스트 </t>
  </si>
  <si>
    <t>"지금 사도 안 늦었나"…비트코인 내년엔 5억? '부자아빠' 예상</t>
  </si>
  <si>
    <t>https://n.news.naver.com/mnews/article/008/0005135338</t>
  </si>
  <si>
    <t>코인 인사이트'는 가상자산 시장의 주요 현안을 다각도로 분석합니다. 복잡한 이슈를 관통하는 핵심 메시지 파악에 주력합니다. 건전한 가..</t>
  </si>
  <si>
    <t xml:space="preserve">머니투데이 </t>
  </si>
  <si>
    <t>"주가 537% 뛰어" 대박 난 이 회사…1년간 가장 많이 오른 주식 등극</t>
  </si>
  <si>
    <t>https://n.news.naver.com/mnews/article/008/0005135336</t>
  </si>
  <si>
    <t>코스피·코스닥 시장을 통틀어 2024년 한 해 동안 가장 높은 상승률을 보인 종목은 뷰티 관련주 제닉이다. 제닉이 생산한 마스크팩이 미..</t>
  </si>
  <si>
    <t>나 홀로 상승' 美증시…내년 매수 추천 1위 종목은</t>
  </si>
  <si>
    <t>https://n.news.naver.com/mnews/article/018/0005916250</t>
  </si>
  <si>
    <t>뉴욕에서 열린 뉴욕증권거래소(NYSE) 개장식에서 트레이더들이 일하는 입회장에 도널드 트럼프 미국 대통령 당선인이 산타 모자를 쓴 표지..</t>
  </si>
  <si>
    <t>미 증시 하락에 비트코인도 약세···마이크로스트레티지는 비트코인 추가 매수 [매일코인]</t>
  </si>
  <si>
    <t>https://n.news.naver.com/mnews/article/009/0005421954</t>
  </si>
  <si>
    <t>미국 증시가 연말 차익 실현 매물에 주춤하면서 비트코인도 9만2000달러대로 밀렸다. 미국 증시에 상장된 비트코인 현물 상장지수펀드(E..</t>
  </si>
  <si>
    <t>코스닥에 먼저 내린 '외국인 산타', 이차전지·로봇에 베팅</t>
  </si>
  <si>
    <t>https://n.news.naver.com/mnews/article/014/0005289390</t>
  </si>
  <si>
    <t>"글로벌 금융위기때도 현장에 답이 있었다"[fn이사람]</t>
  </si>
  <si>
    <t>https://n.news.naver.com/mnews/article/014/0005289379</t>
  </si>
  <si>
    <t>2008년 글로벌 금융위기때도 현장에 답이 있었다" 27년차의 IB(투자은행)맨인 투자전문가 이성 NH투자증권 IB1 대표(사진)는 이..</t>
  </si>
  <si>
    <t>채권 돌려막기' 증권사들 영업정지 피하나…검찰수사 촉각</t>
  </si>
  <si>
    <t>https://n.news.naver.com/mnews/article/003/0012990381</t>
  </si>
  <si>
    <t>채권형 랩어카운트·신탁 계좌에서 '채권 돌려막기' 불건전운용이 적발된 9개 증권사들에 대한 제재 수위가 기존 영업정지에서 감경될 것으로..</t>
  </si>
  <si>
    <t xml:space="preserve">뉴시스 </t>
  </si>
  <si>
    <t>내년에도 ‘강달러’ 지속…트럼프 고율관세에 위안화는 약세</t>
  </si>
  <si>
    <t>https://n.news.naver.com/mnews/article/018/0005916201</t>
  </si>
  <si>
    <t>내년 도널드 트럼프 미국 대통령이 본격 취임해 강력한 보호무역주의 정책을 펼칠 것으로 예상되면서 미국 달러화는 강세를 이어 나갈 것으로..</t>
  </si>
  <si>
    <t>미국 빅테크' 수익률 싹쓸이...2차전지' 추락[ETF워치]</t>
  </si>
  <si>
    <t>https://n.news.naver.com/mnews/article/648/0000031997</t>
  </si>
  <si>
    <t>올해 상장지수펀드(ETF)시장에서는 미국 빅테크 기업에 투자하는 상품이 수익률 상위권을 대거 차지했다. 31일 한국거래소에 따르면 올 ..</t>
  </si>
  <si>
    <t xml:space="preserve">비즈워치 </t>
  </si>
  <si>
    <t>"환율 1500원, 외환위기 또 온다"…KDI의 의아한 경고 [금융당국 포커스]</t>
  </si>
  <si>
    <t>https://n.news.naver.com/mnews/article/015/0005076377</t>
  </si>
  <si>
    <t>다수의 신흥국에서 환율방어를 위해 외환보유액을 소진하다가 외환위기가 발생했다." 31일 한국개발연구원(KDI)이 섬뜩한 경고를 내놨다...</t>
  </si>
  <si>
    <t>삼성 시총 150조원 증발… HD현대 2배 넘게 껑충</t>
  </si>
  <si>
    <t>https://n.news.naver.com/mnews/article/366/0001043885</t>
  </si>
  <si>
    <t>올해 국내 증시가 부진했던 가운데 대기업 집단(그룹)별로 희비가 엇갈렸다. 시가총액 상위 20대 그룹 중 삼성과 LG를 비롯한 10곳은..</t>
  </si>
  <si>
    <t>IPO 주관 1위 탈환' KB증권, 내년에도 상위권 안착하나</t>
  </si>
  <si>
    <t>https://n.news.naver.com/mnews/article/629/0000352515</t>
  </si>
  <si>
    <t>엠앤씨솔루션 주관으로 막판 한투證 제쳐 내년 LG CNS·케이뱅크 등 '조 단위 대어' 주관 KB증권이 올해 하반기 막판 딜로 IPO ..</t>
  </si>
  <si>
    <t xml:space="preserve">더팩트 </t>
  </si>
  <si>
    <t>2차전지 지고 금융·바이오株 뜨고…코스피 시총 톱10 격변 [2024 주식시장 결산]</t>
  </si>
  <si>
    <t>https://n.news.naver.com/mnews/article/009/0005421892</t>
  </si>
  <si>
    <t>올해 증시가 부진을 면치 못하면서 코스피 시가총액 상위 10개 종목의 순위싸움도 치열한 한해였다. 정부의 밸류업(기업가치 제고) 정책 ..</t>
  </si>
  <si>
    <t>코스닥 시총 1위 내준 에코프로비엠…코스피 이전으로 명성 되찾나</t>
  </si>
  <si>
    <t>https://n.news.naver.com/mnews/article/003/0012989919</t>
  </si>
  <si>
    <t>코스닥 시가총액 1위를 굳건히 지켜오던 에코프로비엠이 올 들어서만 60% 넘게 하락하면서 대장주 자리를 반납했다. 시가총액은 올해에만 ..</t>
  </si>
  <si>
    <t>제왕적 지배주주와 제왕적 대통령제[시시비비]</t>
  </si>
  <si>
    <t>https://n.news.naver.com/mnews/article/277/0005525787</t>
  </si>
  <si>
    <t>2399.49. 올해 마지막 코스피 종가다. 결국 2400선도 지키지 못한 채 한 해를 마무리했다. 지난 1월2일 현직 대통령으로는 처..</t>
  </si>
  <si>
    <t xml:space="preserve">아시아경제 </t>
  </si>
  <si>
    <t>“보잉 주가도 날개 잃었다”···연이은 사고에 일년 새 30% 가까이 폭락</t>
  </si>
  <si>
    <t>https://n.news.naver.com/mnews/article/009/0005421864</t>
  </si>
  <si>
    <t>올 초 알래스카항공서 사고 일 년 새 30% 가까이 폭락 무안국제공항에서 발생한 제주항공 여객기 참사 여파로 미국 항공기 제조사 보잉의..</t>
  </si>
  <si>
    <t>올해 환율 184원 급등…IMF 이후 ‘최악의 성적표’</t>
  </si>
  <si>
    <t>https://n.news.naver.com/mnews/article/018/0005916124</t>
  </si>
  <si>
    <t>외환시장에서는 올해 마지막 거래일까지도 ‘연말 효과’는 찾아볼 수 없었다. 올해 연말 원·달러 환율 종가가 1480원 부근까지 오르면서..</t>
  </si>
  <si>
    <t>이지스운용 "내년 상업용 부동산, 투자 구조·사이클 전환 가시화"</t>
  </si>
  <si>
    <t>https://n.news.naver.com/mnews/article/421/0007995665</t>
  </si>
  <si>
    <t>내년 국내 상업용 부동산 시장이 패러다임 전환을 맞을 것이라는 전망이 나왔다. 오피스·물류 등 전통 섹터의 사이클 변화가 가시화되는 가..</t>
  </si>
  <si>
    <t>“맞춤형 반도체 세상 온다”… 엔비디아 대신 브로드컴 사들이는 서학개미</t>
  </si>
  <si>
    <t>https://n.news.naver.com/mnews/article/366/0001043864</t>
  </si>
  <si>
    <t>미국 인공지능(AI) 반도체 기업에 투자하는 서학개미(해외 주식에 투자하는 국내 투자자)들이 최근 이 분야 대장주인 엔비디아 대신 브로..</t>
  </si>
  <si>
    <t>주가매출비율 기업가치 산정, 신뢰 회복할까…내년 1월 IPO 기업 주목</t>
  </si>
  <si>
    <t>https://n.news.naver.com/mnews/article/243/0000070520</t>
  </si>
  <si>
    <t>주가매출비율(PSR)을 통해 기업가치를 산정한 미트박스글로벌과 데이원컴퍼니가 내년 1월 상장을 준비 중이다. 최근 IPO 시장에서 밸류..</t>
  </si>
  <si>
    <t>"AI계의 숨은 보석"...증시 최대 승자는 '이곳'</t>
  </si>
  <si>
    <t>https://n.news.naver.com/mnews/article/215/0001193609</t>
  </si>
  <si>
    <t>월가에서 'AI계의 숨은 보석'으로 평가받은 빅데이터 분석 소프트웨어 업체 팔란티어가 올해 주식 시장의 최대 승자로 꼽혔다. 30일(현..</t>
  </si>
  <si>
    <t xml:space="preserve">한국경제TV </t>
  </si>
  <si>
    <t>강세론자' 톰 리 "내년 주식 매수 기회 열려"</t>
  </si>
  <si>
    <t>https://n.news.naver.com/mnews/article/215/0001193608</t>
  </si>
  <si>
    <t>월가 대표 강세론자로 알려진 톰 리 펀드스트랫 공동창업자가 새해를 앞두고 주식 투자자들을 위한 긍정적인 전망을 내놨다. 30일(현지시간..</t>
  </si>
  <si>
    <t>GPU·소프트웨어 쌍두마차… ‘AI 플랫폼’ 엔비디아 랠리 계속된다 [유중호의 미국 주식 플렉스]</t>
  </si>
  <si>
    <t>https://n.news.naver.com/mnews/article/021/0002681161</t>
  </si>
  <si>
    <t>■ 유중호의 미국 주식 플렉스 최고 성능 하드웨어 판매 GPU ‘블랙웰’ 압도적인 수요 데이터센터GPU는 88% 점유 강력한 소프트웨어..</t>
  </si>
  <si>
    <t xml:space="preserve">문화일보 </t>
  </si>
  <si>
    <t>이재용 회장, 주식부호 1위…삼성家 10위권 내 4명 차지</t>
  </si>
  <si>
    <t>https://n.news.naver.com/mnews/article/119/0002909301</t>
  </si>
  <si>
    <t>국내 주식부호 1위가 고(故) 이건희 삼성 선대회장에서 이재용 삼성전자 회장으로 바꼈다. 삼성가(家)는 주식 부호 상위 10위권에 4명..</t>
  </si>
  <si>
    <t xml:space="preserve">데일리안 </t>
  </si>
  <si>
    <t>국내 ETF ‘170조 시대’ 개막···美 ETF 수익률 ‘압도적’ 서학개미가 쓸어 담았다 [투자360]</t>
  </si>
  <si>
    <t>https://n.news.naver.com/mnews/article/016/0002409499</t>
  </si>
  <si>
    <t>2024년 국내 ETF 순자산총액(AUM) 173조 돌파 글로벌 시장 순자산총액 11위·일평균거래대금 5위 미국 투자 ETF, 순자산총..</t>
  </si>
  <si>
    <t>미래운용 ‘TIGER 커버드콜 ETF’, 2024년 개인 투자자 선택 1위</t>
  </si>
  <si>
    <t>https://n.news.naver.com/mnews/article/277/0005525703</t>
  </si>
  <si>
    <t>미래에셋자산운용은 TIGER 상장지수펀드(ETF)가 2024년 커버드콜 ETF 시장에서 개인 누적 순매수 규모 1위를 기록했다고 31일..</t>
  </si>
  <si>
    <t>“국장서 미장으로” 173조 뭉칫돈 쏠렸다…새해도 개미 대이동? [투자360]</t>
  </si>
  <si>
    <t>https://n.news.naver.com/mnews/article/016/0002409491</t>
  </si>
  <si>
    <t>2024년 증시 폐장일인 30일 오후 서울 중구 하나은행 딜링룸 모니터에 코스피, 코스닥 종가가 표시되고 있다. 이날 코스피는 전장보다..</t>
  </si>
  <si>
    <t>산타랠리 사라진 뉴욕증시…S&amp;P500 1.07%↓[데일리국제금융시장]</t>
  </si>
  <si>
    <t>https://n.news.naver.com/mnews/article/011/0004434078</t>
  </si>
  <si>
    <t>미국의 연말 연휴 기간을 맞아 거래량이 줄어든 가운데 뉴욕 증시의 3대지수가 일제히 하락했다. 주요 기술기업을 비롯한 대부분의 기업 주..</t>
  </si>
  <si>
    <t xml:space="preserve">서울경제 </t>
  </si>
  <si>
    <t>올해 마지막 거래일' 비트코인…1억3700만원대로 밀려</t>
  </si>
  <si>
    <t>https://n.news.naver.com/mnews/article/003/0012989569</t>
  </si>
  <si>
    <t>올해 마지막 거래일에 비트코인이 일시적으로 반등하는 듯했지만 결국 1억3700만원대로 주저앉았다. 31일 국내 가상자산 거래소 빗썸에 ..</t>
  </si>
  <si>
    <t>미분양 늪에서 완성형 도시로… 대규모 개발지의 화려한 반전</t>
  </si>
  <si>
    <t>https://n.news.naver.com/mnews/article/011/0004434077</t>
  </si>
  <si>
    <t>부동산 시장에도 ‘가치투자’ 열풍이 확산되고 있다. 세금, 대출, 전매 제한 등 정부의 부동산 규제 강화 기조가 이어지면서 단기간 내 ..</t>
  </si>
  <si>
    <t>숨고르는 뉴욕증시…보잉, 제주항공 참사에 ‘뚝’[뉴스새벽배송]</t>
  </si>
  <si>
    <t>https://n.news.naver.com/mnews/article/018/0005915940</t>
  </si>
  <si>
    <t>미국 3대 지수가 일제히 하락 마감했다. 연말 차익실현 투매가 지속하면서 기술주를 중심으로 약세 두드러졌다. 보잉은 제주항공 여객기 참..</t>
  </si>
  <si>
    <t>LG디스플레이, 내년 OLED 실적 개선 전망 속 목표가↓-KB</t>
  </si>
  <si>
    <t>https://n.news.naver.com/mnews/article/018/0005915935</t>
  </si>
  <si>
    <t>KB증권은 LG디스플레이(034220)에 대해 “내년 OLED 실적 개선이 전망된다”고 진단했다. 투자의견은 ‘매수’를 제시했으나 다만..</t>
  </si>
  <si>
    <t>잃어버린 30년 극복, 일본 ETF도 날았다…내년이 더 설레는 개미들</t>
  </si>
  <si>
    <t>https://n.news.naver.com/mnews/article/008/0005135114</t>
  </si>
  <si>
    <t>올해 들어 일본증시가 강세를 보이자 국내 상장된 일본 관련 ETF(상장지수펀드) 수익률도 호조세를 나타냈다. 전문가들은 엔저현상에 따른..</t>
  </si>
  <si>
    <t>"연말 차익실현 매물에 美 주요지수 하락‥엔비디아↑, 보잉↓"[클릭 e종목]</t>
  </si>
  <si>
    <t>https://n.news.naver.com/mnews/article/277/0005525661</t>
  </si>
  <si>
    <t>31일 미래에셋증권의 'AI 데일리 글로벌 마켓 브리핑'에 따르면 미국 증시는 연말 차익실현 매물이 쏟아지며 주요 지수가 하락했다. 다..</t>
  </si>
  <si>
    <t>‘ETF 격전’ 한투운용, 순자산 기준 3위 올라</t>
  </si>
  <si>
    <t>https://n.news.naver.com/mnews/article/366/0001043835</t>
  </si>
  <si>
    <t>한국투자신탁운용이 상장지수펀드(ETF) 순자산총액 기준 국내 3위 자리에 올라섰다. ETF 시장이 빠르게 성장하면서 자산운용사 간 경쟁..</t>
  </si>
  <si>
    <t>가상자산 장기 투자자를 위한 대안, 스테이킹의 매력</t>
  </si>
  <si>
    <t>https://n.news.naver.com/mnews/article/243/0000070512</t>
  </si>
  <si>
    <t>가상자산을 장기 보유하면서도 안정적인 이자를 받을 수 있는 투자 방식이 있다면 어떨까. 최근 가상자산 시장에서는 그러한 투자 방식으로 ..</t>
  </si>
  <si>
    <t>KB證 “LG전자, 가전·TV 등 실적 부진 계속… 목표가 13만→12만원”</t>
  </si>
  <si>
    <t>https://n.news.naver.com/mnews/article/366/0001043833</t>
  </si>
  <si>
    <t>KB증권은 31일 LG전자에 대해 실적 변동성이 완화될 필요가 있다며 목표 주가를 기존 13만원에서 12만원으로 7.7% 하향 조정하고..</t>
  </si>
  <si>
    <t>"대목 다가온다"…마지막날 코스닥 반등 이끈 바이오주 [종목+]</t>
  </si>
  <si>
    <t>https://n.news.naver.com/mnews/article/015/0005076296</t>
  </si>
  <si>
    <t>2024년 마지막 거래일에 제약·바이오 관련 종목들이 불기둥을 세우며 코스닥지수 반등을 이끌었다. 매년 초 열리는 세계 최대 제약·바이..</t>
  </si>
  <si>
    <t>삼성證 “넷마블, 신작 기대감 있지만 자회사 상장은 리스크”</t>
  </si>
  <si>
    <t>https://n.news.naver.com/mnews/article/366/0001043831</t>
  </si>
  <si>
    <t>삼성증권은 31일 넷마블에 대해 내년 신작 기대감이 크지만, 자회사인 넷마블 네오의 상장으로 인해 단기적인 주가 리스크가 있다고 분석했..</t>
  </si>
  <si>
    <t>참사 여파에 제주항공·애경그룹株 동반 급락</t>
  </si>
  <si>
    <t>https://n.news.naver.com/mnews/article/011/0004434054</t>
  </si>
  <si>
    <t>전남 무안국제공항에서 발생한 제주항공(089590) 여객기 추락 참사 여파로 제주항공과 애경그룹 주가가 동반 하락했다. 국내 저비용항공..</t>
  </si>
  <si>
    <t>산타랠리 실종' 뉴욕증시, 3대지수 이틀 연속 하락…테슬라 3.3%↓</t>
  </si>
  <si>
    <t>https://n.news.naver.com/mnews/article/629/0000352421</t>
  </si>
  <si>
    <t>다우 0.97%·S&amp;P500 1.07%·나스닥 1.19%↓ 뉴욕증시 3대 주가 지수가 모두 하락세로 거래를 마감했다. 3대 지수는 연말..</t>
  </si>
  <si>
    <t>테슬라마저 3.3% ‘뚝’…뉴욕증시 연말 앞두고 하락 마감  [투자360]</t>
  </si>
  <si>
    <t>https://n.news.naver.com/mnews/article/016/0002409436</t>
  </si>
  <si>
    <t>산타랠리 효과 ↓, “연말 차익 실현” S&amp;P500 1.07% 감소한 906.94 미 국채 금리 급락 뉴욕증시의 3대 주가지수가 30일..</t>
  </si>
  <si>
    <t>사라진 산타랠리…美 3대 지수 연일 내리막길 [뉴욕증시 브리핑]</t>
  </si>
  <si>
    <t>https://n.news.naver.com/mnews/article/015/0005076291</t>
  </si>
  <si>
    <t>미국 뉴욕증시의 3대 지수가 일제히 하락했다. 앞서 미국 중앙은행(Fed)이 금리 인하 속도 조절을 시사하자 '산타랠리'가 사라진 모습..</t>
  </si>
  <si>
    <t>“자금조달 숨통 트이나”…인수·합병 시장에 조단위 빅딜 늘었다는데</t>
  </si>
  <si>
    <t>https://n.news.naver.com/mnews/article/009/0005421807</t>
  </si>
  <si>
    <t>2년 침체끝 올해 16% 증가 조단위 빅딜도 2배로 늘어 국내 인수·합병(M&amp;A) 시장이 3년 만에 성장세로 돌아섰다. SK·롯데·태영..</t>
  </si>
  <si>
    <t>올해 3분의 1토막 난 보잉…제주항공 참사에 또 '풀썩'</t>
  </si>
  <si>
    <t>https://n.news.naver.com/mnews/article/015/0005076290</t>
  </si>
  <si>
    <t>30일(현지시간) 뉴욕증권거래소에서 보잉이 비교적 큰 폭의 조정을 받았다. 전문가들은 전남 무안국제공항에서 벌어진 참사로 인해 안전 문..</t>
  </si>
  <si>
    <t>코스피 올해 10% 급락…시총 163조 증발</t>
  </si>
  <si>
    <t>https://n.news.naver.com/mnews/article/015/0005076287</t>
  </si>
  <si>
    <t>올해 코스피지수는 연간 10% 가까이 하락하면서 결국 2400선을 사수하지 못하고 한 해를 마감했다. 올 상반기까지만 해도 밸류업(기업..</t>
  </si>
  <si>
    <t>밸류업 프로그램 영향일까…상장사 자사주 취득 작년 대비 3배 급증</t>
  </si>
  <si>
    <t>https://n.news.naver.com/mnews/article/011/0004434051</t>
  </si>
  <si>
    <t>올해 상장사들의 자기주식(이하 자사주) 취득 공시 규모가 지난해보다 3배 이상 급증한 것으로 나타났다. 연초부터 정부가 밸류업(기업가치..</t>
  </si>
  <si>
    <t>2400선도 내줬다… 코스피, 올해 수익률 -10%</t>
  </si>
  <si>
    <t>https://n.news.naver.com/mnews/article/011/0004434048</t>
  </si>
  <si>
    <t>코스피가 2400선을 지키지 못하고 올해 마지막을 2399.49로 마감했다. 코스닥지수는 678.19에 장을 마쳐 간신히 6개월 연속 ..</t>
  </si>
  <si>
    <t>조선·車, 하락장 속 주도주 부상…고환율 수혜 기대</t>
  </si>
  <si>
    <t>https://n.news.naver.com/mnews/article/119/0002909261</t>
  </si>
  <si>
    <t>잇따르는 악재로 증시가 연일 하락세로 한 해를 마무리했지만 수출 비중이 높은 조선주와 자동차주 등은 연일 강세를 보이면서 내년에 대한 ..</t>
  </si>
  <si>
    <t>경제·정치적 불확실성 증대 속 주목받을 종목들은 [2025 증시④]</t>
  </si>
  <si>
    <t>https://n.news.naver.com/mnews/article/119/0002909260</t>
  </si>
  <si>
    <t>정부와 금융당국이 올해 코리아 디스카운트(국내 증시 저평가) 해소를 핵심 과제로 삼았지만 국내 증시는 여전히 고전을 면치 못하고 있다...</t>
  </si>
  <si>
    <t>뉴욕증시, 폐장 하루 앞두고 일제히 하락…산타랠리 실종[월스트리트in]</t>
  </si>
  <si>
    <t>https://n.news.naver.com/mnews/article/018/0005915899</t>
  </si>
  <si>
    <t>미국 뉴욕증시의 3대 주가지수가 마지막 거래일을 하루 앞두고 차익 실현성 매도세가 이어지면서 일제히 하락 마감했다. 제롬 파월 연방준비..</t>
  </si>
  <si>
    <t>뉴욕증시, 차익실현 속 채권으로 순환매…S&amp;P500 1%↓ 마감</t>
  </si>
  <si>
    <t>https://n.news.naver.com/mnews/article/001/0015133571</t>
  </si>
  <si>
    <t>진정호 연합인포맥스 특파원 = 뉴욕증시의 3대 주가지수가 연말 결산을 앞두고 차익 실현성 매도세가 이어지며 1% 안팎으로 하락했다. 투..</t>
  </si>
  <si>
    <t xml:space="preserve">연합뉴스 </t>
  </si>
  <si>
    <t>코리아 디스카운트 불지핀 '정치'…'불확실성'에 떤다[2025 증시전망]②</t>
  </si>
  <si>
    <t>https://n.news.naver.com/mnews/article/421/0007995297</t>
  </si>
  <si>
    <t>코리아 디스카운트(한국 증시 저평가) 해소를 위해 정부가 다방면으로 노력했지만, 올해 코스피 성적은 처참했다. 대내외 불안 요소에 비틀..</t>
  </si>
  <si>
    <t>제주항공 참사 이후 첫 거래일…보잉주가 2.31% 하락</t>
  </si>
  <si>
    <t>https://n.news.naver.com/mnews/article/018/0005915896</t>
  </si>
  <si>
    <t>29일 오전 전남 무안군 무안국제공항에서 탑승객 181명을 태운 여객기가 착륙 중 활주로를 이탈하는 사고가 발생했다. 이날 오후 인근 ..</t>
  </si>
  <si>
    <t>개미들 국장 탈출할 때…외국인이 계속 사들인 주식은 [종목+]</t>
  </si>
  <si>
    <t>https://n.news.naver.com/mnews/article/015/0005076279</t>
  </si>
  <si>
    <t>외국인 투자자가 올해의 마지막달에도 국내 증시에서 '셀(Sell) 코리아'를 이어갔지만 SK하이닉스, 네이버 등 실적 성장이 기대되는 ..</t>
  </si>
  <si>
    <t>창업주' 주식 부자, 10년새 2배 넘게 증가</t>
  </si>
  <si>
    <t>https://n.news.naver.com/mnews/article/215/0001193594</t>
  </si>
  <si>
    <t>국내 주식부호 상위 50명 중 '창업부호'(창업으로 부를 쌓은 인물)가 10년 전에 비해 2배 이상으로 늘었다. 주식부호 1위는 10년..</t>
  </si>
  <si>
    <t>"자고나면 돈 복사" 부러워하던 개미들 결국…국내증시 250조원 '증발'</t>
  </si>
  <si>
    <t>https://n.news.naver.com/mnews/article/008/0005135094</t>
  </si>
  <si>
    <t>올 한해 투자자들 사이에서 가장 많이 회자된 말은 '국장 탈출은 지능순'이라는 비관론이었다. 국내 증시는 대장주인 삼성전자의 부진을 시..</t>
  </si>
  <si>
    <t>올 한해 외풍에 휘둘린 코스피, 끝내 2400선 이탈[2024 증시 결산]</t>
  </si>
  <si>
    <t>https://n.news.naver.com/mnews/article/277/0005525615</t>
  </si>
  <si>
    <t>코스피가 결국 2400선을 사수하지 못한 채 2024년을 마감했다. 상반기 밸류업 기대감 등으로 강세를 보였던 코스피는 하반기 들어 각..</t>
  </si>
  <si>
    <t>코스피 1등 HD현대일렉트릭…키워드는 ‘美시장 강타’[2024 급등주 결산]</t>
  </si>
  <si>
    <t>https://n.news.naver.com/mnews/article/277/0005525612</t>
  </si>
  <si>
    <t>올해(2024년) 유가증권시장에서 가장 많이 상승한 종목은 HD현대일렉트릭으로 나타났다. 미국의 인공지능(AI) 데이터센터 증설에 전력..</t>
  </si>
  <si>
    <t>[인터뷰] 이태호 JLL코리아 대표 “글로벌 큰손들도 韓 상업용 부동산 노린다… 데이터센터·호텔·임대주택 눈독”</t>
  </si>
  <si>
    <t>https://n.news.naver.com/mnews/article/366/0001043825</t>
  </si>
  <si>
    <t>2023년 시작된 상업용 부동산 한파가 지속되고 있다. 2024년 수도권 지역 주거용 시장은 반등 기미를 보였지만 오피스와 물류센터, ..</t>
  </si>
  <si>
    <t>이차전지 한파 속 대진첨단소재 IPO 돌입[증권신고서 읽는 기자]</t>
  </si>
  <si>
    <t>https://n.news.naver.com/mnews/article/277/0005525609</t>
  </si>
  <si>
    <t>이차전지 공정용 소재 전문 기업 대진첨단소재가 증권신고서를 제출하고 본격적인 기업공개(IPO) 절차를 밟고 있습니다. 대진첨단소재는 전..</t>
  </si>
  <si>
    <t>2025년 '상저하고'…"금융·바이오·AI로"</t>
  </si>
  <si>
    <t>https://n.news.naver.com/mnews/article/215/0001193587</t>
  </si>
  <si>
    <t>2024년 부진했던 국내 증시가 2025년을 새롭게 맞이합니다. 증권사들은 상반기까지 비슷한 흐름을 이어 가다 하반기 반등하는 이른바 ..</t>
  </si>
  <si>
    <t>기관전용 사모펀드 대기자금 37.5兆</t>
  </si>
  <si>
    <t>https://n.news.naver.com/mnews/article/014/0005289163</t>
  </si>
  <si>
    <t>우리나라 기관전용 사모펀드의 미집행약정액이 37조5000억원에 달하는 것으로 나타났다. 원·달러 환율 고공행진, 탄핵정국 등 부정적인 ..</t>
  </si>
  <si>
    <t>"아듀 2024"…올해 외인이 '픽'한 종목은</t>
  </si>
  <si>
    <t>https://n.news.naver.com/mnews/article/003/0012989344</t>
  </si>
  <si>
    <t>올해 국내 주식시장이 폐장한 가운데 유가증권시장과 코스닥 시장은 각각 9.63%, 21.7% 하락하며 부진한 성적표를 받아들였다. 시장..</t>
  </si>
  <si>
    <t>올 수익률 -9.63%… 코스피, 마지막날 결국 2400선 내줬다</t>
  </si>
  <si>
    <t>https://n.news.naver.com/mnews/article/005/0001748846</t>
  </si>
  <si>
    <t>한국 증시가 지난해 말 대비 9.63%라는 부진한 성적으로 한 해를 마무리했다. 정부의 밸류업(기업가치 제고) 정책 추진 등 호재가 없..</t>
  </si>
  <si>
    <t xml:space="preserve">국민일보 </t>
  </si>
  <si>
    <t>뉴욕증시, 차익실현 투매 지속…동반 급락 출발</t>
  </si>
  <si>
    <t>https://n.news.naver.com/mnews/article/001/0015133507</t>
  </si>
  <si>
    <t>진정호 연합인포맥스 특파원 = 올해 마지막 거래 주간에 들어선 가운데 뉴욕 증시에서 차익 실현성 투매가 이어지며 '산타 랠리'에 대한 ..</t>
  </si>
  <si>
    <t>5대銀 모두 ‘예대금리차 1%p’ 넘겨</t>
  </si>
  <si>
    <t>https://n.news.naver.com/mnews/article/023/0003879490</t>
  </si>
  <si>
    <t>작년 3월 이후 1년 8개월만 금리 인하기에 접어들었지만 은행들이 예금 금리만 먼저 내리고 대출 금리는 높게 유지하면서 예금 금리와 대..</t>
  </si>
  <si>
    <t xml:space="preserve">조선일보 </t>
  </si>
  <si>
    <t>‘삼수생’ 케이뱅크, 대내외 악조건 속 상장 흥행할까</t>
  </si>
  <si>
    <t>https://n.news.naver.com/mnews/article/629/0000352412</t>
  </si>
  <si>
    <t>IPO 시장 한파·높은 업비트 의존도 '걸림돌' 내년 초 LG CNS 등 '대어' 출격도 지난 10월 상장을 연기한 케이뱅크가 내년 2..</t>
  </si>
  <si>
    <t>제목들을 보면 코스피 지수의 상승 전망, 국내외 증시에 대한 예측, 기술과 AI에 관련된 주식의 동향, 그리고 각종 금융 상품과 관련된 변동 사항들이 주를 이루며 증권 시장의 다양한 변수들이 투자자들의 관심을 끌고 있습니다. 예를 들어, 코스피 예상 지수 상승, 미국과 중국의 5G 기술 경쟁, 인공지능 주제의 ETF 선전, 그리고 글로벌 챔피언을 목표로 하는 미국 증시의 상승세 등이 주목받고 있습니다.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</si>
</sst>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_(* #,##0_);_(* \(#,##0\);_(* &quot;-&quot;_);_(@_)"/>
    <numFmt numFmtId="177" formatCode="#,##0;\-#,##0;"/>
  </numFmts>
  <fonts count="24"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u/>
      <sz val="11"/>
      <color theme="3" tint="0.499984740745262"/>
      <name val="맑은 고딕"/>
      <family val="3"/>
      <charset val="129"/>
      <scheme val="minor"/>
    </font>
    <font>
      <sz val="11"/>
      <color rgb="FFFF0000"/>
      <name val="맑은 고딕"/>
      <family val="3"/>
      <charset val="129"/>
      <scheme val="minor"/>
    </font>
    <font>
      <b/>
      <sz val="9"/>
      <color indexed="81"/>
      <name val="Tahoma"/>
      <family val="2"/>
    </font>
    <font>
      <b/>
      <sz val="9"/>
      <color indexed="81"/>
      <name val="돋움"/>
      <family val="3"/>
      <charset val="129"/>
    </font>
    <font>
      <sz val="9"/>
      <color theme="10"/>
      <name val="맑은 고딕"/>
      <family val="2"/>
      <charset val="129"/>
      <scheme val="minor"/>
    </font>
    <font>
      <b/>
      <sz val="11"/>
      <color theme="1"/>
      <name val="맑은 고딕"/>
      <family val="3"/>
      <charset val="129"/>
      <scheme val="major"/>
    </font>
    <font>
      <sz val="11"/>
      <color theme="1"/>
      <name val="맑은 고딕"/>
      <family val="3"/>
      <charset val="129"/>
      <scheme val="major"/>
    </font>
    <font>
      <sz val="11"/>
      <color rgb="FFFF0000"/>
      <name val="맑은 고딕"/>
      <family val="3"/>
      <charset val="129"/>
      <scheme val="major"/>
    </font>
    <font>
      <sz val="9"/>
      <color theme="1"/>
      <name val="맑은 고딕"/>
      <family val="3"/>
      <charset val="129"/>
      <scheme val="major"/>
    </font>
    <font>
      <sz val="9"/>
      <color rgb="FFFF0000"/>
      <name val="맑은 고딕"/>
      <family val="3"/>
      <charset val="129"/>
      <scheme val="major"/>
    </font>
    <font>
      <b/>
      <sz val="11"/>
      <color rgb="FF005DDE"/>
      <name val="맑은 고딕"/>
      <family val="3"/>
      <charset val="129"/>
      <scheme val="major"/>
    </font>
    <font>
      <b/>
      <sz val="6"/>
      <color rgb="FF005DDE"/>
      <name val="맑은 고딕"/>
      <family val="3"/>
      <charset val="129"/>
      <scheme val="major"/>
    </font>
    <font>
      <b/>
      <sz val="11"/>
      <color rgb="FFE00400"/>
      <name val="맑은 고딕"/>
      <family val="3"/>
      <charset val="129"/>
      <scheme val="major"/>
    </font>
    <font>
      <b/>
      <sz val="6"/>
      <color rgb="FFE00400"/>
      <name val="맑은 고딕"/>
      <family val="3"/>
      <charset val="129"/>
      <scheme val="major"/>
    </font>
    <font>
      <sz val="9"/>
      <color theme="10"/>
      <name val="맑은 고딕"/>
      <family val="3"/>
      <charset val="129"/>
      <scheme val="major"/>
    </font>
    <font>
      <sz val="6"/>
      <color theme="1"/>
      <name val="맑은 고딕"/>
      <family val="3"/>
      <charset val="129"/>
      <scheme val="major"/>
    </font>
    <font>
      <sz val="7"/>
      <color rgb="FF005DDE"/>
      <name val="맑은 고딕"/>
      <family val="3"/>
      <charset val="129"/>
      <scheme val="major"/>
    </font>
    <font>
      <sz val="9"/>
      <name val="맑은 고딕"/>
      <family val="3"/>
      <charset val="129"/>
      <scheme val="major"/>
    </font>
    <font>
      <sz val="10"/>
      <color theme="1"/>
      <name val="맑은 고딕"/>
      <family val="3"/>
      <charset val="129"/>
      <scheme val="major"/>
    </font>
  </fonts>
  <fills count="6">
    <fill>
      <patternFill patternType="none"/>
    </fill>
    <fill>
      <patternFill patternType="gray125"/>
    </fill>
    <fill>
      <patternFill patternType="solid">
        <fgColor theme="4" tint="0.79998168889431442"/>
        <bgColor indexed="65"/>
      </patternFill>
    </fill>
    <fill>
      <patternFill patternType="solid">
        <fgColor theme="0" tint="-0.499984740745262"/>
        <bgColor indexed="64"/>
      </patternFill>
    </fill>
    <fill>
      <patternFill patternType="solid">
        <fgColor theme="0" tint="-4.9989318521683403E-2"/>
        <bgColor indexed="64"/>
      </patternFill>
    </fill>
    <fill>
      <patternFill patternType="solid">
        <fgColor theme="0" tint="-0.14999847407452621"/>
        <bgColor indexed="64"/>
      </patternFill>
    </fill>
  </fills>
  <borders count="12">
    <border>
      <left/>
      <right/>
      <top/>
      <bottom/>
      <diagonal/>
    </border>
    <border>
      <left style="hair">
        <color indexed="64"/>
      </left>
      <right style="hair">
        <color indexed="64"/>
      </right>
      <top style="hair">
        <color indexed="64"/>
      </top>
      <bottom style="hair">
        <color indexed="64"/>
      </bottom>
      <diagonal/>
    </border>
    <border>
      <left/>
      <right/>
      <top style="medium">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medium">
        <color indexed="64"/>
      </top>
      <bottom style="medium">
        <color indexed="64"/>
      </bottom>
      <diagonal/>
    </border>
    <border>
      <left/>
      <right/>
      <top/>
      <bottom style="thick">
        <color theme="4" tint="0.499984740745262"/>
      </bottom>
      <diagonal/>
    </border>
    <border>
      <left/>
      <right/>
      <top style="medium">
        <color indexed="64"/>
      </top>
      <bottom/>
      <diagonal/>
    </border>
    <border>
      <left/>
      <right/>
      <top/>
      <bottom style="medium">
        <color indexed="64"/>
      </bottom>
      <diagonal/>
    </border>
    <border>
      <left/>
      <right style="hair">
        <color indexed="64"/>
      </right>
      <top style="medium">
        <color indexed="64"/>
      </top>
      <bottom style="medium">
        <color indexed="64"/>
      </bottom>
      <diagonal/>
    </border>
    <border>
      <left/>
      <right style="hair">
        <color indexed="64"/>
      </right>
      <top/>
      <bottom/>
      <diagonal/>
    </border>
  </borders>
  <cellStyleXfs count="5">
    <xf numFmtId="0" fontId="0" fillId="0" borderId="0">
      <alignment vertical="center"/>
    </xf>
    <xf numFmtId="176" fontId="3" fillId="0" borderId="0" applyFon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2" borderId="0" applyNumberFormat="0" applyBorder="0" applyAlignment="0" applyProtection="0">
      <alignment vertical="center"/>
    </xf>
  </cellStyleXfs>
  <cellXfs count="90">
    <xf numFmtId="0" fontId="0" fillId="0" borderId="0" xfId="0">
      <alignment vertical="center"/>
    </xf>
    <xf numFmtId="0" fontId="2" fillId="0" borderId="0" xfId="0" applyFont="1" applyAlignment="1">
      <alignment horizontal="center" vertical="center"/>
    </xf>
    <xf numFmtId="0" fontId="0" fillId="0" borderId="0" xfId="0" applyAlignment="1">
      <alignment horizontal="center" vertical="center"/>
    </xf>
    <xf numFmtId="10" fontId="0" fillId="0" borderId="0" xfId="0" applyNumberFormat="1">
      <alignment vertical="center"/>
    </xf>
    <xf numFmtId="9" fontId="0" fillId="0" borderId="0" xfId="0" applyNumberFormat="1">
      <alignment vertical="center"/>
    </xf>
    <xf numFmtId="0" fontId="0" fillId="0" borderId="0" xfId="0" applyAlignment="1">
      <alignment horizontal="left" vertical="center" indent="1"/>
    </xf>
    <xf numFmtId="0" fontId="4" fillId="0" borderId="0" xfId="0" applyFont="1" applyAlignment="1">
      <alignment horizontal="center" vertical="center"/>
    </xf>
    <xf numFmtId="0" fontId="9" fillId="0" borderId="0" xfId="3" applyAlignment="1">
      <alignment horizontal="center" vertical="center"/>
    </xf>
    <xf numFmtId="0" fontId="4" fillId="0" borderId="0" xfId="0" applyFont="1">
      <alignment vertical="center"/>
    </xf>
    <xf numFmtId="3" fontId="4" fillId="0" borderId="0" xfId="0" applyNumberFormat="1" applyFont="1" applyAlignment="1">
      <alignment horizontal="right" vertical="center"/>
    </xf>
    <xf numFmtId="0" fontId="4" fillId="0" borderId="0" xfId="0" applyFont="1" applyAlignment="1">
      <alignment horizontal="right" vertical="center"/>
    </xf>
    <xf numFmtId="4" fontId="4" fillId="0" borderId="0" xfId="0" applyNumberFormat="1" applyFont="1" applyAlignment="1">
      <alignment horizontal="right" vertical="center"/>
    </xf>
    <xf numFmtId="22" fontId="0" fillId="0" borderId="0" xfId="0" applyNumberFormat="1">
      <alignment vertical="center"/>
    </xf>
    <xf numFmtId="0" fontId="2" fillId="2" borderId="7" xfId="4" applyFont="1" applyBorder="1" applyAlignment="1">
      <alignment horizontal="center" vertical="center"/>
    </xf>
    <xf numFmtId="0" fontId="2" fillId="0" borderId="0" xfId="0" applyFont="1">
      <alignment vertical="center"/>
    </xf>
    <xf numFmtId="0" fontId="2" fillId="2" borderId="7" xfId="4"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indent="1"/>
    </xf>
    <xf numFmtId="0" fontId="0" fillId="0" borderId="0" xfId="0" quotePrefix="1" applyAlignment="1">
      <alignment horizontal="left" vertical="center" wrapText="1" indent="1"/>
    </xf>
    <xf numFmtId="49" fontId="2" fillId="2" borderId="7" xfId="4" applyNumberFormat="1" applyFont="1" applyBorder="1" applyAlignment="1">
      <alignment horizontal="center" vertical="center"/>
    </xf>
    <xf numFmtId="49" fontId="0" fillId="0" borderId="0" xfId="0" applyNumberFormat="1">
      <alignment vertical="center"/>
    </xf>
    <xf numFmtId="0" fontId="2" fillId="3" borderId="7" xfId="4" applyFont="1" applyFill="1" applyBorder="1" applyAlignment="1">
      <alignment horizontal="center" vertical="center"/>
    </xf>
    <xf numFmtId="0" fontId="0" fillId="3" borderId="0" xfId="0" applyFill="1" applyAlignment="1">
      <alignment horizontal="right" vertical="center"/>
    </xf>
    <xf numFmtId="0" fontId="0" fillId="3" borderId="0" xfId="0" applyFill="1">
      <alignment vertical="center"/>
    </xf>
    <xf numFmtId="0" fontId="0" fillId="3" borderId="0" xfId="0" applyFill="1" applyAlignment="1">
      <alignment horizontal="left" vertical="center" indent="1"/>
    </xf>
    <xf numFmtId="0" fontId="0" fillId="3" borderId="0" xfId="0" applyFill="1" applyAlignment="1">
      <alignment horizontal="center" vertical="center"/>
    </xf>
    <xf numFmtId="0" fontId="9" fillId="3" borderId="0" xfId="3" applyFill="1">
      <alignment vertical="center"/>
    </xf>
    <xf numFmtId="0" fontId="5" fillId="3" borderId="0" xfId="0" applyFont="1" applyFill="1" applyAlignment="1">
      <alignment horizontal="right" vertical="center"/>
    </xf>
    <xf numFmtId="0" fontId="4" fillId="3" borderId="0" xfId="0" applyFont="1" applyFill="1">
      <alignment vertical="center"/>
    </xf>
    <xf numFmtId="10" fontId="6" fillId="0" borderId="0" xfId="0" applyNumberFormat="1" applyFont="1" applyAlignment="1">
      <alignment horizontal="right" vertical="center"/>
    </xf>
    <xf numFmtId="0" fontId="6" fillId="0" borderId="0" xfId="0" applyFont="1" applyAlignment="1">
      <alignment horizontal="right" vertical="center"/>
    </xf>
    <xf numFmtId="22" fontId="0" fillId="0" borderId="0" xfId="0" applyNumberFormat="1" applyAlignment="1">
      <alignment horizontal="right" vertical="center"/>
    </xf>
    <xf numFmtId="0" fontId="0" fillId="0" borderId="0" xfId="0" applyAlignment="1">
      <alignment horizontal="right" vertical="center"/>
    </xf>
    <xf numFmtId="0" fontId="10" fillId="4" borderId="2" xfId="0" applyFont="1" applyFill="1" applyBorder="1" applyAlignment="1">
      <alignment horizontal="center" vertical="center"/>
    </xf>
    <xf numFmtId="0" fontId="10" fillId="4" borderId="10" xfId="0" applyFont="1" applyFill="1" applyBorder="1" applyAlignment="1">
      <alignment horizontal="center" vertical="center"/>
    </xf>
    <xf numFmtId="0" fontId="10" fillId="4" borderId="2" xfId="0" applyFont="1" applyFill="1" applyBorder="1">
      <alignment vertical="center"/>
    </xf>
    <xf numFmtId="0" fontId="11" fillId="0" borderId="0" xfId="0" applyFont="1">
      <alignment vertical="center"/>
    </xf>
    <xf numFmtId="0" fontId="12" fillId="0" borderId="0" xfId="0" applyFont="1">
      <alignment vertical="center"/>
    </xf>
    <xf numFmtId="0" fontId="10" fillId="0" borderId="2" xfId="0" applyFont="1" applyBorder="1" applyAlignment="1">
      <alignment horizontal="center" vertical="center"/>
    </xf>
    <xf numFmtId="0" fontId="11" fillId="0" borderId="0" xfId="0" quotePrefix="1" applyFont="1">
      <alignment vertical="center"/>
    </xf>
    <xf numFmtId="0" fontId="10" fillId="4" borderId="6" xfId="0" applyFont="1" applyFill="1" applyBorder="1" applyAlignment="1">
      <alignment horizontal="center" vertical="center"/>
    </xf>
    <xf numFmtId="0" fontId="11" fillId="4" borderId="5" xfId="0" applyFont="1" applyFill="1" applyBorder="1" applyAlignment="1">
      <alignment horizontal="center" vertical="center"/>
    </xf>
    <xf numFmtId="177" fontId="11" fillId="4" borderId="1" xfId="0" applyNumberFormat="1" applyFont="1" applyFill="1" applyBorder="1">
      <alignment vertical="center"/>
    </xf>
    <xf numFmtId="177" fontId="13" fillId="4" borderId="5" xfId="0" applyNumberFormat="1" applyFont="1" applyFill="1" applyBorder="1" applyAlignment="1">
      <alignment horizontal="center" vertical="center"/>
    </xf>
    <xf numFmtId="0" fontId="10" fillId="4" borderId="0" xfId="0" applyFont="1" applyFill="1" applyAlignment="1">
      <alignment horizontal="right" vertical="center" wrapText="1"/>
    </xf>
    <xf numFmtId="0" fontId="10" fillId="4" borderId="0" xfId="0" applyFont="1" applyFill="1">
      <alignment vertical="center"/>
    </xf>
    <xf numFmtId="176" fontId="11" fillId="4" borderId="0" xfId="1" applyFont="1" applyFill="1" applyAlignment="1">
      <alignment horizontal="right" vertical="center"/>
    </xf>
    <xf numFmtId="0" fontId="11" fillId="4" borderId="1" xfId="0" applyFont="1" applyFill="1" applyBorder="1" applyAlignment="1">
      <alignment horizontal="center" vertical="center"/>
    </xf>
    <xf numFmtId="0" fontId="11" fillId="4" borderId="0" xfId="0" applyFont="1" applyFill="1">
      <alignment vertical="center"/>
    </xf>
    <xf numFmtId="0" fontId="12" fillId="4" borderId="0" xfId="0" applyFont="1" applyFill="1" applyAlignment="1">
      <alignment horizontal="right" vertical="center"/>
    </xf>
    <xf numFmtId="9" fontId="12" fillId="4" borderId="0" xfId="2" applyFont="1" applyFill="1" applyAlignment="1">
      <alignment horizontal="right" vertical="center"/>
    </xf>
    <xf numFmtId="4" fontId="15" fillId="0" borderId="0" xfId="0" applyNumberFormat="1" applyFont="1" applyAlignment="1">
      <alignment horizontal="left" vertical="center" wrapText="1"/>
    </xf>
    <xf numFmtId="4" fontId="16" fillId="0" borderId="0" xfId="0" applyNumberFormat="1" applyFont="1" applyAlignment="1">
      <alignment horizontal="left" vertical="center" wrapText="1"/>
    </xf>
    <xf numFmtId="4" fontId="17" fillId="0" borderId="0" xfId="0" applyNumberFormat="1" applyFont="1" applyAlignment="1">
      <alignment horizontal="left" vertical="center" wrapText="1"/>
    </xf>
    <xf numFmtId="0" fontId="18" fillId="0" borderId="0" xfId="0" applyFont="1" applyAlignment="1">
      <alignment horizontal="left" vertical="center" wrapText="1"/>
    </xf>
    <xf numFmtId="0" fontId="11" fillId="4" borderId="0" xfId="0" applyFont="1" applyFill="1" applyAlignment="1">
      <alignment horizontal="right" vertical="center"/>
    </xf>
    <xf numFmtId="0" fontId="10" fillId="4" borderId="0" xfId="0" applyFont="1" applyFill="1" applyAlignment="1">
      <alignment horizontal="center" vertical="center"/>
    </xf>
    <xf numFmtId="177" fontId="11" fillId="4" borderId="0" xfId="0" applyNumberFormat="1" applyFont="1" applyFill="1">
      <alignment vertical="center"/>
    </xf>
    <xf numFmtId="0" fontId="13" fillId="4" borderId="11" xfId="0" applyFont="1" applyFill="1" applyBorder="1" applyAlignment="1">
      <alignment horizontal="center" vertical="center"/>
    </xf>
    <xf numFmtId="0" fontId="11" fillId="4" borderId="0" xfId="0" applyFont="1" applyFill="1" applyAlignment="1">
      <alignment horizontal="center" vertical="center"/>
    </xf>
    <xf numFmtId="0" fontId="11" fillId="0" borderId="0" xfId="0" applyFont="1" applyAlignment="1">
      <alignment horizontal="center" vertical="center"/>
    </xf>
    <xf numFmtId="177" fontId="11" fillId="0" borderId="0" xfId="0" applyNumberFormat="1" applyFont="1">
      <alignment vertical="center"/>
    </xf>
    <xf numFmtId="177" fontId="12" fillId="0" borderId="0" xfId="0" applyNumberFormat="1" applyFont="1" applyAlignment="1">
      <alignment horizontal="center" vertical="center"/>
    </xf>
    <xf numFmtId="177" fontId="20" fillId="0" borderId="0" xfId="0" applyNumberFormat="1" applyFont="1" applyAlignment="1">
      <alignment horizontal="right" vertical="center"/>
    </xf>
    <xf numFmtId="177" fontId="11" fillId="0" borderId="0" xfId="0" applyNumberFormat="1" applyFont="1" applyAlignment="1">
      <alignment horizontal="left" vertical="center"/>
    </xf>
    <xf numFmtId="177" fontId="11" fillId="0" borderId="0" xfId="0" applyNumberFormat="1" applyFont="1" applyAlignment="1">
      <alignment horizontal="center" vertical="center"/>
    </xf>
    <xf numFmtId="177" fontId="13" fillId="0" borderId="0" xfId="0" applyNumberFormat="1" applyFont="1" applyAlignment="1">
      <alignment horizontal="center" vertical="center"/>
    </xf>
    <xf numFmtId="0" fontId="21" fillId="0" borderId="0" xfId="0" applyFont="1" applyAlignment="1">
      <alignment horizontal="left" vertical="center" wrapText="1" indent="2"/>
    </xf>
    <xf numFmtId="0" fontId="11" fillId="0" borderId="0" xfId="0" applyFont="1" applyAlignment="1">
      <alignment horizontal="left" vertical="center" wrapText="1" indent="2"/>
    </xf>
    <xf numFmtId="0" fontId="13" fillId="0" borderId="0" xfId="0" applyFont="1">
      <alignment vertical="center"/>
    </xf>
    <xf numFmtId="0" fontId="10" fillId="0" borderId="2" xfId="0" applyFont="1" applyBorder="1">
      <alignment vertical="center"/>
    </xf>
    <xf numFmtId="0" fontId="22" fillId="0" borderId="0" xfId="3" applyFont="1" applyAlignment="1">
      <alignment horizontal="center" vertical="center"/>
    </xf>
    <xf numFmtId="177" fontId="13" fillId="4" borderId="1" xfId="0" applyNumberFormat="1" applyFont="1" applyFill="1" applyBorder="1" applyAlignment="1">
      <alignment horizontal="right" vertical="center"/>
    </xf>
    <xf numFmtId="177" fontId="14" fillId="4" borderId="1" xfId="0" applyNumberFormat="1" applyFont="1" applyFill="1" applyBorder="1" applyAlignment="1">
      <alignment horizontal="right" vertical="center"/>
    </xf>
    <xf numFmtId="9" fontId="14" fillId="4" borderId="1" xfId="2" applyFont="1" applyFill="1" applyBorder="1" applyAlignment="1">
      <alignment horizontal="right" vertical="center"/>
    </xf>
    <xf numFmtId="0" fontId="23" fillId="4" borderId="0" xfId="0" applyFont="1" applyFill="1" applyAlignment="1">
      <alignment horizontal="left" vertical="center"/>
    </xf>
    <xf numFmtId="0" fontId="10" fillId="5" borderId="2" xfId="0" applyFont="1" applyFill="1" applyBorder="1" applyAlignment="1">
      <alignment horizontal="center" vertical="center"/>
    </xf>
    <xf numFmtId="0" fontId="10" fillId="0" borderId="2" xfId="0" applyFont="1" applyBorder="1" applyAlignment="1">
      <alignment horizontal="center" vertical="center"/>
    </xf>
    <xf numFmtId="177" fontId="11" fillId="0" borderId="0" xfId="0" applyNumberFormat="1" applyFont="1" applyAlignment="1">
      <alignment horizontal="left" vertical="center"/>
    </xf>
    <xf numFmtId="177" fontId="13" fillId="4" borderId="8" xfId="0" applyNumberFormat="1" applyFont="1" applyFill="1" applyBorder="1" applyAlignment="1">
      <alignment horizontal="left" vertical="center" wrapText="1"/>
    </xf>
    <xf numFmtId="177" fontId="13" fillId="4" borderId="0" xfId="0" applyNumberFormat="1" applyFont="1" applyFill="1" applyAlignment="1">
      <alignment horizontal="left" vertical="center" wrapText="1"/>
    </xf>
    <xf numFmtId="177" fontId="13" fillId="4" borderId="9" xfId="0" applyNumberFormat="1" applyFont="1" applyFill="1" applyBorder="1" applyAlignment="1">
      <alignment horizontal="left" vertical="center" wrapText="1"/>
    </xf>
    <xf numFmtId="0" fontId="11" fillId="4" borderId="3" xfId="0" applyFont="1" applyFill="1" applyBorder="1" applyAlignment="1">
      <alignment horizontal="center" vertical="center"/>
    </xf>
    <xf numFmtId="0" fontId="11" fillId="4" borderId="4" xfId="0" applyFont="1" applyFill="1" applyBorder="1" applyAlignment="1">
      <alignment horizontal="center" vertical="center"/>
    </xf>
    <xf numFmtId="0" fontId="11" fillId="4" borderId="5" xfId="0" applyFont="1" applyFill="1" applyBorder="1" applyAlignment="1">
      <alignment horizontal="center" vertical="center"/>
    </xf>
    <xf numFmtId="0" fontId="10" fillId="4" borderId="0" xfId="0" applyFont="1" applyFill="1" applyAlignment="1">
      <alignment horizontal="center" vertical="center"/>
    </xf>
    <xf numFmtId="0" fontId="19" fillId="4" borderId="8" xfId="3" applyFont="1" applyFill="1" applyBorder="1" applyAlignment="1">
      <alignment vertical="center" wrapText="1"/>
    </xf>
    <xf numFmtId="0" fontId="19" fillId="4" borderId="0" xfId="3" applyFont="1" applyFill="1" applyAlignment="1">
      <alignment vertical="center" wrapText="1"/>
    </xf>
    <xf numFmtId="0" fontId="10" fillId="5" borderId="10" xfId="0" applyFont="1" applyFill="1" applyBorder="1" applyAlignment="1">
      <alignment horizontal="center" vertical="center"/>
    </xf>
    <xf numFmtId="177" fontId="10" fillId="4" borderId="2" xfId="0" applyNumberFormat="1" applyFont="1" applyFill="1" applyBorder="1" applyAlignment="1">
      <alignment horizontal="center" vertical="center"/>
    </xf>
  </cellXfs>
  <cellStyles count="5">
    <cellStyle name="20% - 강조색1" xfId="4" builtinId="30"/>
    <cellStyle name="백분율" xfId="2" builtinId="5"/>
    <cellStyle name="쉼표 [0]" xfId="1" builtinId="6"/>
    <cellStyle name="표준" xfId="0" builtinId="0"/>
    <cellStyle name="하이퍼링크" xfId="3" builtinId="8" customBuiltin="1"/>
  </cellStyles>
  <dxfs count="2">
    <dxf>
      <font>
        <color rgb="FFFF0000"/>
      </font>
    </dxf>
    <dxf>
      <font>
        <color rgb="FF0070C0"/>
      </font>
    </dxf>
  </dxfs>
  <tableStyles count="0" defaultTableStyle="TableStyleMedium2" defaultPivotStyle="PivotStyleLight16"/>
  <colors>
    <mruColors>
      <color rgb="FFDBF1C1"/>
      <color rgb="FF7F7F7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col"/>
        <c:grouping val="clustered"/>
        <c:varyColors val="0"/>
        <c:ser>
          <c:idx val="0"/>
          <c:order val="0"/>
          <c:tx>
            <c:strRef>
              <c:f>업종별시세!$C$1</c:f>
              <c:strCache>
                <c:ptCount val="1"/>
                <c:pt idx="0">
                  <c:v>전일대비</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delete val="1"/>
          </c:dLbls>
          <c:cat>
            <c:numRef>
              <c:f>업종별시세!$A$2:$A$28</c:f>
              <c:numCache>
                <c:formatCode>General</c:formatCode>
                <c:ptCount val="27"/>
              </c:numCache>
            </c:numRef>
          </c:cat>
          <c:val>
            <c:numRef>
              <c:f>업종별시세!$C$2:$C$28</c:f>
              <c:numCache>
                <c:formatCode>0.00%</c:formatCode>
                <c:ptCount val="27"/>
              </c:numCache>
            </c:numRef>
          </c:val>
          <c:extLst>
            <c:ext xmlns:c16="http://schemas.microsoft.com/office/drawing/2014/chart" uri="{C3380CC4-5D6E-409C-BE32-E72D297353CC}">
              <c16:uniqueId val="{00000000-BADB-4F76-9EAC-95266BCD9BAB}"/>
            </c:ext>
          </c:extLst>
        </c:ser>
        <c:dLbls>
          <c:dLblPos val="outEnd"/>
          <c:showLegendKey val="0"/>
          <c:showVal val="0"/>
          <c:showCatName val="1"/>
          <c:showSerName val="0"/>
          <c:showPercent val="1"/>
          <c:showBubbleSize val="0"/>
        </c:dLbls>
        <c:gapWidth val="355"/>
        <c:overlap val="-70"/>
        <c:axId val="1797666896"/>
        <c:axId val="1797663536"/>
      </c:barChart>
      <c:catAx>
        <c:axId val="179766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797663536"/>
        <c:crosses val="autoZero"/>
        <c:auto val="1"/>
        <c:lblAlgn val="ctr"/>
        <c:lblOffset val="100"/>
        <c:noMultiLvlLbl val="0"/>
      </c:catAx>
      <c:valAx>
        <c:axId val="179766353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766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chart" Target="../charts/chart1.xml"/><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25550</xdr:colOff>
      <xdr:row>27</xdr:row>
      <xdr:rowOff>68580</xdr:rowOff>
    </xdr:from>
    <xdr:to>
      <xdr:col>9</xdr:col>
      <xdr:colOff>4483</xdr:colOff>
      <xdr:row>48</xdr:row>
      <xdr:rowOff>9525</xdr:rowOff>
    </xdr:to>
    <xdr:graphicFrame macro="">
      <xdr:nvGraphicFramePr>
        <xdr:cNvPr id="3" name="차트 2">
          <a:extLst>
            <a:ext uri="{FF2B5EF4-FFF2-40B4-BE49-F238E27FC236}">
              <a16:creationId xmlns:a16="http://schemas.microsoft.com/office/drawing/2014/main" id="{F51ADE37-E0DF-40A1-BAF2-EDEA6EB78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12700</xdr:colOff>
      <xdr:row>3</xdr:row>
      <xdr:rowOff>25400</xdr:rowOff>
    </xdr:from>
    <xdr:to>
      <xdr:col>2</xdr:col>
      <xdr:colOff>981075</xdr:colOff>
      <xdr:row>7</xdr:row>
      <xdr:rowOff>209550</xdr:rowOff>
    </xdr:to>
    <xdr:pic>
      <xdr:nvPicPr>
        <xdr:cNvPr id="4" name="그림 3">
          <a:extLst>
            <a:ext uri="{FF2B5EF4-FFF2-40B4-BE49-F238E27FC236}">
              <a16:creationId xmlns:a16="http://schemas.microsoft.com/office/drawing/2014/main" id="{14258364-EFF4-42D4-B9F1-BBB305428F87}"/>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7025" y="673100"/>
          <a:ext cx="1968500" cy="1041400"/>
        </a:xfrm>
        <a:prstGeom prst="rect">
          <a:avLst/>
        </a:prstGeom>
      </xdr:spPr>
    </xdr:pic>
    <xdr:clientData/>
  </xdr:twoCellAnchor>
  <xdr:twoCellAnchor editAs="oneCell">
    <xdr:from>
      <xdr:col>4</xdr:col>
      <xdr:colOff>12700</xdr:colOff>
      <xdr:row>3</xdr:row>
      <xdr:rowOff>25400</xdr:rowOff>
    </xdr:from>
    <xdr:to>
      <xdr:col>5</xdr:col>
      <xdr:colOff>981075</xdr:colOff>
      <xdr:row>7</xdr:row>
      <xdr:rowOff>209550</xdr:rowOff>
    </xdr:to>
    <xdr:pic>
      <xdr:nvPicPr>
        <xdr:cNvPr id="6" name="그림 5">
          <a:extLst>
            <a:ext uri="{FF2B5EF4-FFF2-40B4-BE49-F238E27FC236}">
              <a16:creationId xmlns:a16="http://schemas.microsoft.com/office/drawing/2014/main" id="{C10DD296-7AEC-4067-8CE2-806850B00ADE}"/>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03500" y="673100"/>
          <a:ext cx="1968500" cy="1041400"/>
        </a:xfrm>
        <a:prstGeom prst="rect">
          <a:avLst/>
        </a:prstGeom>
      </xdr:spPr>
    </xdr:pic>
    <xdr:clientData/>
  </xdr:twoCellAnchor>
  <xdr:twoCellAnchor editAs="oneCell">
    <xdr:from>
      <xdr:col>7</xdr:col>
      <xdr:colOff>12700</xdr:colOff>
      <xdr:row>3</xdr:row>
      <xdr:rowOff>25400</xdr:rowOff>
    </xdr:from>
    <xdr:to>
      <xdr:col>8</xdr:col>
      <xdr:colOff>981075</xdr:colOff>
      <xdr:row>7</xdr:row>
      <xdr:rowOff>209550</xdr:rowOff>
    </xdr:to>
    <xdr:pic>
      <xdr:nvPicPr>
        <xdr:cNvPr id="8" name="그림 7">
          <a:extLst>
            <a:ext uri="{FF2B5EF4-FFF2-40B4-BE49-F238E27FC236}">
              <a16:creationId xmlns:a16="http://schemas.microsoft.com/office/drawing/2014/main" id="{37AA9E58-0E49-42F7-8D54-81BDDEC8EF4B}"/>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79975" y="673100"/>
          <a:ext cx="1968500" cy="1041400"/>
        </a:xfrm>
        <a:prstGeom prst="rect">
          <a:avLst/>
        </a:prstGeom>
      </xdr:spPr>
    </xdr:pic>
    <xdr:clientData/>
  </xdr:twoCellAnchor>
  <xdr:twoCellAnchor editAs="oneCell">
    <xdr:from>
      <xdr:col>1</xdr:col>
      <xdr:colOff>12700</xdr:colOff>
      <xdr:row>9</xdr:row>
      <xdr:rowOff>25400</xdr:rowOff>
    </xdr:from>
    <xdr:to>
      <xdr:col>2</xdr:col>
      <xdr:colOff>981075</xdr:colOff>
      <xdr:row>14</xdr:row>
      <xdr:rowOff>0</xdr:rowOff>
    </xdr:to>
    <xdr:pic>
      <xdr:nvPicPr>
        <xdr:cNvPr id="5" name="그림 4">
          <a:extLst>
            <a:ext uri="{FF2B5EF4-FFF2-40B4-BE49-F238E27FC236}">
              <a16:creationId xmlns:a16="http://schemas.microsoft.com/office/drawing/2014/main" id="{9AA7E333-3E2C-452B-A46E-C703510D60D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7025" y="1968500"/>
          <a:ext cx="1968500" cy="1041400"/>
        </a:xfrm>
        <a:prstGeom prst="rect">
          <a:avLst/>
        </a:prstGeom>
      </xdr:spPr>
    </xdr:pic>
    <xdr:clientData/>
  </xdr:twoCellAnchor>
  <xdr:twoCellAnchor editAs="oneCell">
    <xdr:from>
      <xdr:col>4</xdr:col>
      <xdr:colOff>12700</xdr:colOff>
      <xdr:row>9</xdr:row>
      <xdr:rowOff>25400</xdr:rowOff>
    </xdr:from>
    <xdr:to>
      <xdr:col>5</xdr:col>
      <xdr:colOff>981075</xdr:colOff>
      <xdr:row>14</xdr:row>
      <xdr:rowOff>0</xdr:rowOff>
    </xdr:to>
    <xdr:pic>
      <xdr:nvPicPr>
        <xdr:cNvPr id="9" name="그림 8">
          <a:extLst>
            <a:ext uri="{FF2B5EF4-FFF2-40B4-BE49-F238E27FC236}">
              <a16:creationId xmlns:a16="http://schemas.microsoft.com/office/drawing/2014/main" id="{E645A00A-F6A3-461A-8F1D-89AC66FFC74C}"/>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03500" y="1968500"/>
          <a:ext cx="1968500" cy="1041400"/>
        </a:xfrm>
        <a:prstGeom prst="rect">
          <a:avLst/>
        </a:prstGeom>
      </xdr:spPr>
    </xdr:pic>
    <xdr:clientData/>
  </xdr:twoCellAnchor>
  <xdr:twoCellAnchor editAs="oneCell">
    <xdr:from>
      <xdr:col>7</xdr:col>
      <xdr:colOff>12700</xdr:colOff>
      <xdr:row>9</xdr:row>
      <xdr:rowOff>25400</xdr:rowOff>
    </xdr:from>
    <xdr:to>
      <xdr:col>8</xdr:col>
      <xdr:colOff>981075</xdr:colOff>
      <xdr:row>14</xdr:row>
      <xdr:rowOff>0</xdr:rowOff>
    </xdr:to>
    <xdr:pic>
      <xdr:nvPicPr>
        <xdr:cNvPr id="11" name="그림 10">
          <a:extLst>
            <a:ext uri="{FF2B5EF4-FFF2-40B4-BE49-F238E27FC236}">
              <a16:creationId xmlns:a16="http://schemas.microsoft.com/office/drawing/2014/main" id="{FC6AA88A-E007-4620-A9D2-071FA760D85A}"/>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975" y="1968500"/>
          <a:ext cx="1968500" cy="1041400"/>
        </a:xfrm>
        <a:prstGeom prst="rect">
          <a:avLst/>
        </a:prstGeom>
      </xdr:spPr>
    </xdr:pic>
    <xdr:clientData/>
  </xdr:twoCellAnchor>
  <xdr:twoCellAnchor editAs="oneCell">
    <xdr:from>
      <xdr:col>1</xdr:col>
      <xdr:colOff>12700</xdr:colOff>
      <xdr:row>15</xdr:row>
      <xdr:rowOff>25400</xdr:rowOff>
    </xdr:from>
    <xdr:to>
      <xdr:col>2</xdr:col>
      <xdr:colOff>981075</xdr:colOff>
      <xdr:row>19</xdr:row>
      <xdr:rowOff>209550</xdr:rowOff>
    </xdr:to>
    <xdr:pic>
      <xdr:nvPicPr>
        <xdr:cNvPr id="7" name="그림 6">
          <a:extLst>
            <a:ext uri="{FF2B5EF4-FFF2-40B4-BE49-F238E27FC236}">
              <a16:creationId xmlns:a16="http://schemas.microsoft.com/office/drawing/2014/main" id="{2283D3C0-A5B9-4F60-A5FD-46342C35DB2E}"/>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27025" y="3254375"/>
          <a:ext cx="1968500" cy="1041400"/>
        </a:xfrm>
        <a:prstGeom prst="rect">
          <a:avLst/>
        </a:prstGeom>
      </xdr:spPr>
    </xdr:pic>
    <xdr:clientData/>
  </xdr:twoCellAnchor>
  <xdr:twoCellAnchor editAs="oneCell">
    <xdr:from>
      <xdr:col>4</xdr:col>
      <xdr:colOff>12700</xdr:colOff>
      <xdr:row>15</xdr:row>
      <xdr:rowOff>25400</xdr:rowOff>
    </xdr:from>
    <xdr:to>
      <xdr:col>5</xdr:col>
      <xdr:colOff>981075</xdr:colOff>
      <xdr:row>19</xdr:row>
      <xdr:rowOff>209550</xdr:rowOff>
    </xdr:to>
    <xdr:pic>
      <xdr:nvPicPr>
        <xdr:cNvPr id="12" name="그림 11">
          <a:extLst>
            <a:ext uri="{FF2B5EF4-FFF2-40B4-BE49-F238E27FC236}">
              <a16:creationId xmlns:a16="http://schemas.microsoft.com/office/drawing/2014/main" id="{871E70C2-C6AD-47AB-BEB9-63B16D12E69A}"/>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03500" y="3254375"/>
          <a:ext cx="1968500" cy="1041400"/>
        </a:xfrm>
        <a:prstGeom prst="rect">
          <a:avLst/>
        </a:prstGeom>
      </xdr:spPr>
    </xdr:pic>
    <xdr:clientData/>
  </xdr:twoCellAnchor>
  <xdr:twoCellAnchor editAs="oneCell">
    <xdr:from>
      <xdr:col>7</xdr:col>
      <xdr:colOff>12700</xdr:colOff>
      <xdr:row>15</xdr:row>
      <xdr:rowOff>25400</xdr:rowOff>
    </xdr:from>
    <xdr:to>
      <xdr:col>8</xdr:col>
      <xdr:colOff>981075</xdr:colOff>
      <xdr:row>19</xdr:row>
      <xdr:rowOff>209550</xdr:rowOff>
    </xdr:to>
    <xdr:pic>
      <xdr:nvPicPr>
        <xdr:cNvPr id="14" name="그림 13">
          <a:extLst>
            <a:ext uri="{FF2B5EF4-FFF2-40B4-BE49-F238E27FC236}">
              <a16:creationId xmlns:a16="http://schemas.microsoft.com/office/drawing/2014/main" id="{389C29D2-559A-4E3F-ABB2-96624D2A8A4E}"/>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879975" y="3254375"/>
          <a:ext cx="1968500" cy="1041400"/>
        </a:xfrm>
        <a:prstGeom prst="rect">
          <a:avLst/>
        </a:prstGeom>
      </xdr:spPr>
    </xdr:pic>
    <xdr:clientData/>
  </xdr:twoCellAnchor>
  <xdr:twoCellAnchor editAs="oneCell">
    <xdr:from>
      <xdr:col>1</xdr:col>
      <xdr:colOff>12700</xdr:colOff>
      <xdr:row>21</xdr:row>
      <xdr:rowOff>25400</xdr:rowOff>
    </xdr:from>
    <xdr:to>
      <xdr:col>2</xdr:col>
      <xdr:colOff>981075</xdr:colOff>
      <xdr:row>25</xdr:row>
      <xdr:rowOff>209550</xdr:rowOff>
    </xdr:to>
    <xdr:pic>
      <xdr:nvPicPr>
        <xdr:cNvPr id="16" name="그림 15">
          <a:extLst>
            <a:ext uri="{FF2B5EF4-FFF2-40B4-BE49-F238E27FC236}">
              <a16:creationId xmlns:a16="http://schemas.microsoft.com/office/drawing/2014/main" id="{244BE4A0-1B70-46DF-892A-DE62B1CE0B2C}"/>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7025" y="4549775"/>
          <a:ext cx="1968500" cy="1041400"/>
        </a:xfrm>
        <a:prstGeom prst="rect">
          <a:avLst/>
        </a:prstGeom>
      </xdr:spPr>
    </xdr:pic>
    <xdr:clientData/>
  </xdr:twoCellAnchor>
  <xdr:twoCellAnchor editAs="oneCell">
    <xdr:from>
      <xdr:col>4</xdr:col>
      <xdr:colOff>12700</xdr:colOff>
      <xdr:row>21</xdr:row>
      <xdr:rowOff>25400</xdr:rowOff>
    </xdr:from>
    <xdr:to>
      <xdr:col>5</xdr:col>
      <xdr:colOff>981075</xdr:colOff>
      <xdr:row>25</xdr:row>
      <xdr:rowOff>209550</xdr:rowOff>
    </xdr:to>
    <xdr:pic>
      <xdr:nvPicPr>
        <xdr:cNvPr id="18" name="그림 17">
          <a:extLst>
            <a:ext uri="{FF2B5EF4-FFF2-40B4-BE49-F238E27FC236}">
              <a16:creationId xmlns:a16="http://schemas.microsoft.com/office/drawing/2014/main" id="{2A24241C-D938-4925-A1D0-F18932448C10}"/>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500" y="4549775"/>
          <a:ext cx="1968500" cy="1041400"/>
        </a:xfrm>
        <a:prstGeom prst="rect">
          <a:avLst/>
        </a:prstGeom>
      </xdr:spPr>
    </xdr:pic>
    <xdr:clientData/>
  </xdr:twoCellAnchor>
  <xdr:twoCellAnchor editAs="oneCell">
    <xdr:from>
      <xdr:col>7</xdr:col>
      <xdr:colOff>12700</xdr:colOff>
      <xdr:row>21</xdr:row>
      <xdr:rowOff>25400</xdr:rowOff>
    </xdr:from>
    <xdr:to>
      <xdr:col>8</xdr:col>
      <xdr:colOff>981075</xdr:colOff>
      <xdr:row>25</xdr:row>
      <xdr:rowOff>209550</xdr:rowOff>
    </xdr:to>
    <xdr:pic>
      <xdr:nvPicPr>
        <xdr:cNvPr id="20" name="그림 19">
          <a:extLst>
            <a:ext uri="{FF2B5EF4-FFF2-40B4-BE49-F238E27FC236}">
              <a16:creationId xmlns:a16="http://schemas.microsoft.com/office/drawing/2014/main" id="{55A26B89-18FA-4449-A7A7-DFB71B26A4B5}"/>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879975" y="4549775"/>
          <a:ext cx="1968500" cy="10414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170B-7B14-4940-8056-14B1A3EDCD13}">
  <sheetPr codeName="Sheet3"/>
  <dimension ref="A1:AG51"/>
  <sheetViews>
    <sheetView showGridLines="0" tabSelected="1" topLeftCell="B1" zoomScaleNormal="100" workbookViewId="0">
      <selection activeCell="AC4" sqref="AC4:AF4"/>
    </sheetView>
  </sheetViews>
  <sheetFormatPr defaultRowHeight="16.5" x14ac:dyDescent="0.3"/>
  <cols>
    <col min="1" max="1" width="4.125" style="36" customWidth="1"/>
    <col min="2" max="3" width="13.125" style="36" customWidth="1"/>
    <col min="4" max="4" width="3.625" style="36" customWidth="1"/>
    <col min="5" max="6" width="13.125" style="36" customWidth="1"/>
    <col min="7" max="7" width="3.625" style="36" customWidth="1"/>
    <col min="8" max="9" width="13.125" style="36" customWidth="1"/>
    <col min="10" max="10" width="4.125" style="36" customWidth="1"/>
    <col min="11" max="11" width="4.75" style="36" customWidth="1"/>
    <col min="12" max="12" width="9" style="36"/>
    <col min="13" max="13" width="11.25" style="36" customWidth="1"/>
    <col min="14" max="14" width="31.25" style="36" customWidth="1"/>
    <col min="15" max="17" width="7.75" style="36" customWidth="1"/>
    <col min="18" max="25" width="8.75" style="36" hidden="1" customWidth="1"/>
    <col min="26" max="26" width="6.875" style="36" customWidth="1"/>
    <col min="27" max="27" width="4.125" style="36" customWidth="1"/>
    <col min="28" max="28" width="14.625" style="36" customWidth="1"/>
    <col min="29" max="30" width="4.75" style="36" customWidth="1"/>
    <col min="31" max="31" width="9" style="36"/>
    <col min="32" max="32" width="12.875" style="36" bestFit="1" customWidth="1"/>
    <col min="33" max="33" width="4.125" style="36" customWidth="1"/>
    <col min="34" max="16384" width="9" style="36"/>
  </cols>
  <sheetData>
    <row r="1" spans="2:32" x14ac:dyDescent="0.3">
      <c r="Z1" s="37"/>
    </row>
    <row r="2" spans="2:32" ht="17.25" thickBot="1" x14ac:dyDescent="0.35"/>
    <row r="3" spans="2:32" ht="17.25" thickBot="1" x14ac:dyDescent="0.35">
      <c r="B3" s="77" t="s">
        <v>2</v>
      </c>
      <c r="C3" s="77"/>
      <c r="E3" s="77" t="s">
        <v>27</v>
      </c>
      <c r="F3" s="77"/>
      <c r="H3" s="77" t="s">
        <v>28</v>
      </c>
      <c r="I3" s="77"/>
      <c r="K3" s="76" t="s">
        <v>29</v>
      </c>
      <c r="L3" s="76"/>
      <c r="M3" s="76"/>
      <c r="N3" s="76"/>
      <c r="O3" s="76"/>
      <c r="P3" s="76"/>
      <c r="Q3" s="76"/>
      <c r="R3" s="76"/>
      <c r="S3" s="76"/>
      <c r="T3" s="76"/>
      <c r="U3" s="76"/>
      <c r="V3" s="76"/>
      <c r="W3" s="76"/>
      <c r="X3" s="76"/>
      <c r="Y3" s="76"/>
      <c r="Z3" s="76"/>
      <c r="AB3" s="76" t="s">
        <v>30</v>
      </c>
      <c r="AC3" s="76"/>
      <c r="AD3" s="76"/>
      <c r="AE3" s="76"/>
      <c r="AF3" s="76"/>
    </row>
    <row r="4" spans="2:32" ht="18" customHeight="1" thickBot="1" x14ac:dyDescent="0.35">
      <c r="D4" s="39"/>
      <c r="K4" s="40" t="s">
        <v>8</v>
      </c>
      <c r="L4" s="40" t="s">
        <v>1</v>
      </c>
      <c r="M4" s="40" t="s">
        <v>85</v>
      </c>
      <c r="N4" s="40" t="s">
        <v>4</v>
      </c>
      <c r="O4" s="33" t="s">
        <v>17</v>
      </c>
      <c r="P4" s="33" t="s">
        <v>18</v>
      </c>
      <c r="Q4" s="33" t="s">
        <v>19</v>
      </c>
      <c r="R4" s="33" t="s">
        <v>20</v>
      </c>
      <c r="S4" s="33" t="s">
        <v>0</v>
      </c>
      <c r="T4" s="33" t="s">
        <v>21</v>
      </c>
      <c r="U4" s="33" t="s">
        <v>22</v>
      </c>
      <c r="V4" s="33" t="s">
        <v>23</v>
      </c>
      <c r="W4" s="33" t="s">
        <v>24</v>
      </c>
      <c r="X4" s="33" t="s">
        <v>25</v>
      </c>
      <c r="Y4" s="33" t="s">
        <v>37</v>
      </c>
      <c r="Z4" s="40" t="s">
        <v>5</v>
      </c>
      <c r="AB4" s="35" t="s">
        <v>4</v>
      </c>
      <c r="AC4" s="89">
        <f>N5</f>
        <v>0</v>
      </c>
      <c r="AD4" s="89"/>
      <c r="AE4" s="89"/>
      <c r="AF4" s="89"/>
    </row>
    <row r="5" spans="2:32" x14ac:dyDescent="0.3">
      <c r="K5" s="41">
        <v>1</v>
      </c>
      <c r="L5" s="83" t="s">
        <v>2</v>
      </c>
      <c r="M5" s="41" t="str">
        <f>IFERROR(RIGHT(KOSPI!C2,6),"")</f>
        <v/>
      </c>
      <c r="N5" s="42">
        <f>IFERROR(KOSPI!B2,"")</f>
        <v>0</v>
      </c>
      <c r="O5" s="72">
        <f>IFERROR(KOSPI!D2,"")</f>
        <v>0</v>
      </c>
      <c r="P5" s="73">
        <f>IFERROR(KOSPI!E2,"")</f>
        <v>0</v>
      </c>
      <c r="Q5" s="74" t="str">
        <f>IF(ISBLANK(KOSPI!F2),"",KOSPI!F2)</f>
        <v/>
      </c>
      <c r="R5" s="42">
        <f>KOSPI!G2</f>
        <v>0</v>
      </c>
      <c r="S5" s="42">
        <f>KOSPI!H2</f>
        <v>0</v>
      </c>
      <c r="T5" s="42">
        <f>KOSPI!I2</f>
        <v>0</v>
      </c>
      <c r="U5" s="42">
        <f>KOSPI!J2</f>
        <v>0</v>
      </c>
      <c r="V5" s="42">
        <f>KOSPI!K2</f>
        <v>0</v>
      </c>
      <c r="W5" s="42">
        <f>KOSPI!L2</f>
        <v>0</v>
      </c>
      <c r="X5" s="42">
        <f>KOSPI!M2</f>
        <v>0</v>
      </c>
      <c r="Y5" s="42" t="str">
        <f>IFERROR(IF(VLOOKUP(N15, 종목별전자공시!C:C, 2, FALSE)="전자공시", VLOOKUP(N15, 종목별전자공시!C:C, 1, FALSE), "일치 없음"), "결과 없음")</f>
        <v>결과 없음</v>
      </c>
      <c r="Z5" s="43" t="str">
        <f>IF(ISBLANK(KOSPI!C2),"",HYPERLINK(KOSPI!C2, "▶"))</f>
        <v/>
      </c>
      <c r="AB5" s="44" t="s">
        <v>43</v>
      </c>
      <c r="AC5" s="44"/>
      <c r="AD5" s="44"/>
      <c r="AE5" s="45"/>
      <c r="AF5" s="46">
        <f>IFERROR(VLOOKUP($AC$4,$N$5:$Y$24,2,0),"")</f>
        <v>0</v>
      </c>
    </row>
    <row r="6" spans="2:32" x14ac:dyDescent="0.3">
      <c r="K6" s="47">
        <v>2</v>
      </c>
      <c r="L6" s="83"/>
      <c r="M6" s="41" t="str">
        <f>IFERROR(RIGHT(KOSPI!C3,6),"")</f>
        <v/>
      </c>
      <c r="N6" s="42">
        <f>IFERROR(KOSPI!B3,"")</f>
        <v>0</v>
      </c>
      <c r="O6" s="72">
        <f>IFERROR(KOSPI!D3,"")</f>
        <v>0</v>
      </c>
      <c r="P6" s="73">
        <f>IFERROR(KOSPI!E3,"")</f>
        <v>0</v>
      </c>
      <c r="Q6" s="74" t="str">
        <f>IF(ISBLANK(KOSPI!F3),"",KOSPI!F3)</f>
        <v/>
      </c>
      <c r="R6" s="42">
        <f>KOSPI!G3</f>
        <v>0</v>
      </c>
      <c r="S6" s="42">
        <f>KOSPI!H3</f>
        <v>0</v>
      </c>
      <c r="T6" s="42">
        <f>KOSPI!I3</f>
        <v>0</v>
      </c>
      <c r="U6" s="42">
        <f>KOSPI!J3</f>
        <v>0</v>
      </c>
      <c r="V6" s="42">
        <f>KOSPI!K3</f>
        <v>0</v>
      </c>
      <c r="W6" s="42">
        <f>KOSPI!L3</f>
        <v>0</v>
      </c>
      <c r="X6" s="42">
        <f>KOSPI!M3</f>
        <v>0</v>
      </c>
      <c r="Y6" s="42" t="str">
        <f>IFERROR(IF(VLOOKUP(N16, 종목별전자공시!C:C, 2, FALSE)="전자공시", VLOOKUP(N16, 종목별전자공시!C:C, 1, FALSE), "일치 없음"), "결과 없음")</f>
        <v>결과 없음</v>
      </c>
      <c r="Z6" s="43" t="str">
        <f>IF(ISBLANK(KOSPI!C3),"",HYPERLINK(KOSPI!C3, "▶"))</f>
        <v/>
      </c>
      <c r="AB6" s="44" t="s">
        <v>18</v>
      </c>
      <c r="AC6" s="44"/>
      <c r="AD6" s="44"/>
      <c r="AE6" s="48"/>
      <c r="AF6" s="49">
        <f>IFERROR(VLOOKUP($AC$4,$N$5:$Y$24,3,0),"")</f>
        <v>0</v>
      </c>
    </row>
    <row r="7" spans="2:32" x14ac:dyDescent="0.3">
      <c r="K7" s="47">
        <v>3</v>
      </c>
      <c r="L7" s="83"/>
      <c r="M7" s="41" t="str">
        <f>IFERROR(RIGHT(KOSPI!C4,6),"")</f>
        <v/>
      </c>
      <c r="N7" s="42">
        <f>IFERROR(KOSPI!B4,"")</f>
        <v>0</v>
      </c>
      <c r="O7" s="72">
        <f>IFERROR(KOSPI!D4,"")</f>
        <v>0</v>
      </c>
      <c r="P7" s="73">
        <f>IFERROR(KOSPI!E4,"")</f>
        <v>0</v>
      </c>
      <c r="Q7" s="74" t="str">
        <f>IF(ISBLANK(KOSPI!F4),"",KOSPI!F4)</f>
        <v/>
      </c>
      <c r="R7" s="42">
        <f>KOSPI!G4</f>
        <v>0</v>
      </c>
      <c r="S7" s="42">
        <f>KOSPI!H4</f>
        <v>0</v>
      </c>
      <c r="T7" s="42">
        <f>KOSPI!I4</f>
        <v>0</v>
      </c>
      <c r="U7" s="42">
        <f>KOSPI!J4</f>
        <v>0</v>
      </c>
      <c r="V7" s="42">
        <f>KOSPI!K4</f>
        <v>0</v>
      </c>
      <c r="W7" s="42">
        <f>KOSPI!L4</f>
        <v>0</v>
      </c>
      <c r="X7" s="42">
        <f>KOSPI!M4</f>
        <v>0</v>
      </c>
      <c r="Y7" s="42" t="str">
        <f>IFERROR(IF(VLOOKUP(N17, 종목별전자공시!C:C, 2, FALSE)="전자공시", VLOOKUP(N17, 종목별전자공시!C:C, 1, FALSE), "일치 없음"), "결과 없음")</f>
        <v>결과 없음</v>
      </c>
      <c r="Z7" s="43" t="str">
        <f>IF(ISBLANK(KOSPI!C4),"",HYPERLINK(KOSPI!C4, "▶"))</f>
        <v/>
      </c>
      <c r="AB7" s="44" t="s">
        <v>19</v>
      </c>
      <c r="AC7" s="44"/>
      <c r="AD7" s="44"/>
      <c r="AE7" s="48"/>
      <c r="AF7" s="50" t="str">
        <f>IFERROR(VLOOKUP($AC$4,$N$5:$Y$24,4,0),"")</f>
        <v/>
      </c>
    </row>
    <row r="8" spans="2:32" ht="17.25" thickBot="1" x14ac:dyDescent="0.35">
      <c r="K8" s="47">
        <v>4</v>
      </c>
      <c r="L8" s="83"/>
      <c r="M8" s="41" t="str">
        <f>IFERROR(RIGHT(KOSPI!C5,6),"")</f>
        <v/>
      </c>
      <c r="N8" s="42">
        <f>IFERROR(KOSPI!B5,"")</f>
        <v>0</v>
      </c>
      <c r="O8" s="72">
        <f>IFERROR(KOSPI!D5,"")</f>
        <v>0</v>
      </c>
      <c r="P8" s="73">
        <f>IFERROR(KOSPI!E5,"")</f>
        <v>0</v>
      </c>
      <c r="Q8" s="74" t="str">
        <f>IF(ISBLANK(KOSPI!F5),"",KOSPI!F5)</f>
        <v/>
      </c>
      <c r="R8" s="42">
        <f>KOSPI!G5</f>
        <v>0</v>
      </c>
      <c r="S8" s="42">
        <f>KOSPI!H5</f>
        <v>0</v>
      </c>
      <c r="T8" s="42">
        <f>KOSPI!I5</f>
        <v>0</v>
      </c>
      <c r="U8" s="42">
        <f>KOSPI!J5</f>
        <v>0</v>
      </c>
      <c r="V8" s="42">
        <f>KOSPI!K5</f>
        <v>0</v>
      </c>
      <c r="W8" s="42">
        <f>KOSPI!L5</f>
        <v>0</v>
      </c>
      <c r="X8" s="42">
        <f>KOSPI!M5</f>
        <v>0</v>
      </c>
      <c r="Y8" s="42" t="str">
        <f>IFERROR(IF(VLOOKUP(N18, 종목별전자공시!C:C, 2, FALSE)="전자공시", VLOOKUP(N18, 종목별전자공시!C:C, 1, FALSE), "일치 없음"), "결과 없음")</f>
        <v>결과 없음</v>
      </c>
      <c r="Z8" s="43" t="str">
        <f>IF(ISBLANK(KOSPI!C5),"",HYPERLINK(KOSPI!C5, "▶"))</f>
        <v/>
      </c>
      <c r="AB8" s="44" t="s">
        <v>20</v>
      </c>
      <c r="AC8" s="44"/>
      <c r="AD8" s="44"/>
      <c r="AE8" s="48"/>
      <c r="AF8" s="46">
        <f>IFERROR(VLOOKUP($AC$4,$N$5:$Y$24,5,0),"")</f>
        <v>0</v>
      </c>
    </row>
    <row r="9" spans="2:32" ht="17.25" thickBot="1" x14ac:dyDescent="0.35">
      <c r="B9" s="77" t="s">
        <v>9</v>
      </c>
      <c r="C9" s="77"/>
      <c r="E9" s="77" t="s">
        <v>10</v>
      </c>
      <c r="F9" s="77"/>
      <c r="H9" s="77" t="s">
        <v>11</v>
      </c>
      <c r="I9" s="77"/>
      <c r="K9" s="47">
        <v>5</v>
      </c>
      <c r="L9" s="83"/>
      <c r="M9" s="41" t="str">
        <f>IFERROR(RIGHT(KOSPI!C6,6),"")</f>
        <v/>
      </c>
      <c r="N9" s="42">
        <f>IFERROR(KOSPI!B6,"")</f>
        <v>0</v>
      </c>
      <c r="O9" s="72">
        <f>IFERROR(KOSPI!D6,"")</f>
        <v>0</v>
      </c>
      <c r="P9" s="73">
        <f>IFERROR(KOSPI!E6,"")</f>
        <v>0</v>
      </c>
      <c r="Q9" s="74" t="str">
        <f>IF(ISBLANK(KOSPI!F6),"",KOSPI!F6)</f>
        <v/>
      </c>
      <c r="R9" s="42">
        <f>KOSPI!G6</f>
        <v>0</v>
      </c>
      <c r="S9" s="42">
        <f>KOSPI!H6</f>
        <v>0</v>
      </c>
      <c r="T9" s="42">
        <f>KOSPI!I6</f>
        <v>0</v>
      </c>
      <c r="U9" s="42">
        <f>KOSPI!J6</f>
        <v>0</v>
      </c>
      <c r="V9" s="42">
        <f>KOSPI!K6</f>
        <v>0</v>
      </c>
      <c r="W9" s="42">
        <f>KOSPI!L6</f>
        <v>0</v>
      </c>
      <c r="X9" s="42">
        <f>KOSPI!M6</f>
        <v>0</v>
      </c>
      <c r="Y9" s="42" t="str">
        <f>IFERROR(IF(VLOOKUP(N19, 종목별전자공시!C:C, 2, FALSE)="전자공시", VLOOKUP(N19, 종목별전자공시!C:C, 1, FALSE), "일치 없음"), "결과 없음")</f>
        <v>결과 없음</v>
      </c>
      <c r="Z9" s="43" t="str">
        <f>IF(ISBLANK(KOSPI!C6),"",HYPERLINK(KOSPI!C6, "▶"))</f>
        <v/>
      </c>
      <c r="AB9" s="44" t="s">
        <v>44</v>
      </c>
      <c r="AC9" s="44"/>
      <c r="AD9" s="44"/>
      <c r="AE9" s="48"/>
      <c r="AF9" s="46">
        <f>IFERROR(VLOOKUP($AC$4,$N$5:$Y$24,6,0),"")</f>
        <v>0</v>
      </c>
    </row>
    <row r="10" spans="2:32" x14ac:dyDescent="0.3">
      <c r="B10" s="51"/>
      <c r="C10" s="52"/>
      <c r="E10" s="53"/>
      <c r="F10" s="54"/>
      <c r="K10" s="47">
        <v>6</v>
      </c>
      <c r="L10" s="83"/>
      <c r="M10" s="41" t="str">
        <f>IFERROR(RIGHT(KOSPI!C7,6),"")</f>
        <v/>
      </c>
      <c r="N10" s="42">
        <f>IFERROR(KOSPI!B7,"")</f>
        <v>0</v>
      </c>
      <c r="O10" s="72">
        <f>IFERROR(KOSPI!D7,"")</f>
        <v>0</v>
      </c>
      <c r="P10" s="73">
        <f>IFERROR(KOSPI!E7,"")</f>
        <v>0</v>
      </c>
      <c r="Q10" s="74" t="str">
        <f>IF(ISBLANK(KOSPI!F7),"",KOSPI!F7)</f>
        <v/>
      </c>
      <c r="R10" s="42">
        <f>KOSPI!G7</f>
        <v>0</v>
      </c>
      <c r="S10" s="42">
        <f>KOSPI!H7</f>
        <v>0</v>
      </c>
      <c r="T10" s="42">
        <f>KOSPI!I7</f>
        <v>0</v>
      </c>
      <c r="U10" s="42">
        <f>KOSPI!J7</f>
        <v>0</v>
      </c>
      <c r="V10" s="42">
        <f>KOSPI!K7</f>
        <v>0</v>
      </c>
      <c r="W10" s="42">
        <f>KOSPI!L7</f>
        <v>0</v>
      </c>
      <c r="X10" s="42">
        <f>KOSPI!M7</f>
        <v>0</v>
      </c>
      <c r="Y10" s="42" t="str">
        <f>IFERROR(IF(VLOOKUP(N20, 종목별전자공시!C:C, 2, FALSE)="전자공시", VLOOKUP(N20, 종목별전자공시!C:C, 1, FALSE), "일치 없음"), "결과 없음")</f>
        <v>결과 없음</v>
      </c>
      <c r="Z10" s="43" t="str">
        <f>IF(ISBLANK(KOSPI!C7),"",HYPERLINK(KOSPI!C7, "▶"))</f>
        <v/>
      </c>
      <c r="AB10" s="44" t="s">
        <v>47</v>
      </c>
      <c r="AC10" s="44"/>
      <c r="AD10" s="44"/>
      <c r="AE10" s="48"/>
      <c r="AF10" s="55">
        <f>IFERROR(VLOOKUP($AC$4,$N$5:$Y$24,7,0),"")</f>
        <v>0</v>
      </c>
    </row>
    <row r="11" spans="2:32" ht="17.45" customHeight="1" x14ac:dyDescent="0.3">
      <c r="K11" s="47">
        <v>7</v>
      </c>
      <c r="L11" s="83"/>
      <c r="M11" s="41" t="str">
        <f>IFERROR(RIGHT(KOSPI!C8,6),"")</f>
        <v/>
      </c>
      <c r="N11" s="42">
        <f>IFERROR(KOSPI!B8,"")</f>
        <v>0</v>
      </c>
      <c r="O11" s="72">
        <f>IFERROR(KOSPI!D8,"")</f>
        <v>0</v>
      </c>
      <c r="P11" s="73">
        <f>IFERROR(KOSPI!E8,"")</f>
        <v>0</v>
      </c>
      <c r="Q11" s="74" t="str">
        <f>IF(ISBLANK(KOSPI!F8),"",KOSPI!F8)</f>
        <v/>
      </c>
      <c r="R11" s="42">
        <f>KOSPI!G8</f>
        <v>0</v>
      </c>
      <c r="S11" s="42">
        <f>KOSPI!H8</f>
        <v>0</v>
      </c>
      <c r="T11" s="42">
        <f>KOSPI!I8</f>
        <v>0</v>
      </c>
      <c r="U11" s="42">
        <f>KOSPI!J8</f>
        <v>0</v>
      </c>
      <c r="V11" s="42">
        <f>KOSPI!K8</f>
        <v>0</v>
      </c>
      <c r="W11" s="42">
        <f>KOSPI!L8</f>
        <v>0</v>
      </c>
      <c r="X11" s="42">
        <f>KOSPI!M8</f>
        <v>0</v>
      </c>
      <c r="Y11" s="42" t="str">
        <f>IFERROR(IF(VLOOKUP(N21, 종목별전자공시!C:C, 2, FALSE)="전자공시", VLOOKUP(N21, 종목별전자공시!C:C, 1, FALSE), "일치 없음"), "결과 없음")</f>
        <v>결과 없음</v>
      </c>
      <c r="Z11" s="43" t="str">
        <f>IF(ISBLANK(KOSPI!C8),"",HYPERLINK(KOSPI!C8, "▶"))</f>
        <v/>
      </c>
      <c r="AB11" s="44" t="s">
        <v>50</v>
      </c>
      <c r="AC11" s="44"/>
      <c r="AD11" s="44"/>
      <c r="AE11" s="48"/>
      <c r="AF11" s="55">
        <f>IFERROR(VLOOKUP($AC$4,$N$5:$Y$24,8,0),"")</f>
        <v>0</v>
      </c>
    </row>
    <row r="12" spans="2:32" x14ac:dyDescent="0.3">
      <c r="K12" s="47">
        <v>8</v>
      </c>
      <c r="L12" s="83"/>
      <c r="M12" s="41" t="str">
        <f>IFERROR(RIGHT(KOSPI!C9,6),"")</f>
        <v/>
      </c>
      <c r="N12" s="42">
        <f>IFERROR(KOSPI!B9,"")</f>
        <v>0</v>
      </c>
      <c r="O12" s="72">
        <f>IFERROR(KOSPI!D9,"")</f>
        <v>0</v>
      </c>
      <c r="P12" s="73">
        <f>IFERROR(KOSPI!E9,"")</f>
        <v>0</v>
      </c>
      <c r="Q12" s="74" t="str">
        <f>IF(ISBLANK(KOSPI!F9),"",KOSPI!F9)</f>
        <v/>
      </c>
      <c r="R12" s="42">
        <f>KOSPI!G9</f>
        <v>0</v>
      </c>
      <c r="S12" s="42">
        <f>KOSPI!H9</f>
        <v>0</v>
      </c>
      <c r="T12" s="42">
        <f>KOSPI!I9</f>
        <v>0</v>
      </c>
      <c r="U12" s="42">
        <f>KOSPI!J9</f>
        <v>0</v>
      </c>
      <c r="V12" s="42">
        <f>KOSPI!K9</f>
        <v>0</v>
      </c>
      <c r="W12" s="42">
        <f>KOSPI!L9</f>
        <v>0</v>
      </c>
      <c r="X12" s="42">
        <f>KOSPI!M9</f>
        <v>0</v>
      </c>
      <c r="Y12" s="42" t="str">
        <f>IFERROR(IF(VLOOKUP(N22, 종목별전자공시!C:C, 2, FALSE)="전자공시", VLOOKUP(N22, 종목별전자공시!C:C, 1, FALSE), "일치 없음"), "결과 없음")</f>
        <v>결과 없음</v>
      </c>
      <c r="Z12" s="43" t="str">
        <f>IF(ISBLANK(KOSPI!C9),"",HYPERLINK(KOSPI!C9, "▶"))</f>
        <v/>
      </c>
      <c r="AB12" s="44" t="s">
        <v>48</v>
      </c>
      <c r="AC12" s="44"/>
      <c r="AD12" s="44"/>
      <c r="AE12" s="48"/>
      <c r="AF12" s="55">
        <f>IFERROR(VLOOKUP($AC$4,$N$5:$Y$24,9,0),"")</f>
        <v>0</v>
      </c>
    </row>
    <row r="13" spans="2:32" x14ac:dyDescent="0.3">
      <c r="K13" s="47">
        <v>9</v>
      </c>
      <c r="L13" s="83"/>
      <c r="M13" s="41" t="str">
        <f>IFERROR(RIGHT(KOSPI!C10,6),"")</f>
        <v/>
      </c>
      <c r="N13" s="42">
        <f>IFERROR(KOSPI!B10,"")</f>
        <v>0</v>
      </c>
      <c r="O13" s="72">
        <f>IFERROR(KOSPI!D10,"")</f>
        <v>0</v>
      </c>
      <c r="P13" s="73">
        <f>IFERROR(KOSPI!E10,"")</f>
        <v>0</v>
      </c>
      <c r="Q13" s="74" t="str">
        <f>IF(ISBLANK(KOSPI!F10),"",KOSPI!F10)</f>
        <v/>
      </c>
      <c r="R13" s="42">
        <f>KOSPI!G10</f>
        <v>0</v>
      </c>
      <c r="S13" s="42">
        <f>KOSPI!H10</f>
        <v>0</v>
      </c>
      <c r="T13" s="42">
        <f>KOSPI!I10</f>
        <v>0</v>
      </c>
      <c r="U13" s="42">
        <f>KOSPI!J10</f>
        <v>0</v>
      </c>
      <c r="V13" s="42">
        <f>KOSPI!K10</f>
        <v>0</v>
      </c>
      <c r="W13" s="42">
        <f>KOSPI!L10</f>
        <v>0</v>
      </c>
      <c r="X13" s="42">
        <f>KOSPI!M10</f>
        <v>0</v>
      </c>
      <c r="Y13" s="42" t="str">
        <f>IFERROR(IF(VLOOKUP(N23, 종목별전자공시!C:C, 2, FALSE)="전자공시", VLOOKUP(N23, 종목별전자공시!C:C, 1, FALSE), "일치 없음"), "결과 없음")</f>
        <v>결과 없음</v>
      </c>
      <c r="Z13" s="43" t="str">
        <f>IF(ISBLANK(KOSPI!C10),"",HYPERLINK(KOSPI!C10, "▶"))</f>
        <v/>
      </c>
      <c r="AB13" s="44" t="s">
        <v>49</v>
      </c>
      <c r="AC13" s="44"/>
      <c r="AD13" s="44"/>
      <c r="AE13" s="48"/>
      <c r="AF13" s="55">
        <f>IFERROR(VLOOKUP($AC$4,$N$5:$Y$24,10,0),"")</f>
        <v>0</v>
      </c>
    </row>
    <row r="14" spans="2:32" ht="17.25" thickBot="1" x14ac:dyDescent="0.35">
      <c r="K14" s="47">
        <v>10</v>
      </c>
      <c r="L14" s="84"/>
      <c r="M14" s="41" t="str">
        <f>IFERROR(RIGHT(KOSPI!C11,6),"")</f>
        <v/>
      </c>
      <c r="N14" s="42">
        <f>IFERROR(KOSPI!B11,"")</f>
        <v>0</v>
      </c>
      <c r="O14" s="72">
        <f>IFERROR(KOSPI!D11,"")</f>
        <v>0</v>
      </c>
      <c r="P14" s="73">
        <f>IFERROR(KOSPI!E11,"")</f>
        <v>0</v>
      </c>
      <c r="Q14" s="74" t="str">
        <f>IF(ISBLANK(KOSPI!F11),"",KOSPI!F11)</f>
        <v/>
      </c>
      <c r="R14" s="42">
        <f>KOSPI!G11</f>
        <v>0</v>
      </c>
      <c r="S14" s="42">
        <f>KOSPI!H11</f>
        <v>0</v>
      </c>
      <c r="T14" s="42">
        <f>KOSPI!I11</f>
        <v>0</v>
      </c>
      <c r="U14" s="42">
        <f>KOSPI!J11</f>
        <v>0</v>
      </c>
      <c r="V14" s="42">
        <f>KOSPI!K11</f>
        <v>0</v>
      </c>
      <c r="W14" s="42">
        <f>KOSPI!L11</f>
        <v>0</v>
      </c>
      <c r="X14" s="42">
        <f>KOSPI!M11</f>
        <v>0</v>
      </c>
      <c r="Y14" s="42" t="str">
        <f>IFERROR(IF(VLOOKUP(N24, 종목별전자공시!C:C, 2, FALSE)="전자공시", VLOOKUP(N24, 종목별전자공시!C:C, 1, FALSE), "일치 없음"), "결과 없음")</f>
        <v>결과 없음</v>
      </c>
      <c r="Z14" s="43" t="str">
        <f>IF(ISBLANK(KOSPI!C11),"",HYPERLINK(KOSPI!C11, "▶"))</f>
        <v/>
      </c>
      <c r="AB14" s="44" t="s">
        <v>51</v>
      </c>
      <c r="AC14" s="44"/>
      <c r="AD14" s="44"/>
      <c r="AE14" s="48"/>
      <c r="AF14" s="55">
        <f>IFERROR(VLOOKUP($AC$4,$N$5:$Y$24,11,0),"")</f>
        <v>0</v>
      </c>
    </row>
    <row r="15" spans="2:32" ht="17.25" thickBot="1" x14ac:dyDescent="0.35">
      <c r="B15" s="77" t="s">
        <v>12</v>
      </c>
      <c r="C15" s="77"/>
      <c r="E15" s="77" t="s">
        <v>13</v>
      </c>
      <c r="F15" s="77"/>
      <c r="H15" s="77" t="s">
        <v>14</v>
      </c>
      <c r="I15" s="77"/>
      <c r="K15" s="41">
        <v>1</v>
      </c>
      <c r="L15" s="82" t="s">
        <v>3</v>
      </c>
      <c r="M15" s="47" t="str">
        <f>IFERROR(RIGHT(KOSDAQ!C2,6),"")</f>
        <v/>
      </c>
      <c r="N15" s="42">
        <f>IFERROR(KOSDAQ!B2,"")</f>
        <v>0</v>
      </c>
      <c r="O15" s="72">
        <f>IFERROR(KOSDAQ!D2,"")</f>
        <v>0</v>
      </c>
      <c r="P15" s="73">
        <f>IFERROR(KOSDAQ!E2,"")</f>
        <v>0</v>
      </c>
      <c r="Q15" s="74" t="str">
        <f>IF(ISBLANK(KOSDAQ!F2),"",KOSDAQ!F2)</f>
        <v/>
      </c>
      <c r="R15" s="42">
        <f>KOSDAQ!G7</f>
        <v>0</v>
      </c>
      <c r="S15" s="42">
        <f>KOSDAQ!H7</f>
        <v>0</v>
      </c>
      <c r="T15" s="42">
        <f>KOSDAQ!I7</f>
        <v>0</v>
      </c>
      <c r="U15" s="42">
        <f>KOSDAQ!J7</f>
        <v>0</v>
      </c>
      <c r="V15" s="42">
        <f>KOSDAQ!K7</f>
        <v>0</v>
      </c>
      <c r="W15" s="42">
        <f>KOSDAQ!L7</f>
        <v>0</v>
      </c>
      <c r="X15" s="42">
        <f>KOSDAQ!M7</f>
        <v>0</v>
      </c>
      <c r="Y15" s="42" t="str">
        <f>IFERROR(IF(VLOOKUP(N25, 종목별전자공시!C:C, 2, FALSE)="전자공시", VLOOKUP(N25, 종목별전자공시!C:C, 1, FALSE), "일치 없음"), "결과 없음")</f>
        <v>결과 없음</v>
      </c>
      <c r="Z15" s="43" t="str">
        <f>IF(ISBLANK(KOSDAQ!C2),"",HYPERLINK(KOSDAQ!C2, "▶"))</f>
        <v/>
      </c>
      <c r="AB15" s="85"/>
      <c r="AC15" s="85"/>
      <c r="AD15" s="85"/>
      <c r="AE15" s="48"/>
      <c r="AF15" s="55"/>
    </row>
    <row r="16" spans="2:32" ht="17.25" thickBot="1" x14ac:dyDescent="0.35">
      <c r="K16" s="47">
        <v>2</v>
      </c>
      <c r="L16" s="83"/>
      <c r="M16" s="47" t="str">
        <f>IFERROR(RIGHT(KOSDAQ!C3,6),"")</f>
        <v/>
      </c>
      <c r="N16" s="42">
        <f>IFERROR(KOSDAQ!B3,"")</f>
        <v>0</v>
      </c>
      <c r="O16" s="72">
        <f>IFERROR(KOSDAQ!D3,"")</f>
        <v>0</v>
      </c>
      <c r="P16" s="73">
        <f>IFERROR(KOSDAQ!E3,"")</f>
        <v>0</v>
      </c>
      <c r="Q16" s="74" t="str">
        <f>IF(ISBLANK(KOSDAQ!F3),"",KOSDAQ!F3)</f>
        <v/>
      </c>
      <c r="R16" s="42">
        <f>KOSDAQ!G8</f>
        <v>0</v>
      </c>
      <c r="S16" s="42">
        <f>KOSDAQ!H8</f>
        <v>0</v>
      </c>
      <c r="T16" s="42">
        <f>KOSDAQ!I8</f>
        <v>0</v>
      </c>
      <c r="U16" s="42">
        <f>KOSDAQ!J8</f>
        <v>0</v>
      </c>
      <c r="V16" s="42">
        <f>KOSDAQ!K8</f>
        <v>0</v>
      </c>
      <c r="W16" s="42">
        <f>KOSDAQ!L8</f>
        <v>0</v>
      </c>
      <c r="X16" s="42">
        <f>KOSDAQ!M8</f>
        <v>0</v>
      </c>
      <c r="Y16" s="42" t="str">
        <f>IFERROR(IF(VLOOKUP(N26, 종목별전자공시!C:C, 2, FALSE)="전자공시", VLOOKUP(N26, 종목별전자공시!C:C, 1, FALSE), "일치 없음"), "결과 없음")</f>
        <v>결과 없음</v>
      </c>
      <c r="Z16" s="43" t="str">
        <f>IF(ISBLANK(KOSDAQ!C3),"",HYPERLINK(KOSDAQ!C3, "▶"))</f>
        <v/>
      </c>
      <c r="AB16" s="76" t="s">
        <v>92</v>
      </c>
      <c r="AC16" s="76"/>
      <c r="AD16" s="88"/>
      <c r="AE16" s="76" t="s">
        <v>33</v>
      </c>
      <c r="AF16" s="76"/>
    </row>
    <row r="17" spans="1:33" ht="17.25" thickBot="1" x14ac:dyDescent="0.35">
      <c r="K17" s="47">
        <v>3</v>
      </c>
      <c r="L17" s="83"/>
      <c r="M17" s="47" t="str">
        <f>IFERROR(RIGHT(KOSDAQ!C4,6),"")</f>
        <v/>
      </c>
      <c r="N17" s="42">
        <f>IFERROR(KOSDAQ!B4,"")</f>
        <v>0</v>
      </c>
      <c r="O17" s="72">
        <f>IFERROR(KOSDAQ!D4,"")</f>
        <v>0</v>
      </c>
      <c r="P17" s="73">
        <f>IFERROR(KOSDAQ!E4,"")</f>
        <v>0</v>
      </c>
      <c r="Q17" s="74" t="str">
        <f>IF(ISBLANK(KOSDAQ!F4),"",KOSDAQ!F4)</f>
        <v/>
      </c>
      <c r="R17" s="42">
        <f>KOSDAQ!G9</f>
        <v>0</v>
      </c>
      <c r="S17" s="42">
        <f>KOSDAQ!H9</f>
        <v>0</v>
      </c>
      <c r="T17" s="42">
        <f>KOSDAQ!I9</f>
        <v>0</v>
      </c>
      <c r="U17" s="42">
        <f>KOSDAQ!J9</f>
        <v>0</v>
      </c>
      <c r="V17" s="42">
        <f>KOSDAQ!K9</f>
        <v>0</v>
      </c>
      <c r="W17" s="42">
        <f>KOSDAQ!L9</f>
        <v>0</v>
      </c>
      <c r="X17" s="42">
        <f>KOSDAQ!M9</f>
        <v>0</v>
      </c>
      <c r="Y17" s="42" t="str">
        <f>IFERROR(IF(VLOOKUP(N27, 종목별전자공시!C:C, 2, FALSE)="전자공시", VLOOKUP(N27, 종목별전자공시!C:C, 1, FALSE), "일치 없음"), "결과 없음")</f>
        <v>결과 없음</v>
      </c>
      <c r="Z17" s="43" t="str">
        <f>IF(ISBLANK(KOSDAQ!C4),"",HYPERLINK(KOSDAQ!C4, "▶"))</f>
        <v/>
      </c>
      <c r="AB17" s="33" t="s">
        <v>6</v>
      </c>
      <c r="AC17" s="33"/>
      <c r="AD17" s="34" t="s">
        <v>5</v>
      </c>
      <c r="AE17" s="33" t="s">
        <v>1</v>
      </c>
      <c r="AF17" s="33" t="s">
        <v>31</v>
      </c>
    </row>
    <row r="18" spans="1:33" x14ac:dyDescent="0.3">
      <c r="K18" s="47">
        <v>4</v>
      </c>
      <c r="L18" s="83"/>
      <c r="M18" s="47" t="str">
        <f>IFERROR(RIGHT(KOSDAQ!C5,6),"")</f>
        <v/>
      </c>
      <c r="N18" s="42">
        <f>IFERROR(KOSDAQ!B5,"")</f>
        <v>0</v>
      </c>
      <c r="O18" s="72">
        <f>IFERROR(KOSDAQ!D5,"")</f>
        <v>0</v>
      </c>
      <c r="P18" s="73">
        <f>IFERROR(KOSDAQ!E5,"")</f>
        <v>0</v>
      </c>
      <c r="Q18" s="74" t="str">
        <f>IF(ISBLANK(KOSDAQ!F5),"",KOSDAQ!F5)</f>
        <v/>
      </c>
      <c r="R18" s="42">
        <f>KOSDAQ!G10</f>
        <v>0</v>
      </c>
      <c r="S18" s="42">
        <f>KOSDAQ!H10</f>
        <v>0</v>
      </c>
      <c r="T18" s="42">
        <f>KOSDAQ!I10</f>
        <v>0</v>
      </c>
      <c r="U18" s="42">
        <f>KOSDAQ!J10</f>
        <v>0</v>
      </c>
      <c r="V18" s="42">
        <f>KOSDAQ!K10</f>
        <v>0</v>
      </c>
      <c r="W18" s="42">
        <f>KOSDAQ!L10</f>
        <v>0</v>
      </c>
      <c r="X18" s="42">
        <f>KOSDAQ!M10</f>
        <v>0</v>
      </c>
      <c r="Y18" s="42" t="str">
        <f>IFERROR(IF(VLOOKUP(N28, 종목별전자공시!C:C, 2, FALSE)="전자공시", VLOOKUP(N28, 종목별전자공시!C:C, 1, FALSE), "일치 없음"), "결과 없음")</f>
        <v>결과 없음</v>
      </c>
      <c r="Z18" s="43" t="str">
        <f>IF(ISBLANK(KOSDAQ!C5),"",HYPERLINK(KOSDAQ!C5, "▶"))</f>
        <v/>
      </c>
      <c r="AB18" s="75" t="str">
        <f t="array" ref="AB18">IFERROR(INDEX(종목별전자공시!$E$2:$E$200, MATCH(1,--($AC$4=종목별전자공시!$C$2:$C$200)*(ROWS($A$1:A1)=종목별전자공시!$A$2:$A$200),0)),"")</f>
        <v/>
      </c>
      <c r="AC18" s="57"/>
      <c r="AD18" s="58" t="str">
        <f t="array" ref="AD18">IFERROR(HYPERLINK(INDEX(종목별전자공시!$D$2:$D$200, MATCH(1,--($AC$4=종목별전자공시!$C$2:$C$200)*(ROWS($A$1:A1)=종목별전자공시!$A$2:$A$200),0)),"▶"),"")</f>
        <v/>
      </c>
      <c r="AE18" s="56" t="s">
        <v>32</v>
      </c>
      <c r="AF18" s="59">
        <f>COUNTA(시황정보!$A$2:$A$200)</f>
        <v>0</v>
      </c>
    </row>
    <row r="19" spans="1:33" x14ac:dyDescent="0.3">
      <c r="K19" s="47">
        <v>5</v>
      </c>
      <c r="L19" s="83"/>
      <c r="M19" s="47" t="str">
        <f>IFERROR(RIGHT(KOSDAQ!C6,6),"")</f>
        <v/>
      </c>
      <c r="N19" s="42">
        <f>IFERROR(KOSDAQ!B6,"")</f>
        <v>0</v>
      </c>
      <c r="O19" s="72">
        <f>IFERROR(KOSDAQ!D6,"")</f>
        <v>0</v>
      </c>
      <c r="P19" s="73">
        <f>IFERROR(KOSDAQ!E6,"")</f>
        <v>0</v>
      </c>
      <c r="Q19" s="74" t="str">
        <f>IF(ISBLANK(KOSDAQ!F6),"",KOSDAQ!F6)</f>
        <v/>
      </c>
      <c r="R19" s="42">
        <f>KOSDAQ!G11</f>
        <v>0</v>
      </c>
      <c r="S19" s="42">
        <f>KOSDAQ!H11</f>
        <v>0</v>
      </c>
      <c r="T19" s="42">
        <f>KOSDAQ!I11</f>
        <v>0</v>
      </c>
      <c r="U19" s="42">
        <f>KOSDAQ!J11</f>
        <v>0</v>
      </c>
      <c r="V19" s="42">
        <f>KOSDAQ!K11</f>
        <v>0</v>
      </c>
      <c r="W19" s="42">
        <f>KOSDAQ!L11</f>
        <v>0</v>
      </c>
      <c r="X19" s="42">
        <f>KOSDAQ!M11</f>
        <v>0</v>
      </c>
      <c r="Y19" s="42" t="str">
        <f>IFERROR(IF(VLOOKUP(N29, 종목별전자공시!C:C, 2, FALSE)="전자공시", VLOOKUP(N29, 종목별전자공시!C:C, 1, FALSE), "일치 없음"), "결과 없음")</f>
        <v>결과 없음</v>
      </c>
      <c r="Z19" s="43" t="str">
        <f>IF(ISBLANK(KOSDAQ!C6),"",HYPERLINK(KOSDAQ!C6, "▶"))</f>
        <v/>
      </c>
      <c r="AB19" s="75" t="str">
        <f t="array" ref="AB19">IFERROR(INDEX(종목별전자공시!$E$2:$E$200, MATCH(1,--($AC$4=종목별전자공시!$C$2:$C$200)*(ROWS($A$1:A2)=종목별전자공시!$A$2:$A$200),0)),"")</f>
        <v/>
      </c>
      <c r="AC19" s="48"/>
      <c r="AD19" s="58" t="str">
        <f t="array" ref="AD19">IFERROR(HYPERLINK(INDEX(종목별전자공시!$D$2:$D$200, MATCH(1,--($AC$4=종목별전자공시!$C$2:$C$200)*(ROWS($A$1:A2)=종목별전자공시!$A$2:$A$200),0)),"▶"),"")</f>
        <v/>
      </c>
      <c r="AE19" s="56" t="s">
        <v>34</v>
      </c>
      <c r="AF19" s="59">
        <f>COUNTA(투자정보!$A$2:$A$200)</f>
        <v>0</v>
      </c>
    </row>
    <row r="20" spans="1:33" ht="17.25" thickBot="1" x14ac:dyDescent="0.35">
      <c r="K20" s="47">
        <v>6</v>
      </c>
      <c r="L20" s="83"/>
      <c r="M20" s="47" t="str">
        <f>IFERROR(RIGHT(KOSDAQ!C7,6),"")</f>
        <v/>
      </c>
      <c r="N20" s="42">
        <f>IFERROR(KOSDAQ!B7,"")</f>
        <v>0</v>
      </c>
      <c r="O20" s="72">
        <f>IFERROR(KOSDAQ!D7,"")</f>
        <v>0</v>
      </c>
      <c r="P20" s="73">
        <f>IFERROR(KOSDAQ!E7,"")</f>
        <v>0</v>
      </c>
      <c r="Q20" s="74" t="str">
        <f>IF(ISBLANK(KOSDAQ!F7),"",KOSDAQ!F7)</f>
        <v/>
      </c>
      <c r="R20" s="42">
        <f>KOSDAQ!G12</f>
        <v>0</v>
      </c>
      <c r="S20" s="42">
        <f>KOSDAQ!H12</f>
        <v>0</v>
      </c>
      <c r="T20" s="42">
        <f>KOSDAQ!I12</f>
        <v>0</v>
      </c>
      <c r="U20" s="42">
        <f>KOSDAQ!J12</f>
        <v>0</v>
      </c>
      <c r="V20" s="42">
        <f>KOSDAQ!K12</f>
        <v>0</v>
      </c>
      <c r="W20" s="42">
        <f>KOSDAQ!L12</f>
        <v>0</v>
      </c>
      <c r="X20" s="42">
        <f>KOSDAQ!M12</f>
        <v>0</v>
      </c>
      <c r="Y20" s="42" t="str">
        <f>IFERROR(IF(VLOOKUP(N30, 종목별전자공시!C:C, 2, FALSE)="전자공시", VLOOKUP(N30, 종목별전자공시!C:C, 1, FALSE), "일치 없음"), "결과 없음")</f>
        <v>결과 없음</v>
      </c>
      <c r="Z20" s="43" t="str">
        <f>IF(ISBLANK(KOSDAQ!C7),"",HYPERLINK(KOSDAQ!C7, "▶"))</f>
        <v/>
      </c>
      <c r="AB20" s="75" t="str">
        <f t="array" ref="AB20">IFERROR(INDEX(종목별전자공시!$E$2:$E$200, MATCH(1,--($AC$4=종목별전자공시!$C$2:$C$200)*(ROWS($A$1:A3)=종목별전자공시!$A$2:$A$200),0)),"")</f>
        <v/>
      </c>
      <c r="AC20" s="48"/>
      <c r="AD20" s="58" t="str">
        <f t="array" ref="AD20">IFERROR(HYPERLINK(INDEX(종목별전자공시!$D$2:$D$200, MATCH(1,--($AC$4=종목별전자공시!$C$2:$C$200)*(ROWS($A$1:A3)=종목별전자공시!$A$2:$A$200),0)),"▶"),"")</f>
        <v/>
      </c>
      <c r="AE20" s="56" t="s">
        <v>35</v>
      </c>
      <c r="AF20" s="59">
        <f>COUNTA(종목분석!$B$2:$B$200)</f>
        <v>0</v>
      </c>
    </row>
    <row r="21" spans="1:33" ht="17.25" thickBot="1" x14ac:dyDescent="0.35">
      <c r="B21" s="77" t="s">
        <v>90</v>
      </c>
      <c r="C21" s="77"/>
      <c r="E21" s="77" t="s">
        <v>15</v>
      </c>
      <c r="F21" s="77"/>
      <c r="H21" s="77" t="s">
        <v>16</v>
      </c>
      <c r="I21" s="77"/>
      <c r="K21" s="47">
        <v>7</v>
      </c>
      <c r="L21" s="83"/>
      <c r="M21" s="47" t="str">
        <f>IFERROR(RIGHT(KOSDAQ!C8,6),"")</f>
        <v/>
      </c>
      <c r="N21" s="42">
        <f>IFERROR(KOSDAQ!B8,"")</f>
        <v>0</v>
      </c>
      <c r="O21" s="72">
        <f>IFERROR(KOSDAQ!D8,"")</f>
        <v>0</v>
      </c>
      <c r="P21" s="73">
        <f>IFERROR(KOSDAQ!E8,"")</f>
        <v>0</v>
      </c>
      <c r="Q21" s="74" t="str">
        <f>IF(ISBLANK(KOSDAQ!F8),"",KOSDAQ!F8)</f>
        <v/>
      </c>
      <c r="R21" s="42">
        <f>KOSDAQ!G13</f>
        <v>0</v>
      </c>
      <c r="S21" s="42">
        <f>KOSDAQ!H13</f>
        <v>0</v>
      </c>
      <c r="T21" s="42">
        <f>KOSDAQ!I13</f>
        <v>0</v>
      </c>
      <c r="U21" s="42">
        <f>KOSDAQ!J13</f>
        <v>0</v>
      </c>
      <c r="V21" s="42">
        <f>KOSDAQ!K13</f>
        <v>0</v>
      </c>
      <c r="W21" s="42">
        <f>KOSDAQ!L13</f>
        <v>0</v>
      </c>
      <c r="X21" s="42">
        <f>KOSDAQ!M13</f>
        <v>0</v>
      </c>
      <c r="Y21" s="42" t="str">
        <f>IFERROR(IF(VLOOKUP(N31, 종목별전자공시!C:C, 2, FALSE)="전자공시", VLOOKUP(N31, 종목별전자공시!C:C, 1, FALSE), "일치 없음"), "결과 없음")</f>
        <v>결과 없음</v>
      </c>
      <c r="Z21" s="43" t="str">
        <f>IF(ISBLANK(KOSDAQ!C8),"",HYPERLINK(KOSDAQ!C8, "▶"))</f>
        <v/>
      </c>
      <c r="AB21" s="75" t="str">
        <f t="array" ref="AB21">IFERROR(INDEX(종목별전자공시!$E$2:$E$200, MATCH(1,--($AC$4=종목별전자공시!$C$2:$C$200)*(ROWS($A$1:A4)=종목별전자공시!$A$2:$A$200),0)),"")</f>
        <v/>
      </c>
      <c r="AC21" s="48"/>
      <c r="AD21" s="58" t="str">
        <f t="array" ref="AD21">IFERROR(HYPERLINK(INDEX(종목별전자공시!$D$2:$D$200, MATCH(1,--($AC$4=종목별전자공시!$C$2:$C$200)*(ROWS($A$1:A4)=종목별전자공시!$A$2:$A$200),0)),"▶"),"")</f>
        <v/>
      </c>
      <c r="AE21" s="56" t="s">
        <v>45</v>
      </c>
      <c r="AF21" s="59">
        <f>COUNTA(산업분석!$B$2:$B$200)</f>
        <v>0</v>
      </c>
    </row>
    <row r="22" spans="1:33" ht="17.25" thickBot="1" x14ac:dyDescent="0.35">
      <c r="K22" s="47">
        <v>8</v>
      </c>
      <c r="L22" s="83"/>
      <c r="M22" s="47" t="str">
        <f>IFERROR(RIGHT(KOSDAQ!C9,6),"")</f>
        <v/>
      </c>
      <c r="N22" s="42">
        <f>IFERROR(KOSDAQ!B9,"")</f>
        <v>0</v>
      </c>
      <c r="O22" s="72">
        <f>IFERROR(KOSDAQ!D9,"")</f>
        <v>0</v>
      </c>
      <c r="P22" s="73">
        <f>IFERROR(KOSDAQ!E9,"")</f>
        <v>0</v>
      </c>
      <c r="Q22" s="74" t="str">
        <f>IF(ISBLANK(KOSDAQ!F9),"",KOSDAQ!F9)</f>
        <v/>
      </c>
      <c r="R22" s="42">
        <f>KOSDAQ!G14</f>
        <v>0</v>
      </c>
      <c r="S22" s="42">
        <f>KOSDAQ!H14</f>
        <v>0</v>
      </c>
      <c r="T22" s="42">
        <f>KOSDAQ!I14</f>
        <v>0</v>
      </c>
      <c r="U22" s="42">
        <f>KOSDAQ!J14</f>
        <v>0</v>
      </c>
      <c r="V22" s="42">
        <f>KOSDAQ!K14</f>
        <v>0</v>
      </c>
      <c r="W22" s="42">
        <f>KOSDAQ!L14</f>
        <v>0</v>
      </c>
      <c r="X22" s="42">
        <f>KOSDAQ!M14</f>
        <v>0</v>
      </c>
      <c r="Y22" s="42" t="str">
        <f>IFERROR(IF(VLOOKUP(N32, 종목별전자공시!C:C, 2, FALSE)="전자공시", VLOOKUP(N32, 종목별전자공시!C:C, 1, FALSE), "일치 없음"), "결과 없음")</f>
        <v>결과 없음</v>
      </c>
      <c r="Z22" s="43" t="str">
        <f>IF(ISBLANK(KOSDAQ!C9),"",HYPERLINK(KOSDAQ!C9, "▶"))</f>
        <v/>
      </c>
      <c r="AB22" s="75" t="str">
        <f t="array" ref="AB22">IFERROR(INDEX(종목별전자공시!$E$2:$E$200, MATCH(1,--($AC$4=종목별전자공시!$C$2:$C$200)*(ROWS($A$1:A5)=종목별전자공시!$A$2:$A$200),0)),"")</f>
        <v/>
      </c>
      <c r="AC22" s="48"/>
      <c r="AD22" s="58" t="str">
        <f t="array" ref="AD22">IFERROR(HYPERLINK(INDEX(종목별전자공시!$D$2:$D$200, MATCH(1,--($AC$4=종목별전자공시!$C$2:$C$200)*(ROWS($A$1:A5)=종목별전자공시!$A$2:$A$200),0)),"▶"),"")</f>
        <v/>
      </c>
      <c r="AE22" s="56" t="s">
        <v>46</v>
      </c>
      <c r="AF22" s="59">
        <f>COUNTA(경제분석!$A$2:$A$200)</f>
        <v>0</v>
      </c>
    </row>
    <row r="23" spans="1:33" ht="17.25" thickBot="1" x14ac:dyDescent="0.35">
      <c r="K23" s="47">
        <v>9</v>
      </c>
      <c r="L23" s="83"/>
      <c r="M23" s="47" t="str">
        <f>IFERROR(RIGHT(KOSDAQ!C10,6),"")</f>
        <v/>
      </c>
      <c r="N23" s="42">
        <f>IFERROR(KOSDAQ!B10,"")</f>
        <v>0</v>
      </c>
      <c r="O23" s="72">
        <f>IFERROR(KOSDAQ!D10,"")</f>
        <v>0</v>
      </c>
      <c r="P23" s="73">
        <f>IFERROR(KOSDAQ!E10,"")</f>
        <v>0</v>
      </c>
      <c r="Q23" s="74" t="str">
        <f>IF(ISBLANK(KOSDAQ!F10),"",KOSDAQ!F10)</f>
        <v/>
      </c>
      <c r="R23" s="42">
        <f>KOSDAQ!G15</f>
        <v>0</v>
      </c>
      <c r="S23" s="42">
        <f>KOSDAQ!H15</f>
        <v>0</v>
      </c>
      <c r="T23" s="42">
        <f>KOSDAQ!I15</f>
        <v>0</v>
      </c>
      <c r="U23" s="42">
        <f>KOSDAQ!J15</f>
        <v>0</v>
      </c>
      <c r="V23" s="42">
        <f>KOSDAQ!K15</f>
        <v>0</v>
      </c>
      <c r="W23" s="42">
        <f>KOSDAQ!L15</f>
        <v>0</v>
      </c>
      <c r="X23" s="42">
        <f>KOSDAQ!M15</f>
        <v>0</v>
      </c>
      <c r="Y23" s="42" t="str">
        <f>IFERROR(IF(VLOOKUP(N33, 종목별전자공시!C:C, 2, FALSE)="전자공시", VLOOKUP(N33, 종목별전자공시!C:C, 1, FALSE), "일치 없음"), "결과 없음")</f>
        <v>결과 없음</v>
      </c>
      <c r="Z23" s="43" t="str">
        <f>IF(ISBLANK(KOSDAQ!C10),"",HYPERLINK(KOSDAQ!C10, "▶"))</f>
        <v/>
      </c>
      <c r="AB23" s="75" t="str">
        <f t="array" ref="AB23">IFERROR(INDEX(종목별전자공시!$E$2:$E$200, MATCH(1,--($AC$4=종목별전자공시!$C$2:$C$200)*(ROWS($A$1:A6)=종목별전자공시!$A$2:$A$200),0)),"")</f>
        <v/>
      </c>
      <c r="AC23" s="48"/>
      <c r="AD23" s="58" t="str">
        <f t="array" ref="AD23">IFERROR(HYPERLINK(INDEX(종목별전자공시!$D$2:$D$200, MATCH(1,--($AC$4=종목별전자공시!$C$2:$C$200)*(ROWS($A$1:A6)=종목별전자공시!$A$2:$A$200),0)),"▶"),"")</f>
        <v/>
      </c>
      <c r="AE23" s="76" t="s">
        <v>36</v>
      </c>
      <c r="AF23" s="76"/>
    </row>
    <row r="24" spans="1:33" x14ac:dyDescent="0.3">
      <c r="K24" s="47">
        <v>10</v>
      </c>
      <c r="L24" s="84"/>
      <c r="M24" s="47" t="str">
        <f>IFERROR(RIGHT(KOSDAQ!C11,6),"")</f>
        <v/>
      </c>
      <c r="N24" s="42">
        <f>IFERROR(KOSDAQ!B11,"")</f>
        <v>0</v>
      </c>
      <c r="O24" s="72">
        <f>IFERROR(KOSDAQ!D11,"")</f>
        <v>0</v>
      </c>
      <c r="P24" s="73">
        <f>IFERROR(KOSDAQ!E11,"")</f>
        <v>0</v>
      </c>
      <c r="Q24" s="74" t="str">
        <f>IF(ISBLANK(KOSDAQ!F11),"",KOSDAQ!F11)</f>
        <v/>
      </c>
      <c r="R24" s="42">
        <f>KOSDAQ!G16</f>
        <v>0</v>
      </c>
      <c r="S24" s="42">
        <f>KOSDAQ!H16</f>
        <v>0</v>
      </c>
      <c r="T24" s="42">
        <f>KOSDAQ!I16</f>
        <v>0</v>
      </c>
      <c r="U24" s="42">
        <f>KOSDAQ!J16</f>
        <v>0</v>
      </c>
      <c r="V24" s="42">
        <f>KOSDAQ!K16</f>
        <v>0</v>
      </c>
      <c r="W24" s="42">
        <f>KOSDAQ!L16</f>
        <v>0</v>
      </c>
      <c r="X24" s="42">
        <f>KOSDAQ!M16</f>
        <v>0</v>
      </c>
      <c r="Y24" s="42" t="str">
        <f>IFERROR(IF(VLOOKUP(N34, 종목별전자공시!C:C, 2, FALSE)="전자공시", VLOOKUP(N34, 종목별전자공시!C:C, 1, FALSE), "일치 없음"), "결과 없음")</f>
        <v>결과 없음</v>
      </c>
      <c r="Z24" s="43" t="str">
        <f>IF(ISBLANK(KOSDAQ!C11),"",HYPERLINK(KOSDAQ!C11, "▶"))</f>
        <v/>
      </c>
      <c r="AB24" s="75" t="str">
        <f t="array" ref="AB24">IFERROR(INDEX(종목별전자공시!$E$2:$E$200, MATCH(1,--($AC$4=종목별전자공시!$C$2:$C$200)*(ROWS($A$1:A7)=종목별전자공시!$A$2:$A$200),0)),"")</f>
        <v/>
      </c>
      <c r="AC24" s="48"/>
      <c r="AD24" s="58" t="str">
        <f t="array" ref="AD24">IFERROR(HYPERLINK(INDEX(종목별전자공시!$D$2:$D$200, MATCH(1,--($AC$4=종목별전자공시!$C$2:$C$200)*(ROWS($A$1:A7)=종목별전자공시!$A$2:$A$200),0)),"▶"),"")</f>
        <v/>
      </c>
      <c r="AE24" s="86"/>
      <c r="AF24" s="86"/>
    </row>
    <row r="25" spans="1:33" x14ac:dyDescent="0.3">
      <c r="K25" s="60"/>
      <c r="L25" s="60"/>
      <c r="M25" s="60"/>
      <c r="N25" s="61"/>
      <c r="O25" s="61"/>
      <c r="P25" s="62"/>
      <c r="Q25" s="62"/>
      <c r="R25" s="61"/>
      <c r="S25" s="61"/>
      <c r="T25" s="61"/>
      <c r="U25" s="61"/>
      <c r="V25" s="61"/>
      <c r="W25" s="61"/>
      <c r="X25" s="61"/>
      <c r="Y25" s="61"/>
      <c r="Z25" s="63"/>
      <c r="AB25" s="75" t="str">
        <f t="array" ref="AB25">IFERROR(INDEX(종목별전자공시!$E$2:$E$200, MATCH(1,--($AC$4=종목별전자공시!$C$2:$C$200)*(ROWS($A$1:A8)=종목별전자공시!$A$2:$A$200),0)),"")</f>
        <v/>
      </c>
      <c r="AC25" s="48"/>
      <c r="AD25" s="58" t="str">
        <f t="array" ref="AD25">IFERROR(HYPERLINK(INDEX(종목별전자공시!$D$2:$D$200, MATCH(1,--($AC$4=종목별전자공시!$C$2:$C$200)*(ROWS($A$1:A8)=종목별전자공시!$A$2:$A$200),0)),"▶"),"")</f>
        <v/>
      </c>
      <c r="AE25" s="87"/>
      <c r="AF25" s="87"/>
    </row>
    <row r="26" spans="1:33" ht="30" customHeight="1" thickBot="1" x14ac:dyDescent="0.35"/>
    <row r="27" spans="1:33" ht="17.25" thickBot="1" x14ac:dyDescent="0.35">
      <c r="B27" s="76" t="s">
        <v>91</v>
      </c>
      <c r="C27" s="76"/>
      <c r="D27" s="76"/>
      <c r="E27" s="76"/>
      <c r="F27" s="76"/>
      <c r="G27" s="76"/>
      <c r="H27" s="76"/>
      <c r="I27" s="76"/>
      <c r="K27" s="76" t="s">
        <v>38</v>
      </c>
      <c r="L27" s="76"/>
      <c r="M27" s="76"/>
      <c r="N27" s="76"/>
      <c r="O27" s="76"/>
      <c r="P27" s="76"/>
      <c r="Q27" s="76"/>
      <c r="R27" s="76"/>
      <c r="S27" s="76"/>
      <c r="T27" s="76"/>
      <c r="U27" s="76"/>
      <c r="V27" s="76"/>
      <c r="W27" s="76"/>
      <c r="X27" s="76"/>
      <c r="Y27" s="76"/>
      <c r="Z27" s="76"/>
      <c r="AB27" s="76" t="s">
        <v>89</v>
      </c>
      <c r="AC27" s="76"/>
      <c r="AD27" s="76"/>
      <c r="AE27" s="76"/>
      <c r="AF27" s="76"/>
    </row>
    <row r="28" spans="1:33" ht="17.25" thickBot="1" x14ac:dyDescent="0.35">
      <c r="K28" s="79" t="s">
        <v>382</v>
      </c>
      <c r="L28" s="79"/>
      <c r="M28" s="79"/>
      <c r="N28" s="79"/>
      <c r="O28" s="79"/>
      <c r="P28" s="79"/>
      <c r="Q28" s="79"/>
      <c r="R28" s="79"/>
      <c r="S28" s="79"/>
      <c r="T28" s="79"/>
      <c r="U28" s="79"/>
      <c r="V28" s="79"/>
      <c r="W28" s="79"/>
      <c r="X28" s="79"/>
      <c r="Y28" s="79"/>
      <c r="Z28" s="79"/>
      <c r="AB28" s="38" t="s">
        <v>26</v>
      </c>
      <c r="AC28" s="70"/>
      <c r="AD28" s="70"/>
      <c r="AE28" s="70" t="s">
        <v>84</v>
      </c>
      <c r="AF28" s="70" t="s">
        <v>4</v>
      </c>
    </row>
    <row r="29" spans="1:33" x14ac:dyDescent="0.3">
      <c r="A29" s="60"/>
      <c r="B29" s="60"/>
      <c r="C29" s="60"/>
      <c r="D29" s="60"/>
      <c r="E29" s="60"/>
      <c r="F29" s="60"/>
      <c r="G29" s="60"/>
      <c r="H29" s="60"/>
      <c r="I29" s="60"/>
      <c r="J29" s="60"/>
      <c r="K29" s="80"/>
      <c r="L29" s="80"/>
      <c r="M29" s="80"/>
      <c r="N29" s="80"/>
      <c r="O29" s="80"/>
      <c r="P29" s="80"/>
      <c r="Q29" s="80"/>
      <c r="R29" s="80"/>
      <c r="S29" s="80"/>
      <c r="T29" s="80"/>
      <c r="U29" s="80"/>
      <c r="V29" s="80"/>
      <c r="W29" s="80"/>
      <c r="X29" s="80"/>
      <c r="Y29" s="80"/>
      <c r="Z29" s="80"/>
      <c r="AA29" s="61"/>
      <c r="AB29" s="64" t="str">
        <f t="array" ref="AB29">IFERROR(INDEX(종목별뉴스공시!E:E, SMALL(IF(종목별뉴스공시!A:A=1,ROW(종목별뉴스공시!A:A)),ROWS($A$1:A1))),"")</f>
        <v/>
      </c>
      <c r="AC29" s="65"/>
      <c r="AD29" s="65"/>
      <c r="AE29" s="66" t="str">
        <f t="array" ref="AE29">IFERROR(HYPERLINK(INDEX(종목별뉴스공시!D:D, SMALL(IF(종목별뉴스공시!A:A=1,ROW(종목별뉴스공시!A:A)),ROWS($A$1:A1))),"▶"),"")</f>
        <v/>
      </c>
      <c r="AF29" s="64" t="str">
        <f t="array" ref="AF29">IFERROR(INDEX(종목별뉴스공시!C:C, SMALL(IF(종목별뉴스공시!A:A=1,ROW(종목별뉴스공시!A:A)),ROWS($A$1:A1))),"")</f>
        <v/>
      </c>
    </row>
    <row r="30" spans="1:33" x14ac:dyDescent="0.3">
      <c r="K30" s="80"/>
      <c r="L30" s="80"/>
      <c r="M30" s="80"/>
      <c r="N30" s="80"/>
      <c r="O30" s="80"/>
      <c r="P30" s="80"/>
      <c r="Q30" s="80"/>
      <c r="R30" s="80"/>
      <c r="S30" s="80"/>
      <c r="T30" s="80"/>
      <c r="U30" s="80"/>
      <c r="V30" s="80"/>
      <c r="W30" s="80"/>
      <c r="X30" s="80"/>
      <c r="Y30" s="80"/>
      <c r="Z30" s="80"/>
      <c r="AA30" s="61"/>
      <c r="AB30" s="64" t="str">
        <f t="array" ref="AB30">IFERROR(INDEX(종목별뉴스공시!E:E, SMALL(IF(종목별뉴스공시!A:A=1,ROW(종목별뉴스공시!A:A)),ROWS($A$1:A2))),"")</f>
        <v/>
      </c>
      <c r="AC30" s="65"/>
      <c r="AD30" s="65"/>
      <c r="AE30" s="66" t="str">
        <f t="array" ref="AE30">IFERROR(HYPERLINK(INDEX(종목별뉴스공시!D:D, SMALL(IF(종목별뉴스공시!A:A=1,ROW(종목별뉴스공시!A:A)),ROWS($A$1:A2))),"▶"),"")</f>
        <v/>
      </c>
      <c r="AF30" s="64" t="str">
        <f t="array" ref="AF30">IFERROR(INDEX(종목별뉴스공시!C:C, SMALL(IF(종목별뉴스공시!A:A=1,ROW(종목별뉴스공시!A:A)),ROWS($A$1:A2))),"")</f>
        <v/>
      </c>
      <c r="AG30" s="61"/>
    </row>
    <row r="31" spans="1:33" ht="17.25" thickBot="1" x14ac:dyDescent="0.35">
      <c r="K31" s="81"/>
      <c r="L31" s="81"/>
      <c r="M31" s="81"/>
      <c r="N31" s="81"/>
      <c r="O31" s="81"/>
      <c r="P31" s="81"/>
      <c r="Q31" s="81"/>
      <c r="R31" s="81"/>
      <c r="S31" s="81"/>
      <c r="T31" s="81"/>
      <c r="U31" s="81"/>
      <c r="V31" s="81"/>
      <c r="W31" s="81"/>
      <c r="X31" s="81"/>
      <c r="Y31" s="81"/>
      <c r="Z31" s="81"/>
      <c r="AA31" s="61"/>
      <c r="AB31" s="64" t="str">
        <f t="array" ref="AB31">IFERROR(INDEX(종목별뉴스공시!E:E, SMALL(IF(종목별뉴스공시!A:A=1,ROW(종목별뉴스공시!A:A)),ROWS($A$1:A3))),"")</f>
        <v/>
      </c>
      <c r="AC31" s="65"/>
      <c r="AD31" s="65"/>
      <c r="AE31" s="66" t="str">
        <f t="array" ref="AE31">IFERROR(HYPERLINK(INDEX(종목별뉴스공시!D:D, SMALL(IF(종목별뉴스공시!A:A=1,ROW(종목별뉴스공시!A:A)),ROWS($A$1:A3))),"▶"),"")</f>
        <v/>
      </c>
      <c r="AF31" s="64" t="str">
        <f t="array" ref="AF31">IFERROR(INDEX(종목별뉴스공시!C:C, SMALL(IF(종목별뉴스공시!A:A=1,ROW(종목별뉴스공시!A:A)),ROWS($A$1:A3))),"")</f>
        <v/>
      </c>
      <c r="AG31" s="61"/>
    </row>
    <row r="32" spans="1:33" ht="17.25" thickBot="1" x14ac:dyDescent="0.35">
      <c r="K32" s="77" t="s">
        <v>7</v>
      </c>
      <c r="L32" s="77"/>
      <c r="M32" s="77" t="s">
        <v>26</v>
      </c>
      <c r="N32" s="77"/>
      <c r="O32" s="77"/>
      <c r="P32" s="77"/>
      <c r="Q32" s="77"/>
      <c r="R32" s="38"/>
      <c r="S32" s="38"/>
      <c r="T32" s="38"/>
      <c r="U32" s="38"/>
      <c r="V32" s="38"/>
      <c r="W32" s="38"/>
      <c r="X32" s="38"/>
      <c r="Y32" s="38"/>
      <c r="Z32" s="38" t="s">
        <v>5</v>
      </c>
      <c r="AA32" s="61"/>
      <c r="AB32" s="64" t="str">
        <f t="array" ref="AB32">IFERROR(INDEX(종목별뉴스공시!E:E, SMALL(IF(종목별뉴스공시!A:A=1,ROW(종목별뉴스공시!A:A)),ROWS($A$1:A4))),"")</f>
        <v/>
      </c>
      <c r="AC32" s="65"/>
      <c r="AD32" s="65"/>
      <c r="AE32" s="66" t="str">
        <f t="array" ref="AE32">IFERROR(HYPERLINK(INDEX(종목별뉴스공시!D:D, SMALL(IF(종목별뉴스공시!A:A=1,ROW(종목별뉴스공시!A:A)),ROWS($A$1:A4))),"▶"),"")</f>
        <v/>
      </c>
      <c r="AF32" s="64" t="str">
        <f t="array" ref="AF32">IFERROR(INDEX(종목별뉴스공시!C:C, SMALL(IF(종목별뉴스공시!A:A=1,ROW(종목별뉴스공시!A:A)),ROWS($A$1:A4))),"")</f>
        <v/>
      </c>
      <c r="AG32" s="61"/>
    </row>
    <row r="33" spans="1:33" x14ac:dyDescent="0.3">
      <c r="K33" s="78" t="str">
        <f>IFERROR(주요뉴스!$D2,"")</f>
        <v xml:space="preserve">한국경제 </v>
      </c>
      <c r="L33" s="78"/>
      <c r="M33" s="61" t="str">
        <f>IFERROR(주요뉴스!$A2,"")</f>
        <v>극단적 저평가' 코스피…"최고 2850~3200 갈 것"</v>
      </c>
      <c r="N33" s="61"/>
      <c r="O33" s="61"/>
      <c r="P33" s="61"/>
      <c r="Q33" s="61"/>
      <c r="R33" s="65"/>
      <c r="S33" s="65"/>
      <c r="T33" s="65"/>
      <c r="U33" s="65"/>
      <c r="V33" s="65"/>
      <c r="W33" s="65"/>
      <c r="X33" s="65"/>
      <c r="Y33" s="65"/>
      <c r="Z33" s="71" t="str">
        <f>IF(주요뉴스!$B2="","",HYPERLINK(주요뉴스!$B2,"▶"))</f>
        <v>▶</v>
      </c>
      <c r="AA33" s="61"/>
      <c r="AB33" s="64" t="str">
        <f t="array" ref="AB33">IFERROR(INDEX(종목별뉴스공시!E:E, SMALL(IF(종목별뉴스공시!A:A=1,ROW(종목별뉴스공시!A:A)),ROWS($A$1:A5))),"")</f>
        <v/>
      </c>
      <c r="AC33" s="65"/>
      <c r="AD33" s="65"/>
      <c r="AE33" s="66" t="str">
        <f t="array" ref="AE33">IFERROR(HYPERLINK(INDEX(종목별뉴스공시!D:D, SMALL(IF(종목별뉴스공시!A:A=1,ROW(종목별뉴스공시!A:A)),ROWS($A$1:A5))),"▶"),"")</f>
        <v/>
      </c>
      <c r="AF33" s="64" t="str">
        <f t="array" ref="AF33">IFERROR(INDEX(종목별뉴스공시!C:C, SMALL(IF(종목별뉴스공시!A:A=1,ROW(종목별뉴스공시!A:A)),ROWS($A$1:A5))),"")</f>
        <v/>
      </c>
      <c r="AG33" s="61"/>
    </row>
    <row r="34" spans="1:33" x14ac:dyDescent="0.3">
      <c r="K34" s="78" t="str">
        <f>IFERROR(주요뉴스!$D3,"")</f>
        <v xml:space="preserve">매일경제 </v>
      </c>
      <c r="L34" s="78"/>
      <c r="M34" s="61" t="str">
        <f>IFERROR(주요뉴스!$A3,"")</f>
        <v>새해엔 '부동산·국채 연동 코인' 뜬다</v>
      </c>
      <c r="N34" s="61"/>
      <c r="O34" s="61"/>
      <c r="P34" s="61"/>
      <c r="Q34" s="61"/>
      <c r="R34" s="65"/>
      <c r="S34" s="65"/>
      <c r="T34" s="65"/>
      <c r="U34" s="65"/>
      <c r="V34" s="65"/>
      <c r="W34" s="65"/>
      <c r="X34" s="65"/>
      <c r="Y34" s="65"/>
      <c r="Z34" s="71" t="str">
        <f>IF(주요뉴스!$B3="","",HYPERLINK(주요뉴스!$B3,"▶"))</f>
        <v>▶</v>
      </c>
      <c r="AA34" s="61"/>
      <c r="AB34" s="64" t="str">
        <f t="array" ref="AB34">IFERROR(INDEX(종목별뉴스공시!E:E, SMALL(IF(종목별뉴스공시!A:A=1,ROW(종목별뉴스공시!A:A)),ROWS($A$1:A6))),"")</f>
        <v/>
      </c>
      <c r="AC34" s="65"/>
      <c r="AD34" s="65"/>
      <c r="AE34" s="66" t="str">
        <f t="array" ref="AE34">IFERROR(HYPERLINK(INDEX(종목별뉴스공시!D:D, SMALL(IF(종목별뉴스공시!A:A=1,ROW(종목별뉴스공시!A:A)),ROWS($A$1:A6))),"▶"),"")</f>
        <v/>
      </c>
      <c r="AF34" s="64" t="str">
        <f t="array" ref="AF34">IFERROR(INDEX(종목별뉴스공시!C:C, SMALL(IF(종목별뉴스공시!A:A=1,ROW(종목별뉴스공시!A:A)),ROWS($A$1:A6))),"")</f>
        <v/>
      </c>
      <c r="AG34" s="61"/>
    </row>
    <row r="35" spans="1:33" x14ac:dyDescent="0.3">
      <c r="K35" s="78" t="str">
        <f>IFERROR(주요뉴스!$D4,"")</f>
        <v xml:space="preserve">한국경제 </v>
      </c>
      <c r="L35" s="78"/>
      <c r="M35" s="61" t="str">
        <f>IFERROR(주요뉴스!$A4,"")</f>
        <v>미국·AI·액티브…작년 ETF '트리플 A'가 휩쓸었다</v>
      </c>
      <c r="N35" s="61"/>
      <c r="O35" s="61"/>
      <c r="P35" s="61"/>
      <c r="Q35" s="61"/>
      <c r="R35" s="65"/>
      <c r="S35" s="65"/>
      <c r="T35" s="65"/>
      <c r="U35" s="65"/>
      <c r="V35" s="65"/>
      <c r="W35" s="65"/>
      <c r="X35" s="65"/>
      <c r="Y35" s="65"/>
      <c r="Z35" s="71" t="str">
        <f>IF(주요뉴스!$B4="","",HYPERLINK(주요뉴스!$B4,"▶"))</f>
        <v>▶</v>
      </c>
      <c r="AA35" s="61"/>
      <c r="AB35" s="64" t="str">
        <f t="array" ref="AB35">IFERROR(INDEX(종목별뉴스공시!E:E, SMALL(IF(종목별뉴스공시!A:A=1,ROW(종목별뉴스공시!A:A)),ROWS($A$1:A7))),"")</f>
        <v/>
      </c>
      <c r="AC35" s="65"/>
      <c r="AD35" s="65"/>
      <c r="AE35" s="66" t="str">
        <f t="array" ref="AE35">IFERROR(HYPERLINK(INDEX(종목별뉴스공시!D:D, SMALL(IF(종목별뉴스공시!A:A=1,ROW(종목별뉴스공시!A:A)),ROWS($A$1:A7))),"▶"),"")</f>
        <v/>
      </c>
      <c r="AF35" s="64" t="str">
        <f t="array" ref="AF35">IFERROR(INDEX(종목별뉴스공시!C:C, SMALL(IF(종목별뉴스공시!A:A=1,ROW(종목별뉴스공시!A:A)),ROWS($A$1:A7))),"")</f>
        <v/>
      </c>
      <c r="AG35" s="61"/>
    </row>
    <row r="36" spans="1:33" x14ac:dyDescent="0.3">
      <c r="K36" s="78" t="str">
        <f>IFERROR(주요뉴스!$D5,"")</f>
        <v xml:space="preserve">한국경제 </v>
      </c>
      <c r="L36" s="78"/>
      <c r="M36" s="61" t="str">
        <f>IFERROR(주요뉴스!$A5,"")</f>
        <v>美·中 '5G-A 경쟁' 기대에 통신장비株 들썩</v>
      </c>
      <c r="N36" s="61"/>
      <c r="O36" s="61"/>
      <c r="P36" s="61"/>
      <c r="Q36" s="61"/>
      <c r="R36" s="65"/>
      <c r="S36" s="65"/>
      <c r="T36" s="65"/>
      <c r="U36" s="65"/>
      <c r="V36" s="65"/>
      <c r="W36" s="65"/>
      <c r="X36" s="65"/>
      <c r="Y36" s="65"/>
      <c r="Z36" s="71" t="str">
        <f>IF(주요뉴스!$B5="","",HYPERLINK(주요뉴스!$B5,"▶"))</f>
        <v>▶</v>
      </c>
      <c r="AA36" s="61"/>
      <c r="AB36" s="64" t="str">
        <f t="array" ref="AB36">IFERROR(INDEX(종목별뉴스공시!E:E, SMALL(IF(종목별뉴스공시!A:A=1,ROW(종목별뉴스공시!A:A)),ROWS($A$1:A8))),"")</f>
        <v/>
      </c>
      <c r="AC36" s="65"/>
      <c r="AD36" s="65"/>
      <c r="AE36" s="66" t="str">
        <f t="array" ref="AE36">IFERROR(HYPERLINK(INDEX(종목별뉴스공시!D:D, SMALL(IF(종목별뉴스공시!A:A=1,ROW(종목별뉴스공시!A:A)),ROWS($A$1:A8))),"▶"),"")</f>
        <v/>
      </c>
      <c r="AF36" s="64" t="str">
        <f t="array" ref="AF36">IFERROR(INDEX(종목별뉴스공시!C:C, SMALL(IF(종목별뉴스공시!A:A=1,ROW(종목별뉴스공시!A:A)),ROWS($A$1:A8))),"")</f>
        <v/>
      </c>
      <c r="AG36" s="61"/>
    </row>
    <row r="37" spans="1:33" x14ac:dyDescent="0.3">
      <c r="K37" s="78" t="str">
        <f>IFERROR(주요뉴스!$D6,"")</f>
        <v xml:space="preserve">이데일리 </v>
      </c>
      <c r="L37" s="78"/>
      <c r="M37" s="61" t="str">
        <f>IFERROR(주요뉴스!$A6,"")</f>
        <v>개인 vs 외국인, 엇갈린 2024년 투자 성적표…수익 나도 韓증시 떠나는 외인</v>
      </c>
      <c r="N37" s="61"/>
      <c r="O37" s="61"/>
      <c r="P37" s="61"/>
      <c r="Q37" s="61"/>
      <c r="R37" s="65"/>
      <c r="S37" s="65"/>
      <c r="T37" s="65"/>
      <c r="U37" s="65"/>
      <c r="V37" s="65"/>
      <c r="W37" s="65"/>
      <c r="X37" s="65"/>
      <c r="Y37" s="65"/>
      <c r="Z37" s="71" t="str">
        <f>IF(주요뉴스!$B6="","",HYPERLINK(주요뉴스!$B6,"▶"))</f>
        <v>▶</v>
      </c>
      <c r="AA37" s="61"/>
      <c r="AB37" s="64" t="str">
        <f t="array" ref="AB37">IFERROR(INDEX(종목별뉴스공시!E:E, SMALL(IF(종목별뉴스공시!A:A=1,ROW(종목별뉴스공시!A:A)),ROWS($A$1:A9))),"")</f>
        <v/>
      </c>
      <c r="AC37" s="65"/>
      <c r="AD37" s="65"/>
      <c r="AE37" s="66" t="str">
        <f t="array" ref="AE37">IFERROR(HYPERLINK(INDEX(종목별뉴스공시!D:D, SMALL(IF(종목별뉴스공시!A:A=1,ROW(종목별뉴스공시!A:A)),ROWS($A$1:A9))),"▶"),"")</f>
        <v/>
      </c>
      <c r="AF37" s="64" t="str">
        <f t="array" ref="AF37">IFERROR(INDEX(종목별뉴스공시!C:C, SMALL(IF(종목별뉴스공시!A:A=1,ROW(종목별뉴스공시!A:A)),ROWS($A$1:A9))),"")</f>
        <v/>
      </c>
      <c r="AG37" s="61"/>
    </row>
    <row r="38" spans="1:33" x14ac:dyDescent="0.3">
      <c r="A38" s="67"/>
      <c r="K38" s="78" t="str">
        <f>IFERROR(주요뉴스!$D7,"")</f>
        <v xml:space="preserve">파이낸셜뉴스 </v>
      </c>
      <c r="L38" s="78"/>
      <c r="M38" s="61" t="str">
        <f>IFERROR(주요뉴스!$A7,"")</f>
        <v>이차전지·로봇주 사모으는 외국인</v>
      </c>
      <c r="N38" s="61"/>
      <c r="O38" s="61"/>
      <c r="P38" s="61"/>
      <c r="Q38" s="61"/>
      <c r="R38" s="65"/>
      <c r="S38" s="65"/>
      <c r="T38" s="65"/>
      <c r="U38" s="65"/>
      <c r="V38" s="65"/>
      <c r="W38" s="65"/>
      <c r="X38" s="65"/>
      <c r="Y38" s="65"/>
      <c r="Z38" s="71" t="str">
        <f>IF(주요뉴스!$B7="","",HYPERLINK(주요뉴스!$B7,"▶"))</f>
        <v>▶</v>
      </c>
      <c r="AA38" s="61"/>
      <c r="AB38" s="64" t="str">
        <f t="array" ref="AB38">IFERROR(INDEX(종목별뉴스공시!E:E, SMALL(IF(종목별뉴스공시!A:A=1,ROW(종목별뉴스공시!A:A)),ROWS($A$1:A10))),"")</f>
        <v/>
      </c>
      <c r="AC38" s="65"/>
      <c r="AD38" s="65"/>
      <c r="AE38" s="66" t="str">
        <f t="array" ref="AE38">IFERROR(HYPERLINK(INDEX(종목별뉴스공시!D:D, SMALL(IF(종목별뉴스공시!A:A=1,ROW(종목별뉴스공시!A:A)),ROWS($A$1:A10))),"▶"),"")</f>
        <v/>
      </c>
      <c r="AF38" s="64" t="str">
        <f t="array" ref="AF38">IFERROR(INDEX(종목별뉴스공시!C:C, SMALL(IF(종목별뉴스공시!A:A=1,ROW(종목별뉴스공시!A:A)),ROWS($A$1:A10))),"")</f>
        <v/>
      </c>
      <c r="AG38" s="61"/>
    </row>
    <row r="39" spans="1:33" x14ac:dyDescent="0.3">
      <c r="A39" s="68"/>
      <c r="K39" s="78" t="str">
        <f>IFERROR(주요뉴스!$D8,"")</f>
        <v xml:space="preserve">뉴스1 </v>
      </c>
      <c r="L39" s="78"/>
      <c r="M39" s="61" t="str">
        <f>IFERROR(주요뉴스!$A8,"")</f>
        <v>시총 톱10 지각변동…셀트리온·KB금융 '부활' LG화학·포스코홀딩스 '추락'</v>
      </c>
      <c r="N39" s="61"/>
      <c r="O39" s="61"/>
      <c r="P39" s="61"/>
      <c r="Q39" s="61"/>
      <c r="R39" s="65"/>
      <c r="S39" s="65"/>
      <c r="T39" s="65"/>
      <c r="U39" s="65"/>
      <c r="V39" s="65"/>
      <c r="W39" s="65"/>
      <c r="X39" s="65"/>
      <c r="Y39" s="65"/>
      <c r="Z39" s="71" t="str">
        <f>IF(주요뉴스!$B8="","",HYPERLINK(주요뉴스!$B8,"▶"))</f>
        <v>▶</v>
      </c>
      <c r="AA39" s="61"/>
      <c r="AB39" s="64" t="str">
        <f t="array" ref="AB39">IFERROR(INDEX(종목별뉴스공시!E:E, SMALL(IF(종목별뉴스공시!A:A=1,ROW(종목별뉴스공시!A:A)),ROWS($A$1:A11))),"")</f>
        <v/>
      </c>
      <c r="AC39" s="65"/>
      <c r="AD39" s="65"/>
      <c r="AE39" s="66" t="str">
        <f t="array" ref="AE39">IFERROR(HYPERLINK(INDEX(종목별뉴스공시!D:D, SMALL(IF(종목별뉴스공시!A:A=1,ROW(종목별뉴스공시!A:A)),ROWS($A$1:A11))),"▶"),"")</f>
        <v/>
      </c>
      <c r="AF39" s="64" t="str">
        <f t="array" ref="AF39">IFERROR(INDEX(종목별뉴스공시!C:C, SMALL(IF(종목별뉴스공시!A:A=1,ROW(종목별뉴스공시!A:A)),ROWS($A$1:A11))),"")</f>
        <v/>
      </c>
      <c r="AG39" s="61"/>
    </row>
    <row r="40" spans="1:33" x14ac:dyDescent="0.3">
      <c r="A40" s="68"/>
      <c r="K40" s="78" t="str">
        <f>IFERROR(주요뉴스!$D9,"")</f>
        <v xml:space="preserve">헤럴드경제 </v>
      </c>
      <c r="L40" s="78"/>
      <c r="M40" s="61" t="str">
        <f>IFERROR(주요뉴스!$A9,"")</f>
        <v>상반기 역대급 매수→하반기 대거 매도…국장, 변심한 외국인에 웃고 울었다 [투자360]</v>
      </c>
      <c r="N40" s="61"/>
      <c r="O40" s="61"/>
      <c r="P40" s="61"/>
      <c r="Q40" s="61"/>
      <c r="R40" s="65"/>
      <c r="S40" s="65"/>
      <c r="T40" s="65"/>
      <c r="U40" s="65"/>
      <c r="V40" s="65"/>
      <c r="W40" s="65"/>
      <c r="X40" s="65"/>
      <c r="Y40" s="65"/>
      <c r="Z40" s="71" t="str">
        <f>IF(주요뉴스!$B9="","",HYPERLINK(주요뉴스!$B9,"▶"))</f>
        <v>▶</v>
      </c>
      <c r="AA40" s="61"/>
      <c r="AB40" s="64" t="str">
        <f t="array" ref="AB40">IFERROR(INDEX(종목별뉴스공시!E:E, SMALL(IF(종목별뉴스공시!A:A=1,ROW(종목별뉴스공시!A:A)),ROWS($A$1:A12))),"")</f>
        <v/>
      </c>
      <c r="AC40" s="65"/>
      <c r="AD40" s="65"/>
      <c r="AE40" s="66" t="str">
        <f t="array" ref="AE40">IFERROR(HYPERLINK(INDEX(종목별뉴스공시!D:D, SMALL(IF(종목별뉴스공시!A:A=1,ROW(종목별뉴스공시!A:A)),ROWS($A$1:A12))),"▶"),"")</f>
        <v/>
      </c>
      <c r="AF40" s="64" t="str">
        <f t="array" ref="AF40">IFERROR(INDEX(종목별뉴스공시!C:C, SMALL(IF(종목별뉴스공시!A:A=1,ROW(종목별뉴스공시!A:A)),ROWS($A$1:A12))),"")</f>
        <v/>
      </c>
      <c r="AG40" s="61"/>
    </row>
    <row r="41" spans="1:33" x14ac:dyDescent="0.3">
      <c r="A41" s="68"/>
      <c r="K41" s="78" t="str">
        <f>IFERROR(주요뉴스!$D10,"")</f>
        <v xml:space="preserve">이데일리 </v>
      </c>
      <c r="L41" s="78"/>
      <c r="M41" s="61" t="str">
        <f>IFERROR(주요뉴스!$A10,"")</f>
        <v>10년간 6번 연초 효과…내년에도 통할까</v>
      </c>
      <c r="N41" s="61"/>
      <c r="O41" s="61"/>
      <c r="P41" s="61"/>
      <c r="Q41" s="61"/>
      <c r="R41" s="65"/>
      <c r="S41" s="65"/>
      <c r="T41" s="65"/>
      <c r="U41" s="65"/>
      <c r="V41" s="65"/>
      <c r="W41" s="65"/>
      <c r="X41" s="65"/>
      <c r="Y41" s="65"/>
      <c r="Z41" s="71" t="str">
        <f>IF(주요뉴스!$B10="","",HYPERLINK(주요뉴스!$B10,"▶"))</f>
        <v>▶</v>
      </c>
      <c r="AA41" s="61"/>
      <c r="AB41" s="64" t="str">
        <f t="array" ref="AB41">IFERROR(INDEX(종목별뉴스공시!E:E, SMALL(IF(종목별뉴스공시!A:A=1,ROW(종목별뉴스공시!A:A)),ROWS($A$1:A13))),"")</f>
        <v/>
      </c>
      <c r="AC41" s="65"/>
      <c r="AD41" s="65"/>
      <c r="AE41" s="66" t="str">
        <f t="array" ref="AE41">IFERROR(HYPERLINK(INDEX(종목별뉴스공시!D:D, SMALL(IF(종목별뉴스공시!A:A=1,ROW(종목별뉴스공시!A:A)),ROWS($A$1:A13))),"▶"),"")</f>
        <v/>
      </c>
      <c r="AF41" s="64" t="str">
        <f t="array" ref="AF41">IFERROR(INDEX(종목별뉴스공시!C:C, SMALL(IF(종목별뉴스공시!A:A=1,ROW(종목별뉴스공시!A:A)),ROWS($A$1:A13))),"")</f>
        <v/>
      </c>
      <c r="AG41" s="61"/>
    </row>
    <row r="42" spans="1:33" x14ac:dyDescent="0.3">
      <c r="A42" s="68"/>
      <c r="K42" s="78" t="str">
        <f>IFERROR(주요뉴스!$D11,"")</f>
        <v xml:space="preserve">이데일리 </v>
      </c>
      <c r="L42" s="78"/>
      <c r="M42" s="61" t="str">
        <f>IFERROR(주요뉴스!$A11,"")</f>
        <v>통화 가치 지표인 시장 금리…주요국 가운데 한·중만 작년 대비 ‘뚝’</v>
      </c>
      <c r="N42" s="61"/>
      <c r="O42" s="61"/>
      <c r="P42" s="61"/>
      <c r="Q42" s="61"/>
      <c r="R42" s="65"/>
      <c r="S42" s="65"/>
      <c r="T42" s="65"/>
      <c r="U42" s="65"/>
      <c r="V42" s="65"/>
      <c r="W42" s="65"/>
      <c r="X42" s="65"/>
      <c r="Y42" s="65"/>
      <c r="Z42" s="71" t="str">
        <f>IF(주요뉴스!$B11="","",HYPERLINK(주요뉴스!$B11,"▶"))</f>
        <v>▶</v>
      </c>
      <c r="AA42" s="61"/>
      <c r="AB42" s="64" t="str">
        <f t="array" ref="AB42">IFERROR(INDEX(종목별뉴스공시!E:E, SMALL(IF(종목별뉴스공시!A:A=1,ROW(종목별뉴스공시!A:A)),ROWS($A$1:A14))),"")</f>
        <v/>
      </c>
      <c r="AC42" s="65"/>
      <c r="AD42" s="65"/>
      <c r="AE42" s="66" t="str">
        <f t="array" ref="AE42">IFERROR(HYPERLINK(INDEX(종목별뉴스공시!D:D, SMALL(IF(종목별뉴스공시!A:A=1,ROW(종목별뉴스공시!A:A)),ROWS($A$1:A14))),"▶"),"")</f>
        <v/>
      </c>
      <c r="AF42" s="64" t="str">
        <f t="array" ref="AF42">IFERROR(INDEX(종목별뉴스공시!C:C, SMALL(IF(종목별뉴스공시!A:A=1,ROW(종목별뉴스공시!A:A)),ROWS($A$1:A14))),"")</f>
        <v/>
      </c>
      <c r="AG42" s="61"/>
    </row>
    <row r="43" spans="1:33" s="60" customFormat="1" x14ac:dyDescent="0.3">
      <c r="A43" s="36"/>
      <c r="B43" s="36"/>
      <c r="C43" s="36"/>
      <c r="D43" s="36"/>
      <c r="E43" s="36"/>
      <c r="F43" s="36"/>
      <c r="G43" s="36"/>
      <c r="H43" s="36"/>
      <c r="I43" s="36"/>
      <c r="J43" s="36"/>
      <c r="K43" s="78" t="str">
        <f>IFERROR(주요뉴스!$D12,"")</f>
        <v xml:space="preserve">이데일리 </v>
      </c>
      <c r="L43" s="78"/>
      <c r="M43" s="61" t="str">
        <f>IFERROR(주요뉴스!$A12,"")</f>
        <v>"조선·전력기기·엔터株 주목"…센터장이 추천한 유망 업종은</v>
      </c>
      <c r="N43" s="61"/>
      <c r="O43" s="61"/>
      <c r="P43" s="61"/>
      <c r="Q43" s="61"/>
      <c r="R43" s="65"/>
      <c r="S43" s="65"/>
      <c r="T43" s="65"/>
      <c r="U43" s="65"/>
      <c r="V43" s="65"/>
      <c r="W43" s="65"/>
      <c r="X43" s="65"/>
      <c r="Y43" s="65"/>
      <c r="Z43" s="71" t="str">
        <f>IF(주요뉴스!$B12="","",HYPERLINK(주요뉴스!$B12,"▶"))</f>
        <v>▶</v>
      </c>
      <c r="AA43" s="61"/>
      <c r="AB43" s="64" t="str">
        <f t="array" ref="AB43">IFERROR(INDEX(종목별뉴스공시!E:E, SMALL(IF(종목별뉴스공시!A:A=1,ROW(종목별뉴스공시!A:A)),ROWS($A$1:A15))),"")</f>
        <v/>
      </c>
      <c r="AC43" s="65"/>
      <c r="AD43" s="65"/>
      <c r="AE43" s="66" t="str">
        <f t="array" ref="AE43">IFERROR(HYPERLINK(INDEX(종목별뉴스공시!D:D, SMALL(IF(종목별뉴스공시!A:A=1,ROW(종목별뉴스공시!A:A)),ROWS($A$1:A15))),"▶"),"")</f>
        <v/>
      </c>
      <c r="AF43" s="64" t="str">
        <f t="array" ref="AF43">IFERROR(INDEX(종목별뉴스공시!C:C, SMALL(IF(종목별뉴스공시!A:A=1,ROW(종목별뉴스공시!A:A)),ROWS($A$1:A15))),"")</f>
        <v/>
      </c>
      <c r="AG43" s="61"/>
    </row>
    <row r="44" spans="1:33" x14ac:dyDescent="0.3">
      <c r="K44" s="78" t="str">
        <f>IFERROR(주요뉴스!$D13,"")</f>
        <v xml:space="preserve">조선비즈 </v>
      </c>
      <c r="L44" s="78"/>
      <c r="M44" s="61" t="str">
        <f>IFERROR(주요뉴스!$A13,"")</f>
        <v>미리 알았나… 삼성전자 콜옵션 행사 전날 레인보우로보틱스 급등</v>
      </c>
      <c r="N44" s="61"/>
      <c r="O44" s="61"/>
      <c r="P44" s="61"/>
      <c r="Q44" s="61"/>
      <c r="R44" s="65"/>
      <c r="S44" s="65"/>
      <c r="T44" s="65"/>
      <c r="U44" s="65"/>
      <c r="V44" s="65"/>
      <c r="W44" s="65"/>
      <c r="X44" s="65"/>
      <c r="Y44" s="65"/>
      <c r="Z44" s="71" t="str">
        <f>IF(주요뉴스!$B13="","",HYPERLINK(주요뉴스!$B13,"▶"))</f>
        <v>▶</v>
      </c>
      <c r="AA44" s="61"/>
      <c r="AB44" s="64" t="str">
        <f t="array" ref="AB44">IFERROR(INDEX(종목별뉴스공시!E:E, SMALL(IF(종목별뉴스공시!A:A=1,ROW(종목별뉴스공시!A:A)),ROWS($A$1:A16))),"")</f>
        <v/>
      </c>
      <c r="AC44" s="65"/>
      <c r="AD44" s="65"/>
      <c r="AE44" s="66" t="str">
        <f t="array" ref="AE44">IFERROR(HYPERLINK(INDEX(종목별뉴스공시!D:D, SMALL(IF(종목별뉴스공시!A:A=1,ROW(종목별뉴스공시!A:A)),ROWS($A$1:A16))),"▶"),"")</f>
        <v/>
      </c>
      <c r="AF44" s="64" t="str">
        <f t="array" ref="AF44">IFERROR(INDEX(종목별뉴스공시!C:C, SMALL(IF(종목별뉴스공시!A:A=1,ROW(종목별뉴스공시!A:A)),ROWS($A$1:A16))),"")</f>
        <v/>
      </c>
      <c r="AG44" s="61"/>
    </row>
    <row r="45" spans="1:33" x14ac:dyDescent="0.3">
      <c r="K45" s="78" t="str">
        <f>IFERROR(주요뉴스!$D14,"")</f>
        <v xml:space="preserve">매일경제 </v>
      </c>
      <c r="L45" s="78"/>
      <c r="M45" s="61" t="str">
        <f>IFERROR(주요뉴스!$A14,"")</f>
        <v>전기차 캐즘 뚫고 이차전지 IPO 도전 계속</v>
      </c>
      <c r="N45" s="61"/>
      <c r="O45" s="61"/>
      <c r="P45" s="61"/>
      <c r="Q45" s="61"/>
      <c r="R45" s="65"/>
      <c r="S45" s="65"/>
      <c r="T45" s="65"/>
      <c r="U45" s="65"/>
      <c r="V45" s="65"/>
      <c r="W45" s="65"/>
      <c r="X45" s="65"/>
      <c r="Y45" s="65"/>
      <c r="Z45" s="71" t="str">
        <f>IF(주요뉴스!$B14="","",HYPERLINK(주요뉴스!$B14,"▶"))</f>
        <v>▶</v>
      </c>
      <c r="AA45" s="61"/>
      <c r="AB45" s="64" t="str">
        <f t="array" ref="AB45">IFERROR(INDEX(종목별뉴스공시!E:E, SMALL(IF(종목별뉴스공시!A:A=1,ROW(종목별뉴스공시!A:A)),ROWS($A$1:A17))),"")</f>
        <v/>
      </c>
      <c r="AC45" s="65"/>
      <c r="AD45" s="65"/>
      <c r="AE45" s="66" t="str">
        <f t="array" ref="AE45">IFERROR(HYPERLINK(INDEX(종목별뉴스공시!D:D, SMALL(IF(종목별뉴스공시!A:A=1,ROW(종목별뉴스공시!A:A)),ROWS($A$1:A17))),"▶"),"")</f>
        <v/>
      </c>
      <c r="AF45" s="64" t="str">
        <f t="array" ref="AF45">IFERROR(INDEX(종목별뉴스공시!C:C, SMALL(IF(종목별뉴스공시!A:A=1,ROW(종목별뉴스공시!A:A)),ROWS($A$1:A17))),"")</f>
        <v/>
      </c>
      <c r="AG45" s="61"/>
    </row>
    <row r="46" spans="1:33" ht="18" customHeight="1" x14ac:dyDescent="0.3">
      <c r="K46" s="78" t="str">
        <f>IFERROR(주요뉴스!$D15,"")</f>
        <v xml:space="preserve">이데일리 </v>
      </c>
      <c r="L46" s="78"/>
      <c r="M46" s="61" t="str">
        <f>IFERROR(주요뉴스!$A15,"")</f>
        <v>AI 대세 속 웃는 美 증시…글로벌 챔피언 없는 유럽은 울상</v>
      </c>
      <c r="N46" s="61"/>
      <c r="O46" s="61"/>
      <c r="P46" s="61"/>
      <c r="Q46" s="61"/>
      <c r="R46" s="65"/>
      <c r="S46" s="65"/>
      <c r="T46" s="65"/>
      <c r="U46" s="65"/>
      <c r="V46" s="65"/>
      <c r="W46" s="65"/>
      <c r="X46" s="65"/>
      <c r="Y46" s="65"/>
      <c r="Z46" s="71" t="str">
        <f>IF(주요뉴스!$B15="","",HYPERLINK(주요뉴스!$B15,"▶"))</f>
        <v>▶</v>
      </c>
      <c r="AA46" s="61"/>
      <c r="AB46" s="64" t="str">
        <f t="array" ref="AB46">IFERROR(INDEX(종목별뉴스공시!E:E, SMALL(IF(종목별뉴스공시!A:A=1,ROW(종목별뉴스공시!A:A)),ROWS($A$1:A18))),"")</f>
        <v/>
      </c>
      <c r="AC46" s="65"/>
      <c r="AD46" s="65"/>
      <c r="AE46" s="66" t="str">
        <f t="array" ref="AE46">IFERROR(HYPERLINK(INDEX(종목별뉴스공시!D:D, SMALL(IF(종목별뉴스공시!A:A=1,ROW(종목별뉴스공시!A:A)),ROWS($A$1:A18))),"▶"),"")</f>
        <v/>
      </c>
      <c r="AF46" s="64" t="str">
        <f t="array" ref="AF46">IFERROR(INDEX(종목별뉴스공시!C:C, SMALL(IF(종목별뉴스공시!A:A=1,ROW(종목별뉴스공시!A:A)),ROWS($A$1:A18))),"")</f>
        <v/>
      </c>
      <c r="AG46" s="61"/>
    </row>
    <row r="47" spans="1:33" x14ac:dyDescent="0.3">
      <c r="K47" s="78" t="str">
        <f>IFERROR(주요뉴스!$D16,"")</f>
        <v xml:space="preserve">이데일리 </v>
      </c>
      <c r="L47" s="78"/>
      <c r="M47" s="61" t="str">
        <f>IFERROR(주요뉴스!$A16,"")</f>
        <v>트럼프 대관식 앞둔 글로벌 증시 AI發 '부익부 빈익빈'</v>
      </c>
      <c r="N47" s="61"/>
      <c r="O47" s="61"/>
      <c r="P47" s="61"/>
      <c r="Q47" s="61"/>
      <c r="R47" s="65"/>
      <c r="S47" s="65"/>
      <c r="T47" s="65"/>
      <c r="U47" s="65"/>
      <c r="V47" s="65"/>
      <c r="W47" s="65"/>
      <c r="X47" s="65"/>
      <c r="Y47" s="65"/>
      <c r="Z47" s="71" t="str">
        <f>IF(주요뉴스!$B16="","",HYPERLINK(주요뉴스!$B16,"▶"))</f>
        <v>▶</v>
      </c>
      <c r="AA47" s="61"/>
      <c r="AB47" s="64" t="str">
        <f t="array" ref="AB47">IFERROR(INDEX(종목별뉴스공시!E:E, SMALL(IF(종목별뉴스공시!A:A=1,ROW(종목별뉴스공시!A:A)),ROWS($A$1:A19))),"")</f>
        <v/>
      </c>
      <c r="AC47" s="65"/>
      <c r="AD47" s="65"/>
      <c r="AE47" s="66" t="str">
        <f t="array" ref="AE47">IFERROR(HYPERLINK(INDEX(종목별뉴스공시!D:D, SMALL(IF(종목별뉴스공시!A:A=1,ROW(종목별뉴스공시!A:A)),ROWS($A$1:A19))),"▶"),"")</f>
        <v/>
      </c>
      <c r="AF47" s="64" t="str">
        <f t="array" ref="AF47">IFERROR(INDEX(종목별뉴스공시!C:C, SMALL(IF(종목별뉴스공시!A:A=1,ROW(종목별뉴스공시!A:A)),ROWS($A$1:A19))),"")</f>
        <v/>
      </c>
      <c r="AG47" s="61"/>
    </row>
    <row r="48" spans="1:33" x14ac:dyDescent="0.3">
      <c r="K48" s="78" t="str">
        <f>IFERROR(주요뉴스!$D17,"")</f>
        <v xml:space="preserve">조선비즈 </v>
      </c>
      <c r="L48" s="78"/>
      <c r="M48" s="61" t="str">
        <f>IFERROR(주요뉴스!$A17,"")</f>
        <v>전 세계 꼴찌 코스닥서도 6배 뛴 종목 있다</v>
      </c>
      <c r="N48" s="61"/>
      <c r="O48" s="61"/>
      <c r="P48" s="61"/>
      <c r="Q48" s="61"/>
      <c r="R48" s="61"/>
      <c r="S48" s="61"/>
      <c r="T48" s="61"/>
      <c r="U48" s="61"/>
      <c r="V48" s="61"/>
      <c r="W48" s="61"/>
      <c r="X48" s="61"/>
      <c r="Y48" s="61"/>
      <c r="Z48" s="71" t="str">
        <f>IF(주요뉴스!$B17="","",HYPERLINK(주요뉴스!$B17,"▶"))</f>
        <v>▶</v>
      </c>
      <c r="AA48" s="61"/>
      <c r="AB48" s="64" t="str">
        <f t="array" ref="AB48">IFERROR(INDEX(종목별뉴스공시!E:E, SMALL(IF(종목별뉴스공시!A:A=1,ROW(종목별뉴스공시!A:A)),ROWS($A$1:A20))),"")</f>
        <v/>
      </c>
      <c r="AC48" s="65"/>
      <c r="AD48" s="65"/>
      <c r="AE48" s="66" t="str">
        <f t="array" ref="AE48">IFERROR(HYPERLINK(INDEX(종목별뉴스공시!D:D, SMALL(IF(종목별뉴스공시!A:A=1,ROW(종목별뉴스공시!A:A)),ROWS($A$1:A20))),"▶"),"")</f>
        <v/>
      </c>
      <c r="AF48" s="64" t="str">
        <f t="array" ref="AF48">IFERROR(INDEX(종목별뉴스공시!C:C, SMALL(IF(종목별뉴스공시!A:A=1,ROW(종목별뉴스공시!A:A)),ROWS($A$1:A20))),"")</f>
        <v/>
      </c>
      <c r="AG48" s="61"/>
    </row>
    <row r="49" spans="31:31" x14ac:dyDescent="0.3">
      <c r="AE49" s="69"/>
    </row>
    <row r="51" spans="31:31" ht="19.149999999999999" customHeight="1" x14ac:dyDescent="0.3"/>
  </sheetData>
  <mergeCells count="44">
    <mergeCell ref="K38:L38"/>
    <mergeCell ref="K39:L39"/>
    <mergeCell ref="K48:L48"/>
    <mergeCell ref="K43:L43"/>
    <mergeCell ref="K47:L47"/>
    <mergeCell ref="K46:L46"/>
    <mergeCell ref="K44:L44"/>
    <mergeCell ref="K45:L45"/>
    <mergeCell ref="K40:L40"/>
    <mergeCell ref="K41:L41"/>
    <mergeCell ref="K42:L42"/>
    <mergeCell ref="B3:C3"/>
    <mergeCell ref="AC4:AF4"/>
    <mergeCell ref="E3:F3"/>
    <mergeCell ref="H3:I3"/>
    <mergeCell ref="B21:C21"/>
    <mergeCell ref="E21:F21"/>
    <mergeCell ref="H21:I21"/>
    <mergeCell ref="B9:C9"/>
    <mergeCell ref="E9:F9"/>
    <mergeCell ref="H9:I9"/>
    <mergeCell ref="E15:F15"/>
    <mergeCell ref="H15:I15"/>
    <mergeCell ref="B15:C15"/>
    <mergeCell ref="AE16:AF16"/>
    <mergeCell ref="K3:Z3"/>
    <mergeCell ref="AB3:AF3"/>
    <mergeCell ref="L15:L24"/>
    <mergeCell ref="L5:L14"/>
    <mergeCell ref="AE23:AF23"/>
    <mergeCell ref="AB27:AF27"/>
    <mergeCell ref="AB15:AD15"/>
    <mergeCell ref="AE24:AF25"/>
    <mergeCell ref="AB16:AD16"/>
    <mergeCell ref="B27:I27"/>
    <mergeCell ref="K32:L32"/>
    <mergeCell ref="K33:L33"/>
    <mergeCell ref="K37:L37"/>
    <mergeCell ref="K36:L36"/>
    <mergeCell ref="K35:L35"/>
    <mergeCell ref="K34:L34"/>
    <mergeCell ref="K27:Z27"/>
    <mergeCell ref="M32:Q32"/>
    <mergeCell ref="K28:Z31"/>
  </mergeCells>
  <phoneticPr fontId="1" type="noConversion"/>
  <dataValidations count="1">
    <dataValidation type="list" allowBlank="1" showInputMessage="1" showErrorMessage="1" sqref="AC4:AF4" xr:uid="{C7EF9015-2813-4AA2-90D5-46E233F4CB5C}">
      <formula1>$N$5:$N$24</formula1>
    </dataValidation>
  </dataValidations>
  <pageMargins left="0.7" right="0.7" top="0.75" bottom="0.75" header="0.3" footer="0.3"/>
  <pageSetup paperSize="9" orientation="portrait" horizontalDpi="4294967292" r:id="rId1"/>
  <drawing r:id="rId2"/>
  <legacyDrawing r:id="rId3"/>
  <pictur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E79F4-DF2B-4028-9A72-0EFCD91B3155}">
  <sheetPr codeName="Sheet1"/>
  <dimension ref="A1:N200"/>
  <sheetViews>
    <sheetView zoomScaleNormal="100" workbookViewId="0">
      <pane xSplit="2" ySplit="1" topLeftCell="C2" activePane="bottomRight" state="frozen"/>
      <selection pane="topRight" activeCell="C1" sqref="C1"/>
      <selection pane="bottomLeft" activeCell="A2" sqref="A2"/>
      <selection pane="bottomRight" activeCell="N1" sqref="N1"/>
    </sheetView>
  </sheetViews>
  <sheetFormatPr defaultRowHeight="16.5" x14ac:dyDescent="0.3"/>
  <cols>
    <col min="1" max="1" width="5.25" style="6" customWidth="1"/>
    <col min="2" max="2" width="30.625" style="8" customWidth="1"/>
    <col min="3" max="3" width="0.875" style="28" customWidth="1"/>
    <col min="4" max="6" width="12.5" style="10" customWidth="1"/>
    <col min="7" max="7" width="13.75" style="10" customWidth="1"/>
    <col min="8" max="9" width="13.125" style="10" customWidth="1"/>
    <col min="10" max="10" width="10.625" style="10" bestFit="1" customWidth="1"/>
    <col min="11" max="13" width="8.625" style="10" customWidth="1"/>
    <col min="14" max="14" width="9" style="6"/>
    <col min="15" max="16384" width="9" style="8"/>
  </cols>
  <sheetData>
    <row r="1" spans="1:14" s="1" customFormat="1" ht="17.25" thickBot="1" x14ac:dyDescent="0.35">
      <c r="A1" s="13" t="s">
        <v>59</v>
      </c>
      <c r="B1" s="13" t="s">
        <v>60</v>
      </c>
      <c r="C1" s="21" t="s">
        <v>87</v>
      </c>
      <c r="D1" s="13" t="s">
        <v>61</v>
      </c>
      <c r="E1" s="13" t="s">
        <v>62</v>
      </c>
      <c r="F1" s="13" t="s">
        <v>63</v>
      </c>
      <c r="G1" s="13" t="s">
        <v>64</v>
      </c>
      <c r="H1" s="13" t="s">
        <v>65</v>
      </c>
      <c r="I1" s="13" t="s">
        <v>66</v>
      </c>
      <c r="J1" s="13" t="s">
        <v>67</v>
      </c>
      <c r="K1" s="13" t="s">
        <v>68</v>
      </c>
      <c r="L1" s="13" t="s">
        <v>69</v>
      </c>
      <c r="M1" s="13" t="s">
        <v>70</v>
      </c>
      <c r="N1" s="13" t="s">
        <v>39</v>
      </c>
    </row>
    <row r="2" spans="1:14" ht="17.25" thickTop="1" x14ac:dyDescent="0.3">
      <c r="C2" s="27"/>
      <c r="D2" s="9"/>
      <c r="E2" s="30"/>
      <c r="F2" s="29"/>
      <c r="G2" s="9"/>
      <c r="H2" s="9"/>
      <c r="J2" s="9"/>
      <c r="N2" s="7" t="str">
        <f>IF(ISBLANK($C2),"",HYPERLINK($C2,"▶"))</f>
        <v/>
      </c>
    </row>
    <row r="3" spans="1:14" x14ac:dyDescent="0.3">
      <c r="C3" s="27"/>
      <c r="D3" s="9"/>
      <c r="E3" s="30"/>
      <c r="F3" s="29"/>
      <c r="G3" s="9"/>
      <c r="H3" s="9"/>
      <c r="J3" s="9"/>
      <c r="N3" s="7" t="str">
        <f t="shared" ref="N3:N66" si="0">IF(ISBLANK($C3),"",HYPERLINK($C3,"▶"))</f>
        <v/>
      </c>
    </row>
    <row r="4" spans="1:14" x14ac:dyDescent="0.3">
      <c r="C4" s="27"/>
      <c r="D4" s="9"/>
      <c r="E4" s="30"/>
      <c r="F4" s="29"/>
      <c r="G4" s="9"/>
      <c r="H4" s="9"/>
      <c r="I4" s="9"/>
      <c r="J4" s="9"/>
      <c r="K4" s="9"/>
      <c r="N4" s="7" t="str">
        <f t="shared" si="0"/>
        <v/>
      </c>
    </row>
    <row r="5" spans="1:14" x14ac:dyDescent="0.3">
      <c r="C5" s="27"/>
      <c r="D5" s="9"/>
      <c r="E5" s="30"/>
      <c r="F5" s="29"/>
      <c r="G5" s="9"/>
      <c r="H5" s="9"/>
      <c r="I5" s="9"/>
      <c r="J5" s="9"/>
      <c r="K5" s="9"/>
      <c r="N5" s="7" t="str">
        <f t="shared" si="0"/>
        <v/>
      </c>
    </row>
    <row r="6" spans="1:14" x14ac:dyDescent="0.3">
      <c r="C6" s="27"/>
      <c r="D6" s="9"/>
      <c r="E6" s="30"/>
      <c r="F6" s="29"/>
      <c r="G6" s="9"/>
      <c r="H6" s="9"/>
      <c r="I6" s="9"/>
      <c r="J6" s="9"/>
      <c r="K6" s="9"/>
      <c r="N6" s="7" t="str">
        <f t="shared" si="0"/>
        <v/>
      </c>
    </row>
    <row r="7" spans="1:14" x14ac:dyDescent="0.3">
      <c r="C7" s="27"/>
      <c r="D7" s="9"/>
      <c r="E7" s="30"/>
      <c r="F7" s="29"/>
      <c r="G7" s="9"/>
      <c r="H7" s="9"/>
      <c r="I7" s="9"/>
      <c r="J7" s="9"/>
      <c r="K7" s="9"/>
      <c r="N7" s="7" t="str">
        <f t="shared" si="0"/>
        <v/>
      </c>
    </row>
    <row r="8" spans="1:14" x14ac:dyDescent="0.3">
      <c r="C8" s="27"/>
      <c r="D8" s="9"/>
      <c r="E8" s="30"/>
      <c r="F8" s="29"/>
      <c r="G8" s="9"/>
      <c r="H8" s="9"/>
      <c r="I8" s="9"/>
      <c r="J8" s="9"/>
      <c r="K8" s="9"/>
      <c r="N8" s="7" t="str">
        <f t="shared" si="0"/>
        <v/>
      </c>
    </row>
    <row r="9" spans="1:14" x14ac:dyDescent="0.3">
      <c r="C9" s="27"/>
      <c r="D9" s="9"/>
      <c r="E9" s="30"/>
      <c r="F9" s="29"/>
      <c r="G9" s="9"/>
      <c r="H9" s="9"/>
      <c r="I9" s="9"/>
      <c r="J9" s="9"/>
      <c r="K9" s="9"/>
      <c r="N9" s="7" t="str">
        <f t="shared" si="0"/>
        <v/>
      </c>
    </row>
    <row r="10" spans="1:14" x14ac:dyDescent="0.3">
      <c r="C10" s="27"/>
      <c r="D10" s="9"/>
      <c r="E10" s="30"/>
      <c r="F10" s="29"/>
      <c r="G10" s="9"/>
      <c r="H10" s="9"/>
      <c r="I10" s="9"/>
      <c r="J10" s="9"/>
      <c r="K10" s="9"/>
      <c r="N10" s="7" t="str">
        <f t="shared" si="0"/>
        <v/>
      </c>
    </row>
    <row r="11" spans="1:14" x14ac:dyDescent="0.3">
      <c r="C11" s="27"/>
      <c r="D11" s="9"/>
      <c r="E11" s="30"/>
      <c r="F11" s="29"/>
      <c r="G11" s="9"/>
      <c r="H11" s="9"/>
      <c r="I11" s="9"/>
      <c r="J11" s="9"/>
      <c r="K11" s="9"/>
      <c r="N11" s="7" t="str">
        <f t="shared" si="0"/>
        <v/>
      </c>
    </row>
    <row r="12" spans="1:14" x14ac:dyDescent="0.3">
      <c r="C12" s="27"/>
      <c r="D12" s="9"/>
      <c r="E12" s="30"/>
      <c r="F12" s="29"/>
      <c r="G12" s="9"/>
      <c r="H12" s="9"/>
      <c r="I12" s="9"/>
      <c r="J12" s="9"/>
      <c r="K12" s="9"/>
      <c r="N12" s="7" t="str">
        <f t="shared" si="0"/>
        <v/>
      </c>
    </row>
    <row r="13" spans="1:14" x14ac:dyDescent="0.3">
      <c r="C13" s="27"/>
      <c r="D13" s="9"/>
      <c r="E13" s="30"/>
      <c r="F13" s="29"/>
      <c r="G13" s="9"/>
      <c r="H13" s="9"/>
      <c r="I13" s="9"/>
      <c r="J13" s="9"/>
      <c r="K13" s="9"/>
      <c r="N13" s="7" t="str">
        <f t="shared" si="0"/>
        <v/>
      </c>
    </row>
    <row r="14" spans="1:14" x14ac:dyDescent="0.3">
      <c r="C14" s="27"/>
      <c r="D14" s="9"/>
      <c r="E14" s="30"/>
      <c r="F14" s="29"/>
      <c r="G14" s="9"/>
      <c r="H14" s="9"/>
      <c r="I14" s="9"/>
      <c r="J14" s="9"/>
      <c r="K14" s="9"/>
      <c r="N14" s="7" t="str">
        <f t="shared" si="0"/>
        <v/>
      </c>
    </row>
    <row r="15" spans="1:14" x14ac:dyDescent="0.3">
      <c r="C15" s="27"/>
      <c r="D15" s="9"/>
      <c r="E15" s="30"/>
      <c r="F15" s="29"/>
      <c r="G15" s="9"/>
      <c r="H15" s="9"/>
      <c r="I15" s="9"/>
      <c r="J15" s="9"/>
      <c r="K15" s="9"/>
      <c r="N15" s="7" t="str">
        <f t="shared" si="0"/>
        <v/>
      </c>
    </row>
    <row r="16" spans="1:14" x14ac:dyDescent="0.3">
      <c r="C16" s="27"/>
      <c r="D16" s="9"/>
      <c r="E16" s="30"/>
      <c r="F16" s="29"/>
      <c r="G16" s="9"/>
      <c r="H16" s="9"/>
      <c r="I16" s="9"/>
      <c r="J16" s="9"/>
      <c r="K16" s="9"/>
      <c r="L16" s="11"/>
      <c r="N16" s="7" t="str">
        <f t="shared" si="0"/>
        <v/>
      </c>
    </row>
    <row r="17" spans="3:14" x14ac:dyDescent="0.3">
      <c r="C17" s="27"/>
      <c r="D17" s="9"/>
      <c r="E17" s="30"/>
      <c r="F17" s="29"/>
      <c r="G17" s="9"/>
      <c r="H17" s="9"/>
      <c r="I17" s="9"/>
      <c r="J17" s="9"/>
      <c r="K17" s="9"/>
      <c r="N17" s="7" t="str">
        <f t="shared" si="0"/>
        <v/>
      </c>
    </row>
    <row r="18" spans="3:14" x14ac:dyDescent="0.3">
      <c r="C18" s="27"/>
      <c r="D18" s="9"/>
      <c r="E18" s="30"/>
      <c r="F18" s="29"/>
      <c r="G18" s="9"/>
      <c r="H18" s="9"/>
      <c r="I18" s="9"/>
      <c r="J18" s="9"/>
      <c r="K18" s="9"/>
      <c r="N18" s="7" t="str">
        <f t="shared" si="0"/>
        <v/>
      </c>
    </row>
    <row r="19" spans="3:14" x14ac:dyDescent="0.3">
      <c r="C19" s="27"/>
      <c r="D19" s="9"/>
      <c r="E19" s="30"/>
      <c r="F19" s="29"/>
      <c r="G19" s="9"/>
      <c r="H19" s="9"/>
      <c r="I19" s="9"/>
      <c r="J19" s="9"/>
      <c r="K19" s="9"/>
      <c r="N19" s="7" t="str">
        <f t="shared" si="0"/>
        <v/>
      </c>
    </row>
    <row r="20" spans="3:14" x14ac:dyDescent="0.3">
      <c r="C20" s="27"/>
      <c r="D20" s="9"/>
      <c r="E20" s="30"/>
      <c r="F20" s="29"/>
      <c r="G20" s="9"/>
      <c r="H20" s="9"/>
      <c r="I20" s="9"/>
      <c r="J20" s="9"/>
      <c r="K20" s="9"/>
      <c r="N20" s="7" t="str">
        <f t="shared" si="0"/>
        <v/>
      </c>
    </row>
    <row r="21" spans="3:14" x14ac:dyDescent="0.3">
      <c r="C21" s="27"/>
      <c r="D21" s="9"/>
      <c r="E21" s="30"/>
      <c r="F21" s="29"/>
      <c r="G21" s="9"/>
      <c r="H21" s="9"/>
      <c r="I21" s="9"/>
      <c r="J21" s="9"/>
      <c r="K21" s="9"/>
      <c r="N21" s="7" t="str">
        <f t="shared" si="0"/>
        <v/>
      </c>
    </row>
    <row r="22" spans="3:14" x14ac:dyDescent="0.3">
      <c r="C22" s="27"/>
      <c r="D22" s="9"/>
      <c r="E22" s="30"/>
      <c r="F22" s="29"/>
      <c r="G22" s="9"/>
      <c r="H22" s="9"/>
      <c r="I22" s="9"/>
      <c r="J22" s="9"/>
      <c r="K22" s="9"/>
      <c r="L22" s="11"/>
      <c r="N22" s="7" t="str">
        <f t="shared" si="0"/>
        <v/>
      </c>
    </row>
    <row r="23" spans="3:14" x14ac:dyDescent="0.3">
      <c r="C23" s="27"/>
      <c r="D23" s="9"/>
      <c r="E23" s="30"/>
      <c r="F23" s="29"/>
      <c r="G23" s="9"/>
      <c r="H23" s="9"/>
      <c r="I23" s="9"/>
      <c r="J23" s="9"/>
      <c r="K23" s="9"/>
      <c r="N23" s="7" t="str">
        <f t="shared" si="0"/>
        <v/>
      </c>
    </row>
    <row r="24" spans="3:14" x14ac:dyDescent="0.3">
      <c r="C24" s="27"/>
      <c r="D24" s="9"/>
      <c r="E24" s="30"/>
      <c r="F24" s="29"/>
      <c r="G24" s="9"/>
      <c r="H24" s="9"/>
      <c r="I24" s="9"/>
      <c r="J24" s="9"/>
      <c r="K24" s="9"/>
      <c r="N24" s="7" t="str">
        <f t="shared" si="0"/>
        <v/>
      </c>
    </row>
    <row r="25" spans="3:14" x14ac:dyDescent="0.3">
      <c r="C25" s="27"/>
      <c r="D25" s="9"/>
      <c r="E25" s="30"/>
      <c r="F25" s="29"/>
      <c r="G25" s="9"/>
      <c r="H25" s="9"/>
      <c r="I25" s="9"/>
      <c r="J25" s="9"/>
      <c r="K25" s="9"/>
      <c r="N25" s="7" t="str">
        <f t="shared" si="0"/>
        <v/>
      </c>
    </row>
    <row r="26" spans="3:14" x14ac:dyDescent="0.3">
      <c r="C26" s="27"/>
      <c r="D26" s="9"/>
      <c r="E26" s="30"/>
      <c r="F26" s="29"/>
      <c r="G26" s="9"/>
      <c r="H26" s="9"/>
      <c r="I26" s="9"/>
      <c r="J26" s="9"/>
      <c r="K26" s="9"/>
      <c r="N26" s="7" t="str">
        <f t="shared" si="0"/>
        <v/>
      </c>
    </row>
    <row r="27" spans="3:14" x14ac:dyDescent="0.3">
      <c r="C27" s="27"/>
      <c r="D27" s="9"/>
      <c r="E27" s="30"/>
      <c r="F27" s="29"/>
      <c r="G27" s="9"/>
      <c r="H27" s="9"/>
      <c r="I27" s="9"/>
      <c r="J27" s="9"/>
      <c r="K27" s="9"/>
      <c r="N27" s="7" t="str">
        <f t="shared" si="0"/>
        <v/>
      </c>
    </row>
    <row r="28" spans="3:14" x14ac:dyDescent="0.3">
      <c r="C28" s="27"/>
      <c r="D28" s="9"/>
      <c r="E28" s="30"/>
      <c r="F28" s="29"/>
      <c r="G28" s="9"/>
      <c r="H28" s="9"/>
      <c r="I28" s="9"/>
      <c r="J28" s="9"/>
      <c r="K28" s="9"/>
      <c r="N28" s="7" t="str">
        <f t="shared" si="0"/>
        <v/>
      </c>
    </row>
    <row r="29" spans="3:14" x14ac:dyDescent="0.3">
      <c r="C29" s="27"/>
      <c r="D29" s="9"/>
      <c r="E29" s="30"/>
      <c r="F29" s="29"/>
      <c r="G29" s="9"/>
      <c r="H29" s="9"/>
      <c r="I29" s="9"/>
      <c r="J29" s="9"/>
      <c r="K29" s="9"/>
      <c r="L29" s="11"/>
      <c r="N29" s="7" t="str">
        <f t="shared" si="0"/>
        <v/>
      </c>
    </row>
    <row r="30" spans="3:14" x14ac:dyDescent="0.3">
      <c r="C30" s="27"/>
      <c r="D30" s="9"/>
      <c r="E30" s="30"/>
      <c r="F30" s="29"/>
      <c r="G30" s="9"/>
      <c r="H30" s="9"/>
      <c r="I30" s="9"/>
      <c r="J30" s="9"/>
      <c r="K30" s="9"/>
      <c r="L30" s="11"/>
      <c r="N30" s="7" t="str">
        <f t="shared" si="0"/>
        <v/>
      </c>
    </row>
    <row r="31" spans="3:14" x14ac:dyDescent="0.3">
      <c r="C31" s="27"/>
      <c r="D31" s="9"/>
      <c r="E31" s="30"/>
      <c r="F31" s="29"/>
      <c r="G31" s="9"/>
      <c r="H31" s="9"/>
      <c r="I31" s="9"/>
      <c r="J31" s="9"/>
      <c r="K31" s="9"/>
      <c r="N31" s="7" t="str">
        <f t="shared" si="0"/>
        <v/>
      </c>
    </row>
    <row r="32" spans="3:14" x14ac:dyDescent="0.3">
      <c r="E32" s="30"/>
      <c r="F32" s="30"/>
      <c r="N32" s="7" t="str">
        <f t="shared" si="0"/>
        <v/>
      </c>
    </row>
    <row r="33" spans="5:14" x14ac:dyDescent="0.3">
      <c r="E33" s="30"/>
      <c r="F33" s="30"/>
      <c r="N33" s="7" t="str">
        <f t="shared" si="0"/>
        <v/>
      </c>
    </row>
    <row r="34" spans="5:14" x14ac:dyDescent="0.3">
      <c r="E34" s="30"/>
      <c r="F34" s="30"/>
      <c r="N34" s="7" t="str">
        <f t="shared" si="0"/>
        <v/>
      </c>
    </row>
    <row r="35" spans="5:14" x14ac:dyDescent="0.3">
      <c r="E35" s="30"/>
      <c r="F35" s="30"/>
      <c r="N35" s="7" t="str">
        <f t="shared" si="0"/>
        <v/>
      </c>
    </row>
    <row r="36" spans="5:14" x14ac:dyDescent="0.3">
      <c r="E36" s="30"/>
      <c r="F36" s="30"/>
      <c r="N36" s="7" t="str">
        <f t="shared" si="0"/>
        <v/>
      </c>
    </row>
    <row r="37" spans="5:14" x14ac:dyDescent="0.3">
      <c r="E37" s="30"/>
      <c r="F37" s="30"/>
      <c r="N37" s="7" t="str">
        <f t="shared" si="0"/>
        <v/>
      </c>
    </row>
    <row r="38" spans="5:14" x14ac:dyDescent="0.3">
      <c r="E38" s="30"/>
      <c r="F38" s="30"/>
      <c r="N38" s="7" t="str">
        <f t="shared" si="0"/>
        <v/>
      </c>
    </row>
    <row r="39" spans="5:14" x14ac:dyDescent="0.3">
      <c r="E39" s="30"/>
      <c r="F39" s="30"/>
      <c r="N39" s="7" t="str">
        <f t="shared" si="0"/>
        <v/>
      </c>
    </row>
    <row r="40" spans="5:14" x14ac:dyDescent="0.3">
      <c r="E40" s="30"/>
      <c r="F40" s="30"/>
      <c r="N40" s="7" t="str">
        <f t="shared" si="0"/>
        <v/>
      </c>
    </row>
    <row r="41" spans="5:14" x14ac:dyDescent="0.3">
      <c r="E41" s="30"/>
      <c r="F41" s="30"/>
      <c r="N41" s="7" t="str">
        <f t="shared" si="0"/>
        <v/>
      </c>
    </row>
    <row r="42" spans="5:14" x14ac:dyDescent="0.3">
      <c r="E42" s="30"/>
      <c r="F42" s="30"/>
      <c r="N42" s="7" t="str">
        <f t="shared" si="0"/>
        <v/>
      </c>
    </row>
    <row r="43" spans="5:14" x14ac:dyDescent="0.3">
      <c r="E43" s="30"/>
      <c r="F43" s="30"/>
      <c r="N43" s="7" t="str">
        <f t="shared" si="0"/>
        <v/>
      </c>
    </row>
    <row r="44" spans="5:14" x14ac:dyDescent="0.3">
      <c r="E44" s="30"/>
      <c r="F44" s="30"/>
      <c r="N44" s="7" t="str">
        <f t="shared" si="0"/>
        <v/>
      </c>
    </row>
    <row r="45" spans="5:14" x14ac:dyDescent="0.3">
      <c r="E45" s="30"/>
      <c r="F45" s="30"/>
      <c r="N45" s="7" t="str">
        <f t="shared" si="0"/>
        <v/>
      </c>
    </row>
    <row r="46" spans="5:14" x14ac:dyDescent="0.3">
      <c r="E46" s="30"/>
      <c r="F46" s="30"/>
      <c r="N46" s="7" t="str">
        <f t="shared" si="0"/>
        <v/>
      </c>
    </row>
    <row r="47" spans="5:14" x14ac:dyDescent="0.3">
      <c r="E47" s="30"/>
      <c r="F47" s="30"/>
      <c r="N47" s="7" t="str">
        <f t="shared" si="0"/>
        <v/>
      </c>
    </row>
    <row r="48" spans="5:14" x14ac:dyDescent="0.3">
      <c r="E48" s="30"/>
      <c r="F48" s="30"/>
      <c r="N48" s="7" t="str">
        <f t="shared" si="0"/>
        <v/>
      </c>
    </row>
    <row r="49" spans="5:14" x14ac:dyDescent="0.3">
      <c r="E49" s="30"/>
      <c r="F49" s="30"/>
      <c r="N49" s="7" t="str">
        <f t="shared" si="0"/>
        <v/>
      </c>
    </row>
    <row r="50" spans="5:14" x14ac:dyDescent="0.3">
      <c r="E50" s="30"/>
      <c r="F50" s="30"/>
      <c r="N50" s="7" t="str">
        <f t="shared" si="0"/>
        <v/>
      </c>
    </row>
    <row r="51" spans="5:14" x14ac:dyDescent="0.3">
      <c r="E51" s="30"/>
      <c r="F51" s="30"/>
      <c r="N51" s="7" t="str">
        <f t="shared" si="0"/>
        <v/>
      </c>
    </row>
    <row r="52" spans="5:14" x14ac:dyDescent="0.3">
      <c r="E52" s="30"/>
      <c r="F52" s="30"/>
      <c r="N52" s="7" t="str">
        <f t="shared" si="0"/>
        <v/>
      </c>
    </row>
    <row r="53" spans="5:14" x14ac:dyDescent="0.3">
      <c r="E53" s="30"/>
      <c r="F53" s="30"/>
      <c r="N53" s="7" t="str">
        <f t="shared" si="0"/>
        <v/>
      </c>
    </row>
    <row r="54" spans="5:14" x14ac:dyDescent="0.3">
      <c r="E54" s="30"/>
      <c r="F54" s="30"/>
      <c r="N54" s="7" t="str">
        <f t="shared" si="0"/>
        <v/>
      </c>
    </row>
    <row r="55" spans="5:14" x14ac:dyDescent="0.3">
      <c r="E55" s="30"/>
      <c r="F55" s="30"/>
      <c r="N55" s="7" t="str">
        <f t="shared" si="0"/>
        <v/>
      </c>
    </row>
    <row r="56" spans="5:14" x14ac:dyDescent="0.3">
      <c r="E56" s="30"/>
      <c r="F56" s="30"/>
      <c r="N56" s="7" t="str">
        <f t="shared" si="0"/>
        <v/>
      </c>
    </row>
    <row r="57" spans="5:14" x14ac:dyDescent="0.3">
      <c r="E57" s="30"/>
      <c r="F57" s="30"/>
      <c r="N57" s="7" t="str">
        <f t="shared" si="0"/>
        <v/>
      </c>
    </row>
    <row r="58" spans="5:14" x14ac:dyDescent="0.3">
      <c r="E58" s="30"/>
      <c r="F58" s="30"/>
      <c r="N58" s="7" t="str">
        <f t="shared" si="0"/>
        <v/>
      </c>
    </row>
    <row r="59" spans="5:14" x14ac:dyDescent="0.3">
      <c r="E59" s="30"/>
      <c r="F59" s="30"/>
      <c r="N59" s="7" t="str">
        <f t="shared" si="0"/>
        <v/>
      </c>
    </row>
    <row r="60" spans="5:14" x14ac:dyDescent="0.3">
      <c r="E60" s="30"/>
      <c r="F60" s="30"/>
      <c r="N60" s="7" t="str">
        <f t="shared" si="0"/>
        <v/>
      </c>
    </row>
    <row r="61" spans="5:14" x14ac:dyDescent="0.3">
      <c r="E61" s="30"/>
      <c r="F61" s="30"/>
      <c r="N61" s="7" t="str">
        <f t="shared" si="0"/>
        <v/>
      </c>
    </row>
    <row r="62" spans="5:14" x14ac:dyDescent="0.3">
      <c r="E62" s="30"/>
      <c r="F62" s="30"/>
      <c r="N62" s="7" t="str">
        <f t="shared" si="0"/>
        <v/>
      </c>
    </row>
    <row r="63" spans="5:14" x14ac:dyDescent="0.3">
      <c r="E63" s="30"/>
      <c r="F63" s="30"/>
      <c r="N63" s="7" t="str">
        <f t="shared" si="0"/>
        <v/>
      </c>
    </row>
    <row r="64" spans="5:14" x14ac:dyDescent="0.3">
      <c r="E64" s="30"/>
      <c r="F64" s="30"/>
      <c r="N64" s="7" t="str">
        <f t="shared" si="0"/>
        <v/>
      </c>
    </row>
    <row r="65" spans="5:14" x14ac:dyDescent="0.3">
      <c r="E65" s="30"/>
      <c r="F65" s="30"/>
      <c r="N65" s="7" t="str">
        <f t="shared" si="0"/>
        <v/>
      </c>
    </row>
    <row r="66" spans="5:14" x14ac:dyDescent="0.3">
      <c r="E66" s="30"/>
      <c r="F66" s="30"/>
      <c r="N66" s="7" t="str">
        <f t="shared" si="0"/>
        <v/>
      </c>
    </row>
    <row r="67" spans="5:14" x14ac:dyDescent="0.3">
      <c r="E67" s="30"/>
      <c r="F67" s="30"/>
      <c r="N67" s="7" t="str">
        <f t="shared" ref="N67:N130" si="1">IF(ISBLANK($C67),"",HYPERLINK($C67,"▶"))</f>
        <v/>
      </c>
    </row>
    <row r="68" spans="5:14" x14ac:dyDescent="0.3">
      <c r="E68" s="30"/>
      <c r="F68" s="30"/>
      <c r="N68" s="7" t="str">
        <f t="shared" si="1"/>
        <v/>
      </c>
    </row>
    <row r="69" spans="5:14" x14ac:dyDescent="0.3">
      <c r="E69" s="30"/>
      <c r="F69" s="30"/>
      <c r="N69" s="7" t="str">
        <f t="shared" si="1"/>
        <v/>
      </c>
    </row>
    <row r="70" spans="5:14" x14ac:dyDescent="0.3">
      <c r="E70" s="30"/>
      <c r="F70" s="30"/>
      <c r="N70" s="7" t="str">
        <f t="shared" si="1"/>
        <v/>
      </c>
    </row>
    <row r="71" spans="5:14" x14ac:dyDescent="0.3">
      <c r="E71" s="30"/>
      <c r="F71" s="30"/>
      <c r="N71" s="7" t="str">
        <f t="shared" si="1"/>
        <v/>
      </c>
    </row>
    <row r="72" spans="5:14" x14ac:dyDescent="0.3">
      <c r="E72" s="30"/>
      <c r="F72" s="30"/>
      <c r="N72" s="7" t="str">
        <f t="shared" si="1"/>
        <v/>
      </c>
    </row>
    <row r="73" spans="5:14" x14ac:dyDescent="0.3">
      <c r="E73" s="30"/>
      <c r="F73" s="30"/>
      <c r="N73" s="7" t="str">
        <f t="shared" si="1"/>
        <v/>
      </c>
    </row>
    <row r="74" spans="5:14" x14ac:dyDescent="0.3">
      <c r="E74" s="30"/>
      <c r="F74" s="30"/>
      <c r="N74" s="7" t="str">
        <f t="shared" si="1"/>
        <v/>
      </c>
    </row>
    <row r="75" spans="5:14" x14ac:dyDescent="0.3">
      <c r="E75" s="30"/>
      <c r="F75" s="30"/>
      <c r="N75" s="7" t="str">
        <f t="shared" si="1"/>
        <v/>
      </c>
    </row>
    <row r="76" spans="5:14" x14ac:dyDescent="0.3">
      <c r="E76" s="30"/>
      <c r="F76" s="30"/>
      <c r="N76" s="7" t="str">
        <f t="shared" si="1"/>
        <v/>
      </c>
    </row>
    <row r="77" spans="5:14" x14ac:dyDescent="0.3">
      <c r="E77" s="30"/>
      <c r="F77" s="30"/>
      <c r="N77" s="7" t="str">
        <f t="shared" si="1"/>
        <v/>
      </c>
    </row>
    <row r="78" spans="5:14" x14ac:dyDescent="0.3">
      <c r="E78" s="30"/>
      <c r="F78" s="30"/>
      <c r="N78" s="7" t="str">
        <f t="shared" si="1"/>
        <v/>
      </c>
    </row>
    <row r="79" spans="5:14" x14ac:dyDescent="0.3">
      <c r="E79" s="30"/>
      <c r="F79" s="30"/>
      <c r="N79" s="7" t="str">
        <f t="shared" si="1"/>
        <v/>
      </c>
    </row>
    <row r="80" spans="5:14" x14ac:dyDescent="0.3">
      <c r="E80" s="30"/>
      <c r="F80" s="30"/>
      <c r="N80" s="7" t="str">
        <f t="shared" si="1"/>
        <v/>
      </c>
    </row>
    <row r="81" spans="5:14" x14ac:dyDescent="0.3">
      <c r="E81" s="30"/>
      <c r="F81" s="30"/>
      <c r="N81" s="7" t="str">
        <f t="shared" si="1"/>
        <v/>
      </c>
    </row>
    <row r="82" spans="5:14" x14ac:dyDescent="0.3">
      <c r="E82" s="30"/>
      <c r="F82" s="30"/>
      <c r="N82" s="7" t="str">
        <f t="shared" si="1"/>
        <v/>
      </c>
    </row>
    <row r="83" spans="5:14" x14ac:dyDescent="0.3">
      <c r="E83" s="30"/>
      <c r="F83" s="30"/>
      <c r="N83" s="7" t="str">
        <f t="shared" si="1"/>
        <v/>
      </c>
    </row>
    <row r="84" spans="5:14" x14ac:dyDescent="0.3">
      <c r="E84" s="30"/>
      <c r="F84" s="30"/>
      <c r="N84" s="7" t="str">
        <f t="shared" si="1"/>
        <v/>
      </c>
    </row>
    <row r="85" spans="5:14" x14ac:dyDescent="0.3">
      <c r="E85" s="30"/>
      <c r="F85" s="30"/>
      <c r="N85" s="7" t="str">
        <f t="shared" si="1"/>
        <v/>
      </c>
    </row>
    <row r="86" spans="5:14" x14ac:dyDescent="0.3">
      <c r="E86" s="30"/>
      <c r="F86" s="30"/>
      <c r="N86" s="7" t="str">
        <f t="shared" si="1"/>
        <v/>
      </c>
    </row>
    <row r="87" spans="5:14" x14ac:dyDescent="0.3">
      <c r="E87" s="30"/>
      <c r="F87" s="30"/>
      <c r="N87" s="7" t="str">
        <f t="shared" si="1"/>
        <v/>
      </c>
    </row>
    <row r="88" spans="5:14" x14ac:dyDescent="0.3">
      <c r="E88" s="30"/>
      <c r="F88" s="30"/>
      <c r="N88" s="7" t="str">
        <f t="shared" si="1"/>
        <v/>
      </c>
    </row>
    <row r="89" spans="5:14" x14ac:dyDescent="0.3">
      <c r="E89" s="30"/>
      <c r="F89" s="30"/>
      <c r="N89" s="7" t="str">
        <f t="shared" si="1"/>
        <v/>
      </c>
    </row>
    <row r="90" spans="5:14" x14ac:dyDescent="0.3">
      <c r="E90" s="30"/>
      <c r="F90" s="30"/>
      <c r="N90" s="7" t="str">
        <f t="shared" si="1"/>
        <v/>
      </c>
    </row>
    <row r="91" spans="5:14" x14ac:dyDescent="0.3">
      <c r="E91" s="30"/>
      <c r="F91" s="30"/>
      <c r="N91" s="7" t="str">
        <f t="shared" si="1"/>
        <v/>
      </c>
    </row>
    <row r="92" spans="5:14" x14ac:dyDescent="0.3">
      <c r="E92" s="30"/>
      <c r="F92" s="30"/>
      <c r="N92" s="7" t="str">
        <f t="shared" si="1"/>
        <v/>
      </c>
    </row>
    <row r="93" spans="5:14" x14ac:dyDescent="0.3">
      <c r="E93" s="30"/>
      <c r="F93" s="30"/>
      <c r="N93" s="7" t="str">
        <f t="shared" si="1"/>
        <v/>
      </c>
    </row>
    <row r="94" spans="5:14" x14ac:dyDescent="0.3">
      <c r="E94" s="30"/>
      <c r="F94" s="30"/>
      <c r="N94" s="7" t="str">
        <f t="shared" si="1"/>
        <v/>
      </c>
    </row>
    <row r="95" spans="5:14" x14ac:dyDescent="0.3">
      <c r="E95" s="30"/>
      <c r="F95" s="30"/>
      <c r="N95" s="7" t="str">
        <f t="shared" si="1"/>
        <v/>
      </c>
    </row>
    <row r="96" spans="5:14" x14ac:dyDescent="0.3">
      <c r="E96" s="30"/>
      <c r="F96" s="30"/>
      <c r="N96" s="7" t="str">
        <f t="shared" si="1"/>
        <v/>
      </c>
    </row>
    <row r="97" spans="5:14" x14ac:dyDescent="0.3">
      <c r="E97" s="30"/>
      <c r="F97" s="30"/>
      <c r="N97" s="7" t="str">
        <f t="shared" si="1"/>
        <v/>
      </c>
    </row>
    <row r="98" spans="5:14" x14ac:dyDescent="0.3">
      <c r="E98" s="30"/>
      <c r="F98" s="30"/>
      <c r="N98" s="7" t="str">
        <f t="shared" si="1"/>
        <v/>
      </c>
    </row>
    <row r="99" spans="5:14" x14ac:dyDescent="0.3">
      <c r="E99" s="30"/>
      <c r="F99" s="30"/>
      <c r="N99" s="7" t="str">
        <f t="shared" si="1"/>
        <v/>
      </c>
    </row>
    <row r="100" spans="5:14" x14ac:dyDescent="0.3">
      <c r="E100" s="30"/>
      <c r="F100" s="30"/>
      <c r="N100" s="7" t="str">
        <f t="shared" si="1"/>
        <v/>
      </c>
    </row>
    <row r="101" spans="5:14" x14ac:dyDescent="0.3">
      <c r="E101" s="30"/>
      <c r="F101" s="30"/>
      <c r="N101" s="7" t="str">
        <f t="shared" si="1"/>
        <v/>
      </c>
    </row>
    <row r="102" spans="5:14" x14ac:dyDescent="0.3">
      <c r="E102" s="30"/>
      <c r="F102" s="30"/>
      <c r="N102" s="7" t="str">
        <f t="shared" si="1"/>
        <v/>
      </c>
    </row>
    <row r="103" spans="5:14" x14ac:dyDescent="0.3">
      <c r="E103" s="30"/>
      <c r="F103" s="30"/>
      <c r="N103" s="7" t="str">
        <f t="shared" si="1"/>
        <v/>
      </c>
    </row>
    <row r="104" spans="5:14" x14ac:dyDescent="0.3">
      <c r="E104" s="30"/>
      <c r="F104" s="30"/>
      <c r="N104" s="7" t="str">
        <f t="shared" si="1"/>
        <v/>
      </c>
    </row>
    <row r="105" spans="5:14" x14ac:dyDescent="0.3">
      <c r="E105" s="30"/>
      <c r="F105" s="30"/>
      <c r="N105" s="7" t="str">
        <f t="shared" si="1"/>
        <v/>
      </c>
    </row>
    <row r="106" spans="5:14" x14ac:dyDescent="0.3">
      <c r="E106" s="30"/>
      <c r="F106" s="30"/>
      <c r="N106" s="7" t="str">
        <f t="shared" si="1"/>
        <v/>
      </c>
    </row>
    <row r="107" spans="5:14" x14ac:dyDescent="0.3">
      <c r="E107" s="30"/>
      <c r="F107" s="30"/>
      <c r="N107" s="7" t="str">
        <f t="shared" si="1"/>
        <v/>
      </c>
    </row>
    <row r="108" spans="5:14" x14ac:dyDescent="0.3">
      <c r="E108" s="30"/>
      <c r="F108" s="30"/>
      <c r="N108" s="7" t="str">
        <f t="shared" si="1"/>
        <v/>
      </c>
    </row>
    <row r="109" spans="5:14" x14ac:dyDescent="0.3">
      <c r="E109" s="30"/>
      <c r="F109" s="30"/>
      <c r="N109" s="7" t="str">
        <f t="shared" si="1"/>
        <v/>
      </c>
    </row>
    <row r="110" spans="5:14" x14ac:dyDescent="0.3">
      <c r="E110" s="30"/>
      <c r="F110" s="30"/>
      <c r="N110" s="7" t="str">
        <f t="shared" si="1"/>
        <v/>
      </c>
    </row>
    <row r="111" spans="5:14" x14ac:dyDescent="0.3">
      <c r="E111" s="30"/>
      <c r="F111" s="30"/>
      <c r="N111" s="7" t="str">
        <f t="shared" si="1"/>
        <v/>
      </c>
    </row>
    <row r="112" spans="5:14" x14ac:dyDescent="0.3">
      <c r="E112" s="30"/>
      <c r="F112" s="30"/>
      <c r="N112" s="7" t="str">
        <f t="shared" si="1"/>
        <v/>
      </c>
    </row>
    <row r="113" spans="5:14" x14ac:dyDescent="0.3">
      <c r="E113" s="30"/>
      <c r="F113" s="30"/>
      <c r="N113" s="7" t="str">
        <f t="shared" si="1"/>
        <v/>
      </c>
    </row>
    <row r="114" spans="5:14" x14ac:dyDescent="0.3">
      <c r="E114" s="30"/>
      <c r="F114" s="30"/>
      <c r="N114" s="7" t="str">
        <f t="shared" si="1"/>
        <v/>
      </c>
    </row>
    <row r="115" spans="5:14" x14ac:dyDescent="0.3">
      <c r="E115" s="30"/>
      <c r="F115" s="30"/>
      <c r="N115" s="7" t="str">
        <f t="shared" si="1"/>
        <v/>
      </c>
    </row>
    <row r="116" spans="5:14" x14ac:dyDescent="0.3">
      <c r="E116" s="30"/>
      <c r="F116" s="30"/>
      <c r="N116" s="7" t="str">
        <f t="shared" si="1"/>
        <v/>
      </c>
    </row>
    <row r="117" spans="5:14" x14ac:dyDescent="0.3">
      <c r="E117" s="30"/>
      <c r="F117" s="30"/>
      <c r="N117" s="7" t="str">
        <f t="shared" si="1"/>
        <v/>
      </c>
    </row>
    <row r="118" spans="5:14" x14ac:dyDescent="0.3">
      <c r="E118" s="30"/>
      <c r="F118" s="30"/>
      <c r="N118" s="7" t="str">
        <f t="shared" si="1"/>
        <v/>
      </c>
    </row>
    <row r="119" spans="5:14" x14ac:dyDescent="0.3">
      <c r="E119" s="30"/>
      <c r="F119" s="30"/>
      <c r="N119" s="7" t="str">
        <f t="shared" si="1"/>
        <v/>
      </c>
    </row>
    <row r="120" spans="5:14" x14ac:dyDescent="0.3">
      <c r="E120" s="30"/>
      <c r="F120" s="30"/>
      <c r="N120" s="7" t="str">
        <f t="shared" si="1"/>
        <v/>
      </c>
    </row>
    <row r="121" spans="5:14" x14ac:dyDescent="0.3">
      <c r="E121" s="30"/>
      <c r="F121" s="30"/>
      <c r="N121" s="7" t="str">
        <f t="shared" si="1"/>
        <v/>
      </c>
    </row>
    <row r="122" spans="5:14" x14ac:dyDescent="0.3">
      <c r="E122" s="30"/>
      <c r="F122" s="30"/>
      <c r="N122" s="7" t="str">
        <f t="shared" si="1"/>
        <v/>
      </c>
    </row>
    <row r="123" spans="5:14" x14ac:dyDescent="0.3">
      <c r="E123" s="30"/>
      <c r="F123" s="30"/>
      <c r="N123" s="7" t="str">
        <f t="shared" si="1"/>
        <v/>
      </c>
    </row>
    <row r="124" spans="5:14" x14ac:dyDescent="0.3">
      <c r="E124" s="30"/>
      <c r="F124" s="30"/>
      <c r="N124" s="7" t="str">
        <f t="shared" si="1"/>
        <v/>
      </c>
    </row>
    <row r="125" spans="5:14" x14ac:dyDescent="0.3">
      <c r="E125" s="30"/>
      <c r="F125" s="30"/>
      <c r="N125" s="7" t="str">
        <f t="shared" si="1"/>
        <v/>
      </c>
    </row>
    <row r="126" spans="5:14" x14ac:dyDescent="0.3">
      <c r="E126" s="30"/>
      <c r="F126" s="30"/>
      <c r="N126" s="7" t="str">
        <f t="shared" si="1"/>
        <v/>
      </c>
    </row>
    <row r="127" spans="5:14" x14ac:dyDescent="0.3">
      <c r="E127" s="30"/>
      <c r="F127" s="30"/>
      <c r="N127" s="7" t="str">
        <f t="shared" si="1"/>
        <v/>
      </c>
    </row>
    <row r="128" spans="5:14" x14ac:dyDescent="0.3">
      <c r="E128" s="30"/>
      <c r="F128" s="30"/>
      <c r="N128" s="7" t="str">
        <f t="shared" si="1"/>
        <v/>
      </c>
    </row>
    <row r="129" spans="5:14" x14ac:dyDescent="0.3">
      <c r="E129" s="30"/>
      <c r="F129" s="30"/>
      <c r="N129" s="7" t="str">
        <f t="shared" si="1"/>
        <v/>
      </c>
    </row>
    <row r="130" spans="5:14" x14ac:dyDescent="0.3">
      <c r="E130" s="30"/>
      <c r="F130" s="30"/>
      <c r="N130" s="7" t="str">
        <f t="shared" si="1"/>
        <v/>
      </c>
    </row>
    <row r="131" spans="5:14" x14ac:dyDescent="0.3">
      <c r="E131" s="30"/>
      <c r="F131" s="30"/>
      <c r="N131" s="7" t="str">
        <f t="shared" ref="N131:N194" si="2">IF(ISBLANK($C131),"",HYPERLINK($C131,"▶"))</f>
        <v/>
      </c>
    </row>
    <row r="132" spans="5:14" x14ac:dyDescent="0.3">
      <c r="E132" s="30"/>
      <c r="F132" s="30"/>
      <c r="N132" s="7" t="str">
        <f t="shared" si="2"/>
        <v/>
      </c>
    </row>
    <row r="133" spans="5:14" x14ac:dyDescent="0.3">
      <c r="E133" s="30"/>
      <c r="F133" s="30"/>
      <c r="N133" s="7" t="str">
        <f t="shared" si="2"/>
        <v/>
      </c>
    </row>
    <row r="134" spans="5:14" x14ac:dyDescent="0.3">
      <c r="E134" s="30"/>
      <c r="F134" s="30"/>
      <c r="N134" s="7" t="str">
        <f t="shared" si="2"/>
        <v/>
      </c>
    </row>
    <row r="135" spans="5:14" x14ac:dyDescent="0.3">
      <c r="E135" s="30"/>
      <c r="F135" s="30"/>
      <c r="N135" s="7" t="str">
        <f t="shared" si="2"/>
        <v/>
      </c>
    </row>
    <row r="136" spans="5:14" x14ac:dyDescent="0.3">
      <c r="E136" s="30"/>
      <c r="F136" s="30"/>
      <c r="N136" s="7" t="str">
        <f t="shared" si="2"/>
        <v/>
      </c>
    </row>
    <row r="137" spans="5:14" x14ac:dyDescent="0.3">
      <c r="E137" s="30"/>
      <c r="F137" s="30"/>
      <c r="N137" s="7" t="str">
        <f t="shared" si="2"/>
        <v/>
      </c>
    </row>
    <row r="138" spans="5:14" x14ac:dyDescent="0.3">
      <c r="E138" s="30"/>
      <c r="F138" s="30"/>
      <c r="N138" s="7" t="str">
        <f t="shared" si="2"/>
        <v/>
      </c>
    </row>
    <row r="139" spans="5:14" x14ac:dyDescent="0.3">
      <c r="E139" s="30"/>
      <c r="F139" s="30"/>
      <c r="N139" s="7" t="str">
        <f t="shared" si="2"/>
        <v/>
      </c>
    </row>
    <row r="140" spans="5:14" x14ac:dyDescent="0.3">
      <c r="E140" s="30"/>
      <c r="F140" s="30"/>
      <c r="N140" s="7" t="str">
        <f t="shared" si="2"/>
        <v/>
      </c>
    </row>
    <row r="141" spans="5:14" x14ac:dyDescent="0.3">
      <c r="E141" s="30"/>
      <c r="F141" s="30"/>
      <c r="N141" s="7" t="str">
        <f t="shared" si="2"/>
        <v/>
      </c>
    </row>
    <row r="142" spans="5:14" x14ac:dyDescent="0.3">
      <c r="E142" s="30"/>
      <c r="F142" s="30"/>
      <c r="N142" s="7" t="str">
        <f t="shared" si="2"/>
        <v/>
      </c>
    </row>
    <row r="143" spans="5:14" x14ac:dyDescent="0.3">
      <c r="E143" s="30"/>
      <c r="F143" s="30"/>
      <c r="N143" s="7" t="str">
        <f t="shared" si="2"/>
        <v/>
      </c>
    </row>
    <row r="144" spans="5:14" x14ac:dyDescent="0.3">
      <c r="E144" s="30"/>
      <c r="F144" s="30"/>
      <c r="N144" s="7" t="str">
        <f t="shared" si="2"/>
        <v/>
      </c>
    </row>
    <row r="145" spans="5:14" x14ac:dyDescent="0.3">
      <c r="E145" s="30"/>
      <c r="F145" s="30"/>
      <c r="N145" s="7" t="str">
        <f t="shared" si="2"/>
        <v/>
      </c>
    </row>
    <row r="146" spans="5:14" x14ac:dyDescent="0.3">
      <c r="E146" s="30"/>
      <c r="F146" s="30"/>
      <c r="N146" s="7" t="str">
        <f t="shared" si="2"/>
        <v/>
      </c>
    </row>
    <row r="147" spans="5:14" x14ac:dyDescent="0.3">
      <c r="E147" s="30"/>
      <c r="F147" s="30"/>
      <c r="N147" s="7" t="str">
        <f t="shared" si="2"/>
        <v/>
      </c>
    </row>
    <row r="148" spans="5:14" x14ac:dyDescent="0.3">
      <c r="E148" s="30"/>
      <c r="F148" s="30"/>
      <c r="N148" s="7" t="str">
        <f t="shared" si="2"/>
        <v/>
      </c>
    </row>
    <row r="149" spans="5:14" x14ac:dyDescent="0.3">
      <c r="E149" s="30"/>
      <c r="F149" s="30"/>
      <c r="N149" s="7" t="str">
        <f t="shared" si="2"/>
        <v/>
      </c>
    </row>
    <row r="150" spans="5:14" x14ac:dyDescent="0.3">
      <c r="E150" s="30"/>
      <c r="F150" s="30"/>
      <c r="N150" s="7" t="str">
        <f t="shared" si="2"/>
        <v/>
      </c>
    </row>
    <row r="151" spans="5:14" x14ac:dyDescent="0.3">
      <c r="E151" s="30"/>
      <c r="F151" s="30"/>
      <c r="N151" s="7" t="str">
        <f t="shared" si="2"/>
        <v/>
      </c>
    </row>
    <row r="152" spans="5:14" x14ac:dyDescent="0.3">
      <c r="E152" s="30"/>
      <c r="F152" s="30"/>
      <c r="N152" s="7" t="str">
        <f t="shared" si="2"/>
        <v/>
      </c>
    </row>
    <row r="153" spans="5:14" x14ac:dyDescent="0.3">
      <c r="E153" s="30"/>
      <c r="F153" s="30"/>
      <c r="N153" s="7" t="str">
        <f t="shared" si="2"/>
        <v/>
      </c>
    </row>
    <row r="154" spans="5:14" x14ac:dyDescent="0.3">
      <c r="E154" s="30"/>
      <c r="F154" s="30"/>
      <c r="N154" s="7" t="str">
        <f t="shared" si="2"/>
        <v/>
      </c>
    </row>
    <row r="155" spans="5:14" x14ac:dyDescent="0.3">
      <c r="E155" s="30"/>
      <c r="F155" s="30"/>
      <c r="N155" s="7" t="str">
        <f t="shared" si="2"/>
        <v/>
      </c>
    </row>
    <row r="156" spans="5:14" x14ac:dyDescent="0.3">
      <c r="E156" s="30"/>
      <c r="F156" s="30"/>
      <c r="N156" s="7" t="str">
        <f t="shared" si="2"/>
        <v/>
      </c>
    </row>
    <row r="157" spans="5:14" x14ac:dyDescent="0.3">
      <c r="E157" s="30"/>
      <c r="F157" s="30"/>
      <c r="N157" s="7" t="str">
        <f t="shared" si="2"/>
        <v/>
      </c>
    </row>
    <row r="158" spans="5:14" x14ac:dyDescent="0.3">
      <c r="E158" s="30"/>
      <c r="F158" s="30"/>
      <c r="N158" s="7" t="str">
        <f t="shared" si="2"/>
        <v/>
      </c>
    </row>
    <row r="159" spans="5:14" x14ac:dyDescent="0.3">
      <c r="E159" s="30"/>
      <c r="F159" s="30"/>
      <c r="N159" s="7" t="str">
        <f t="shared" si="2"/>
        <v/>
      </c>
    </row>
    <row r="160" spans="5:14" x14ac:dyDescent="0.3">
      <c r="E160" s="30"/>
      <c r="F160" s="30"/>
      <c r="N160" s="7" t="str">
        <f t="shared" si="2"/>
        <v/>
      </c>
    </row>
    <row r="161" spans="5:14" x14ac:dyDescent="0.3">
      <c r="E161" s="30"/>
      <c r="F161" s="30"/>
      <c r="N161" s="7" t="str">
        <f t="shared" si="2"/>
        <v/>
      </c>
    </row>
    <row r="162" spans="5:14" x14ac:dyDescent="0.3">
      <c r="E162" s="30"/>
      <c r="F162" s="30"/>
      <c r="N162" s="7" t="str">
        <f t="shared" si="2"/>
        <v/>
      </c>
    </row>
    <row r="163" spans="5:14" x14ac:dyDescent="0.3">
      <c r="E163" s="30"/>
      <c r="F163" s="30"/>
      <c r="N163" s="7" t="str">
        <f t="shared" si="2"/>
        <v/>
      </c>
    </row>
    <row r="164" spans="5:14" x14ac:dyDescent="0.3">
      <c r="E164" s="30"/>
      <c r="F164" s="30"/>
      <c r="N164" s="7" t="str">
        <f t="shared" si="2"/>
        <v/>
      </c>
    </row>
    <row r="165" spans="5:14" x14ac:dyDescent="0.3">
      <c r="E165" s="30"/>
      <c r="F165" s="30"/>
      <c r="N165" s="7" t="str">
        <f t="shared" si="2"/>
        <v/>
      </c>
    </row>
    <row r="166" spans="5:14" x14ac:dyDescent="0.3">
      <c r="E166" s="30"/>
      <c r="F166" s="30"/>
      <c r="N166" s="7" t="str">
        <f t="shared" si="2"/>
        <v/>
      </c>
    </row>
    <row r="167" spans="5:14" x14ac:dyDescent="0.3">
      <c r="E167" s="30"/>
      <c r="F167" s="30"/>
      <c r="N167" s="7" t="str">
        <f t="shared" si="2"/>
        <v/>
      </c>
    </row>
    <row r="168" spans="5:14" x14ac:dyDescent="0.3">
      <c r="E168" s="30"/>
      <c r="F168" s="30"/>
      <c r="N168" s="7" t="str">
        <f t="shared" si="2"/>
        <v/>
      </c>
    </row>
    <row r="169" spans="5:14" x14ac:dyDescent="0.3">
      <c r="E169" s="30"/>
      <c r="F169" s="30"/>
      <c r="N169" s="7" t="str">
        <f t="shared" si="2"/>
        <v/>
      </c>
    </row>
    <row r="170" spans="5:14" x14ac:dyDescent="0.3">
      <c r="E170" s="30"/>
      <c r="F170" s="30"/>
      <c r="N170" s="7" t="str">
        <f t="shared" si="2"/>
        <v/>
      </c>
    </row>
    <row r="171" spans="5:14" x14ac:dyDescent="0.3">
      <c r="E171" s="30"/>
      <c r="F171" s="30"/>
      <c r="N171" s="7" t="str">
        <f t="shared" si="2"/>
        <v/>
      </c>
    </row>
    <row r="172" spans="5:14" x14ac:dyDescent="0.3">
      <c r="E172" s="30"/>
      <c r="F172" s="30"/>
      <c r="N172" s="7" t="str">
        <f t="shared" si="2"/>
        <v/>
      </c>
    </row>
    <row r="173" spans="5:14" x14ac:dyDescent="0.3">
      <c r="E173" s="30"/>
      <c r="F173" s="30"/>
      <c r="N173" s="7" t="str">
        <f t="shared" si="2"/>
        <v/>
      </c>
    </row>
    <row r="174" spans="5:14" x14ac:dyDescent="0.3">
      <c r="E174" s="30"/>
      <c r="F174" s="30"/>
      <c r="N174" s="7" t="str">
        <f t="shared" si="2"/>
        <v/>
      </c>
    </row>
    <row r="175" spans="5:14" x14ac:dyDescent="0.3">
      <c r="E175" s="30"/>
      <c r="F175" s="30"/>
      <c r="N175" s="7" t="str">
        <f t="shared" si="2"/>
        <v/>
      </c>
    </row>
    <row r="176" spans="5:14" x14ac:dyDescent="0.3">
      <c r="E176" s="30"/>
      <c r="F176" s="30"/>
      <c r="N176" s="7" t="str">
        <f t="shared" si="2"/>
        <v/>
      </c>
    </row>
    <row r="177" spans="5:14" x14ac:dyDescent="0.3">
      <c r="E177" s="30"/>
      <c r="F177" s="30"/>
      <c r="N177" s="7" t="str">
        <f t="shared" si="2"/>
        <v/>
      </c>
    </row>
    <row r="178" spans="5:14" x14ac:dyDescent="0.3">
      <c r="E178" s="30"/>
      <c r="F178" s="30"/>
      <c r="N178" s="7" t="str">
        <f t="shared" si="2"/>
        <v/>
      </c>
    </row>
    <row r="179" spans="5:14" x14ac:dyDescent="0.3">
      <c r="E179" s="30"/>
      <c r="F179" s="30"/>
      <c r="N179" s="7" t="str">
        <f t="shared" si="2"/>
        <v/>
      </c>
    </row>
    <row r="180" spans="5:14" x14ac:dyDescent="0.3">
      <c r="E180" s="30"/>
      <c r="F180" s="30"/>
      <c r="N180" s="7" t="str">
        <f t="shared" si="2"/>
        <v/>
      </c>
    </row>
    <row r="181" spans="5:14" x14ac:dyDescent="0.3">
      <c r="E181" s="30"/>
      <c r="F181" s="30"/>
      <c r="N181" s="7" t="str">
        <f t="shared" si="2"/>
        <v/>
      </c>
    </row>
    <row r="182" spans="5:14" x14ac:dyDescent="0.3">
      <c r="E182" s="30"/>
      <c r="F182" s="30"/>
      <c r="N182" s="7" t="str">
        <f t="shared" si="2"/>
        <v/>
      </c>
    </row>
    <row r="183" spans="5:14" x14ac:dyDescent="0.3">
      <c r="E183" s="30"/>
      <c r="F183" s="30"/>
      <c r="N183" s="7" t="str">
        <f t="shared" si="2"/>
        <v/>
      </c>
    </row>
    <row r="184" spans="5:14" x14ac:dyDescent="0.3">
      <c r="E184" s="30"/>
      <c r="F184" s="30"/>
      <c r="N184" s="7" t="str">
        <f t="shared" si="2"/>
        <v/>
      </c>
    </row>
    <row r="185" spans="5:14" x14ac:dyDescent="0.3">
      <c r="E185" s="30"/>
      <c r="F185" s="30"/>
      <c r="N185" s="7" t="str">
        <f t="shared" si="2"/>
        <v/>
      </c>
    </row>
    <row r="186" spans="5:14" x14ac:dyDescent="0.3">
      <c r="E186" s="30"/>
      <c r="F186" s="30"/>
      <c r="N186" s="7" t="str">
        <f t="shared" si="2"/>
        <v/>
      </c>
    </row>
    <row r="187" spans="5:14" x14ac:dyDescent="0.3">
      <c r="E187" s="30"/>
      <c r="F187" s="30"/>
      <c r="N187" s="7" t="str">
        <f t="shared" si="2"/>
        <v/>
      </c>
    </row>
    <row r="188" spans="5:14" x14ac:dyDescent="0.3">
      <c r="E188" s="30"/>
      <c r="F188" s="30"/>
      <c r="N188" s="7" t="str">
        <f t="shared" si="2"/>
        <v/>
      </c>
    </row>
    <row r="189" spans="5:14" x14ac:dyDescent="0.3">
      <c r="E189" s="30"/>
      <c r="F189" s="30"/>
      <c r="N189" s="7" t="str">
        <f t="shared" si="2"/>
        <v/>
      </c>
    </row>
    <row r="190" spans="5:14" x14ac:dyDescent="0.3">
      <c r="E190" s="30"/>
      <c r="F190" s="30"/>
      <c r="N190" s="7" t="str">
        <f t="shared" si="2"/>
        <v/>
      </c>
    </row>
    <row r="191" spans="5:14" x14ac:dyDescent="0.3">
      <c r="E191" s="30"/>
      <c r="F191" s="30"/>
      <c r="N191" s="7" t="str">
        <f t="shared" si="2"/>
        <v/>
      </c>
    </row>
    <row r="192" spans="5:14" x14ac:dyDescent="0.3">
      <c r="E192" s="30"/>
      <c r="F192" s="30"/>
      <c r="N192" s="7" t="str">
        <f t="shared" si="2"/>
        <v/>
      </c>
    </row>
    <row r="193" spans="5:14" x14ac:dyDescent="0.3">
      <c r="E193" s="30"/>
      <c r="F193" s="30"/>
      <c r="N193" s="7" t="str">
        <f t="shared" si="2"/>
        <v/>
      </c>
    </row>
    <row r="194" spans="5:14" x14ac:dyDescent="0.3">
      <c r="E194" s="30"/>
      <c r="F194" s="30"/>
      <c r="N194" s="7" t="str">
        <f t="shared" si="2"/>
        <v/>
      </c>
    </row>
    <row r="195" spans="5:14" x14ac:dyDescent="0.3">
      <c r="E195" s="30"/>
      <c r="F195" s="30"/>
      <c r="N195" s="7" t="str">
        <f t="shared" ref="N195:N200" si="3">IF(ISBLANK($C195),"",HYPERLINK($C195,"▶"))</f>
        <v/>
      </c>
    </row>
    <row r="196" spans="5:14" x14ac:dyDescent="0.3">
      <c r="E196" s="30"/>
      <c r="F196" s="30"/>
      <c r="N196" s="7" t="str">
        <f t="shared" si="3"/>
        <v/>
      </c>
    </row>
    <row r="197" spans="5:14" x14ac:dyDescent="0.3">
      <c r="E197" s="30"/>
      <c r="F197" s="30"/>
      <c r="N197" s="7" t="str">
        <f t="shared" si="3"/>
        <v/>
      </c>
    </row>
    <row r="198" spans="5:14" x14ac:dyDescent="0.3">
      <c r="E198" s="30"/>
      <c r="F198" s="30"/>
      <c r="N198" s="7" t="str">
        <f t="shared" si="3"/>
        <v/>
      </c>
    </row>
    <row r="199" spans="5:14" x14ac:dyDescent="0.3">
      <c r="E199" s="30"/>
      <c r="F199" s="30"/>
      <c r="N199" s="7" t="str">
        <f t="shared" si="3"/>
        <v/>
      </c>
    </row>
    <row r="200" spans="5:14" x14ac:dyDescent="0.3">
      <c r="E200" s="30"/>
      <c r="F200" s="30"/>
      <c r="N200" s="7" t="str">
        <f t="shared" si="3"/>
        <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8566E-D91B-4BA2-A69D-A317B0F7EDAE}">
  <sheetPr codeName="Sheet2"/>
  <dimension ref="A1:N200"/>
  <sheetViews>
    <sheetView workbookViewId="0">
      <pane xSplit="2" ySplit="1" topLeftCell="C2" activePane="bottomRight" state="frozen"/>
      <selection pane="topRight" activeCell="C1" sqref="C1"/>
      <selection pane="bottomLeft" activeCell="A2" sqref="A2"/>
      <selection pane="bottomRight" activeCell="N1" sqref="N1"/>
    </sheetView>
  </sheetViews>
  <sheetFormatPr defaultRowHeight="16.5" x14ac:dyDescent="0.3"/>
  <cols>
    <col min="1" max="1" width="5.25" style="6" customWidth="1"/>
    <col min="2" max="2" width="30.625" style="8" customWidth="1"/>
    <col min="3" max="3" width="0.875" style="28" customWidth="1"/>
    <col min="4" max="6" width="12.5" style="10" customWidth="1"/>
    <col min="7" max="7" width="13.75" style="10" customWidth="1"/>
    <col min="8" max="9" width="13.125" style="10" customWidth="1"/>
    <col min="10" max="10" width="10.625" style="10" bestFit="1" customWidth="1"/>
    <col min="11" max="13" width="8.625" style="10" customWidth="1"/>
    <col min="14" max="14" width="9" style="6"/>
    <col min="15" max="16384" width="9" style="8"/>
  </cols>
  <sheetData>
    <row r="1" spans="1:14" s="6" customFormat="1" ht="17.25" thickBot="1" x14ac:dyDescent="0.35">
      <c r="A1" s="13" t="s">
        <v>59</v>
      </c>
      <c r="B1" s="13" t="s">
        <v>4</v>
      </c>
      <c r="C1" s="21" t="s">
        <v>87</v>
      </c>
      <c r="D1" s="13" t="s">
        <v>43</v>
      </c>
      <c r="E1" s="13" t="s">
        <v>62</v>
      </c>
      <c r="F1" s="13" t="s">
        <v>63</v>
      </c>
      <c r="G1" s="13" t="s">
        <v>64</v>
      </c>
      <c r="H1" s="13" t="s">
        <v>65</v>
      </c>
      <c r="I1" s="13" t="s">
        <v>66</v>
      </c>
      <c r="J1" s="13" t="s">
        <v>67</v>
      </c>
      <c r="K1" s="13" t="s">
        <v>68</v>
      </c>
      <c r="L1" s="13" t="s">
        <v>69</v>
      </c>
      <c r="M1" s="13" t="s">
        <v>70</v>
      </c>
      <c r="N1" s="13" t="s">
        <v>39</v>
      </c>
    </row>
    <row r="2" spans="1:14" ht="17.25" thickTop="1" x14ac:dyDescent="0.3">
      <c r="C2" s="27"/>
      <c r="D2" s="9"/>
      <c r="E2" s="30"/>
      <c r="F2" s="29"/>
      <c r="G2" s="9"/>
      <c r="H2" s="9"/>
      <c r="J2" s="9"/>
      <c r="N2" s="7" t="str">
        <f>IF(ISBLANK($C2),"",HYPERLINK($C2,"▶"))</f>
        <v/>
      </c>
    </row>
    <row r="3" spans="1:14" x14ac:dyDescent="0.3">
      <c r="C3" s="27"/>
      <c r="D3" s="9"/>
      <c r="E3" s="30"/>
      <c r="F3" s="29"/>
      <c r="G3" s="9"/>
      <c r="H3" s="9"/>
      <c r="J3" s="9"/>
      <c r="N3" s="7" t="str">
        <f t="shared" ref="N3:N66" si="0">IF(ISBLANK($C3),"",HYPERLINK($C3,"▶"))</f>
        <v/>
      </c>
    </row>
    <row r="4" spans="1:14" x14ac:dyDescent="0.3">
      <c r="C4" s="27"/>
      <c r="D4" s="9"/>
      <c r="E4" s="30"/>
      <c r="F4" s="29"/>
      <c r="G4" s="9"/>
      <c r="H4" s="9"/>
      <c r="I4" s="9"/>
      <c r="J4" s="9"/>
      <c r="K4" s="9"/>
      <c r="N4" s="7" t="str">
        <f t="shared" si="0"/>
        <v/>
      </c>
    </row>
    <row r="5" spans="1:14" x14ac:dyDescent="0.3">
      <c r="C5" s="27"/>
      <c r="D5" s="9"/>
      <c r="E5" s="30"/>
      <c r="F5" s="29"/>
      <c r="G5" s="9"/>
      <c r="H5" s="9"/>
      <c r="I5" s="9"/>
      <c r="J5" s="9"/>
      <c r="K5" s="9"/>
      <c r="N5" s="7" t="str">
        <f t="shared" si="0"/>
        <v/>
      </c>
    </row>
    <row r="6" spans="1:14" x14ac:dyDescent="0.3">
      <c r="C6" s="27"/>
      <c r="D6" s="9"/>
      <c r="E6" s="30"/>
      <c r="F6" s="29"/>
      <c r="G6" s="9"/>
      <c r="H6" s="9"/>
      <c r="I6" s="9"/>
      <c r="J6" s="9"/>
      <c r="K6" s="9"/>
      <c r="N6" s="7" t="str">
        <f t="shared" si="0"/>
        <v/>
      </c>
    </row>
    <row r="7" spans="1:14" x14ac:dyDescent="0.3">
      <c r="C7" s="27"/>
      <c r="D7" s="9"/>
      <c r="E7" s="30"/>
      <c r="F7" s="29"/>
      <c r="G7" s="9"/>
      <c r="H7" s="9"/>
      <c r="I7" s="9"/>
      <c r="J7" s="9"/>
      <c r="K7" s="9"/>
      <c r="N7" s="7" t="str">
        <f t="shared" si="0"/>
        <v/>
      </c>
    </row>
    <row r="8" spans="1:14" x14ac:dyDescent="0.3">
      <c r="C8" s="27"/>
      <c r="D8" s="9"/>
      <c r="E8" s="30"/>
      <c r="F8" s="29"/>
      <c r="G8" s="9"/>
      <c r="H8" s="9"/>
      <c r="I8" s="9"/>
      <c r="J8" s="9"/>
      <c r="K8" s="9"/>
      <c r="N8" s="7" t="str">
        <f t="shared" si="0"/>
        <v/>
      </c>
    </row>
    <row r="9" spans="1:14" x14ac:dyDescent="0.3">
      <c r="C9" s="27"/>
      <c r="D9" s="9"/>
      <c r="E9" s="30"/>
      <c r="F9" s="29"/>
      <c r="G9" s="9"/>
      <c r="H9" s="9"/>
      <c r="I9" s="9"/>
      <c r="J9" s="9"/>
      <c r="K9" s="9"/>
      <c r="N9" s="7" t="str">
        <f t="shared" si="0"/>
        <v/>
      </c>
    </row>
    <row r="10" spans="1:14" x14ac:dyDescent="0.3">
      <c r="C10" s="27"/>
      <c r="D10" s="9"/>
      <c r="E10" s="30"/>
      <c r="F10" s="29"/>
      <c r="G10" s="9"/>
      <c r="H10" s="9"/>
      <c r="I10" s="9"/>
      <c r="J10" s="9"/>
      <c r="K10" s="9"/>
      <c r="N10" s="7" t="str">
        <f t="shared" si="0"/>
        <v/>
      </c>
    </row>
    <row r="11" spans="1:14" x14ac:dyDescent="0.3">
      <c r="C11" s="27"/>
      <c r="D11" s="9"/>
      <c r="E11" s="30"/>
      <c r="F11" s="29"/>
      <c r="G11" s="9"/>
      <c r="H11" s="9"/>
      <c r="I11" s="9"/>
      <c r="J11" s="9"/>
      <c r="K11" s="9"/>
      <c r="N11" s="7" t="str">
        <f t="shared" si="0"/>
        <v/>
      </c>
    </row>
    <row r="12" spans="1:14" x14ac:dyDescent="0.3">
      <c r="C12" s="27"/>
      <c r="D12" s="9"/>
      <c r="E12" s="30"/>
      <c r="F12" s="29"/>
      <c r="G12" s="9"/>
      <c r="H12" s="9"/>
      <c r="I12" s="9"/>
      <c r="J12" s="9"/>
      <c r="K12" s="9"/>
      <c r="N12" s="7" t="str">
        <f t="shared" si="0"/>
        <v/>
      </c>
    </row>
    <row r="13" spans="1:14" x14ac:dyDescent="0.3">
      <c r="C13" s="27"/>
      <c r="D13" s="9"/>
      <c r="E13" s="30"/>
      <c r="F13" s="29"/>
      <c r="G13" s="9"/>
      <c r="H13" s="9"/>
      <c r="I13" s="9"/>
      <c r="J13" s="9"/>
      <c r="K13" s="9"/>
      <c r="N13" s="7" t="str">
        <f t="shared" si="0"/>
        <v/>
      </c>
    </row>
    <row r="14" spans="1:14" x14ac:dyDescent="0.3">
      <c r="C14" s="27"/>
      <c r="D14" s="9"/>
      <c r="E14" s="30"/>
      <c r="F14" s="29"/>
      <c r="G14" s="9"/>
      <c r="H14" s="9"/>
      <c r="I14" s="9"/>
      <c r="J14" s="9"/>
      <c r="K14" s="9"/>
      <c r="N14" s="7" t="str">
        <f t="shared" si="0"/>
        <v/>
      </c>
    </row>
    <row r="15" spans="1:14" x14ac:dyDescent="0.3">
      <c r="C15" s="27"/>
      <c r="D15" s="9"/>
      <c r="E15" s="30"/>
      <c r="F15" s="29"/>
      <c r="G15" s="9"/>
      <c r="H15" s="9"/>
      <c r="I15" s="9"/>
      <c r="J15" s="9"/>
      <c r="K15" s="9"/>
      <c r="N15" s="7" t="str">
        <f t="shared" si="0"/>
        <v/>
      </c>
    </row>
    <row r="16" spans="1:14" x14ac:dyDescent="0.3">
      <c r="C16" s="27"/>
      <c r="D16" s="9"/>
      <c r="E16" s="30"/>
      <c r="F16" s="29"/>
      <c r="G16" s="9"/>
      <c r="H16" s="9"/>
      <c r="I16" s="9"/>
      <c r="J16" s="9"/>
      <c r="K16" s="9"/>
      <c r="L16" s="11"/>
      <c r="N16" s="7" t="str">
        <f t="shared" si="0"/>
        <v/>
      </c>
    </row>
    <row r="17" spans="3:14" x14ac:dyDescent="0.3">
      <c r="C17" s="27"/>
      <c r="D17" s="9"/>
      <c r="E17" s="30"/>
      <c r="F17" s="29"/>
      <c r="G17" s="9"/>
      <c r="H17" s="9"/>
      <c r="I17" s="9"/>
      <c r="J17" s="9"/>
      <c r="K17" s="9"/>
      <c r="N17" s="7" t="str">
        <f t="shared" si="0"/>
        <v/>
      </c>
    </row>
    <row r="18" spans="3:14" x14ac:dyDescent="0.3">
      <c r="C18" s="27"/>
      <c r="D18" s="9"/>
      <c r="E18" s="30"/>
      <c r="F18" s="29"/>
      <c r="G18" s="9"/>
      <c r="H18" s="9"/>
      <c r="I18" s="9"/>
      <c r="J18" s="9"/>
      <c r="K18" s="9"/>
      <c r="N18" s="7" t="str">
        <f t="shared" si="0"/>
        <v/>
      </c>
    </row>
    <row r="19" spans="3:14" x14ac:dyDescent="0.3">
      <c r="C19" s="27"/>
      <c r="D19" s="9"/>
      <c r="E19" s="30"/>
      <c r="F19" s="29"/>
      <c r="G19" s="9"/>
      <c r="H19" s="9"/>
      <c r="I19" s="9"/>
      <c r="J19" s="9"/>
      <c r="K19" s="9"/>
      <c r="N19" s="7" t="str">
        <f t="shared" si="0"/>
        <v/>
      </c>
    </row>
    <row r="20" spans="3:14" x14ac:dyDescent="0.3">
      <c r="C20" s="27"/>
      <c r="D20" s="9"/>
      <c r="E20" s="30"/>
      <c r="F20" s="29"/>
      <c r="G20" s="9"/>
      <c r="H20" s="9"/>
      <c r="I20" s="9"/>
      <c r="J20" s="9"/>
      <c r="K20" s="9"/>
      <c r="N20" s="7" t="str">
        <f t="shared" si="0"/>
        <v/>
      </c>
    </row>
    <row r="21" spans="3:14" x14ac:dyDescent="0.3">
      <c r="C21" s="27"/>
      <c r="D21" s="9"/>
      <c r="E21" s="30"/>
      <c r="F21" s="29"/>
      <c r="G21" s="9"/>
      <c r="H21" s="9"/>
      <c r="I21" s="9"/>
      <c r="J21" s="9"/>
      <c r="K21" s="9"/>
      <c r="N21" s="7" t="str">
        <f t="shared" si="0"/>
        <v/>
      </c>
    </row>
    <row r="22" spans="3:14" x14ac:dyDescent="0.3">
      <c r="C22" s="27"/>
      <c r="D22" s="9"/>
      <c r="E22" s="30"/>
      <c r="F22" s="29"/>
      <c r="G22" s="9"/>
      <c r="H22" s="9"/>
      <c r="I22" s="9"/>
      <c r="J22" s="9"/>
      <c r="K22" s="9"/>
      <c r="L22" s="11"/>
      <c r="N22" s="7" t="str">
        <f t="shared" si="0"/>
        <v/>
      </c>
    </row>
    <row r="23" spans="3:14" x14ac:dyDescent="0.3">
      <c r="C23" s="27"/>
      <c r="D23" s="9"/>
      <c r="E23" s="30"/>
      <c r="F23" s="29"/>
      <c r="G23" s="9"/>
      <c r="H23" s="9"/>
      <c r="I23" s="9"/>
      <c r="J23" s="9"/>
      <c r="K23" s="9"/>
      <c r="N23" s="7" t="str">
        <f t="shared" si="0"/>
        <v/>
      </c>
    </row>
    <row r="24" spans="3:14" x14ac:dyDescent="0.3">
      <c r="C24" s="27"/>
      <c r="D24" s="9"/>
      <c r="E24" s="30"/>
      <c r="F24" s="29"/>
      <c r="G24" s="9"/>
      <c r="H24" s="9"/>
      <c r="I24" s="9"/>
      <c r="J24" s="9"/>
      <c r="K24" s="9"/>
      <c r="N24" s="7" t="str">
        <f t="shared" si="0"/>
        <v/>
      </c>
    </row>
    <row r="25" spans="3:14" x14ac:dyDescent="0.3">
      <c r="C25" s="27"/>
      <c r="D25" s="9"/>
      <c r="E25" s="30"/>
      <c r="F25" s="29"/>
      <c r="G25" s="9"/>
      <c r="H25" s="9"/>
      <c r="I25" s="9"/>
      <c r="J25" s="9"/>
      <c r="K25" s="9"/>
      <c r="N25" s="7" t="str">
        <f t="shared" si="0"/>
        <v/>
      </c>
    </row>
    <row r="26" spans="3:14" x14ac:dyDescent="0.3">
      <c r="C26" s="27"/>
      <c r="D26" s="9"/>
      <c r="E26" s="30"/>
      <c r="F26" s="29"/>
      <c r="G26" s="9"/>
      <c r="H26" s="9"/>
      <c r="I26" s="9"/>
      <c r="J26" s="9"/>
      <c r="K26" s="9"/>
      <c r="N26" s="7" t="str">
        <f t="shared" si="0"/>
        <v/>
      </c>
    </row>
    <row r="27" spans="3:14" x14ac:dyDescent="0.3">
      <c r="C27" s="27"/>
      <c r="D27" s="9"/>
      <c r="E27" s="30"/>
      <c r="F27" s="29"/>
      <c r="G27" s="9"/>
      <c r="H27" s="9"/>
      <c r="I27" s="9"/>
      <c r="J27" s="9"/>
      <c r="K27" s="9"/>
      <c r="N27" s="7" t="str">
        <f t="shared" si="0"/>
        <v/>
      </c>
    </row>
    <row r="28" spans="3:14" x14ac:dyDescent="0.3">
      <c r="C28" s="27"/>
      <c r="D28" s="9"/>
      <c r="E28" s="30"/>
      <c r="F28" s="29"/>
      <c r="G28" s="9"/>
      <c r="H28" s="9"/>
      <c r="I28" s="9"/>
      <c r="J28" s="9"/>
      <c r="K28" s="9"/>
      <c r="N28" s="7" t="str">
        <f t="shared" si="0"/>
        <v/>
      </c>
    </row>
    <row r="29" spans="3:14" x14ac:dyDescent="0.3">
      <c r="C29" s="27"/>
      <c r="D29" s="9"/>
      <c r="E29" s="30"/>
      <c r="F29" s="29"/>
      <c r="G29" s="9"/>
      <c r="H29" s="9"/>
      <c r="I29" s="9"/>
      <c r="J29" s="9"/>
      <c r="K29" s="9"/>
      <c r="L29" s="11"/>
      <c r="N29" s="7" t="str">
        <f t="shared" si="0"/>
        <v/>
      </c>
    </row>
    <row r="30" spans="3:14" x14ac:dyDescent="0.3">
      <c r="C30" s="27"/>
      <c r="D30" s="9"/>
      <c r="E30" s="30"/>
      <c r="F30" s="29"/>
      <c r="G30" s="9"/>
      <c r="H30" s="9"/>
      <c r="I30" s="9"/>
      <c r="J30" s="9"/>
      <c r="K30" s="9"/>
      <c r="L30" s="11"/>
      <c r="N30" s="7" t="str">
        <f t="shared" si="0"/>
        <v/>
      </c>
    </row>
    <row r="31" spans="3:14" x14ac:dyDescent="0.3">
      <c r="C31" s="27"/>
      <c r="D31" s="9"/>
      <c r="E31" s="30"/>
      <c r="F31" s="29"/>
      <c r="G31" s="9"/>
      <c r="H31" s="9"/>
      <c r="I31" s="9"/>
      <c r="J31" s="9"/>
      <c r="K31" s="9"/>
      <c r="N31" s="7" t="str">
        <f t="shared" si="0"/>
        <v/>
      </c>
    </row>
    <row r="32" spans="3:14" x14ac:dyDescent="0.3">
      <c r="E32" s="30"/>
      <c r="F32" s="30"/>
      <c r="N32" s="7" t="str">
        <f t="shared" si="0"/>
        <v/>
      </c>
    </row>
    <row r="33" spans="5:14" x14ac:dyDescent="0.3">
      <c r="E33" s="30"/>
      <c r="F33" s="30"/>
      <c r="N33" s="7" t="str">
        <f t="shared" si="0"/>
        <v/>
      </c>
    </row>
    <row r="34" spans="5:14" x14ac:dyDescent="0.3">
      <c r="E34" s="30"/>
      <c r="F34" s="30"/>
      <c r="N34" s="7" t="str">
        <f t="shared" si="0"/>
        <v/>
      </c>
    </row>
    <row r="35" spans="5:14" x14ac:dyDescent="0.3">
      <c r="E35" s="30"/>
      <c r="F35" s="30"/>
      <c r="N35" s="7" t="str">
        <f t="shared" si="0"/>
        <v/>
      </c>
    </row>
    <row r="36" spans="5:14" x14ac:dyDescent="0.3">
      <c r="E36" s="30"/>
      <c r="F36" s="30"/>
      <c r="N36" s="7" t="str">
        <f t="shared" si="0"/>
        <v/>
      </c>
    </row>
    <row r="37" spans="5:14" x14ac:dyDescent="0.3">
      <c r="E37" s="30"/>
      <c r="F37" s="30"/>
      <c r="N37" s="7" t="str">
        <f t="shared" si="0"/>
        <v/>
      </c>
    </row>
    <row r="38" spans="5:14" x14ac:dyDescent="0.3">
      <c r="E38" s="30"/>
      <c r="F38" s="30"/>
      <c r="N38" s="7" t="str">
        <f t="shared" si="0"/>
        <v/>
      </c>
    </row>
    <row r="39" spans="5:14" x14ac:dyDescent="0.3">
      <c r="E39" s="30"/>
      <c r="F39" s="30"/>
      <c r="N39" s="7" t="str">
        <f t="shared" si="0"/>
        <v/>
      </c>
    </row>
    <row r="40" spans="5:14" x14ac:dyDescent="0.3">
      <c r="E40" s="30"/>
      <c r="F40" s="30"/>
      <c r="N40" s="7" t="str">
        <f t="shared" si="0"/>
        <v/>
      </c>
    </row>
    <row r="41" spans="5:14" x14ac:dyDescent="0.3">
      <c r="E41" s="30"/>
      <c r="F41" s="30"/>
      <c r="N41" s="7" t="str">
        <f t="shared" si="0"/>
        <v/>
      </c>
    </row>
    <row r="42" spans="5:14" x14ac:dyDescent="0.3">
      <c r="E42" s="30"/>
      <c r="F42" s="30"/>
      <c r="N42" s="7" t="str">
        <f t="shared" si="0"/>
        <v/>
      </c>
    </row>
    <row r="43" spans="5:14" x14ac:dyDescent="0.3">
      <c r="E43" s="30"/>
      <c r="F43" s="30"/>
      <c r="N43" s="7" t="str">
        <f t="shared" si="0"/>
        <v/>
      </c>
    </row>
    <row r="44" spans="5:14" x14ac:dyDescent="0.3">
      <c r="E44" s="30"/>
      <c r="F44" s="30"/>
      <c r="N44" s="7" t="str">
        <f t="shared" si="0"/>
        <v/>
      </c>
    </row>
    <row r="45" spans="5:14" x14ac:dyDescent="0.3">
      <c r="E45" s="30"/>
      <c r="F45" s="30"/>
      <c r="N45" s="7" t="str">
        <f t="shared" si="0"/>
        <v/>
      </c>
    </row>
    <row r="46" spans="5:14" x14ac:dyDescent="0.3">
      <c r="E46" s="30"/>
      <c r="F46" s="30"/>
      <c r="N46" s="7" t="str">
        <f t="shared" si="0"/>
        <v/>
      </c>
    </row>
    <row r="47" spans="5:14" x14ac:dyDescent="0.3">
      <c r="E47" s="30"/>
      <c r="F47" s="30"/>
      <c r="N47" s="7" t="str">
        <f t="shared" si="0"/>
        <v/>
      </c>
    </row>
    <row r="48" spans="5:14" x14ac:dyDescent="0.3">
      <c r="E48" s="30"/>
      <c r="F48" s="30"/>
      <c r="N48" s="7" t="str">
        <f t="shared" si="0"/>
        <v/>
      </c>
    </row>
    <row r="49" spans="5:14" x14ac:dyDescent="0.3">
      <c r="E49" s="30"/>
      <c r="F49" s="30"/>
      <c r="N49" s="7" t="str">
        <f t="shared" si="0"/>
        <v/>
      </c>
    </row>
    <row r="50" spans="5:14" x14ac:dyDescent="0.3">
      <c r="E50" s="30"/>
      <c r="F50" s="30"/>
      <c r="N50" s="7" t="str">
        <f t="shared" si="0"/>
        <v/>
      </c>
    </row>
    <row r="51" spans="5:14" x14ac:dyDescent="0.3">
      <c r="E51" s="30"/>
      <c r="F51" s="30"/>
      <c r="N51" s="7" t="str">
        <f t="shared" si="0"/>
        <v/>
      </c>
    </row>
    <row r="52" spans="5:14" x14ac:dyDescent="0.3">
      <c r="E52" s="30"/>
      <c r="F52" s="30"/>
      <c r="N52" s="7" t="str">
        <f t="shared" si="0"/>
        <v/>
      </c>
    </row>
    <row r="53" spans="5:14" x14ac:dyDescent="0.3">
      <c r="E53" s="30"/>
      <c r="F53" s="30"/>
      <c r="N53" s="7" t="str">
        <f t="shared" si="0"/>
        <v/>
      </c>
    </row>
    <row r="54" spans="5:14" x14ac:dyDescent="0.3">
      <c r="E54" s="30"/>
      <c r="F54" s="30"/>
      <c r="N54" s="7" t="str">
        <f t="shared" si="0"/>
        <v/>
      </c>
    </row>
    <row r="55" spans="5:14" x14ac:dyDescent="0.3">
      <c r="E55" s="30"/>
      <c r="F55" s="30"/>
      <c r="N55" s="7" t="str">
        <f t="shared" si="0"/>
        <v/>
      </c>
    </row>
    <row r="56" spans="5:14" x14ac:dyDescent="0.3">
      <c r="E56" s="30"/>
      <c r="F56" s="30"/>
      <c r="N56" s="7" t="str">
        <f t="shared" si="0"/>
        <v/>
      </c>
    </row>
    <row r="57" spans="5:14" x14ac:dyDescent="0.3">
      <c r="E57" s="30"/>
      <c r="F57" s="30"/>
      <c r="N57" s="7" t="str">
        <f t="shared" si="0"/>
        <v/>
      </c>
    </row>
    <row r="58" spans="5:14" x14ac:dyDescent="0.3">
      <c r="E58" s="30"/>
      <c r="F58" s="30"/>
      <c r="N58" s="7" t="str">
        <f t="shared" si="0"/>
        <v/>
      </c>
    </row>
    <row r="59" spans="5:14" x14ac:dyDescent="0.3">
      <c r="E59" s="30"/>
      <c r="F59" s="30"/>
      <c r="N59" s="7" t="str">
        <f t="shared" si="0"/>
        <v/>
      </c>
    </row>
    <row r="60" spans="5:14" x14ac:dyDescent="0.3">
      <c r="E60" s="30"/>
      <c r="F60" s="30"/>
      <c r="N60" s="7" t="str">
        <f t="shared" si="0"/>
        <v/>
      </c>
    </row>
    <row r="61" spans="5:14" x14ac:dyDescent="0.3">
      <c r="E61" s="30"/>
      <c r="F61" s="30"/>
      <c r="N61" s="7" t="str">
        <f t="shared" si="0"/>
        <v/>
      </c>
    </row>
    <row r="62" spans="5:14" x14ac:dyDescent="0.3">
      <c r="E62" s="30"/>
      <c r="F62" s="30"/>
      <c r="N62" s="7" t="str">
        <f t="shared" si="0"/>
        <v/>
      </c>
    </row>
    <row r="63" spans="5:14" x14ac:dyDescent="0.3">
      <c r="E63" s="30"/>
      <c r="F63" s="30"/>
      <c r="N63" s="7" t="str">
        <f t="shared" si="0"/>
        <v/>
      </c>
    </row>
    <row r="64" spans="5:14" x14ac:dyDescent="0.3">
      <c r="E64" s="30"/>
      <c r="F64" s="30"/>
      <c r="N64" s="7" t="str">
        <f t="shared" si="0"/>
        <v/>
      </c>
    </row>
    <row r="65" spans="5:14" x14ac:dyDescent="0.3">
      <c r="E65" s="30"/>
      <c r="F65" s="30"/>
      <c r="N65" s="7" t="str">
        <f t="shared" si="0"/>
        <v/>
      </c>
    </row>
    <row r="66" spans="5:14" x14ac:dyDescent="0.3">
      <c r="E66" s="30"/>
      <c r="F66" s="30"/>
      <c r="N66" s="7" t="str">
        <f t="shared" si="0"/>
        <v/>
      </c>
    </row>
    <row r="67" spans="5:14" x14ac:dyDescent="0.3">
      <c r="E67" s="30"/>
      <c r="F67" s="30"/>
      <c r="N67" s="7" t="str">
        <f t="shared" ref="N67:N130" si="1">IF(ISBLANK($C67),"",HYPERLINK($C67,"▶"))</f>
        <v/>
      </c>
    </row>
    <row r="68" spans="5:14" x14ac:dyDescent="0.3">
      <c r="E68" s="30"/>
      <c r="F68" s="30"/>
      <c r="N68" s="7" t="str">
        <f t="shared" si="1"/>
        <v/>
      </c>
    </row>
    <row r="69" spans="5:14" x14ac:dyDescent="0.3">
      <c r="E69" s="30"/>
      <c r="F69" s="30"/>
      <c r="N69" s="7" t="str">
        <f t="shared" si="1"/>
        <v/>
      </c>
    </row>
    <row r="70" spans="5:14" x14ac:dyDescent="0.3">
      <c r="E70" s="30"/>
      <c r="F70" s="30"/>
      <c r="N70" s="7" t="str">
        <f t="shared" si="1"/>
        <v/>
      </c>
    </row>
    <row r="71" spans="5:14" x14ac:dyDescent="0.3">
      <c r="E71" s="30"/>
      <c r="F71" s="30"/>
      <c r="N71" s="7" t="str">
        <f t="shared" si="1"/>
        <v/>
      </c>
    </row>
    <row r="72" spans="5:14" x14ac:dyDescent="0.3">
      <c r="E72" s="30"/>
      <c r="F72" s="30"/>
      <c r="N72" s="7" t="str">
        <f t="shared" si="1"/>
        <v/>
      </c>
    </row>
    <row r="73" spans="5:14" x14ac:dyDescent="0.3">
      <c r="E73" s="30"/>
      <c r="F73" s="30"/>
      <c r="N73" s="7" t="str">
        <f t="shared" si="1"/>
        <v/>
      </c>
    </row>
    <row r="74" spans="5:14" x14ac:dyDescent="0.3">
      <c r="E74" s="30"/>
      <c r="F74" s="30"/>
      <c r="N74" s="7" t="str">
        <f t="shared" si="1"/>
        <v/>
      </c>
    </row>
    <row r="75" spans="5:14" x14ac:dyDescent="0.3">
      <c r="E75" s="30"/>
      <c r="F75" s="30"/>
      <c r="N75" s="7" t="str">
        <f t="shared" si="1"/>
        <v/>
      </c>
    </row>
    <row r="76" spans="5:14" x14ac:dyDescent="0.3">
      <c r="E76" s="30"/>
      <c r="F76" s="30"/>
      <c r="N76" s="7" t="str">
        <f t="shared" si="1"/>
        <v/>
      </c>
    </row>
    <row r="77" spans="5:14" x14ac:dyDescent="0.3">
      <c r="E77" s="30"/>
      <c r="F77" s="30"/>
      <c r="N77" s="7" t="str">
        <f t="shared" si="1"/>
        <v/>
      </c>
    </row>
    <row r="78" spans="5:14" x14ac:dyDescent="0.3">
      <c r="E78" s="30"/>
      <c r="F78" s="30"/>
      <c r="N78" s="7" t="str">
        <f t="shared" si="1"/>
        <v/>
      </c>
    </row>
    <row r="79" spans="5:14" x14ac:dyDescent="0.3">
      <c r="E79" s="30"/>
      <c r="F79" s="30"/>
      <c r="N79" s="7" t="str">
        <f t="shared" si="1"/>
        <v/>
      </c>
    </row>
    <row r="80" spans="5:14" x14ac:dyDescent="0.3">
      <c r="E80" s="30"/>
      <c r="F80" s="30"/>
      <c r="N80" s="7" t="str">
        <f t="shared" si="1"/>
        <v/>
      </c>
    </row>
    <row r="81" spans="5:14" x14ac:dyDescent="0.3">
      <c r="E81" s="30"/>
      <c r="F81" s="30"/>
      <c r="N81" s="7" t="str">
        <f t="shared" si="1"/>
        <v/>
      </c>
    </row>
    <row r="82" spans="5:14" x14ac:dyDescent="0.3">
      <c r="E82" s="30"/>
      <c r="F82" s="30"/>
      <c r="N82" s="7" t="str">
        <f t="shared" si="1"/>
        <v/>
      </c>
    </row>
    <row r="83" spans="5:14" x14ac:dyDescent="0.3">
      <c r="E83" s="30"/>
      <c r="F83" s="30"/>
      <c r="N83" s="7" t="str">
        <f t="shared" si="1"/>
        <v/>
      </c>
    </row>
    <row r="84" spans="5:14" x14ac:dyDescent="0.3">
      <c r="E84" s="30"/>
      <c r="F84" s="30"/>
      <c r="N84" s="7" t="str">
        <f t="shared" si="1"/>
        <v/>
      </c>
    </row>
    <row r="85" spans="5:14" x14ac:dyDescent="0.3">
      <c r="E85" s="30"/>
      <c r="F85" s="30"/>
      <c r="N85" s="7" t="str">
        <f t="shared" si="1"/>
        <v/>
      </c>
    </row>
    <row r="86" spans="5:14" x14ac:dyDescent="0.3">
      <c r="E86" s="30"/>
      <c r="F86" s="30"/>
      <c r="N86" s="7" t="str">
        <f t="shared" si="1"/>
        <v/>
      </c>
    </row>
    <row r="87" spans="5:14" x14ac:dyDescent="0.3">
      <c r="E87" s="30"/>
      <c r="F87" s="30"/>
      <c r="N87" s="7" t="str">
        <f t="shared" si="1"/>
        <v/>
      </c>
    </row>
    <row r="88" spans="5:14" x14ac:dyDescent="0.3">
      <c r="E88" s="30"/>
      <c r="F88" s="30"/>
      <c r="N88" s="7" t="str">
        <f t="shared" si="1"/>
        <v/>
      </c>
    </row>
    <row r="89" spans="5:14" x14ac:dyDescent="0.3">
      <c r="E89" s="30"/>
      <c r="F89" s="30"/>
      <c r="N89" s="7" t="str">
        <f t="shared" si="1"/>
        <v/>
      </c>
    </row>
    <row r="90" spans="5:14" x14ac:dyDescent="0.3">
      <c r="E90" s="30"/>
      <c r="F90" s="30"/>
      <c r="N90" s="7" t="str">
        <f t="shared" si="1"/>
        <v/>
      </c>
    </row>
    <row r="91" spans="5:14" x14ac:dyDescent="0.3">
      <c r="E91" s="30"/>
      <c r="F91" s="30"/>
      <c r="N91" s="7" t="str">
        <f t="shared" si="1"/>
        <v/>
      </c>
    </row>
    <row r="92" spans="5:14" x14ac:dyDescent="0.3">
      <c r="E92" s="30"/>
      <c r="F92" s="30"/>
      <c r="N92" s="7" t="str">
        <f t="shared" si="1"/>
        <v/>
      </c>
    </row>
    <row r="93" spans="5:14" x14ac:dyDescent="0.3">
      <c r="E93" s="30"/>
      <c r="F93" s="30"/>
      <c r="N93" s="7" t="str">
        <f t="shared" si="1"/>
        <v/>
      </c>
    </row>
    <row r="94" spans="5:14" x14ac:dyDescent="0.3">
      <c r="E94" s="30"/>
      <c r="F94" s="30"/>
      <c r="N94" s="7" t="str">
        <f t="shared" si="1"/>
        <v/>
      </c>
    </row>
    <row r="95" spans="5:14" x14ac:dyDescent="0.3">
      <c r="E95" s="30"/>
      <c r="F95" s="30"/>
      <c r="N95" s="7" t="str">
        <f t="shared" si="1"/>
        <v/>
      </c>
    </row>
    <row r="96" spans="5:14" x14ac:dyDescent="0.3">
      <c r="E96" s="30"/>
      <c r="F96" s="30"/>
      <c r="N96" s="7" t="str">
        <f t="shared" si="1"/>
        <v/>
      </c>
    </row>
    <row r="97" spans="5:14" x14ac:dyDescent="0.3">
      <c r="E97" s="30"/>
      <c r="F97" s="30"/>
      <c r="N97" s="7" t="str">
        <f t="shared" si="1"/>
        <v/>
      </c>
    </row>
    <row r="98" spans="5:14" x14ac:dyDescent="0.3">
      <c r="E98" s="30"/>
      <c r="F98" s="30"/>
      <c r="N98" s="7" t="str">
        <f t="shared" si="1"/>
        <v/>
      </c>
    </row>
    <row r="99" spans="5:14" x14ac:dyDescent="0.3">
      <c r="E99" s="30"/>
      <c r="F99" s="30"/>
      <c r="N99" s="7" t="str">
        <f t="shared" si="1"/>
        <v/>
      </c>
    </row>
    <row r="100" spans="5:14" x14ac:dyDescent="0.3">
      <c r="E100" s="30"/>
      <c r="F100" s="30"/>
      <c r="N100" s="7" t="str">
        <f t="shared" si="1"/>
        <v/>
      </c>
    </row>
    <row r="101" spans="5:14" x14ac:dyDescent="0.3">
      <c r="E101" s="30"/>
      <c r="F101" s="30"/>
      <c r="N101" s="7" t="str">
        <f t="shared" si="1"/>
        <v/>
      </c>
    </row>
    <row r="102" spans="5:14" x14ac:dyDescent="0.3">
      <c r="E102" s="30"/>
      <c r="F102" s="30"/>
      <c r="N102" s="7" t="str">
        <f t="shared" si="1"/>
        <v/>
      </c>
    </row>
    <row r="103" spans="5:14" x14ac:dyDescent="0.3">
      <c r="E103" s="30"/>
      <c r="F103" s="30"/>
      <c r="N103" s="7" t="str">
        <f t="shared" si="1"/>
        <v/>
      </c>
    </row>
    <row r="104" spans="5:14" x14ac:dyDescent="0.3">
      <c r="E104" s="30"/>
      <c r="F104" s="30"/>
      <c r="N104" s="7" t="str">
        <f t="shared" si="1"/>
        <v/>
      </c>
    </row>
    <row r="105" spans="5:14" x14ac:dyDescent="0.3">
      <c r="E105" s="30"/>
      <c r="F105" s="30"/>
      <c r="N105" s="7" t="str">
        <f t="shared" si="1"/>
        <v/>
      </c>
    </row>
    <row r="106" spans="5:14" x14ac:dyDescent="0.3">
      <c r="E106" s="30"/>
      <c r="F106" s="30"/>
      <c r="N106" s="7" t="str">
        <f t="shared" si="1"/>
        <v/>
      </c>
    </row>
    <row r="107" spans="5:14" x14ac:dyDescent="0.3">
      <c r="E107" s="30"/>
      <c r="F107" s="30"/>
      <c r="N107" s="7" t="str">
        <f t="shared" si="1"/>
        <v/>
      </c>
    </row>
    <row r="108" spans="5:14" x14ac:dyDescent="0.3">
      <c r="E108" s="30"/>
      <c r="F108" s="30"/>
      <c r="N108" s="7" t="str">
        <f t="shared" si="1"/>
        <v/>
      </c>
    </row>
    <row r="109" spans="5:14" x14ac:dyDescent="0.3">
      <c r="E109" s="30"/>
      <c r="F109" s="30"/>
      <c r="N109" s="7" t="str">
        <f t="shared" si="1"/>
        <v/>
      </c>
    </row>
    <row r="110" spans="5:14" x14ac:dyDescent="0.3">
      <c r="E110" s="30"/>
      <c r="F110" s="30"/>
      <c r="N110" s="7" t="str">
        <f t="shared" si="1"/>
        <v/>
      </c>
    </row>
    <row r="111" spans="5:14" x14ac:dyDescent="0.3">
      <c r="E111" s="30"/>
      <c r="F111" s="30"/>
      <c r="N111" s="7" t="str">
        <f t="shared" si="1"/>
        <v/>
      </c>
    </row>
    <row r="112" spans="5:14" x14ac:dyDescent="0.3">
      <c r="E112" s="30"/>
      <c r="F112" s="30"/>
      <c r="N112" s="7" t="str">
        <f t="shared" si="1"/>
        <v/>
      </c>
    </row>
    <row r="113" spans="5:14" x14ac:dyDescent="0.3">
      <c r="E113" s="30"/>
      <c r="F113" s="30"/>
      <c r="N113" s="7" t="str">
        <f t="shared" si="1"/>
        <v/>
      </c>
    </row>
    <row r="114" spans="5:14" x14ac:dyDescent="0.3">
      <c r="E114" s="30"/>
      <c r="F114" s="30"/>
      <c r="N114" s="7" t="str">
        <f t="shared" si="1"/>
        <v/>
      </c>
    </row>
    <row r="115" spans="5:14" x14ac:dyDescent="0.3">
      <c r="E115" s="30"/>
      <c r="F115" s="30"/>
      <c r="N115" s="7" t="str">
        <f t="shared" si="1"/>
        <v/>
      </c>
    </row>
    <row r="116" spans="5:14" x14ac:dyDescent="0.3">
      <c r="E116" s="30"/>
      <c r="F116" s="30"/>
      <c r="N116" s="7" t="str">
        <f t="shared" si="1"/>
        <v/>
      </c>
    </row>
    <row r="117" spans="5:14" x14ac:dyDescent="0.3">
      <c r="E117" s="30"/>
      <c r="F117" s="30"/>
      <c r="N117" s="7" t="str">
        <f t="shared" si="1"/>
        <v/>
      </c>
    </row>
    <row r="118" spans="5:14" x14ac:dyDescent="0.3">
      <c r="E118" s="30"/>
      <c r="F118" s="30"/>
      <c r="N118" s="7" t="str">
        <f t="shared" si="1"/>
        <v/>
      </c>
    </row>
    <row r="119" spans="5:14" x14ac:dyDescent="0.3">
      <c r="E119" s="30"/>
      <c r="F119" s="30"/>
      <c r="N119" s="7" t="str">
        <f t="shared" si="1"/>
        <v/>
      </c>
    </row>
    <row r="120" spans="5:14" x14ac:dyDescent="0.3">
      <c r="E120" s="30"/>
      <c r="F120" s="30"/>
      <c r="N120" s="7" t="str">
        <f t="shared" si="1"/>
        <v/>
      </c>
    </row>
    <row r="121" spans="5:14" x14ac:dyDescent="0.3">
      <c r="E121" s="30"/>
      <c r="F121" s="30"/>
      <c r="N121" s="7" t="str">
        <f t="shared" si="1"/>
        <v/>
      </c>
    </row>
    <row r="122" spans="5:14" x14ac:dyDescent="0.3">
      <c r="E122" s="30"/>
      <c r="F122" s="30"/>
      <c r="N122" s="7" t="str">
        <f t="shared" si="1"/>
        <v/>
      </c>
    </row>
    <row r="123" spans="5:14" x14ac:dyDescent="0.3">
      <c r="E123" s="30"/>
      <c r="F123" s="30"/>
      <c r="N123" s="7" t="str">
        <f t="shared" si="1"/>
        <v/>
      </c>
    </row>
    <row r="124" spans="5:14" x14ac:dyDescent="0.3">
      <c r="E124" s="30"/>
      <c r="F124" s="30"/>
      <c r="N124" s="7" t="str">
        <f t="shared" si="1"/>
        <v/>
      </c>
    </row>
    <row r="125" spans="5:14" x14ac:dyDescent="0.3">
      <c r="E125" s="30"/>
      <c r="F125" s="30"/>
      <c r="N125" s="7" t="str">
        <f t="shared" si="1"/>
        <v/>
      </c>
    </row>
    <row r="126" spans="5:14" x14ac:dyDescent="0.3">
      <c r="E126" s="30"/>
      <c r="F126" s="30"/>
      <c r="N126" s="7" t="str">
        <f t="shared" si="1"/>
        <v/>
      </c>
    </row>
    <row r="127" spans="5:14" x14ac:dyDescent="0.3">
      <c r="E127" s="30"/>
      <c r="F127" s="30"/>
      <c r="N127" s="7" t="str">
        <f t="shared" si="1"/>
        <v/>
      </c>
    </row>
    <row r="128" spans="5:14" x14ac:dyDescent="0.3">
      <c r="E128" s="30"/>
      <c r="F128" s="30"/>
      <c r="N128" s="7" t="str">
        <f t="shared" si="1"/>
        <v/>
      </c>
    </row>
    <row r="129" spans="5:14" x14ac:dyDescent="0.3">
      <c r="E129" s="30"/>
      <c r="F129" s="30"/>
      <c r="N129" s="7" t="str">
        <f t="shared" si="1"/>
        <v/>
      </c>
    </row>
    <row r="130" spans="5:14" x14ac:dyDescent="0.3">
      <c r="E130" s="30"/>
      <c r="F130" s="30"/>
      <c r="N130" s="7" t="str">
        <f t="shared" si="1"/>
        <v/>
      </c>
    </row>
    <row r="131" spans="5:14" x14ac:dyDescent="0.3">
      <c r="E131" s="30"/>
      <c r="F131" s="30"/>
      <c r="N131" s="7" t="str">
        <f t="shared" ref="N131:N194" si="2">IF(ISBLANK($C131),"",HYPERLINK($C131,"▶"))</f>
        <v/>
      </c>
    </row>
    <row r="132" spans="5:14" x14ac:dyDescent="0.3">
      <c r="E132" s="30"/>
      <c r="F132" s="30"/>
      <c r="N132" s="7" t="str">
        <f t="shared" si="2"/>
        <v/>
      </c>
    </row>
    <row r="133" spans="5:14" x14ac:dyDescent="0.3">
      <c r="E133" s="30"/>
      <c r="F133" s="30"/>
      <c r="N133" s="7" t="str">
        <f t="shared" si="2"/>
        <v/>
      </c>
    </row>
    <row r="134" spans="5:14" x14ac:dyDescent="0.3">
      <c r="E134" s="30"/>
      <c r="F134" s="30"/>
      <c r="N134" s="7" t="str">
        <f t="shared" si="2"/>
        <v/>
      </c>
    </row>
    <row r="135" spans="5:14" x14ac:dyDescent="0.3">
      <c r="E135" s="30"/>
      <c r="F135" s="30"/>
      <c r="N135" s="7" t="str">
        <f t="shared" si="2"/>
        <v/>
      </c>
    </row>
    <row r="136" spans="5:14" x14ac:dyDescent="0.3">
      <c r="E136" s="30"/>
      <c r="F136" s="30"/>
      <c r="N136" s="7" t="str">
        <f t="shared" si="2"/>
        <v/>
      </c>
    </row>
    <row r="137" spans="5:14" x14ac:dyDescent="0.3">
      <c r="E137" s="30"/>
      <c r="F137" s="30"/>
      <c r="N137" s="7" t="str">
        <f t="shared" si="2"/>
        <v/>
      </c>
    </row>
    <row r="138" spans="5:14" x14ac:dyDescent="0.3">
      <c r="E138" s="30"/>
      <c r="F138" s="30"/>
      <c r="N138" s="7" t="str">
        <f t="shared" si="2"/>
        <v/>
      </c>
    </row>
    <row r="139" spans="5:14" x14ac:dyDescent="0.3">
      <c r="E139" s="30"/>
      <c r="F139" s="30"/>
      <c r="N139" s="7" t="str">
        <f t="shared" si="2"/>
        <v/>
      </c>
    </row>
    <row r="140" spans="5:14" x14ac:dyDescent="0.3">
      <c r="E140" s="30"/>
      <c r="F140" s="30"/>
      <c r="N140" s="7" t="str">
        <f t="shared" si="2"/>
        <v/>
      </c>
    </row>
    <row r="141" spans="5:14" x14ac:dyDescent="0.3">
      <c r="E141" s="30"/>
      <c r="F141" s="30"/>
      <c r="N141" s="7" t="str">
        <f t="shared" si="2"/>
        <v/>
      </c>
    </row>
    <row r="142" spans="5:14" x14ac:dyDescent="0.3">
      <c r="E142" s="30"/>
      <c r="F142" s="30"/>
      <c r="N142" s="7" t="str">
        <f t="shared" si="2"/>
        <v/>
      </c>
    </row>
    <row r="143" spans="5:14" x14ac:dyDescent="0.3">
      <c r="E143" s="30"/>
      <c r="F143" s="30"/>
      <c r="N143" s="7" t="str">
        <f t="shared" si="2"/>
        <v/>
      </c>
    </row>
    <row r="144" spans="5:14" x14ac:dyDescent="0.3">
      <c r="E144" s="30"/>
      <c r="F144" s="30"/>
      <c r="N144" s="7" t="str">
        <f t="shared" si="2"/>
        <v/>
      </c>
    </row>
    <row r="145" spans="5:14" x14ac:dyDescent="0.3">
      <c r="E145" s="30"/>
      <c r="F145" s="30"/>
      <c r="N145" s="7" t="str">
        <f t="shared" si="2"/>
        <v/>
      </c>
    </row>
    <row r="146" spans="5:14" x14ac:dyDescent="0.3">
      <c r="E146" s="30"/>
      <c r="F146" s="30"/>
      <c r="N146" s="7" t="str">
        <f t="shared" si="2"/>
        <v/>
      </c>
    </row>
    <row r="147" spans="5:14" x14ac:dyDescent="0.3">
      <c r="E147" s="30"/>
      <c r="F147" s="30"/>
      <c r="N147" s="7" t="str">
        <f t="shared" si="2"/>
        <v/>
      </c>
    </row>
    <row r="148" spans="5:14" x14ac:dyDescent="0.3">
      <c r="E148" s="30"/>
      <c r="F148" s="30"/>
      <c r="N148" s="7" t="str">
        <f t="shared" si="2"/>
        <v/>
      </c>
    </row>
    <row r="149" spans="5:14" x14ac:dyDescent="0.3">
      <c r="E149" s="30"/>
      <c r="F149" s="30"/>
      <c r="N149" s="7" t="str">
        <f t="shared" si="2"/>
        <v/>
      </c>
    </row>
    <row r="150" spans="5:14" x14ac:dyDescent="0.3">
      <c r="E150" s="30"/>
      <c r="F150" s="30"/>
      <c r="N150" s="7" t="str">
        <f t="shared" si="2"/>
        <v/>
      </c>
    </row>
    <row r="151" spans="5:14" x14ac:dyDescent="0.3">
      <c r="E151" s="30"/>
      <c r="F151" s="30"/>
      <c r="N151" s="7" t="str">
        <f t="shared" si="2"/>
        <v/>
      </c>
    </row>
    <row r="152" spans="5:14" x14ac:dyDescent="0.3">
      <c r="E152" s="30"/>
      <c r="F152" s="30"/>
      <c r="N152" s="7" t="str">
        <f t="shared" si="2"/>
        <v/>
      </c>
    </row>
    <row r="153" spans="5:14" x14ac:dyDescent="0.3">
      <c r="E153" s="30"/>
      <c r="F153" s="30"/>
      <c r="N153" s="7" t="str">
        <f t="shared" si="2"/>
        <v/>
      </c>
    </row>
    <row r="154" spans="5:14" x14ac:dyDescent="0.3">
      <c r="E154" s="30"/>
      <c r="F154" s="30"/>
      <c r="N154" s="7" t="str">
        <f t="shared" si="2"/>
        <v/>
      </c>
    </row>
    <row r="155" spans="5:14" x14ac:dyDescent="0.3">
      <c r="E155" s="30"/>
      <c r="F155" s="30"/>
      <c r="N155" s="7" t="str">
        <f t="shared" si="2"/>
        <v/>
      </c>
    </row>
    <row r="156" spans="5:14" x14ac:dyDescent="0.3">
      <c r="E156" s="30"/>
      <c r="F156" s="30"/>
      <c r="N156" s="7" t="str">
        <f t="shared" si="2"/>
        <v/>
      </c>
    </row>
    <row r="157" spans="5:14" x14ac:dyDescent="0.3">
      <c r="E157" s="30"/>
      <c r="F157" s="30"/>
      <c r="N157" s="7" t="str">
        <f t="shared" si="2"/>
        <v/>
      </c>
    </row>
    <row r="158" spans="5:14" x14ac:dyDescent="0.3">
      <c r="E158" s="30"/>
      <c r="F158" s="30"/>
      <c r="N158" s="7" t="str">
        <f t="shared" si="2"/>
        <v/>
      </c>
    </row>
    <row r="159" spans="5:14" x14ac:dyDescent="0.3">
      <c r="E159" s="30"/>
      <c r="F159" s="30"/>
      <c r="N159" s="7" t="str">
        <f t="shared" si="2"/>
        <v/>
      </c>
    </row>
    <row r="160" spans="5:14" x14ac:dyDescent="0.3">
      <c r="E160" s="30"/>
      <c r="F160" s="30"/>
      <c r="N160" s="7" t="str">
        <f t="shared" si="2"/>
        <v/>
      </c>
    </row>
    <row r="161" spans="5:14" x14ac:dyDescent="0.3">
      <c r="E161" s="30"/>
      <c r="F161" s="30"/>
      <c r="N161" s="7" t="str">
        <f t="shared" si="2"/>
        <v/>
      </c>
    </row>
    <row r="162" spans="5:14" x14ac:dyDescent="0.3">
      <c r="E162" s="30"/>
      <c r="F162" s="30"/>
      <c r="N162" s="7" t="str">
        <f t="shared" si="2"/>
        <v/>
      </c>
    </row>
    <row r="163" spans="5:14" x14ac:dyDescent="0.3">
      <c r="E163" s="30"/>
      <c r="F163" s="30"/>
      <c r="N163" s="7" t="str">
        <f t="shared" si="2"/>
        <v/>
      </c>
    </row>
    <row r="164" spans="5:14" x14ac:dyDescent="0.3">
      <c r="E164" s="30"/>
      <c r="F164" s="30"/>
      <c r="N164" s="7" t="str">
        <f t="shared" si="2"/>
        <v/>
      </c>
    </row>
    <row r="165" spans="5:14" x14ac:dyDescent="0.3">
      <c r="E165" s="30"/>
      <c r="F165" s="30"/>
      <c r="N165" s="7" t="str">
        <f t="shared" si="2"/>
        <v/>
      </c>
    </row>
    <row r="166" spans="5:14" x14ac:dyDescent="0.3">
      <c r="E166" s="30"/>
      <c r="F166" s="30"/>
      <c r="N166" s="7" t="str">
        <f t="shared" si="2"/>
        <v/>
      </c>
    </row>
    <row r="167" spans="5:14" x14ac:dyDescent="0.3">
      <c r="E167" s="30"/>
      <c r="F167" s="30"/>
      <c r="N167" s="7" t="str">
        <f t="shared" si="2"/>
        <v/>
      </c>
    </row>
    <row r="168" spans="5:14" x14ac:dyDescent="0.3">
      <c r="E168" s="30"/>
      <c r="F168" s="30"/>
      <c r="N168" s="7" t="str">
        <f t="shared" si="2"/>
        <v/>
      </c>
    </row>
    <row r="169" spans="5:14" x14ac:dyDescent="0.3">
      <c r="E169" s="30"/>
      <c r="F169" s="30"/>
      <c r="N169" s="7" t="str">
        <f t="shared" si="2"/>
        <v/>
      </c>
    </row>
    <row r="170" spans="5:14" x14ac:dyDescent="0.3">
      <c r="E170" s="30"/>
      <c r="F170" s="30"/>
      <c r="N170" s="7" t="str">
        <f t="shared" si="2"/>
        <v/>
      </c>
    </row>
    <row r="171" spans="5:14" x14ac:dyDescent="0.3">
      <c r="E171" s="30"/>
      <c r="F171" s="30"/>
      <c r="N171" s="7" t="str">
        <f t="shared" si="2"/>
        <v/>
      </c>
    </row>
    <row r="172" spans="5:14" x14ac:dyDescent="0.3">
      <c r="E172" s="30"/>
      <c r="F172" s="30"/>
      <c r="N172" s="7" t="str">
        <f t="shared" si="2"/>
        <v/>
      </c>
    </row>
    <row r="173" spans="5:14" x14ac:dyDescent="0.3">
      <c r="E173" s="30"/>
      <c r="F173" s="30"/>
      <c r="N173" s="7" t="str">
        <f t="shared" si="2"/>
        <v/>
      </c>
    </row>
    <row r="174" spans="5:14" x14ac:dyDescent="0.3">
      <c r="E174" s="30"/>
      <c r="F174" s="30"/>
      <c r="N174" s="7" t="str">
        <f t="shared" si="2"/>
        <v/>
      </c>
    </row>
    <row r="175" spans="5:14" x14ac:dyDescent="0.3">
      <c r="E175" s="30"/>
      <c r="F175" s="30"/>
      <c r="N175" s="7" t="str">
        <f t="shared" si="2"/>
        <v/>
      </c>
    </row>
    <row r="176" spans="5:14" x14ac:dyDescent="0.3">
      <c r="E176" s="30"/>
      <c r="F176" s="30"/>
      <c r="N176" s="7" t="str">
        <f t="shared" si="2"/>
        <v/>
      </c>
    </row>
    <row r="177" spans="5:14" x14ac:dyDescent="0.3">
      <c r="E177" s="30"/>
      <c r="F177" s="30"/>
      <c r="N177" s="7" t="str">
        <f t="shared" si="2"/>
        <v/>
      </c>
    </row>
    <row r="178" spans="5:14" x14ac:dyDescent="0.3">
      <c r="E178" s="30"/>
      <c r="F178" s="30"/>
      <c r="N178" s="7" t="str">
        <f t="shared" si="2"/>
        <v/>
      </c>
    </row>
    <row r="179" spans="5:14" x14ac:dyDescent="0.3">
      <c r="E179" s="30"/>
      <c r="F179" s="30"/>
      <c r="N179" s="7" t="str">
        <f t="shared" si="2"/>
        <v/>
      </c>
    </row>
    <row r="180" spans="5:14" x14ac:dyDescent="0.3">
      <c r="E180" s="30"/>
      <c r="F180" s="30"/>
      <c r="N180" s="7" t="str">
        <f t="shared" si="2"/>
        <v/>
      </c>
    </row>
    <row r="181" spans="5:14" x14ac:dyDescent="0.3">
      <c r="E181" s="30"/>
      <c r="F181" s="30"/>
      <c r="N181" s="7" t="str">
        <f t="shared" si="2"/>
        <v/>
      </c>
    </row>
    <row r="182" spans="5:14" x14ac:dyDescent="0.3">
      <c r="E182" s="30"/>
      <c r="F182" s="30"/>
      <c r="N182" s="7" t="str">
        <f t="shared" si="2"/>
        <v/>
      </c>
    </row>
    <row r="183" spans="5:14" x14ac:dyDescent="0.3">
      <c r="E183" s="30"/>
      <c r="F183" s="30"/>
      <c r="N183" s="7" t="str">
        <f t="shared" si="2"/>
        <v/>
      </c>
    </row>
    <row r="184" spans="5:14" x14ac:dyDescent="0.3">
      <c r="E184" s="30"/>
      <c r="F184" s="30"/>
      <c r="N184" s="7" t="str">
        <f t="shared" si="2"/>
        <v/>
      </c>
    </row>
    <row r="185" spans="5:14" x14ac:dyDescent="0.3">
      <c r="E185" s="30"/>
      <c r="F185" s="30"/>
      <c r="N185" s="7" t="str">
        <f t="shared" si="2"/>
        <v/>
      </c>
    </row>
    <row r="186" spans="5:14" x14ac:dyDescent="0.3">
      <c r="E186" s="30"/>
      <c r="F186" s="30"/>
      <c r="N186" s="7" t="str">
        <f t="shared" si="2"/>
        <v/>
      </c>
    </row>
    <row r="187" spans="5:14" x14ac:dyDescent="0.3">
      <c r="E187" s="30"/>
      <c r="F187" s="30"/>
      <c r="N187" s="7" t="str">
        <f t="shared" si="2"/>
        <v/>
      </c>
    </row>
    <row r="188" spans="5:14" x14ac:dyDescent="0.3">
      <c r="E188" s="30"/>
      <c r="F188" s="30"/>
      <c r="N188" s="7" t="str">
        <f t="shared" si="2"/>
        <v/>
      </c>
    </row>
    <row r="189" spans="5:14" x14ac:dyDescent="0.3">
      <c r="E189" s="30"/>
      <c r="F189" s="30"/>
      <c r="N189" s="7" t="str">
        <f t="shared" si="2"/>
        <v/>
      </c>
    </row>
    <row r="190" spans="5:14" x14ac:dyDescent="0.3">
      <c r="E190" s="30"/>
      <c r="F190" s="30"/>
      <c r="N190" s="7" t="str">
        <f t="shared" si="2"/>
        <v/>
      </c>
    </row>
    <row r="191" spans="5:14" x14ac:dyDescent="0.3">
      <c r="E191" s="30"/>
      <c r="F191" s="30"/>
      <c r="N191" s="7" t="str">
        <f t="shared" si="2"/>
        <v/>
      </c>
    </row>
    <row r="192" spans="5:14" x14ac:dyDescent="0.3">
      <c r="E192" s="30"/>
      <c r="F192" s="30"/>
      <c r="N192" s="7" t="str">
        <f t="shared" si="2"/>
        <v/>
      </c>
    </row>
    <row r="193" spans="5:14" x14ac:dyDescent="0.3">
      <c r="E193" s="30"/>
      <c r="F193" s="30"/>
      <c r="N193" s="7" t="str">
        <f t="shared" si="2"/>
        <v/>
      </c>
    </row>
    <row r="194" spans="5:14" x14ac:dyDescent="0.3">
      <c r="E194" s="30"/>
      <c r="F194" s="30"/>
      <c r="N194" s="7" t="str">
        <f t="shared" si="2"/>
        <v/>
      </c>
    </row>
    <row r="195" spans="5:14" x14ac:dyDescent="0.3">
      <c r="E195" s="30"/>
      <c r="F195" s="30"/>
      <c r="N195" s="7" t="str">
        <f t="shared" ref="N195:N200" si="3">IF(ISBLANK($C195),"",HYPERLINK($C195,"▶"))</f>
        <v/>
      </c>
    </row>
    <row r="196" spans="5:14" x14ac:dyDescent="0.3">
      <c r="E196" s="30"/>
      <c r="F196" s="30"/>
      <c r="N196" s="7" t="str">
        <f t="shared" si="3"/>
        <v/>
      </c>
    </row>
    <row r="197" spans="5:14" x14ac:dyDescent="0.3">
      <c r="E197" s="30"/>
      <c r="F197" s="30"/>
      <c r="N197" s="7" t="str">
        <f t="shared" si="3"/>
        <v/>
      </c>
    </row>
    <row r="198" spans="5:14" x14ac:dyDescent="0.3">
      <c r="E198" s="30"/>
      <c r="F198" s="30"/>
      <c r="N198" s="7" t="str">
        <f t="shared" si="3"/>
        <v/>
      </c>
    </row>
    <row r="199" spans="5:14" x14ac:dyDescent="0.3">
      <c r="E199" s="30"/>
      <c r="F199" s="30"/>
      <c r="N199" s="7" t="str">
        <f t="shared" si="3"/>
        <v/>
      </c>
    </row>
    <row r="200" spans="5:14" x14ac:dyDescent="0.3">
      <c r="E200" s="30"/>
      <c r="F200" s="30"/>
      <c r="N200" s="7" t="str">
        <f t="shared" si="3"/>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CFBA3-9E40-4871-83D1-2DEDB64508ED}">
  <sheetPr codeName="Sheet4"/>
  <dimension ref="A1:I200"/>
  <sheetViews>
    <sheetView workbookViewId="0">
      <pane xSplit="1" ySplit="1" topLeftCell="B2" activePane="bottomRight" state="frozen"/>
      <selection pane="topRight" activeCell="B1" sqref="B1"/>
      <selection pane="bottomLeft" activeCell="A2" sqref="A2"/>
      <selection pane="bottomRight" activeCell="I1" sqref="I1"/>
    </sheetView>
  </sheetViews>
  <sheetFormatPr defaultRowHeight="16.5" x14ac:dyDescent="0.3"/>
  <cols>
    <col min="1" max="1" width="28.25" customWidth="1"/>
    <col min="2" max="2" width="0.875" style="22" customWidth="1"/>
    <col min="3" max="3" width="9.25" bestFit="1" customWidth="1"/>
    <col min="4" max="7" width="23" bestFit="1" customWidth="1"/>
    <col min="8" max="8" width="11.25" bestFit="1" customWidth="1"/>
    <col min="9" max="9" width="9" style="6"/>
  </cols>
  <sheetData>
    <row r="1" spans="1:9" s="14" customFormat="1" ht="17.25" thickBot="1" x14ac:dyDescent="0.35">
      <c r="A1" s="13" t="s">
        <v>71</v>
      </c>
      <c r="B1" s="21" t="s">
        <v>88</v>
      </c>
      <c r="C1" s="13" t="s">
        <v>72</v>
      </c>
      <c r="D1" s="13" t="s">
        <v>73</v>
      </c>
      <c r="E1" s="13" t="s">
        <v>74</v>
      </c>
      <c r="F1" s="13" t="s">
        <v>75</v>
      </c>
      <c r="G1" s="13" t="s">
        <v>76</v>
      </c>
      <c r="H1" s="13" t="s">
        <v>77</v>
      </c>
      <c r="I1" s="13" t="s">
        <v>39</v>
      </c>
    </row>
    <row r="2" spans="1:9" ht="17.25" thickTop="1" x14ac:dyDescent="0.3">
      <c r="C2" s="3"/>
      <c r="H2" s="4"/>
      <c r="I2" s="7" t="str">
        <f>IF(ISBLANK($B2),"",HYPERLINK($B2,"▶"))</f>
        <v/>
      </c>
    </row>
    <row r="3" spans="1:9" x14ac:dyDescent="0.3">
      <c r="C3" s="3"/>
      <c r="H3" s="4"/>
      <c r="I3" s="7" t="str">
        <f t="shared" ref="I3:I66" si="0">IF(ISBLANK($B3),"",HYPERLINK($B3,"▶"))</f>
        <v/>
      </c>
    </row>
    <row r="4" spans="1:9" x14ac:dyDescent="0.3">
      <c r="C4" s="3"/>
      <c r="H4" s="4"/>
      <c r="I4" s="7" t="str">
        <f t="shared" si="0"/>
        <v/>
      </c>
    </row>
    <row r="5" spans="1:9" x14ac:dyDescent="0.3">
      <c r="C5" s="3"/>
      <c r="H5" s="4"/>
      <c r="I5" s="7" t="str">
        <f t="shared" si="0"/>
        <v/>
      </c>
    </row>
    <row r="6" spans="1:9" x14ac:dyDescent="0.3">
      <c r="C6" s="3"/>
      <c r="H6" s="4"/>
      <c r="I6" s="7" t="str">
        <f t="shared" si="0"/>
        <v/>
      </c>
    </row>
    <row r="7" spans="1:9" x14ac:dyDescent="0.3">
      <c r="C7" s="3"/>
      <c r="H7" s="4"/>
      <c r="I7" s="7" t="str">
        <f t="shared" si="0"/>
        <v/>
      </c>
    </row>
    <row r="8" spans="1:9" x14ac:dyDescent="0.3">
      <c r="C8" s="3"/>
      <c r="H8" s="4"/>
      <c r="I8" s="7" t="str">
        <f t="shared" si="0"/>
        <v/>
      </c>
    </row>
    <row r="9" spans="1:9" x14ac:dyDescent="0.3">
      <c r="C9" s="3"/>
      <c r="H9" s="4"/>
      <c r="I9" s="7" t="str">
        <f t="shared" si="0"/>
        <v/>
      </c>
    </row>
    <row r="10" spans="1:9" x14ac:dyDescent="0.3">
      <c r="C10" s="3"/>
      <c r="H10" s="4"/>
      <c r="I10" s="7" t="str">
        <f t="shared" si="0"/>
        <v/>
      </c>
    </row>
    <row r="11" spans="1:9" x14ac:dyDescent="0.3">
      <c r="C11" s="3"/>
      <c r="H11" s="4"/>
      <c r="I11" s="7" t="str">
        <f t="shared" si="0"/>
        <v/>
      </c>
    </row>
    <row r="12" spans="1:9" x14ac:dyDescent="0.3">
      <c r="C12" s="3"/>
      <c r="H12" s="4"/>
      <c r="I12" s="7" t="str">
        <f t="shared" si="0"/>
        <v/>
      </c>
    </row>
    <row r="13" spans="1:9" x14ac:dyDescent="0.3">
      <c r="C13" s="3"/>
      <c r="H13" s="4"/>
      <c r="I13" s="7" t="str">
        <f t="shared" si="0"/>
        <v/>
      </c>
    </row>
    <row r="14" spans="1:9" x14ac:dyDescent="0.3">
      <c r="C14" s="3"/>
      <c r="H14" s="4"/>
      <c r="I14" s="7" t="str">
        <f t="shared" si="0"/>
        <v/>
      </c>
    </row>
    <row r="15" spans="1:9" x14ac:dyDescent="0.3">
      <c r="C15" s="3"/>
      <c r="H15" s="4"/>
      <c r="I15" s="7" t="str">
        <f t="shared" si="0"/>
        <v/>
      </c>
    </row>
    <row r="16" spans="1:9" x14ac:dyDescent="0.3">
      <c r="C16" s="3"/>
      <c r="H16" s="4"/>
      <c r="I16" s="7" t="str">
        <f t="shared" si="0"/>
        <v/>
      </c>
    </row>
    <row r="17" spans="3:9" x14ac:dyDescent="0.3">
      <c r="C17" s="3"/>
      <c r="H17" s="4"/>
      <c r="I17" s="7" t="str">
        <f t="shared" si="0"/>
        <v/>
      </c>
    </row>
    <row r="18" spans="3:9" x14ac:dyDescent="0.3">
      <c r="C18" s="3"/>
      <c r="H18" s="4"/>
      <c r="I18" s="7" t="str">
        <f t="shared" si="0"/>
        <v/>
      </c>
    </row>
    <row r="19" spans="3:9" x14ac:dyDescent="0.3">
      <c r="C19" s="3"/>
      <c r="H19" s="4"/>
      <c r="I19" s="7" t="str">
        <f t="shared" si="0"/>
        <v/>
      </c>
    </row>
    <row r="20" spans="3:9" x14ac:dyDescent="0.3">
      <c r="C20" s="3"/>
      <c r="H20" s="4"/>
      <c r="I20" s="7" t="str">
        <f t="shared" si="0"/>
        <v/>
      </c>
    </row>
    <row r="21" spans="3:9" x14ac:dyDescent="0.3">
      <c r="C21" s="3"/>
      <c r="H21" s="4"/>
      <c r="I21" s="7" t="str">
        <f t="shared" si="0"/>
        <v/>
      </c>
    </row>
    <row r="22" spans="3:9" x14ac:dyDescent="0.3">
      <c r="C22" s="3"/>
      <c r="H22" s="4"/>
      <c r="I22" s="7" t="str">
        <f t="shared" si="0"/>
        <v/>
      </c>
    </row>
    <row r="23" spans="3:9" x14ac:dyDescent="0.3">
      <c r="C23" s="3"/>
      <c r="H23" s="4"/>
      <c r="I23" s="7" t="str">
        <f t="shared" si="0"/>
        <v/>
      </c>
    </row>
    <row r="24" spans="3:9" x14ac:dyDescent="0.3">
      <c r="C24" s="3"/>
      <c r="H24" s="4"/>
      <c r="I24" s="7" t="str">
        <f t="shared" si="0"/>
        <v/>
      </c>
    </row>
    <row r="25" spans="3:9" x14ac:dyDescent="0.3">
      <c r="C25" s="3"/>
      <c r="H25" s="4"/>
      <c r="I25" s="7" t="str">
        <f t="shared" si="0"/>
        <v/>
      </c>
    </row>
    <row r="26" spans="3:9" x14ac:dyDescent="0.3">
      <c r="C26" s="3"/>
      <c r="H26" s="4"/>
      <c r="I26" s="7" t="str">
        <f t="shared" si="0"/>
        <v/>
      </c>
    </row>
    <row r="27" spans="3:9" x14ac:dyDescent="0.3">
      <c r="C27" s="3"/>
      <c r="H27" s="4"/>
      <c r="I27" s="7" t="str">
        <f t="shared" si="0"/>
        <v/>
      </c>
    </row>
    <row r="28" spans="3:9" x14ac:dyDescent="0.3">
      <c r="C28" s="3"/>
      <c r="H28" s="4"/>
      <c r="I28" s="7" t="str">
        <f t="shared" si="0"/>
        <v/>
      </c>
    </row>
    <row r="29" spans="3:9" x14ac:dyDescent="0.3">
      <c r="C29" s="3"/>
      <c r="H29" s="4"/>
      <c r="I29" s="7" t="str">
        <f t="shared" si="0"/>
        <v/>
      </c>
    </row>
    <row r="30" spans="3:9" x14ac:dyDescent="0.3">
      <c r="C30" s="3"/>
      <c r="H30" s="4"/>
      <c r="I30" s="7" t="str">
        <f t="shared" si="0"/>
        <v/>
      </c>
    </row>
    <row r="31" spans="3:9" x14ac:dyDescent="0.3">
      <c r="C31" s="3"/>
      <c r="H31" s="4"/>
      <c r="I31" s="7" t="str">
        <f t="shared" si="0"/>
        <v/>
      </c>
    </row>
    <row r="32" spans="3:9" x14ac:dyDescent="0.3">
      <c r="C32" s="3"/>
      <c r="H32" s="4"/>
      <c r="I32" s="7" t="str">
        <f t="shared" si="0"/>
        <v/>
      </c>
    </row>
    <row r="33" spans="3:9" x14ac:dyDescent="0.3">
      <c r="C33" s="3"/>
      <c r="H33" s="4"/>
      <c r="I33" s="7" t="str">
        <f t="shared" si="0"/>
        <v/>
      </c>
    </row>
    <row r="34" spans="3:9" x14ac:dyDescent="0.3">
      <c r="C34" s="3"/>
      <c r="H34" s="4"/>
      <c r="I34" s="7" t="str">
        <f t="shared" si="0"/>
        <v/>
      </c>
    </row>
    <row r="35" spans="3:9" x14ac:dyDescent="0.3">
      <c r="C35" s="3"/>
      <c r="H35" s="4"/>
      <c r="I35" s="7" t="str">
        <f t="shared" si="0"/>
        <v/>
      </c>
    </row>
    <row r="36" spans="3:9" x14ac:dyDescent="0.3">
      <c r="C36" s="3"/>
      <c r="H36" s="4"/>
      <c r="I36" s="7" t="str">
        <f t="shared" si="0"/>
        <v/>
      </c>
    </row>
    <row r="37" spans="3:9" x14ac:dyDescent="0.3">
      <c r="C37" s="3"/>
      <c r="H37" s="4"/>
      <c r="I37" s="7" t="str">
        <f t="shared" si="0"/>
        <v/>
      </c>
    </row>
    <row r="38" spans="3:9" x14ac:dyDescent="0.3">
      <c r="C38" s="3"/>
      <c r="H38" s="4"/>
      <c r="I38" s="7" t="str">
        <f t="shared" si="0"/>
        <v/>
      </c>
    </row>
    <row r="39" spans="3:9" x14ac:dyDescent="0.3">
      <c r="C39" s="3"/>
      <c r="H39" s="4"/>
      <c r="I39" s="7" t="str">
        <f t="shared" si="0"/>
        <v/>
      </c>
    </row>
    <row r="40" spans="3:9" x14ac:dyDescent="0.3">
      <c r="C40" s="3"/>
      <c r="H40" s="4"/>
      <c r="I40" s="7" t="str">
        <f t="shared" si="0"/>
        <v/>
      </c>
    </row>
    <row r="41" spans="3:9" x14ac:dyDescent="0.3">
      <c r="C41" s="3"/>
      <c r="H41" s="4"/>
      <c r="I41" s="7" t="str">
        <f t="shared" si="0"/>
        <v/>
      </c>
    </row>
    <row r="42" spans="3:9" x14ac:dyDescent="0.3">
      <c r="C42" s="3"/>
      <c r="H42" s="4"/>
      <c r="I42" s="7" t="str">
        <f t="shared" si="0"/>
        <v/>
      </c>
    </row>
    <row r="43" spans="3:9" x14ac:dyDescent="0.3">
      <c r="C43" s="3"/>
      <c r="H43" s="4"/>
      <c r="I43" s="7" t="str">
        <f t="shared" si="0"/>
        <v/>
      </c>
    </row>
    <row r="44" spans="3:9" x14ac:dyDescent="0.3">
      <c r="C44" s="3"/>
      <c r="H44" s="4"/>
      <c r="I44" s="7" t="str">
        <f t="shared" si="0"/>
        <v/>
      </c>
    </row>
    <row r="45" spans="3:9" x14ac:dyDescent="0.3">
      <c r="C45" s="3"/>
      <c r="H45" s="4"/>
      <c r="I45" s="7" t="str">
        <f t="shared" si="0"/>
        <v/>
      </c>
    </row>
    <row r="46" spans="3:9" x14ac:dyDescent="0.3">
      <c r="C46" s="3"/>
      <c r="H46" s="4"/>
      <c r="I46" s="7" t="str">
        <f t="shared" si="0"/>
        <v/>
      </c>
    </row>
    <row r="47" spans="3:9" x14ac:dyDescent="0.3">
      <c r="C47" s="3"/>
      <c r="H47" s="4"/>
      <c r="I47" s="7" t="str">
        <f t="shared" si="0"/>
        <v/>
      </c>
    </row>
    <row r="48" spans="3:9" x14ac:dyDescent="0.3">
      <c r="C48" s="3"/>
      <c r="H48" s="4"/>
      <c r="I48" s="7" t="str">
        <f t="shared" si="0"/>
        <v/>
      </c>
    </row>
    <row r="49" spans="3:9" x14ac:dyDescent="0.3">
      <c r="C49" s="3"/>
      <c r="H49" s="4"/>
      <c r="I49" s="7" t="str">
        <f t="shared" si="0"/>
        <v/>
      </c>
    </row>
    <row r="50" spans="3:9" x14ac:dyDescent="0.3">
      <c r="C50" s="3"/>
      <c r="H50" s="4"/>
      <c r="I50" s="7" t="str">
        <f t="shared" si="0"/>
        <v/>
      </c>
    </row>
    <row r="51" spans="3:9" x14ac:dyDescent="0.3">
      <c r="C51" s="3"/>
      <c r="H51" s="4"/>
      <c r="I51" s="7" t="str">
        <f t="shared" si="0"/>
        <v/>
      </c>
    </row>
    <row r="52" spans="3:9" x14ac:dyDescent="0.3">
      <c r="C52" s="3"/>
      <c r="H52" s="4"/>
      <c r="I52" s="7" t="str">
        <f t="shared" si="0"/>
        <v/>
      </c>
    </row>
    <row r="53" spans="3:9" x14ac:dyDescent="0.3">
      <c r="C53" s="3"/>
      <c r="H53" s="4"/>
      <c r="I53" s="7" t="str">
        <f t="shared" si="0"/>
        <v/>
      </c>
    </row>
    <row r="54" spans="3:9" x14ac:dyDescent="0.3">
      <c r="C54" s="3"/>
      <c r="H54" s="4"/>
      <c r="I54" s="7" t="str">
        <f t="shared" si="0"/>
        <v/>
      </c>
    </row>
    <row r="55" spans="3:9" x14ac:dyDescent="0.3">
      <c r="C55" s="3"/>
      <c r="H55" s="4"/>
      <c r="I55" s="7" t="str">
        <f t="shared" si="0"/>
        <v/>
      </c>
    </row>
    <row r="56" spans="3:9" x14ac:dyDescent="0.3">
      <c r="C56" s="3"/>
      <c r="H56" s="4"/>
      <c r="I56" s="7" t="str">
        <f t="shared" si="0"/>
        <v/>
      </c>
    </row>
    <row r="57" spans="3:9" x14ac:dyDescent="0.3">
      <c r="C57" s="3"/>
      <c r="H57" s="4"/>
      <c r="I57" s="7" t="str">
        <f t="shared" si="0"/>
        <v/>
      </c>
    </row>
    <row r="58" spans="3:9" x14ac:dyDescent="0.3">
      <c r="C58" s="3"/>
      <c r="H58" s="4"/>
      <c r="I58" s="7" t="str">
        <f t="shared" si="0"/>
        <v/>
      </c>
    </row>
    <row r="59" spans="3:9" x14ac:dyDescent="0.3">
      <c r="C59" s="3"/>
      <c r="H59" s="4"/>
      <c r="I59" s="7" t="str">
        <f t="shared" si="0"/>
        <v/>
      </c>
    </row>
    <row r="60" spans="3:9" x14ac:dyDescent="0.3">
      <c r="C60" s="3"/>
      <c r="H60" s="4"/>
      <c r="I60" s="7" t="str">
        <f t="shared" si="0"/>
        <v/>
      </c>
    </row>
    <row r="61" spans="3:9" x14ac:dyDescent="0.3">
      <c r="C61" s="3"/>
      <c r="H61" s="4"/>
      <c r="I61" s="7" t="str">
        <f t="shared" si="0"/>
        <v/>
      </c>
    </row>
    <row r="62" spans="3:9" x14ac:dyDescent="0.3">
      <c r="C62" s="3"/>
      <c r="H62" s="4"/>
      <c r="I62" s="7" t="str">
        <f t="shared" si="0"/>
        <v/>
      </c>
    </row>
    <row r="63" spans="3:9" x14ac:dyDescent="0.3">
      <c r="C63" s="3"/>
      <c r="H63" s="4"/>
      <c r="I63" s="7" t="str">
        <f t="shared" si="0"/>
        <v/>
      </c>
    </row>
    <row r="64" spans="3:9" x14ac:dyDescent="0.3">
      <c r="C64" s="3"/>
      <c r="H64" s="4"/>
      <c r="I64" s="7" t="str">
        <f t="shared" si="0"/>
        <v/>
      </c>
    </row>
    <row r="65" spans="3:9" x14ac:dyDescent="0.3">
      <c r="C65" s="3"/>
      <c r="H65" s="4"/>
      <c r="I65" s="7" t="str">
        <f t="shared" si="0"/>
        <v/>
      </c>
    </row>
    <row r="66" spans="3:9" x14ac:dyDescent="0.3">
      <c r="C66" s="3"/>
      <c r="H66" s="4"/>
      <c r="I66" s="7" t="str">
        <f t="shared" si="0"/>
        <v/>
      </c>
    </row>
    <row r="67" spans="3:9" x14ac:dyDescent="0.3">
      <c r="C67" s="3"/>
      <c r="H67" s="4"/>
      <c r="I67" s="7" t="str">
        <f t="shared" ref="I67:I130" si="1">IF(ISBLANK($B67),"",HYPERLINK($B67,"▶"))</f>
        <v/>
      </c>
    </row>
    <row r="68" spans="3:9" x14ac:dyDescent="0.3">
      <c r="C68" s="3"/>
      <c r="H68" s="4"/>
      <c r="I68" s="7" t="str">
        <f t="shared" si="1"/>
        <v/>
      </c>
    </row>
    <row r="69" spans="3:9" x14ac:dyDescent="0.3">
      <c r="C69" s="3"/>
      <c r="H69" s="4"/>
      <c r="I69" s="7" t="str">
        <f t="shared" si="1"/>
        <v/>
      </c>
    </row>
    <row r="70" spans="3:9" x14ac:dyDescent="0.3">
      <c r="C70" s="3"/>
      <c r="H70" s="4"/>
      <c r="I70" s="7" t="str">
        <f t="shared" si="1"/>
        <v/>
      </c>
    </row>
    <row r="71" spans="3:9" x14ac:dyDescent="0.3">
      <c r="C71" s="3"/>
      <c r="H71" s="4"/>
      <c r="I71" s="7" t="str">
        <f t="shared" si="1"/>
        <v/>
      </c>
    </row>
    <row r="72" spans="3:9" x14ac:dyDescent="0.3">
      <c r="C72" s="3"/>
      <c r="H72" s="4"/>
      <c r="I72" s="7" t="str">
        <f t="shared" si="1"/>
        <v/>
      </c>
    </row>
    <row r="73" spans="3:9" x14ac:dyDescent="0.3">
      <c r="C73" s="3"/>
      <c r="H73" s="4"/>
      <c r="I73" s="7" t="str">
        <f t="shared" si="1"/>
        <v/>
      </c>
    </row>
    <row r="74" spans="3:9" x14ac:dyDescent="0.3">
      <c r="C74" s="3"/>
      <c r="H74" s="4"/>
      <c r="I74" s="7" t="str">
        <f t="shared" si="1"/>
        <v/>
      </c>
    </row>
    <row r="75" spans="3:9" x14ac:dyDescent="0.3">
      <c r="C75" s="3"/>
      <c r="H75" s="4"/>
      <c r="I75" s="7" t="str">
        <f t="shared" si="1"/>
        <v/>
      </c>
    </row>
    <row r="76" spans="3:9" x14ac:dyDescent="0.3">
      <c r="C76" s="3"/>
      <c r="H76" s="4"/>
      <c r="I76" s="7" t="str">
        <f t="shared" si="1"/>
        <v/>
      </c>
    </row>
    <row r="77" spans="3:9" x14ac:dyDescent="0.3">
      <c r="C77" s="3"/>
      <c r="H77" s="4"/>
      <c r="I77" s="7" t="str">
        <f t="shared" si="1"/>
        <v/>
      </c>
    </row>
    <row r="78" spans="3:9" x14ac:dyDescent="0.3">
      <c r="C78" s="3"/>
      <c r="H78" s="4"/>
      <c r="I78" s="7" t="str">
        <f t="shared" si="1"/>
        <v/>
      </c>
    </row>
    <row r="79" spans="3:9" x14ac:dyDescent="0.3">
      <c r="C79" s="3"/>
      <c r="H79" s="4"/>
      <c r="I79" s="7" t="str">
        <f t="shared" si="1"/>
        <v/>
      </c>
    </row>
    <row r="80" spans="3:9" x14ac:dyDescent="0.3">
      <c r="C80" s="3"/>
      <c r="H80" s="4"/>
      <c r="I80" s="7" t="str">
        <f t="shared" si="1"/>
        <v/>
      </c>
    </row>
    <row r="81" spans="9:9" x14ac:dyDescent="0.3">
      <c r="I81" s="7" t="str">
        <f t="shared" si="1"/>
        <v/>
      </c>
    </row>
    <row r="82" spans="9:9" x14ac:dyDescent="0.3">
      <c r="I82" s="7" t="str">
        <f t="shared" si="1"/>
        <v/>
      </c>
    </row>
    <row r="83" spans="9:9" x14ac:dyDescent="0.3">
      <c r="I83" s="7" t="str">
        <f t="shared" si="1"/>
        <v/>
      </c>
    </row>
    <row r="84" spans="9:9" x14ac:dyDescent="0.3">
      <c r="I84" s="7" t="str">
        <f t="shared" si="1"/>
        <v/>
      </c>
    </row>
    <row r="85" spans="9:9" x14ac:dyDescent="0.3">
      <c r="I85" s="7" t="str">
        <f t="shared" si="1"/>
        <v/>
      </c>
    </row>
    <row r="86" spans="9:9" x14ac:dyDescent="0.3">
      <c r="I86" s="7" t="str">
        <f t="shared" si="1"/>
        <v/>
      </c>
    </row>
    <row r="87" spans="9:9" x14ac:dyDescent="0.3">
      <c r="I87" s="7" t="str">
        <f t="shared" si="1"/>
        <v/>
      </c>
    </row>
    <row r="88" spans="9:9" x14ac:dyDescent="0.3">
      <c r="I88" s="7" t="str">
        <f t="shared" si="1"/>
        <v/>
      </c>
    </row>
    <row r="89" spans="9:9" x14ac:dyDescent="0.3">
      <c r="I89" s="7" t="str">
        <f t="shared" si="1"/>
        <v/>
      </c>
    </row>
    <row r="90" spans="9:9" x14ac:dyDescent="0.3">
      <c r="I90" s="7" t="str">
        <f t="shared" si="1"/>
        <v/>
      </c>
    </row>
    <row r="91" spans="9:9" x14ac:dyDescent="0.3">
      <c r="I91" s="7" t="str">
        <f t="shared" si="1"/>
        <v/>
      </c>
    </row>
    <row r="92" spans="9:9" x14ac:dyDescent="0.3">
      <c r="I92" s="7" t="str">
        <f t="shared" si="1"/>
        <v/>
      </c>
    </row>
    <row r="93" spans="9:9" x14ac:dyDescent="0.3">
      <c r="I93" s="7" t="str">
        <f t="shared" si="1"/>
        <v/>
      </c>
    </row>
    <row r="94" spans="9:9" x14ac:dyDescent="0.3">
      <c r="I94" s="7" t="str">
        <f t="shared" si="1"/>
        <v/>
      </c>
    </row>
    <row r="95" spans="9:9" x14ac:dyDescent="0.3">
      <c r="I95" s="7" t="str">
        <f t="shared" si="1"/>
        <v/>
      </c>
    </row>
    <row r="96" spans="9:9" x14ac:dyDescent="0.3">
      <c r="I96" s="7" t="str">
        <f t="shared" si="1"/>
        <v/>
      </c>
    </row>
    <row r="97" spans="9:9" x14ac:dyDescent="0.3">
      <c r="I97" s="7" t="str">
        <f t="shared" si="1"/>
        <v/>
      </c>
    </row>
    <row r="98" spans="9:9" x14ac:dyDescent="0.3">
      <c r="I98" s="7" t="str">
        <f t="shared" si="1"/>
        <v/>
      </c>
    </row>
    <row r="99" spans="9:9" x14ac:dyDescent="0.3">
      <c r="I99" s="7" t="str">
        <f t="shared" si="1"/>
        <v/>
      </c>
    </row>
    <row r="100" spans="9:9" x14ac:dyDescent="0.3">
      <c r="I100" s="7" t="str">
        <f t="shared" si="1"/>
        <v/>
      </c>
    </row>
    <row r="101" spans="9:9" x14ac:dyDescent="0.3">
      <c r="I101" s="7" t="str">
        <f t="shared" si="1"/>
        <v/>
      </c>
    </row>
    <row r="102" spans="9:9" x14ac:dyDescent="0.3">
      <c r="I102" s="7" t="str">
        <f t="shared" si="1"/>
        <v/>
      </c>
    </row>
    <row r="103" spans="9:9" x14ac:dyDescent="0.3">
      <c r="I103" s="7" t="str">
        <f t="shared" si="1"/>
        <v/>
      </c>
    </row>
    <row r="104" spans="9:9" x14ac:dyDescent="0.3">
      <c r="I104" s="7" t="str">
        <f t="shared" si="1"/>
        <v/>
      </c>
    </row>
    <row r="105" spans="9:9" x14ac:dyDescent="0.3">
      <c r="I105" s="7" t="str">
        <f t="shared" si="1"/>
        <v/>
      </c>
    </row>
    <row r="106" spans="9:9" x14ac:dyDescent="0.3">
      <c r="I106" s="7" t="str">
        <f t="shared" si="1"/>
        <v/>
      </c>
    </row>
    <row r="107" spans="9:9" x14ac:dyDescent="0.3">
      <c r="I107" s="7" t="str">
        <f t="shared" si="1"/>
        <v/>
      </c>
    </row>
    <row r="108" spans="9:9" x14ac:dyDescent="0.3">
      <c r="I108" s="7" t="str">
        <f t="shared" si="1"/>
        <v/>
      </c>
    </row>
    <row r="109" spans="9:9" x14ac:dyDescent="0.3">
      <c r="I109" s="7" t="str">
        <f t="shared" si="1"/>
        <v/>
      </c>
    </row>
    <row r="110" spans="9:9" x14ac:dyDescent="0.3">
      <c r="I110" s="7" t="str">
        <f t="shared" si="1"/>
        <v/>
      </c>
    </row>
    <row r="111" spans="9:9" x14ac:dyDescent="0.3">
      <c r="I111" s="7" t="str">
        <f t="shared" si="1"/>
        <v/>
      </c>
    </row>
    <row r="112" spans="9:9" x14ac:dyDescent="0.3">
      <c r="I112" s="7" t="str">
        <f t="shared" si="1"/>
        <v/>
      </c>
    </row>
    <row r="113" spans="9:9" x14ac:dyDescent="0.3">
      <c r="I113" s="7" t="str">
        <f t="shared" si="1"/>
        <v/>
      </c>
    </row>
    <row r="114" spans="9:9" x14ac:dyDescent="0.3">
      <c r="I114" s="7" t="str">
        <f t="shared" si="1"/>
        <v/>
      </c>
    </row>
    <row r="115" spans="9:9" x14ac:dyDescent="0.3">
      <c r="I115" s="7" t="str">
        <f t="shared" si="1"/>
        <v/>
      </c>
    </row>
    <row r="116" spans="9:9" x14ac:dyDescent="0.3">
      <c r="I116" s="7" t="str">
        <f t="shared" si="1"/>
        <v/>
      </c>
    </row>
    <row r="117" spans="9:9" x14ac:dyDescent="0.3">
      <c r="I117" s="7" t="str">
        <f t="shared" si="1"/>
        <v/>
      </c>
    </row>
    <row r="118" spans="9:9" x14ac:dyDescent="0.3">
      <c r="I118" s="7" t="str">
        <f t="shared" si="1"/>
        <v/>
      </c>
    </row>
    <row r="119" spans="9:9" x14ac:dyDescent="0.3">
      <c r="I119" s="7" t="str">
        <f t="shared" si="1"/>
        <v/>
      </c>
    </row>
    <row r="120" spans="9:9" x14ac:dyDescent="0.3">
      <c r="I120" s="7" t="str">
        <f t="shared" si="1"/>
        <v/>
      </c>
    </row>
    <row r="121" spans="9:9" x14ac:dyDescent="0.3">
      <c r="I121" s="7" t="str">
        <f t="shared" si="1"/>
        <v/>
      </c>
    </row>
    <row r="122" spans="9:9" x14ac:dyDescent="0.3">
      <c r="I122" s="7" t="str">
        <f t="shared" si="1"/>
        <v/>
      </c>
    </row>
    <row r="123" spans="9:9" x14ac:dyDescent="0.3">
      <c r="I123" s="7" t="str">
        <f t="shared" si="1"/>
        <v/>
      </c>
    </row>
    <row r="124" spans="9:9" x14ac:dyDescent="0.3">
      <c r="I124" s="7" t="str">
        <f t="shared" si="1"/>
        <v/>
      </c>
    </row>
    <row r="125" spans="9:9" x14ac:dyDescent="0.3">
      <c r="I125" s="7" t="str">
        <f t="shared" si="1"/>
        <v/>
      </c>
    </row>
    <row r="126" spans="9:9" x14ac:dyDescent="0.3">
      <c r="I126" s="7" t="str">
        <f t="shared" si="1"/>
        <v/>
      </c>
    </row>
    <row r="127" spans="9:9" x14ac:dyDescent="0.3">
      <c r="I127" s="7" t="str">
        <f t="shared" si="1"/>
        <v/>
      </c>
    </row>
    <row r="128" spans="9:9" x14ac:dyDescent="0.3">
      <c r="I128" s="7" t="str">
        <f t="shared" si="1"/>
        <v/>
      </c>
    </row>
    <row r="129" spans="9:9" x14ac:dyDescent="0.3">
      <c r="I129" s="7" t="str">
        <f t="shared" si="1"/>
        <v/>
      </c>
    </row>
    <row r="130" spans="9:9" x14ac:dyDescent="0.3">
      <c r="I130" s="7" t="str">
        <f t="shared" si="1"/>
        <v/>
      </c>
    </row>
    <row r="131" spans="9:9" x14ac:dyDescent="0.3">
      <c r="I131" s="7" t="str">
        <f t="shared" ref="I131:I194" si="2">IF(ISBLANK($B131),"",HYPERLINK($B131,"▶"))</f>
        <v/>
      </c>
    </row>
    <row r="132" spans="9:9" x14ac:dyDescent="0.3">
      <c r="I132" s="7" t="str">
        <f t="shared" si="2"/>
        <v/>
      </c>
    </row>
    <row r="133" spans="9:9" x14ac:dyDescent="0.3">
      <c r="I133" s="7" t="str">
        <f t="shared" si="2"/>
        <v/>
      </c>
    </row>
    <row r="134" spans="9:9" x14ac:dyDescent="0.3">
      <c r="I134" s="7" t="str">
        <f t="shared" si="2"/>
        <v/>
      </c>
    </row>
    <row r="135" spans="9:9" x14ac:dyDescent="0.3">
      <c r="I135" s="7" t="str">
        <f t="shared" si="2"/>
        <v/>
      </c>
    </row>
    <row r="136" spans="9:9" x14ac:dyDescent="0.3">
      <c r="I136" s="7" t="str">
        <f t="shared" si="2"/>
        <v/>
      </c>
    </row>
    <row r="137" spans="9:9" x14ac:dyDescent="0.3">
      <c r="I137" s="7" t="str">
        <f t="shared" si="2"/>
        <v/>
      </c>
    </row>
    <row r="138" spans="9:9" x14ac:dyDescent="0.3">
      <c r="I138" s="7" t="str">
        <f t="shared" si="2"/>
        <v/>
      </c>
    </row>
    <row r="139" spans="9:9" x14ac:dyDescent="0.3">
      <c r="I139" s="7" t="str">
        <f t="shared" si="2"/>
        <v/>
      </c>
    </row>
    <row r="140" spans="9:9" x14ac:dyDescent="0.3">
      <c r="I140" s="7" t="str">
        <f t="shared" si="2"/>
        <v/>
      </c>
    </row>
    <row r="141" spans="9:9" x14ac:dyDescent="0.3">
      <c r="I141" s="7" t="str">
        <f t="shared" si="2"/>
        <v/>
      </c>
    </row>
    <row r="142" spans="9:9" x14ac:dyDescent="0.3">
      <c r="I142" s="7" t="str">
        <f t="shared" si="2"/>
        <v/>
      </c>
    </row>
    <row r="143" spans="9:9" x14ac:dyDescent="0.3">
      <c r="I143" s="7" t="str">
        <f t="shared" si="2"/>
        <v/>
      </c>
    </row>
    <row r="144" spans="9:9" x14ac:dyDescent="0.3">
      <c r="I144" s="7" t="str">
        <f t="shared" si="2"/>
        <v/>
      </c>
    </row>
    <row r="145" spans="9:9" x14ac:dyDescent="0.3">
      <c r="I145" s="7" t="str">
        <f t="shared" si="2"/>
        <v/>
      </c>
    </row>
    <row r="146" spans="9:9" x14ac:dyDescent="0.3">
      <c r="I146" s="7" t="str">
        <f t="shared" si="2"/>
        <v/>
      </c>
    </row>
    <row r="147" spans="9:9" x14ac:dyDescent="0.3">
      <c r="I147" s="7" t="str">
        <f t="shared" si="2"/>
        <v/>
      </c>
    </row>
    <row r="148" spans="9:9" x14ac:dyDescent="0.3">
      <c r="I148" s="7" t="str">
        <f t="shared" si="2"/>
        <v/>
      </c>
    </row>
    <row r="149" spans="9:9" x14ac:dyDescent="0.3">
      <c r="I149" s="7" t="str">
        <f t="shared" si="2"/>
        <v/>
      </c>
    </row>
    <row r="150" spans="9:9" x14ac:dyDescent="0.3">
      <c r="I150" s="7" t="str">
        <f t="shared" si="2"/>
        <v/>
      </c>
    </row>
    <row r="151" spans="9:9" x14ac:dyDescent="0.3">
      <c r="I151" s="7" t="str">
        <f t="shared" si="2"/>
        <v/>
      </c>
    </row>
    <row r="152" spans="9:9" x14ac:dyDescent="0.3">
      <c r="I152" s="7" t="str">
        <f t="shared" si="2"/>
        <v/>
      </c>
    </row>
    <row r="153" spans="9:9" x14ac:dyDescent="0.3">
      <c r="I153" s="7" t="str">
        <f t="shared" si="2"/>
        <v/>
      </c>
    </row>
    <row r="154" spans="9:9" x14ac:dyDescent="0.3">
      <c r="I154" s="7" t="str">
        <f t="shared" si="2"/>
        <v/>
      </c>
    </row>
    <row r="155" spans="9:9" x14ac:dyDescent="0.3">
      <c r="I155" s="7" t="str">
        <f t="shared" si="2"/>
        <v/>
      </c>
    </row>
    <row r="156" spans="9:9" x14ac:dyDescent="0.3">
      <c r="I156" s="7" t="str">
        <f t="shared" si="2"/>
        <v/>
      </c>
    </row>
    <row r="157" spans="9:9" x14ac:dyDescent="0.3">
      <c r="I157" s="7" t="str">
        <f t="shared" si="2"/>
        <v/>
      </c>
    </row>
    <row r="158" spans="9:9" x14ac:dyDescent="0.3">
      <c r="I158" s="7" t="str">
        <f t="shared" si="2"/>
        <v/>
      </c>
    </row>
    <row r="159" spans="9:9" x14ac:dyDescent="0.3">
      <c r="I159" s="7" t="str">
        <f t="shared" si="2"/>
        <v/>
      </c>
    </row>
    <row r="160" spans="9:9" x14ac:dyDescent="0.3">
      <c r="I160" s="7" t="str">
        <f t="shared" si="2"/>
        <v/>
      </c>
    </row>
    <row r="161" spans="9:9" x14ac:dyDescent="0.3">
      <c r="I161" s="7" t="str">
        <f t="shared" si="2"/>
        <v/>
      </c>
    </row>
    <row r="162" spans="9:9" x14ac:dyDescent="0.3">
      <c r="I162" s="7" t="str">
        <f t="shared" si="2"/>
        <v/>
      </c>
    </row>
    <row r="163" spans="9:9" x14ac:dyDescent="0.3">
      <c r="I163" s="7" t="str">
        <f t="shared" si="2"/>
        <v/>
      </c>
    </row>
    <row r="164" spans="9:9" x14ac:dyDescent="0.3">
      <c r="I164" s="7" t="str">
        <f t="shared" si="2"/>
        <v/>
      </c>
    </row>
    <row r="165" spans="9:9" x14ac:dyDescent="0.3">
      <c r="I165" s="7" t="str">
        <f t="shared" si="2"/>
        <v/>
      </c>
    </row>
    <row r="166" spans="9:9" x14ac:dyDescent="0.3">
      <c r="I166" s="7" t="str">
        <f t="shared" si="2"/>
        <v/>
      </c>
    </row>
    <row r="167" spans="9:9" x14ac:dyDescent="0.3">
      <c r="I167" s="7" t="str">
        <f t="shared" si="2"/>
        <v/>
      </c>
    </row>
    <row r="168" spans="9:9" x14ac:dyDescent="0.3">
      <c r="I168" s="7" t="str">
        <f t="shared" si="2"/>
        <v/>
      </c>
    </row>
    <row r="169" spans="9:9" x14ac:dyDescent="0.3">
      <c r="I169" s="7" t="str">
        <f t="shared" si="2"/>
        <v/>
      </c>
    </row>
    <row r="170" spans="9:9" x14ac:dyDescent="0.3">
      <c r="I170" s="7" t="str">
        <f t="shared" si="2"/>
        <v/>
      </c>
    </row>
    <row r="171" spans="9:9" x14ac:dyDescent="0.3">
      <c r="I171" s="7" t="str">
        <f t="shared" si="2"/>
        <v/>
      </c>
    </row>
    <row r="172" spans="9:9" x14ac:dyDescent="0.3">
      <c r="I172" s="7" t="str">
        <f t="shared" si="2"/>
        <v/>
      </c>
    </row>
    <row r="173" spans="9:9" x14ac:dyDescent="0.3">
      <c r="I173" s="7" t="str">
        <f t="shared" si="2"/>
        <v/>
      </c>
    </row>
    <row r="174" spans="9:9" x14ac:dyDescent="0.3">
      <c r="I174" s="7" t="str">
        <f t="shared" si="2"/>
        <v/>
      </c>
    </row>
    <row r="175" spans="9:9" x14ac:dyDescent="0.3">
      <c r="I175" s="7" t="str">
        <f t="shared" si="2"/>
        <v/>
      </c>
    </row>
    <row r="176" spans="9:9" x14ac:dyDescent="0.3">
      <c r="I176" s="7" t="str">
        <f t="shared" si="2"/>
        <v/>
      </c>
    </row>
    <row r="177" spans="9:9" x14ac:dyDescent="0.3">
      <c r="I177" s="7" t="str">
        <f t="shared" si="2"/>
        <v/>
      </c>
    </row>
    <row r="178" spans="9:9" x14ac:dyDescent="0.3">
      <c r="I178" s="7" t="str">
        <f t="shared" si="2"/>
        <v/>
      </c>
    </row>
    <row r="179" spans="9:9" x14ac:dyDescent="0.3">
      <c r="I179" s="7" t="str">
        <f t="shared" si="2"/>
        <v/>
      </c>
    </row>
    <row r="180" spans="9:9" x14ac:dyDescent="0.3">
      <c r="I180" s="7" t="str">
        <f t="shared" si="2"/>
        <v/>
      </c>
    </row>
    <row r="181" spans="9:9" x14ac:dyDescent="0.3">
      <c r="I181" s="7" t="str">
        <f t="shared" si="2"/>
        <v/>
      </c>
    </row>
    <row r="182" spans="9:9" x14ac:dyDescent="0.3">
      <c r="I182" s="7" t="str">
        <f t="shared" si="2"/>
        <v/>
      </c>
    </row>
    <row r="183" spans="9:9" x14ac:dyDescent="0.3">
      <c r="I183" s="7" t="str">
        <f t="shared" si="2"/>
        <v/>
      </c>
    </row>
    <row r="184" spans="9:9" x14ac:dyDescent="0.3">
      <c r="I184" s="7" t="str">
        <f t="shared" si="2"/>
        <v/>
      </c>
    </row>
    <row r="185" spans="9:9" x14ac:dyDescent="0.3">
      <c r="I185" s="7" t="str">
        <f t="shared" si="2"/>
        <v/>
      </c>
    </row>
    <row r="186" spans="9:9" x14ac:dyDescent="0.3">
      <c r="I186" s="7" t="str">
        <f t="shared" si="2"/>
        <v/>
      </c>
    </row>
    <row r="187" spans="9:9" x14ac:dyDescent="0.3">
      <c r="I187" s="7" t="str">
        <f t="shared" si="2"/>
        <v/>
      </c>
    </row>
    <row r="188" spans="9:9" x14ac:dyDescent="0.3">
      <c r="I188" s="7" t="str">
        <f t="shared" si="2"/>
        <v/>
      </c>
    </row>
    <row r="189" spans="9:9" x14ac:dyDescent="0.3">
      <c r="I189" s="7" t="str">
        <f t="shared" si="2"/>
        <v/>
      </c>
    </row>
    <row r="190" spans="9:9" x14ac:dyDescent="0.3">
      <c r="I190" s="7" t="str">
        <f t="shared" si="2"/>
        <v/>
      </c>
    </row>
    <row r="191" spans="9:9" x14ac:dyDescent="0.3">
      <c r="I191" s="7" t="str">
        <f t="shared" si="2"/>
        <v/>
      </c>
    </row>
    <row r="192" spans="9:9" x14ac:dyDescent="0.3">
      <c r="I192" s="7" t="str">
        <f t="shared" si="2"/>
        <v/>
      </c>
    </row>
    <row r="193" spans="9:9" x14ac:dyDescent="0.3">
      <c r="I193" s="7" t="str">
        <f t="shared" si="2"/>
        <v/>
      </c>
    </row>
    <row r="194" spans="9:9" x14ac:dyDescent="0.3">
      <c r="I194" s="7" t="str">
        <f t="shared" si="2"/>
        <v/>
      </c>
    </row>
    <row r="195" spans="9:9" x14ac:dyDescent="0.3">
      <c r="I195" s="7" t="str">
        <f t="shared" ref="I195:I200" si="3">IF(ISBLANK($B195),"",HYPERLINK($B195,"▶"))</f>
        <v/>
      </c>
    </row>
    <row r="196" spans="9:9" x14ac:dyDescent="0.3">
      <c r="I196" s="7" t="str">
        <f t="shared" si="3"/>
        <v/>
      </c>
    </row>
    <row r="197" spans="9:9" x14ac:dyDescent="0.3">
      <c r="I197" s="7" t="str">
        <f t="shared" si="3"/>
        <v/>
      </c>
    </row>
    <row r="198" spans="9:9" x14ac:dyDescent="0.3">
      <c r="I198" s="7" t="str">
        <f t="shared" si="3"/>
        <v/>
      </c>
    </row>
    <row r="199" spans="9:9" x14ac:dyDescent="0.3">
      <c r="I199" s="7" t="str">
        <f t="shared" si="3"/>
        <v/>
      </c>
    </row>
    <row r="200" spans="9:9" x14ac:dyDescent="0.3">
      <c r="I200" s="7" t="str">
        <f t="shared" si="3"/>
        <v/>
      </c>
    </row>
  </sheetData>
  <phoneticPr fontId="1" type="noConversion"/>
  <conditionalFormatting sqref="C2:C200">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02C90-702A-40E3-8EA5-1027C0AA17D0}">
  <dimension ref="A1:F400"/>
  <sheetViews>
    <sheetView workbookViewId="0">
      <pane xSplit="1" ySplit="1" topLeftCell="B2" activePane="bottomRight" state="frozen"/>
      <selection pane="topRight" activeCell="B1" sqref="B1"/>
      <selection pane="bottomLeft" activeCell="A2" sqref="A2"/>
      <selection pane="bottomRight" activeCell="F1" sqref="F1"/>
    </sheetView>
  </sheetViews>
  <sheetFormatPr defaultRowHeight="16.5" x14ac:dyDescent="0.3"/>
  <cols>
    <col min="1" max="1" width="41.5" style="17" customWidth="1"/>
    <col min="2" max="2" width="0.875" style="23" customWidth="1"/>
    <col min="3" max="3" width="67.25" style="17" customWidth="1"/>
    <col min="4" max="4" width="17.25" style="16" customWidth="1"/>
    <col min="5" max="5" width="17.25" customWidth="1"/>
    <col min="6" max="6" width="9" style="6"/>
  </cols>
  <sheetData>
    <row r="1" spans="1:6" s="14" customFormat="1" ht="17.25" thickBot="1" x14ac:dyDescent="0.35">
      <c r="A1" s="15" t="s">
        <v>26</v>
      </c>
      <c r="B1" s="21" t="s">
        <v>5</v>
      </c>
      <c r="C1" s="15" t="s">
        <v>40</v>
      </c>
      <c r="D1" s="15" t="s">
        <v>41</v>
      </c>
      <c r="E1" s="13" t="s">
        <v>42</v>
      </c>
      <c r="F1" s="13" t="s">
        <v>39</v>
      </c>
    </row>
    <row r="2" spans="1:6" ht="33.75" thickTop="1" x14ac:dyDescent="0.3">
      <c r="A2" s="18" t="s">
        <v>93</v>
      </c>
      <c r="B2" s="26" t="s">
        <v>94</v>
      </c>
      <c r="C2" s="17" t="s">
        <v>95</v>
      </c>
      <c r="D2" s="16" t="s">
        <v>96</v>
      </c>
      <c r="E2" s="12">
        <v>45657.740474537037</v>
      </c>
      <c r="F2" s="7" t="str">
        <f>IF(ISBLANK($B2),"",HYPERLINK($B2,"▶"))</f>
        <v>▶</v>
      </c>
    </row>
    <row r="3" spans="1:6" ht="33" x14ac:dyDescent="0.3">
      <c r="A3" s="17" t="s">
        <v>97</v>
      </c>
      <c r="B3" s="23" t="s">
        <v>98</v>
      </c>
      <c r="C3" s="17" t="s">
        <v>99</v>
      </c>
      <c r="D3" s="16" t="s">
        <v>100</v>
      </c>
      <c r="E3" s="12">
        <v>45657.734120370369</v>
      </c>
      <c r="F3" s="7" t="str">
        <f t="shared" ref="F3:F66" si="0">IF(ISBLANK($B3),"",HYPERLINK($B3,"▶"))</f>
        <v>▶</v>
      </c>
    </row>
    <row r="4" spans="1:6" ht="33" x14ac:dyDescent="0.3">
      <c r="A4" s="17" t="s">
        <v>101</v>
      </c>
      <c r="B4" s="26" t="s">
        <v>102</v>
      </c>
      <c r="C4" s="17" t="s">
        <v>103</v>
      </c>
      <c r="D4" s="16" t="s">
        <v>96</v>
      </c>
      <c r="E4" s="12">
        <v>45657.732766203706</v>
      </c>
      <c r="F4" s="7" t="str">
        <f t="shared" si="0"/>
        <v>▶</v>
      </c>
    </row>
    <row r="5" spans="1:6" ht="33" x14ac:dyDescent="0.3">
      <c r="A5" s="17" t="s">
        <v>104</v>
      </c>
      <c r="B5" s="23" t="s">
        <v>105</v>
      </c>
      <c r="C5" s="17" t="s">
        <v>106</v>
      </c>
      <c r="D5" s="16" t="s">
        <v>96</v>
      </c>
      <c r="E5" s="12">
        <v>45657.72934027778</v>
      </c>
      <c r="F5" s="7" t="str">
        <f t="shared" si="0"/>
        <v>▶</v>
      </c>
    </row>
    <row r="6" spans="1:6" ht="33" x14ac:dyDescent="0.3">
      <c r="A6" s="17" t="s">
        <v>107</v>
      </c>
      <c r="B6" s="23" t="s">
        <v>108</v>
      </c>
      <c r="C6" s="17" t="s">
        <v>109</v>
      </c>
      <c r="D6" s="16" t="s">
        <v>110</v>
      </c>
      <c r="E6" s="12">
        <v>45657.72929398148</v>
      </c>
      <c r="F6" s="7" t="str">
        <f t="shared" si="0"/>
        <v>▶</v>
      </c>
    </row>
    <row r="7" spans="1:6" ht="33" x14ac:dyDescent="0.3">
      <c r="A7" s="17" t="s">
        <v>111</v>
      </c>
      <c r="B7" s="23" t="s">
        <v>112</v>
      </c>
      <c r="C7" s="17" t="s">
        <v>113</v>
      </c>
      <c r="D7" s="16" t="s">
        <v>114</v>
      </c>
      <c r="E7" s="12">
        <v>45657.721678240741</v>
      </c>
      <c r="F7" s="7" t="str">
        <f t="shared" si="0"/>
        <v>▶</v>
      </c>
    </row>
    <row r="8" spans="1:6" ht="33" x14ac:dyDescent="0.3">
      <c r="A8" s="17" t="s">
        <v>115</v>
      </c>
      <c r="B8" s="23" t="s">
        <v>116</v>
      </c>
      <c r="C8" s="17" t="s">
        <v>117</v>
      </c>
      <c r="D8" s="16" t="s">
        <v>118</v>
      </c>
      <c r="E8" s="12">
        <v>45657.709687499999</v>
      </c>
      <c r="F8" s="7" t="str">
        <f t="shared" si="0"/>
        <v>▶</v>
      </c>
    </row>
    <row r="9" spans="1:6" ht="33" x14ac:dyDescent="0.3">
      <c r="A9" s="18" t="s">
        <v>119</v>
      </c>
      <c r="B9" s="23" t="s">
        <v>120</v>
      </c>
      <c r="C9" s="17" t="s">
        <v>121</v>
      </c>
      <c r="D9" s="16" t="s">
        <v>122</v>
      </c>
      <c r="E9" s="12">
        <v>45657.709108796298</v>
      </c>
      <c r="F9" s="7" t="str">
        <f t="shared" si="0"/>
        <v>▶</v>
      </c>
    </row>
    <row r="10" spans="1:6" ht="33" x14ac:dyDescent="0.3">
      <c r="A10" s="18" t="s">
        <v>123</v>
      </c>
      <c r="B10" s="23" t="s">
        <v>124</v>
      </c>
      <c r="C10" s="17" t="s">
        <v>125</v>
      </c>
      <c r="D10" s="16" t="s">
        <v>110</v>
      </c>
      <c r="E10" s="12">
        <v>45657.705659722225</v>
      </c>
      <c r="F10" s="7" t="str">
        <f t="shared" si="0"/>
        <v>▶</v>
      </c>
    </row>
    <row r="11" spans="1:6" ht="33" x14ac:dyDescent="0.3">
      <c r="A11" s="18" t="s">
        <v>126</v>
      </c>
      <c r="B11" s="23" t="s">
        <v>127</v>
      </c>
      <c r="C11" s="17" t="s">
        <v>128</v>
      </c>
      <c r="D11" s="16" t="s">
        <v>110</v>
      </c>
      <c r="E11" s="12">
        <v>45657.686909722222</v>
      </c>
      <c r="F11" s="7" t="str">
        <f t="shared" si="0"/>
        <v>▶</v>
      </c>
    </row>
    <row r="12" spans="1:6" ht="33" x14ac:dyDescent="0.3">
      <c r="A12" s="18" t="s">
        <v>129</v>
      </c>
      <c r="B12" s="23" t="s">
        <v>130</v>
      </c>
      <c r="C12" s="17" t="s">
        <v>131</v>
      </c>
      <c r="D12" s="16" t="s">
        <v>110</v>
      </c>
      <c r="E12" s="12">
        <v>45657.675162037034</v>
      </c>
      <c r="F12" s="7" t="str">
        <f t="shared" si="0"/>
        <v>▶</v>
      </c>
    </row>
    <row r="13" spans="1:6" ht="33" x14ac:dyDescent="0.3">
      <c r="A13" s="17" t="s">
        <v>132</v>
      </c>
      <c r="B13" s="23" t="s">
        <v>133</v>
      </c>
      <c r="C13" s="17" t="s">
        <v>134</v>
      </c>
      <c r="D13" s="16" t="s">
        <v>135</v>
      </c>
      <c r="E13" s="12">
        <v>45657.659918981481</v>
      </c>
      <c r="F13" s="7" t="str">
        <f t="shared" si="0"/>
        <v>▶</v>
      </c>
    </row>
    <row r="14" spans="1:6" ht="33" x14ac:dyDescent="0.3">
      <c r="A14" s="18" t="s">
        <v>136</v>
      </c>
      <c r="B14" s="23" t="s">
        <v>137</v>
      </c>
      <c r="C14" s="17" t="s">
        <v>138</v>
      </c>
      <c r="D14" s="16" t="s">
        <v>100</v>
      </c>
      <c r="E14" s="12">
        <v>45657.658483796295</v>
      </c>
      <c r="F14" s="7" t="str">
        <f t="shared" si="0"/>
        <v>▶</v>
      </c>
    </row>
    <row r="15" spans="1:6" ht="33" x14ac:dyDescent="0.3">
      <c r="A15" s="18" t="s">
        <v>139</v>
      </c>
      <c r="B15" s="23" t="s">
        <v>140</v>
      </c>
      <c r="C15" s="17" t="s">
        <v>141</v>
      </c>
      <c r="D15" s="16" t="s">
        <v>110</v>
      </c>
      <c r="E15" s="12">
        <v>45657.653611111113</v>
      </c>
      <c r="F15" s="7" t="str">
        <f t="shared" si="0"/>
        <v>▶</v>
      </c>
    </row>
    <row r="16" spans="1:6" ht="33" x14ac:dyDescent="0.3">
      <c r="A16" s="17" t="s">
        <v>142</v>
      </c>
      <c r="B16" s="23" t="s">
        <v>143</v>
      </c>
      <c r="C16" s="17" t="s">
        <v>144</v>
      </c>
      <c r="D16" s="16" t="s">
        <v>110</v>
      </c>
      <c r="E16" s="12">
        <v>45657.652222222219</v>
      </c>
      <c r="F16" s="7" t="str">
        <f t="shared" si="0"/>
        <v>▶</v>
      </c>
    </row>
    <row r="17" spans="1:6" ht="33" x14ac:dyDescent="0.3">
      <c r="A17" s="17" t="s">
        <v>145</v>
      </c>
      <c r="B17" s="23" t="s">
        <v>146</v>
      </c>
      <c r="C17" s="17" t="s">
        <v>147</v>
      </c>
      <c r="D17" s="16" t="s">
        <v>135</v>
      </c>
      <c r="E17" s="12">
        <v>45657.6327662037</v>
      </c>
      <c r="F17" s="7" t="str">
        <f t="shared" si="0"/>
        <v>▶</v>
      </c>
    </row>
    <row r="18" spans="1:6" ht="33" x14ac:dyDescent="0.3">
      <c r="A18" s="17" t="s">
        <v>148</v>
      </c>
      <c r="B18" s="23" t="s">
        <v>149</v>
      </c>
      <c r="C18" s="17" t="s">
        <v>150</v>
      </c>
      <c r="D18" s="16" t="s">
        <v>100</v>
      </c>
      <c r="E18" s="12">
        <v>45657.629293981481</v>
      </c>
      <c r="F18" s="7" t="str">
        <f t="shared" si="0"/>
        <v>▶</v>
      </c>
    </row>
    <row r="19" spans="1:6" ht="33" x14ac:dyDescent="0.3">
      <c r="A19" s="18" t="s">
        <v>151</v>
      </c>
      <c r="B19" s="23" t="s">
        <v>152</v>
      </c>
      <c r="C19" s="17" t="s">
        <v>153</v>
      </c>
      <c r="D19" s="16" t="s">
        <v>135</v>
      </c>
      <c r="E19" s="12">
        <v>45657.623067129629</v>
      </c>
      <c r="F19" s="7" t="str">
        <f t="shared" si="0"/>
        <v>▶</v>
      </c>
    </row>
    <row r="20" spans="1:6" ht="33" x14ac:dyDescent="0.3">
      <c r="A20" s="18" t="s">
        <v>154</v>
      </c>
      <c r="B20" s="23" t="s">
        <v>155</v>
      </c>
      <c r="C20" s="17" t="s">
        <v>156</v>
      </c>
      <c r="D20" s="16" t="s">
        <v>96</v>
      </c>
      <c r="E20" s="12">
        <v>45657.614108796297</v>
      </c>
      <c r="F20" s="7" t="str">
        <f t="shared" si="0"/>
        <v>▶</v>
      </c>
    </row>
    <row r="21" spans="1:6" ht="33" x14ac:dyDescent="0.3">
      <c r="A21" s="17" t="s">
        <v>157</v>
      </c>
      <c r="B21" s="23" t="s">
        <v>158</v>
      </c>
      <c r="C21" s="17" t="s">
        <v>159</v>
      </c>
      <c r="D21" s="16" t="s">
        <v>96</v>
      </c>
      <c r="E21" s="12">
        <v>45657.611319444448</v>
      </c>
      <c r="F21" s="7" t="str">
        <f t="shared" si="0"/>
        <v>▶</v>
      </c>
    </row>
    <row r="22" spans="1:6" ht="33" x14ac:dyDescent="0.3">
      <c r="A22" s="17" t="s">
        <v>160</v>
      </c>
      <c r="B22" s="23" t="s">
        <v>161</v>
      </c>
      <c r="C22" s="17" t="s">
        <v>162</v>
      </c>
      <c r="D22" s="16" t="s">
        <v>96</v>
      </c>
      <c r="E22" s="12">
        <v>45657.608506944445</v>
      </c>
      <c r="F22" s="7" t="str">
        <f t="shared" si="0"/>
        <v>▶</v>
      </c>
    </row>
    <row r="23" spans="1:6" ht="33" x14ac:dyDescent="0.3">
      <c r="A23" s="18" t="s">
        <v>163</v>
      </c>
      <c r="B23" s="23" t="s">
        <v>164</v>
      </c>
      <c r="C23" s="17" t="s">
        <v>165</v>
      </c>
      <c r="D23" s="16" t="s">
        <v>166</v>
      </c>
      <c r="E23" s="12">
        <v>45657.608460648145</v>
      </c>
      <c r="F23" s="7" t="str">
        <f t="shared" si="0"/>
        <v>▶</v>
      </c>
    </row>
    <row r="24" spans="1:6" ht="33" x14ac:dyDescent="0.3">
      <c r="A24" s="17" t="s">
        <v>167</v>
      </c>
      <c r="B24" s="23" t="s">
        <v>168</v>
      </c>
      <c r="C24" s="18" t="s">
        <v>169</v>
      </c>
      <c r="D24" s="16" t="s">
        <v>170</v>
      </c>
      <c r="E24" s="12">
        <v>45657.605694444443</v>
      </c>
      <c r="F24" s="7" t="str">
        <f t="shared" si="0"/>
        <v>▶</v>
      </c>
    </row>
    <row r="25" spans="1:6" ht="33" x14ac:dyDescent="0.3">
      <c r="A25" s="17" t="s">
        <v>171</v>
      </c>
      <c r="B25" s="23" t="s">
        <v>172</v>
      </c>
      <c r="C25" s="17" t="s">
        <v>173</v>
      </c>
      <c r="D25" s="16" t="s">
        <v>170</v>
      </c>
      <c r="E25" s="12">
        <v>45657.604988425926</v>
      </c>
      <c r="F25" s="7" t="str">
        <f t="shared" si="0"/>
        <v>▶</v>
      </c>
    </row>
    <row r="26" spans="1:6" ht="33" x14ac:dyDescent="0.3">
      <c r="A26" s="18" t="s">
        <v>174</v>
      </c>
      <c r="B26" s="23" t="s">
        <v>175</v>
      </c>
      <c r="C26" s="17" t="s">
        <v>176</v>
      </c>
      <c r="D26" s="16" t="s">
        <v>110</v>
      </c>
      <c r="E26" s="12">
        <v>45657.570277777777</v>
      </c>
      <c r="F26" s="7" t="str">
        <f t="shared" si="0"/>
        <v>▶</v>
      </c>
    </row>
    <row r="27" spans="1:6" ht="33" x14ac:dyDescent="0.3">
      <c r="A27" s="17" t="s">
        <v>177</v>
      </c>
      <c r="B27" s="23" t="s">
        <v>178</v>
      </c>
      <c r="C27" s="17" t="s">
        <v>179</v>
      </c>
      <c r="D27" s="16" t="s">
        <v>100</v>
      </c>
      <c r="E27" s="12">
        <v>45657.568159722221</v>
      </c>
      <c r="F27" s="7" t="str">
        <f t="shared" si="0"/>
        <v>▶</v>
      </c>
    </row>
    <row r="28" spans="1:6" ht="33" x14ac:dyDescent="0.3">
      <c r="A28" s="17" t="s">
        <v>180</v>
      </c>
      <c r="B28" s="23" t="s">
        <v>181</v>
      </c>
      <c r="C28" s="17" t="s">
        <v>113</v>
      </c>
      <c r="D28" s="16" t="s">
        <v>114</v>
      </c>
      <c r="E28" s="12">
        <v>45657.558472222219</v>
      </c>
      <c r="F28" s="7" t="str">
        <f t="shared" si="0"/>
        <v>▶</v>
      </c>
    </row>
    <row r="29" spans="1:6" ht="33" x14ac:dyDescent="0.3">
      <c r="A29" s="17" t="s">
        <v>182</v>
      </c>
      <c r="B29" s="23" t="s">
        <v>183</v>
      </c>
      <c r="C29" s="17" t="s">
        <v>184</v>
      </c>
      <c r="D29" s="16" t="s">
        <v>114</v>
      </c>
      <c r="E29" s="12">
        <v>45657.521643518521</v>
      </c>
      <c r="F29" s="7" t="str">
        <f t="shared" si="0"/>
        <v>▶</v>
      </c>
    </row>
    <row r="30" spans="1:6" ht="33" x14ac:dyDescent="0.3">
      <c r="A30" s="18" t="s">
        <v>185</v>
      </c>
      <c r="B30" s="23" t="s">
        <v>186</v>
      </c>
      <c r="C30" s="17" t="s">
        <v>187</v>
      </c>
      <c r="D30" s="16" t="s">
        <v>188</v>
      </c>
      <c r="E30" s="12">
        <v>45657.515844907408</v>
      </c>
      <c r="F30" s="7" t="str">
        <f t="shared" si="0"/>
        <v>▶</v>
      </c>
    </row>
    <row r="31" spans="1:6" ht="33" x14ac:dyDescent="0.3">
      <c r="A31" s="17" t="s">
        <v>189</v>
      </c>
      <c r="B31" s="23" t="s">
        <v>190</v>
      </c>
      <c r="C31" s="17" t="s">
        <v>191</v>
      </c>
      <c r="D31" s="16" t="s">
        <v>110</v>
      </c>
      <c r="E31" s="12">
        <v>45657.491064814814</v>
      </c>
      <c r="F31" s="7" t="str">
        <f t="shared" si="0"/>
        <v>▶</v>
      </c>
    </row>
    <row r="32" spans="1:6" ht="33" x14ac:dyDescent="0.3">
      <c r="A32" s="18" t="s">
        <v>192</v>
      </c>
      <c r="B32" s="23" t="s">
        <v>193</v>
      </c>
      <c r="C32" s="17" t="s">
        <v>194</v>
      </c>
      <c r="D32" s="16" t="s">
        <v>195</v>
      </c>
      <c r="E32" s="12">
        <v>45657.472395833334</v>
      </c>
      <c r="F32" s="7" t="str">
        <f t="shared" si="0"/>
        <v>▶</v>
      </c>
    </row>
    <row r="33" spans="1:6" ht="33" x14ac:dyDescent="0.3">
      <c r="A33" s="17" t="s">
        <v>196</v>
      </c>
      <c r="B33" s="23" t="s">
        <v>197</v>
      </c>
      <c r="C33" s="17" t="s">
        <v>198</v>
      </c>
      <c r="D33" s="16" t="s">
        <v>96</v>
      </c>
      <c r="E33" s="12">
        <v>45657.46539351852</v>
      </c>
      <c r="F33" s="7" t="str">
        <f t="shared" si="0"/>
        <v>▶</v>
      </c>
    </row>
    <row r="34" spans="1:6" ht="33" x14ac:dyDescent="0.3">
      <c r="A34" s="17" t="s">
        <v>199</v>
      </c>
      <c r="B34" s="23" t="s">
        <v>200</v>
      </c>
      <c r="C34" s="17" t="s">
        <v>201</v>
      </c>
      <c r="D34" s="16" t="s">
        <v>135</v>
      </c>
      <c r="E34" s="12">
        <v>45657.459930555553</v>
      </c>
      <c r="F34" s="7" t="str">
        <f t="shared" si="0"/>
        <v>▶</v>
      </c>
    </row>
    <row r="35" spans="1:6" ht="33" x14ac:dyDescent="0.3">
      <c r="A35" s="18" t="s">
        <v>202</v>
      </c>
      <c r="B35" s="23" t="s">
        <v>203</v>
      </c>
      <c r="C35" s="17" t="s">
        <v>204</v>
      </c>
      <c r="D35" s="16" t="s">
        <v>205</v>
      </c>
      <c r="E35" s="12">
        <v>45657.453645833331</v>
      </c>
      <c r="F35" s="7" t="str">
        <f t="shared" si="0"/>
        <v>▶</v>
      </c>
    </row>
    <row r="36" spans="1:6" ht="33" x14ac:dyDescent="0.3">
      <c r="A36" s="17" t="s">
        <v>206</v>
      </c>
      <c r="B36" s="23" t="s">
        <v>207</v>
      </c>
      <c r="C36" s="17" t="s">
        <v>208</v>
      </c>
      <c r="D36" s="16" t="s">
        <v>100</v>
      </c>
      <c r="E36" s="12">
        <v>45657.453611111108</v>
      </c>
      <c r="F36" s="7" t="str">
        <f t="shared" si="0"/>
        <v>▶</v>
      </c>
    </row>
    <row r="37" spans="1:6" ht="33" x14ac:dyDescent="0.3">
      <c r="A37" s="17" t="s">
        <v>209</v>
      </c>
      <c r="B37" s="23" t="s">
        <v>210</v>
      </c>
      <c r="C37" s="17" t="s">
        <v>211</v>
      </c>
      <c r="D37" s="16" t="s">
        <v>188</v>
      </c>
      <c r="E37" s="12">
        <v>45657.440185185187</v>
      </c>
      <c r="F37" s="7" t="str">
        <f t="shared" si="0"/>
        <v>▶</v>
      </c>
    </row>
    <row r="38" spans="1:6" ht="33" x14ac:dyDescent="0.3">
      <c r="A38" s="17" t="s">
        <v>212</v>
      </c>
      <c r="B38" s="23" t="s">
        <v>213</v>
      </c>
      <c r="C38" s="17" t="s">
        <v>214</v>
      </c>
      <c r="D38" s="16" t="s">
        <v>215</v>
      </c>
      <c r="E38" s="12">
        <v>45657.439837962964</v>
      </c>
      <c r="F38" s="7" t="str">
        <f t="shared" si="0"/>
        <v>▶</v>
      </c>
    </row>
    <row r="39" spans="1:6" ht="33" x14ac:dyDescent="0.3">
      <c r="A39" s="17" t="s">
        <v>216</v>
      </c>
      <c r="B39" s="23" t="s">
        <v>217</v>
      </c>
      <c r="C39" s="17" t="s">
        <v>218</v>
      </c>
      <c r="D39" s="16" t="s">
        <v>100</v>
      </c>
      <c r="E39" s="12">
        <v>45657.438356481478</v>
      </c>
      <c r="F39" s="7" t="str">
        <f t="shared" si="0"/>
        <v>▶</v>
      </c>
    </row>
    <row r="40" spans="1:6" ht="33" x14ac:dyDescent="0.3">
      <c r="A40" s="17" t="s">
        <v>219</v>
      </c>
      <c r="B40" s="23" t="s">
        <v>220</v>
      </c>
      <c r="C40" s="17" t="s">
        <v>221</v>
      </c>
      <c r="D40" s="16" t="s">
        <v>110</v>
      </c>
      <c r="E40" s="12">
        <v>45657.434155092589</v>
      </c>
      <c r="F40" s="7" t="str">
        <f t="shared" si="0"/>
        <v>▶</v>
      </c>
    </row>
    <row r="41" spans="1:6" ht="33" x14ac:dyDescent="0.3">
      <c r="A41" s="17" t="s">
        <v>222</v>
      </c>
      <c r="B41" s="23" t="s">
        <v>223</v>
      </c>
      <c r="C41" s="17" t="s">
        <v>224</v>
      </c>
      <c r="D41" s="16" t="s">
        <v>118</v>
      </c>
      <c r="E41" s="12">
        <v>45657.420787037037</v>
      </c>
      <c r="F41" s="7" t="str">
        <f t="shared" si="0"/>
        <v>▶</v>
      </c>
    </row>
    <row r="42" spans="1:6" ht="33" x14ac:dyDescent="0.3">
      <c r="A42" s="17" t="s">
        <v>225</v>
      </c>
      <c r="B42" s="23" t="s">
        <v>226</v>
      </c>
      <c r="C42" s="17" t="s">
        <v>227</v>
      </c>
      <c r="D42" s="16" t="s">
        <v>135</v>
      </c>
      <c r="E42" s="12">
        <v>45657.416956018518</v>
      </c>
      <c r="F42" s="7" t="str">
        <f t="shared" si="0"/>
        <v>▶</v>
      </c>
    </row>
    <row r="43" spans="1:6" ht="33" x14ac:dyDescent="0.3">
      <c r="A43" s="17" t="s">
        <v>228</v>
      </c>
      <c r="B43" s="23" t="s">
        <v>229</v>
      </c>
      <c r="C43" s="17" t="s">
        <v>230</v>
      </c>
      <c r="D43" s="16" t="s">
        <v>166</v>
      </c>
      <c r="E43" s="12">
        <v>45657.414097222223</v>
      </c>
      <c r="F43" s="7" t="str">
        <f t="shared" si="0"/>
        <v>▶</v>
      </c>
    </row>
    <row r="44" spans="1:6" ht="33" x14ac:dyDescent="0.3">
      <c r="A44" s="17" t="s">
        <v>231</v>
      </c>
      <c r="B44" s="23" t="s">
        <v>232</v>
      </c>
      <c r="C44" s="17" t="s">
        <v>233</v>
      </c>
      <c r="D44" s="16" t="s">
        <v>234</v>
      </c>
      <c r="E44" s="12">
        <v>45657.398495370369</v>
      </c>
      <c r="F44" s="7" t="str">
        <f t="shared" si="0"/>
        <v>▶</v>
      </c>
    </row>
    <row r="45" spans="1:6" ht="33" x14ac:dyDescent="0.3">
      <c r="A45" s="18" t="s">
        <v>235</v>
      </c>
      <c r="B45" s="23" t="s">
        <v>236</v>
      </c>
      <c r="C45" s="17" t="s">
        <v>237</v>
      </c>
      <c r="D45" s="16" t="s">
        <v>234</v>
      </c>
      <c r="E45" s="12">
        <v>45657.386770833335</v>
      </c>
      <c r="F45" s="7" t="str">
        <f t="shared" si="0"/>
        <v>▶</v>
      </c>
    </row>
    <row r="46" spans="1:6" ht="33" x14ac:dyDescent="0.3">
      <c r="A46" s="17" t="s">
        <v>238</v>
      </c>
      <c r="B46" s="23" t="s">
        <v>239</v>
      </c>
      <c r="C46" s="17" t="s">
        <v>240</v>
      </c>
      <c r="D46" s="16" t="s">
        <v>241</v>
      </c>
      <c r="E46" s="12">
        <v>45657.385555555556</v>
      </c>
      <c r="F46" s="7" t="str">
        <f t="shared" si="0"/>
        <v>▶</v>
      </c>
    </row>
    <row r="47" spans="1:6" ht="33" x14ac:dyDescent="0.3">
      <c r="A47" s="17" t="s">
        <v>242</v>
      </c>
      <c r="B47" s="23" t="s">
        <v>243</v>
      </c>
      <c r="C47" s="17" t="s">
        <v>244</v>
      </c>
      <c r="D47" s="16" t="s">
        <v>245</v>
      </c>
      <c r="E47" s="12">
        <v>45657.384837962964</v>
      </c>
      <c r="F47" s="7" t="str">
        <f t="shared" si="0"/>
        <v>▶</v>
      </c>
    </row>
    <row r="48" spans="1:6" ht="33" x14ac:dyDescent="0.3">
      <c r="A48" s="17" t="s">
        <v>246</v>
      </c>
      <c r="B48" s="23" t="s">
        <v>247</v>
      </c>
      <c r="C48" s="17" t="s">
        <v>248</v>
      </c>
      <c r="D48" s="16" t="s">
        <v>122</v>
      </c>
      <c r="E48" s="12">
        <v>45657.382754629631</v>
      </c>
      <c r="F48" s="7" t="str">
        <f t="shared" si="0"/>
        <v>▶</v>
      </c>
    </row>
    <row r="49" spans="1:6" ht="33" x14ac:dyDescent="0.3">
      <c r="A49" s="17" t="s">
        <v>249</v>
      </c>
      <c r="B49" s="23" t="s">
        <v>250</v>
      </c>
      <c r="C49" s="17" t="s">
        <v>251</v>
      </c>
      <c r="D49" s="16" t="s">
        <v>215</v>
      </c>
      <c r="E49" s="12">
        <v>45657.379374999997</v>
      </c>
      <c r="F49" s="7" t="str">
        <f t="shared" si="0"/>
        <v>▶</v>
      </c>
    </row>
    <row r="50" spans="1:6" ht="33" x14ac:dyDescent="0.3">
      <c r="A50" s="17" t="s">
        <v>252</v>
      </c>
      <c r="B50" s="23" t="s">
        <v>253</v>
      </c>
      <c r="C50" s="17" t="s">
        <v>254</v>
      </c>
      <c r="D50" s="16" t="s">
        <v>122</v>
      </c>
      <c r="E50" s="12">
        <v>45657.378634259258</v>
      </c>
      <c r="F50" s="7" t="str">
        <f t="shared" si="0"/>
        <v>▶</v>
      </c>
    </row>
    <row r="51" spans="1:6" ht="33" x14ac:dyDescent="0.3">
      <c r="A51" s="17" t="s">
        <v>255</v>
      </c>
      <c r="B51" s="23" t="s">
        <v>256</v>
      </c>
      <c r="C51" s="17" t="s">
        <v>257</v>
      </c>
      <c r="D51" s="16" t="s">
        <v>258</v>
      </c>
      <c r="E51" s="12">
        <v>45657.377916666665</v>
      </c>
      <c r="F51" s="7" t="str">
        <f t="shared" si="0"/>
        <v>▶</v>
      </c>
    </row>
    <row r="52" spans="1:6" ht="33" x14ac:dyDescent="0.3">
      <c r="A52" s="18" t="s">
        <v>259</v>
      </c>
      <c r="B52" s="23" t="s">
        <v>260</v>
      </c>
      <c r="C52" s="17" t="s">
        <v>261</v>
      </c>
      <c r="D52" s="16" t="s">
        <v>188</v>
      </c>
      <c r="E52" s="12">
        <v>45657.376481481479</v>
      </c>
      <c r="F52" s="7" t="str">
        <f t="shared" si="0"/>
        <v>▶</v>
      </c>
    </row>
    <row r="53" spans="1:6" ht="33" x14ac:dyDescent="0.3">
      <c r="A53" s="17" t="s">
        <v>262</v>
      </c>
      <c r="B53" s="23" t="s">
        <v>263</v>
      </c>
      <c r="C53" s="17" t="s">
        <v>264</v>
      </c>
      <c r="D53" s="16" t="s">
        <v>258</v>
      </c>
      <c r="E53" s="12">
        <v>45657.375185185185</v>
      </c>
      <c r="F53" s="7" t="str">
        <f t="shared" si="0"/>
        <v>▶</v>
      </c>
    </row>
    <row r="54" spans="1:6" ht="33" x14ac:dyDescent="0.3">
      <c r="A54" s="17" t="s">
        <v>265</v>
      </c>
      <c r="B54" s="23" t="s">
        <v>266</v>
      </c>
      <c r="C54" s="17" t="s">
        <v>267</v>
      </c>
      <c r="D54" s="16" t="s">
        <v>110</v>
      </c>
      <c r="E54" s="12">
        <v>45657.36546296296</v>
      </c>
      <c r="F54" s="7" t="str">
        <f t="shared" si="0"/>
        <v>▶</v>
      </c>
    </row>
    <row r="55" spans="1:6" ht="33" x14ac:dyDescent="0.3">
      <c r="A55" s="17" t="s">
        <v>268</v>
      </c>
      <c r="B55" s="23" t="s">
        <v>269</v>
      </c>
      <c r="C55" s="17" t="s">
        <v>270</v>
      </c>
      <c r="D55" s="16" t="s">
        <v>110</v>
      </c>
      <c r="E55" s="12">
        <v>45657.364699074074</v>
      </c>
      <c r="F55" s="7" t="str">
        <f t="shared" si="0"/>
        <v>▶</v>
      </c>
    </row>
    <row r="56" spans="1:6" ht="33" x14ac:dyDescent="0.3">
      <c r="A56" s="17" t="s">
        <v>271</v>
      </c>
      <c r="B56" s="23" t="s">
        <v>272</v>
      </c>
      <c r="C56" s="17" t="s">
        <v>273</v>
      </c>
      <c r="D56" s="16" t="s">
        <v>170</v>
      </c>
      <c r="E56" s="12">
        <v>45657.345138888886</v>
      </c>
      <c r="F56" s="7" t="str">
        <f t="shared" si="0"/>
        <v>▶</v>
      </c>
    </row>
    <row r="57" spans="1:6" ht="33" x14ac:dyDescent="0.3">
      <c r="A57" s="17" t="s">
        <v>274</v>
      </c>
      <c r="B57" s="23" t="s">
        <v>275</v>
      </c>
      <c r="C57" s="17" t="s">
        <v>276</v>
      </c>
      <c r="D57" s="16" t="s">
        <v>215</v>
      </c>
      <c r="E57" s="12">
        <v>45657.343275462961</v>
      </c>
      <c r="F57" s="7" t="str">
        <f t="shared" si="0"/>
        <v>▶</v>
      </c>
    </row>
    <row r="58" spans="1:6" ht="33" x14ac:dyDescent="0.3">
      <c r="A58" s="17" t="s">
        <v>277</v>
      </c>
      <c r="B58" s="23" t="s">
        <v>278</v>
      </c>
      <c r="C58" s="17" t="s">
        <v>279</v>
      </c>
      <c r="D58" s="16" t="s">
        <v>135</v>
      </c>
      <c r="E58" s="12">
        <v>45657.334120370368</v>
      </c>
      <c r="F58" s="7" t="str">
        <f t="shared" si="0"/>
        <v>▶</v>
      </c>
    </row>
    <row r="59" spans="1:6" ht="33" x14ac:dyDescent="0.3">
      <c r="A59" s="17" t="s">
        <v>280</v>
      </c>
      <c r="B59" s="23" t="s">
        <v>281</v>
      </c>
      <c r="C59" s="17" t="s">
        <v>282</v>
      </c>
      <c r="D59" s="16" t="s">
        <v>166</v>
      </c>
      <c r="E59" s="12">
        <v>45657.333506944444</v>
      </c>
      <c r="F59" s="7" t="str">
        <f t="shared" si="0"/>
        <v>▶</v>
      </c>
    </row>
    <row r="60" spans="1:6" ht="33" x14ac:dyDescent="0.3">
      <c r="A60" s="17" t="s">
        <v>283</v>
      </c>
      <c r="B60" s="23" t="s">
        <v>284</v>
      </c>
      <c r="C60" s="17" t="s">
        <v>285</v>
      </c>
      <c r="D60" s="16" t="s">
        <v>135</v>
      </c>
      <c r="E60" s="12">
        <v>45657.329340277778</v>
      </c>
      <c r="F60" s="7" t="str">
        <f t="shared" si="0"/>
        <v>▶</v>
      </c>
    </row>
    <row r="61" spans="1:6" ht="33" x14ac:dyDescent="0.3">
      <c r="A61" s="17" t="s">
        <v>286</v>
      </c>
      <c r="B61" s="23" t="s">
        <v>287</v>
      </c>
      <c r="C61" s="17" t="s">
        <v>288</v>
      </c>
      <c r="D61" s="16" t="s">
        <v>96</v>
      </c>
      <c r="E61" s="12">
        <v>45657.321666666663</v>
      </c>
      <c r="F61" s="7" t="str">
        <f t="shared" si="0"/>
        <v>▶</v>
      </c>
    </row>
    <row r="62" spans="1:6" ht="33" x14ac:dyDescent="0.3">
      <c r="A62" s="17" t="s">
        <v>289</v>
      </c>
      <c r="B62" s="23" t="s">
        <v>290</v>
      </c>
      <c r="C62" s="17" t="s">
        <v>291</v>
      </c>
      <c r="D62" s="16" t="s">
        <v>135</v>
      </c>
      <c r="E62" s="12">
        <v>45657.318148148152</v>
      </c>
      <c r="F62" s="7" t="str">
        <f t="shared" si="0"/>
        <v>▶</v>
      </c>
    </row>
    <row r="63" spans="1:6" ht="33" x14ac:dyDescent="0.3">
      <c r="A63" s="17" t="s">
        <v>292</v>
      </c>
      <c r="B63" s="23" t="s">
        <v>293</v>
      </c>
      <c r="C63" s="17" t="s">
        <v>294</v>
      </c>
      <c r="D63" s="16" t="s">
        <v>258</v>
      </c>
      <c r="E63" s="12">
        <v>45657.313298611109</v>
      </c>
      <c r="F63" s="7" t="str">
        <f t="shared" si="0"/>
        <v>▶</v>
      </c>
    </row>
    <row r="64" spans="1:6" ht="33" x14ac:dyDescent="0.3">
      <c r="A64" s="18" t="s">
        <v>295</v>
      </c>
      <c r="B64" s="23" t="s">
        <v>296</v>
      </c>
      <c r="C64" s="17" t="s">
        <v>297</v>
      </c>
      <c r="D64" s="16" t="s">
        <v>205</v>
      </c>
      <c r="E64" s="12">
        <v>45657.312685185185</v>
      </c>
      <c r="F64" s="7" t="str">
        <f t="shared" si="0"/>
        <v>▶</v>
      </c>
    </row>
    <row r="65" spans="1:6" ht="33" x14ac:dyDescent="0.3">
      <c r="A65" s="17" t="s">
        <v>298</v>
      </c>
      <c r="B65" s="23" t="s">
        <v>299</v>
      </c>
      <c r="C65" s="17" t="s">
        <v>300</v>
      </c>
      <c r="D65" s="16" t="s">
        <v>122</v>
      </c>
      <c r="E65" s="12">
        <v>45657.311296296299</v>
      </c>
      <c r="F65" s="7" t="str">
        <f t="shared" si="0"/>
        <v>▶</v>
      </c>
    </row>
    <row r="66" spans="1:6" ht="33" x14ac:dyDescent="0.3">
      <c r="A66" s="17" t="s">
        <v>301</v>
      </c>
      <c r="B66" s="23" t="s">
        <v>302</v>
      </c>
      <c r="C66" s="17" t="s">
        <v>303</v>
      </c>
      <c r="D66" s="16" t="s">
        <v>96</v>
      </c>
      <c r="E66" s="12">
        <v>45657.310543981483</v>
      </c>
      <c r="F66" s="7" t="str">
        <f t="shared" si="0"/>
        <v>▶</v>
      </c>
    </row>
    <row r="67" spans="1:6" ht="33" x14ac:dyDescent="0.3">
      <c r="A67" s="17" t="s">
        <v>304</v>
      </c>
      <c r="B67" s="23" t="s">
        <v>305</v>
      </c>
      <c r="C67" s="17" t="s">
        <v>306</v>
      </c>
      <c r="D67" s="16" t="s">
        <v>100</v>
      </c>
      <c r="E67" s="12">
        <v>45657.309120370373</v>
      </c>
      <c r="F67" s="7" t="str">
        <f t="shared" ref="F67:F130" si="1">IF(ISBLANK($B67),"",HYPERLINK($B67,"▶"))</f>
        <v>▶</v>
      </c>
    </row>
    <row r="68" spans="1:6" ht="33" x14ac:dyDescent="0.3">
      <c r="A68" s="17" t="s">
        <v>307</v>
      </c>
      <c r="B68" s="23" t="s">
        <v>308</v>
      </c>
      <c r="C68" s="17" t="s">
        <v>309</v>
      </c>
      <c r="D68" s="16" t="s">
        <v>96</v>
      </c>
      <c r="E68" s="12">
        <v>45657.308506944442</v>
      </c>
      <c r="F68" s="7" t="str">
        <f t="shared" si="1"/>
        <v>▶</v>
      </c>
    </row>
    <row r="69" spans="1:6" ht="33" x14ac:dyDescent="0.3">
      <c r="A69" s="17" t="s">
        <v>310</v>
      </c>
      <c r="B69" s="23" t="s">
        <v>311</v>
      </c>
      <c r="C69" s="17" t="s">
        <v>312</v>
      </c>
      <c r="D69" s="16" t="s">
        <v>96</v>
      </c>
      <c r="E69" s="12">
        <v>45657.304328703707</v>
      </c>
      <c r="F69" s="7" t="str">
        <f t="shared" si="1"/>
        <v>▶</v>
      </c>
    </row>
    <row r="70" spans="1:6" ht="33" x14ac:dyDescent="0.3">
      <c r="A70" s="17" t="s">
        <v>313</v>
      </c>
      <c r="B70" s="23" t="s">
        <v>314</v>
      </c>
      <c r="C70" s="17" t="s">
        <v>315</v>
      </c>
      <c r="D70" s="16" t="s">
        <v>258</v>
      </c>
      <c r="E70" s="12">
        <v>45657.302881944444</v>
      </c>
      <c r="F70" s="7" t="str">
        <f t="shared" si="1"/>
        <v>▶</v>
      </c>
    </row>
    <row r="71" spans="1:6" ht="33" x14ac:dyDescent="0.3">
      <c r="A71" s="17" t="s">
        <v>316</v>
      </c>
      <c r="B71" s="23" t="s">
        <v>317</v>
      </c>
      <c r="C71" s="17" t="s">
        <v>318</v>
      </c>
      <c r="D71" s="16" t="s">
        <v>258</v>
      </c>
      <c r="E71" s="12">
        <v>45657.292685185188</v>
      </c>
      <c r="F71" s="7" t="str">
        <f t="shared" si="1"/>
        <v>▶</v>
      </c>
    </row>
    <row r="72" spans="1:6" ht="33" x14ac:dyDescent="0.3">
      <c r="A72" s="17" t="s">
        <v>319</v>
      </c>
      <c r="B72" s="23" t="s">
        <v>320</v>
      </c>
      <c r="C72" s="17" t="s">
        <v>321</v>
      </c>
      <c r="D72" s="16" t="s">
        <v>245</v>
      </c>
      <c r="E72" s="12">
        <v>45657.291828703703</v>
      </c>
      <c r="F72" s="7" t="str">
        <f t="shared" si="1"/>
        <v>▶</v>
      </c>
    </row>
    <row r="73" spans="1:6" ht="33" x14ac:dyDescent="0.3">
      <c r="A73" s="17" t="s">
        <v>322</v>
      </c>
      <c r="B73" s="23" t="s">
        <v>323</v>
      </c>
      <c r="C73" s="17" t="s">
        <v>324</v>
      </c>
      <c r="D73" s="16" t="s">
        <v>245</v>
      </c>
      <c r="E73" s="12">
        <v>45657.29178240741</v>
      </c>
      <c r="F73" s="7" t="str">
        <f t="shared" si="1"/>
        <v>▶</v>
      </c>
    </row>
    <row r="74" spans="1:6" ht="33" x14ac:dyDescent="0.3">
      <c r="A74" s="17" t="s">
        <v>325</v>
      </c>
      <c r="B74" s="23" t="s">
        <v>326</v>
      </c>
      <c r="C74" s="17" t="s">
        <v>327</v>
      </c>
      <c r="D74" s="16" t="s">
        <v>110</v>
      </c>
      <c r="E74" s="12">
        <v>45657.289664351854</v>
      </c>
      <c r="F74" s="7" t="str">
        <f t="shared" si="1"/>
        <v>▶</v>
      </c>
    </row>
    <row r="75" spans="1:6" ht="33" x14ac:dyDescent="0.3">
      <c r="A75" s="17" t="s">
        <v>328</v>
      </c>
      <c r="B75" s="23" t="s">
        <v>329</v>
      </c>
      <c r="C75" s="17" t="s">
        <v>330</v>
      </c>
      <c r="D75" s="16" t="s">
        <v>331</v>
      </c>
      <c r="E75" s="12">
        <v>45657.281377314815</v>
      </c>
      <c r="F75" s="7" t="str">
        <f t="shared" si="1"/>
        <v>▶</v>
      </c>
    </row>
    <row r="76" spans="1:6" ht="33" x14ac:dyDescent="0.3">
      <c r="A76" s="17" t="s">
        <v>332</v>
      </c>
      <c r="B76" s="23" t="s">
        <v>333</v>
      </c>
      <c r="C76" s="17" t="s">
        <v>334</v>
      </c>
      <c r="D76" s="16" t="s">
        <v>118</v>
      </c>
      <c r="E76" s="12">
        <v>45657.274305555555</v>
      </c>
      <c r="F76" s="7" t="str">
        <f t="shared" si="1"/>
        <v>▶</v>
      </c>
    </row>
    <row r="77" spans="1:6" ht="33" x14ac:dyDescent="0.3">
      <c r="A77" s="17" t="s">
        <v>335</v>
      </c>
      <c r="B77" s="23" t="s">
        <v>336</v>
      </c>
      <c r="C77" s="17" t="s">
        <v>337</v>
      </c>
      <c r="D77" s="16" t="s">
        <v>110</v>
      </c>
      <c r="E77" s="12">
        <v>45657.272337962961</v>
      </c>
      <c r="F77" s="7" t="str">
        <f t="shared" si="1"/>
        <v>▶</v>
      </c>
    </row>
    <row r="78" spans="1:6" ht="33" x14ac:dyDescent="0.3">
      <c r="A78" s="17" t="s">
        <v>338</v>
      </c>
      <c r="B78" s="23" t="s">
        <v>339</v>
      </c>
      <c r="C78" s="17" t="s">
        <v>340</v>
      </c>
      <c r="D78" s="16" t="s">
        <v>96</v>
      </c>
      <c r="E78" s="12">
        <v>45657.27171296296</v>
      </c>
      <c r="F78" s="7" t="str">
        <f t="shared" si="1"/>
        <v>▶</v>
      </c>
    </row>
    <row r="79" spans="1:6" ht="33" x14ac:dyDescent="0.3">
      <c r="A79" s="18" t="s">
        <v>341</v>
      </c>
      <c r="B79" s="23" t="s">
        <v>342</v>
      </c>
      <c r="C79" s="17" t="s">
        <v>343</v>
      </c>
      <c r="D79" s="16" t="s">
        <v>234</v>
      </c>
      <c r="E79" s="12">
        <v>45657.264965277776</v>
      </c>
      <c r="F79" s="7" t="str">
        <f t="shared" si="1"/>
        <v>▶</v>
      </c>
    </row>
    <row r="80" spans="1:6" ht="33" x14ac:dyDescent="0.3">
      <c r="A80" s="17" t="s">
        <v>344</v>
      </c>
      <c r="B80" s="23" t="s">
        <v>345</v>
      </c>
      <c r="C80" s="17" t="s">
        <v>346</v>
      </c>
      <c r="D80" s="16" t="s">
        <v>170</v>
      </c>
      <c r="E80" s="12">
        <v>45657.260416666664</v>
      </c>
      <c r="F80" s="7" t="str">
        <f t="shared" si="1"/>
        <v>▶</v>
      </c>
    </row>
    <row r="81" spans="1:6" ht="33" x14ac:dyDescent="0.3">
      <c r="A81" s="17" t="s">
        <v>347</v>
      </c>
      <c r="B81" s="23" t="s">
        <v>348</v>
      </c>
      <c r="C81" s="17" t="s">
        <v>349</v>
      </c>
      <c r="D81" s="16" t="s">
        <v>215</v>
      </c>
      <c r="E81" s="12">
        <v>45657.260416666664</v>
      </c>
      <c r="F81" s="7" t="str">
        <f t="shared" si="1"/>
        <v>▶</v>
      </c>
    </row>
    <row r="82" spans="1:6" ht="33" x14ac:dyDescent="0.3">
      <c r="A82" s="17" t="s">
        <v>350</v>
      </c>
      <c r="B82" s="23" t="s">
        <v>351</v>
      </c>
      <c r="C82" s="17" t="s">
        <v>352</v>
      </c>
      <c r="D82" s="16" t="s">
        <v>215</v>
      </c>
      <c r="E82" s="12">
        <v>45657.256944444445</v>
      </c>
      <c r="F82" s="7" t="str">
        <f t="shared" si="1"/>
        <v>▶</v>
      </c>
    </row>
    <row r="83" spans="1:6" ht="49.5" x14ac:dyDescent="0.3">
      <c r="A83" s="17" t="s">
        <v>353</v>
      </c>
      <c r="B83" s="23" t="s">
        <v>354</v>
      </c>
      <c r="C83" s="17" t="s">
        <v>355</v>
      </c>
      <c r="D83" s="16" t="s">
        <v>135</v>
      </c>
      <c r="E83" s="12">
        <v>45657.251238425924</v>
      </c>
      <c r="F83" s="7" t="str">
        <f t="shared" si="1"/>
        <v>▶</v>
      </c>
    </row>
    <row r="84" spans="1:6" ht="33" x14ac:dyDescent="0.3">
      <c r="A84" s="17" t="s">
        <v>356</v>
      </c>
      <c r="B84" s="23" t="s">
        <v>357</v>
      </c>
      <c r="C84" s="17" t="s">
        <v>358</v>
      </c>
      <c r="D84" s="16" t="s">
        <v>215</v>
      </c>
      <c r="E84" s="12">
        <v>45657.25</v>
      </c>
      <c r="F84" s="7" t="str">
        <f t="shared" si="1"/>
        <v>▶</v>
      </c>
    </row>
    <row r="85" spans="1:6" ht="33" x14ac:dyDescent="0.3">
      <c r="A85" s="17" t="s">
        <v>359</v>
      </c>
      <c r="B85" s="23" t="s">
        <v>360</v>
      </c>
      <c r="C85" s="17" t="s">
        <v>361</v>
      </c>
      <c r="D85" s="16" t="s">
        <v>234</v>
      </c>
      <c r="E85" s="12">
        <v>45657.229166666664</v>
      </c>
      <c r="F85" s="7" t="str">
        <f t="shared" si="1"/>
        <v>▶</v>
      </c>
    </row>
    <row r="86" spans="1:6" ht="33" x14ac:dyDescent="0.3">
      <c r="A86" s="17" t="s">
        <v>362</v>
      </c>
      <c r="B86" s="23" t="s">
        <v>363</v>
      </c>
      <c r="C86" s="17" t="s">
        <v>364</v>
      </c>
      <c r="D86" s="16" t="s">
        <v>114</v>
      </c>
      <c r="E86" s="12">
        <v>45657.208449074074</v>
      </c>
      <c r="F86" s="7" t="str">
        <f t="shared" si="1"/>
        <v>▶</v>
      </c>
    </row>
    <row r="87" spans="1:6" ht="33" x14ac:dyDescent="0.3">
      <c r="A87" s="17" t="s">
        <v>365</v>
      </c>
      <c r="B87" s="23" t="s">
        <v>366</v>
      </c>
      <c r="C87" s="17" t="s">
        <v>367</v>
      </c>
      <c r="D87" s="16" t="s">
        <v>188</v>
      </c>
      <c r="E87" s="12">
        <v>45657.208333333336</v>
      </c>
      <c r="F87" s="7" t="str">
        <f t="shared" si="1"/>
        <v>▶</v>
      </c>
    </row>
    <row r="88" spans="1:6" ht="33" x14ac:dyDescent="0.3">
      <c r="A88" s="17" t="s">
        <v>368</v>
      </c>
      <c r="B88" s="23" t="s">
        <v>369</v>
      </c>
      <c r="C88" s="17" t="s">
        <v>370</v>
      </c>
      <c r="D88" s="16" t="s">
        <v>371</v>
      </c>
      <c r="E88" s="12">
        <v>45657.07440972222</v>
      </c>
      <c r="F88" s="7" t="str">
        <f t="shared" si="1"/>
        <v>▶</v>
      </c>
    </row>
    <row r="89" spans="1:6" ht="33" x14ac:dyDescent="0.3">
      <c r="A89" s="17" t="s">
        <v>372</v>
      </c>
      <c r="B89" s="23" t="s">
        <v>373</v>
      </c>
      <c r="C89" s="17" t="s">
        <v>374</v>
      </c>
      <c r="D89" s="16" t="s">
        <v>331</v>
      </c>
      <c r="E89" s="12">
        <v>45657.047500000001</v>
      </c>
      <c r="F89" s="7" t="str">
        <f t="shared" si="1"/>
        <v>▶</v>
      </c>
    </row>
    <row r="90" spans="1:6" ht="33" x14ac:dyDescent="0.3">
      <c r="A90" s="17" t="s">
        <v>375</v>
      </c>
      <c r="B90" s="23" t="s">
        <v>376</v>
      </c>
      <c r="C90" s="17" t="s">
        <v>377</v>
      </c>
      <c r="D90" s="16" t="s">
        <v>378</v>
      </c>
      <c r="E90" s="12">
        <v>45657.028611111113</v>
      </c>
      <c r="F90" s="7" t="str">
        <f t="shared" si="1"/>
        <v>▶</v>
      </c>
    </row>
    <row r="91" spans="1:6" ht="33" x14ac:dyDescent="0.3">
      <c r="A91" s="17" t="s">
        <v>379</v>
      </c>
      <c r="B91" s="23" t="s">
        <v>380</v>
      </c>
      <c r="C91" s="17" t="s">
        <v>381</v>
      </c>
      <c r="D91" s="16" t="s">
        <v>205</v>
      </c>
      <c r="E91" s="12">
        <v>45657.001122685186</v>
      </c>
      <c r="F91" s="7" t="str">
        <f t="shared" si="1"/>
        <v>▶</v>
      </c>
    </row>
    <row r="92" spans="1:6" x14ac:dyDescent="0.3">
      <c r="F92" s="7" t="str">
        <f t="shared" si="1"/>
        <v/>
      </c>
    </row>
    <row r="93" spans="1:6" x14ac:dyDescent="0.3">
      <c r="F93" s="7" t="str">
        <f t="shared" si="1"/>
        <v/>
      </c>
    </row>
    <row r="94" spans="1:6" x14ac:dyDescent="0.3">
      <c r="F94" s="7" t="str">
        <f t="shared" si="1"/>
        <v/>
      </c>
    </row>
    <row r="95" spans="1:6" x14ac:dyDescent="0.3">
      <c r="F95" s="7" t="str">
        <f t="shared" si="1"/>
        <v/>
      </c>
    </row>
    <row r="96" spans="1: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IF(ISBLANK($B131),"",HYPERLINK($B131,"▶"))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58" si="3">IF(ISBLANK($B195),"",HYPERLINK($B195,"▶"))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row r="201" spans="6:6" x14ac:dyDescent="0.3">
      <c r="F201" s="7" t="str">
        <f t="shared" si="3"/>
        <v/>
      </c>
    </row>
    <row r="202" spans="6:6" x14ac:dyDescent="0.3">
      <c r="F202" s="7" t="str">
        <f t="shared" si="3"/>
        <v/>
      </c>
    </row>
    <row r="203" spans="6:6" x14ac:dyDescent="0.3">
      <c r="F203" s="7" t="str">
        <f t="shared" si="3"/>
        <v/>
      </c>
    </row>
    <row r="204" spans="6:6" x14ac:dyDescent="0.3">
      <c r="F204" s="7" t="str">
        <f t="shared" si="3"/>
        <v/>
      </c>
    </row>
    <row r="205" spans="6:6" x14ac:dyDescent="0.3">
      <c r="F205" s="7" t="str">
        <f t="shared" si="3"/>
        <v/>
      </c>
    </row>
    <row r="206" spans="6:6" x14ac:dyDescent="0.3">
      <c r="F206" s="7" t="str">
        <f t="shared" si="3"/>
        <v/>
      </c>
    </row>
    <row r="207" spans="6:6" x14ac:dyDescent="0.3">
      <c r="F207" s="7" t="str">
        <f t="shared" si="3"/>
        <v/>
      </c>
    </row>
    <row r="208" spans="6:6" x14ac:dyDescent="0.3">
      <c r="F208" s="7" t="str">
        <f t="shared" si="3"/>
        <v/>
      </c>
    </row>
    <row r="209" spans="6:6" x14ac:dyDescent="0.3">
      <c r="F209" s="7" t="str">
        <f t="shared" si="3"/>
        <v/>
      </c>
    </row>
    <row r="210" spans="6:6" x14ac:dyDescent="0.3">
      <c r="F210" s="7" t="str">
        <f t="shared" si="3"/>
        <v/>
      </c>
    </row>
    <row r="211" spans="6:6" x14ac:dyDescent="0.3">
      <c r="F211" s="7" t="str">
        <f t="shared" si="3"/>
        <v/>
      </c>
    </row>
    <row r="212" spans="6:6" x14ac:dyDescent="0.3">
      <c r="F212" s="7" t="str">
        <f t="shared" si="3"/>
        <v/>
      </c>
    </row>
    <row r="213" spans="6:6" x14ac:dyDescent="0.3">
      <c r="F213" s="7" t="str">
        <f t="shared" si="3"/>
        <v/>
      </c>
    </row>
    <row r="214" spans="6:6" x14ac:dyDescent="0.3">
      <c r="F214" s="7" t="str">
        <f t="shared" si="3"/>
        <v/>
      </c>
    </row>
    <row r="215" spans="6:6" x14ac:dyDescent="0.3">
      <c r="F215" s="7" t="str">
        <f t="shared" si="3"/>
        <v/>
      </c>
    </row>
    <row r="216" spans="6:6" x14ac:dyDescent="0.3">
      <c r="F216" s="7" t="str">
        <f t="shared" si="3"/>
        <v/>
      </c>
    </row>
    <row r="217" spans="6:6" x14ac:dyDescent="0.3">
      <c r="F217" s="7" t="str">
        <f t="shared" si="3"/>
        <v/>
      </c>
    </row>
    <row r="218" spans="6:6" x14ac:dyDescent="0.3">
      <c r="F218" s="7" t="str">
        <f t="shared" si="3"/>
        <v/>
      </c>
    </row>
    <row r="219" spans="6:6" x14ac:dyDescent="0.3">
      <c r="F219" s="7" t="str">
        <f t="shared" si="3"/>
        <v/>
      </c>
    </row>
    <row r="220" spans="6:6" x14ac:dyDescent="0.3">
      <c r="F220" s="7" t="str">
        <f t="shared" si="3"/>
        <v/>
      </c>
    </row>
    <row r="221" spans="6:6" x14ac:dyDescent="0.3">
      <c r="F221" s="7" t="str">
        <f t="shared" si="3"/>
        <v/>
      </c>
    </row>
    <row r="222" spans="6:6" x14ac:dyDescent="0.3">
      <c r="F222" s="7" t="str">
        <f t="shared" si="3"/>
        <v/>
      </c>
    </row>
    <row r="223" spans="6:6" x14ac:dyDescent="0.3">
      <c r="F223" s="7" t="str">
        <f t="shared" si="3"/>
        <v/>
      </c>
    </row>
    <row r="224" spans="6:6" x14ac:dyDescent="0.3">
      <c r="F224" s="7" t="str">
        <f t="shared" si="3"/>
        <v/>
      </c>
    </row>
    <row r="225" spans="6:6" x14ac:dyDescent="0.3">
      <c r="F225" s="7" t="str">
        <f t="shared" si="3"/>
        <v/>
      </c>
    </row>
    <row r="226" spans="6:6" x14ac:dyDescent="0.3">
      <c r="F226" s="7" t="str">
        <f t="shared" si="3"/>
        <v/>
      </c>
    </row>
    <row r="227" spans="6:6" x14ac:dyDescent="0.3">
      <c r="F227" s="7" t="str">
        <f t="shared" si="3"/>
        <v/>
      </c>
    </row>
    <row r="228" spans="6:6" x14ac:dyDescent="0.3">
      <c r="F228" s="7" t="str">
        <f t="shared" si="3"/>
        <v/>
      </c>
    </row>
    <row r="229" spans="6:6" x14ac:dyDescent="0.3">
      <c r="F229" s="7" t="str">
        <f t="shared" si="3"/>
        <v/>
      </c>
    </row>
    <row r="230" spans="6:6" x14ac:dyDescent="0.3">
      <c r="F230" s="7" t="str">
        <f t="shared" si="3"/>
        <v/>
      </c>
    </row>
    <row r="231" spans="6:6" x14ac:dyDescent="0.3">
      <c r="F231" s="7" t="str">
        <f t="shared" si="3"/>
        <v/>
      </c>
    </row>
    <row r="232" spans="6:6" x14ac:dyDescent="0.3">
      <c r="F232" s="7" t="str">
        <f t="shared" si="3"/>
        <v/>
      </c>
    </row>
    <row r="233" spans="6:6" x14ac:dyDescent="0.3">
      <c r="F233" s="7" t="str">
        <f t="shared" si="3"/>
        <v/>
      </c>
    </row>
    <row r="234" spans="6:6" x14ac:dyDescent="0.3">
      <c r="F234" s="7" t="str">
        <f t="shared" si="3"/>
        <v/>
      </c>
    </row>
    <row r="235" spans="6:6" x14ac:dyDescent="0.3">
      <c r="F235" s="7" t="str">
        <f t="shared" si="3"/>
        <v/>
      </c>
    </row>
    <row r="236" spans="6:6" x14ac:dyDescent="0.3">
      <c r="F236" s="7" t="str">
        <f t="shared" si="3"/>
        <v/>
      </c>
    </row>
    <row r="237" spans="6:6" x14ac:dyDescent="0.3">
      <c r="F237" s="7" t="str">
        <f t="shared" si="3"/>
        <v/>
      </c>
    </row>
    <row r="238" spans="6:6" x14ac:dyDescent="0.3">
      <c r="F238" s="7" t="str">
        <f t="shared" si="3"/>
        <v/>
      </c>
    </row>
    <row r="239" spans="6:6" x14ac:dyDescent="0.3">
      <c r="F239" s="7" t="str">
        <f t="shared" si="3"/>
        <v/>
      </c>
    </row>
    <row r="240" spans="6:6" x14ac:dyDescent="0.3">
      <c r="F240" s="7" t="str">
        <f t="shared" si="3"/>
        <v/>
      </c>
    </row>
    <row r="241" spans="6:6" x14ac:dyDescent="0.3">
      <c r="F241" s="7" t="str">
        <f t="shared" si="3"/>
        <v/>
      </c>
    </row>
    <row r="242" spans="6:6" x14ac:dyDescent="0.3">
      <c r="F242" s="7" t="str">
        <f t="shared" si="3"/>
        <v/>
      </c>
    </row>
    <row r="243" spans="6:6" x14ac:dyDescent="0.3">
      <c r="F243" s="7" t="str">
        <f t="shared" si="3"/>
        <v/>
      </c>
    </row>
    <row r="244" spans="6:6" x14ac:dyDescent="0.3">
      <c r="F244" s="7" t="str">
        <f t="shared" si="3"/>
        <v/>
      </c>
    </row>
    <row r="245" spans="6:6" x14ac:dyDescent="0.3">
      <c r="F245" s="7" t="str">
        <f t="shared" si="3"/>
        <v/>
      </c>
    </row>
    <row r="246" spans="6:6" x14ac:dyDescent="0.3">
      <c r="F246" s="7" t="str">
        <f t="shared" si="3"/>
        <v/>
      </c>
    </row>
    <row r="247" spans="6:6" x14ac:dyDescent="0.3">
      <c r="F247" s="7" t="str">
        <f t="shared" si="3"/>
        <v/>
      </c>
    </row>
    <row r="248" spans="6:6" x14ac:dyDescent="0.3">
      <c r="F248" s="7" t="str">
        <f t="shared" si="3"/>
        <v/>
      </c>
    </row>
    <row r="249" spans="6:6" x14ac:dyDescent="0.3">
      <c r="F249" s="7" t="str">
        <f t="shared" si="3"/>
        <v/>
      </c>
    </row>
    <row r="250" spans="6:6" x14ac:dyDescent="0.3">
      <c r="F250" s="7" t="str">
        <f t="shared" si="3"/>
        <v/>
      </c>
    </row>
    <row r="251" spans="6:6" x14ac:dyDescent="0.3">
      <c r="F251" s="7" t="str">
        <f t="shared" si="3"/>
        <v/>
      </c>
    </row>
    <row r="252" spans="6:6" x14ac:dyDescent="0.3">
      <c r="F252" s="7" t="str">
        <f t="shared" si="3"/>
        <v/>
      </c>
    </row>
    <row r="253" spans="6:6" x14ac:dyDescent="0.3">
      <c r="F253" s="7" t="str">
        <f t="shared" si="3"/>
        <v/>
      </c>
    </row>
    <row r="254" spans="6:6" x14ac:dyDescent="0.3">
      <c r="F254" s="7" t="str">
        <f t="shared" si="3"/>
        <v/>
      </c>
    </row>
    <row r="255" spans="6:6" x14ac:dyDescent="0.3">
      <c r="F255" s="7" t="str">
        <f t="shared" si="3"/>
        <v/>
      </c>
    </row>
    <row r="256" spans="6:6" x14ac:dyDescent="0.3">
      <c r="F256" s="7" t="str">
        <f t="shared" si="3"/>
        <v/>
      </c>
    </row>
    <row r="257" spans="6:6" x14ac:dyDescent="0.3">
      <c r="F257" s="7" t="str">
        <f t="shared" si="3"/>
        <v/>
      </c>
    </row>
    <row r="258" spans="6:6" x14ac:dyDescent="0.3">
      <c r="F258" s="7" t="str">
        <f t="shared" si="3"/>
        <v/>
      </c>
    </row>
    <row r="259" spans="6:6" x14ac:dyDescent="0.3">
      <c r="F259" s="7" t="str">
        <f t="shared" ref="F259:F322" si="4">IF(ISBLANK($B259),"",HYPERLINK($B259,"▶"))</f>
        <v/>
      </c>
    </row>
    <row r="260" spans="6:6" x14ac:dyDescent="0.3">
      <c r="F260" s="7" t="str">
        <f t="shared" si="4"/>
        <v/>
      </c>
    </row>
    <row r="261" spans="6:6" x14ac:dyDescent="0.3">
      <c r="F261" s="7" t="str">
        <f t="shared" si="4"/>
        <v/>
      </c>
    </row>
    <row r="262" spans="6:6" x14ac:dyDescent="0.3">
      <c r="F262" s="7" t="str">
        <f t="shared" si="4"/>
        <v/>
      </c>
    </row>
    <row r="263" spans="6:6" x14ac:dyDescent="0.3">
      <c r="F263" s="7" t="str">
        <f t="shared" si="4"/>
        <v/>
      </c>
    </row>
    <row r="264" spans="6:6" x14ac:dyDescent="0.3">
      <c r="F264" s="7" t="str">
        <f t="shared" si="4"/>
        <v/>
      </c>
    </row>
    <row r="265" spans="6:6" x14ac:dyDescent="0.3">
      <c r="F265" s="7" t="str">
        <f t="shared" si="4"/>
        <v/>
      </c>
    </row>
    <row r="266" spans="6:6" x14ac:dyDescent="0.3">
      <c r="F266" s="7" t="str">
        <f t="shared" si="4"/>
        <v/>
      </c>
    </row>
    <row r="267" spans="6:6" x14ac:dyDescent="0.3">
      <c r="F267" s="7" t="str">
        <f t="shared" si="4"/>
        <v/>
      </c>
    </row>
    <row r="268" spans="6:6" x14ac:dyDescent="0.3">
      <c r="F268" s="7" t="str">
        <f t="shared" si="4"/>
        <v/>
      </c>
    </row>
    <row r="269" spans="6:6" x14ac:dyDescent="0.3">
      <c r="F269" s="7" t="str">
        <f t="shared" si="4"/>
        <v/>
      </c>
    </row>
    <row r="270" spans="6:6" x14ac:dyDescent="0.3">
      <c r="F270" s="7" t="str">
        <f t="shared" si="4"/>
        <v/>
      </c>
    </row>
    <row r="271" spans="6:6" x14ac:dyDescent="0.3">
      <c r="F271" s="7" t="str">
        <f t="shared" si="4"/>
        <v/>
      </c>
    </row>
    <row r="272" spans="6:6" x14ac:dyDescent="0.3">
      <c r="F272" s="7" t="str">
        <f t="shared" si="4"/>
        <v/>
      </c>
    </row>
    <row r="273" spans="6:6" x14ac:dyDescent="0.3">
      <c r="F273" s="7" t="str">
        <f t="shared" si="4"/>
        <v/>
      </c>
    </row>
    <row r="274" spans="6:6" x14ac:dyDescent="0.3">
      <c r="F274" s="7" t="str">
        <f t="shared" si="4"/>
        <v/>
      </c>
    </row>
    <row r="275" spans="6:6" x14ac:dyDescent="0.3">
      <c r="F275" s="7" t="str">
        <f t="shared" si="4"/>
        <v/>
      </c>
    </row>
    <row r="276" spans="6:6" x14ac:dyDescent="0.3">
      <c r="F276" s="7" t="str">
        <f t="shared" si="4"/>
        <v/>
      </c>
    </row>
    <row r="277" spans="6:6" x14ac:dyDescent="0.3">
      <c r="F277" s="7" t="str">
        <f t="shared" si="4"/>
        <v/>
      </c>
    </row>
    <row r="278" spans="6:6" x14ac:dyDescent="0.3">
      <c r="F278" s="7" t="str">
        <f t="shared" si="4"/>
        <v/>
      </c>
    </row>
    <row r="279" spans="6:6" x14ac:dyDescent="0.3">
      <c r="F279" s="7" t="str">
        <f t="shared" si="4"/>
        <v/>
      </c>
    </row>
    <row r="280" spans="6:6" x14ac:dyDescent="0.3">
      <c r="F280" s="7" t="str">
        <f t="shared" si="4"/>
        <v/>
      </c>
    </row>
    <row r="281" spans="6:6" x14ac:dyDescent="0.3">
      <c r="F281" s="7" t="str">
        <f t="shared" si="4"/>
        <v/>
      </c>
    </row>
    <row r="282" spans="6:6" x14ac:dyDescent="0.3">
      <c r="F282" s="7" t="str">
        <f t="shared" si="4"/>
        <v/>
      </c>
    </row>
    <row r="283" spans="6:6" x14ac:dyDescent="0.3">
      <c r="F283" s="7" t="str">
        <f t="shared" si="4"/>
        <v/>
      </c>
    </row>
    <row r="284" spans="6:6" x14ac:dyDescent="0.3">
      <c r="F284" s="7" t="str">
        <f t="shared" si="4"/>
        <v/>
      </c>
    </row>
    <row r="285" spans="6:6" x14ac:dyDescent="0.3">
      <c r="F285" s="7" t="str">
        <f t="shared" si="4"/>
        <v/>
      </c>
    </row>
    <row r="286" spans="6:6" x14ac:dyDescent="0.3">
      <c r="F286" s="7" t="str">
        <f t="shared" si="4"/>
        <v/>
      </c>
    </row>
    <row r="287" spans="6:6" x14ac:dyDescent="0.3">
      <c r="F287" s="7" t="str">
        <f t="shared" si="4"/>
        <v/>
      </c>
    </row>
    <row r="288" spans="6:6" x14ac:dyDescent="0.3">
      <c r="F288" s="7" t="str">
        <f t="shared" si="4"/>
        <v/>
      </c>
    </row>
    <row r="289" spans="6:6" x14ac:dyDescent="0.3">
      <c r="F289" s="7" t="str">
        <f t="shared" si="4"/>
        <v/>
      </c>
    </row>
    <row r="290" spans="6:6" x14ac:dyDescent="0.3">
      <c r="F290" s="7" t="str">
        <f t="shared" si="4"/>
        <v/>
      </c>
    </row>
    <row r="291" spans="6:6" x14ac:dyDescent="0.3">
      <c r="F291" s="7" t="str">
        <f t="shared" si="4"/>
        <v/>
      </c>
    </row>
    <row r="292" spans="6:6" x14ac:dyDescent="0.3">
      <c r="F292" s="7" t="str">
        <f t="shared" si="4"/>
        <v/>
      </c>
    </row>
    <row r="293" spans="6:6" x14ac:dyDescent="0.3">
      <c r="F293" s="7" t="str">
        <f t="shared" si="4"/>
        <v/>
      </c>
    </row>
    <row r="294" spans="6:6" x14ac:dyDescent="0.3">
      <c r="F294" s="7" t="str">
        <f t="shared" si="4"/>
        <v/>
      </c>
    </row>
    <row r="295" spans="6:6" x14ac:dyDescent="0.3">
      <c r="F295" s="7" t="str">
        <f t="shared" si="4"/>
        <v/>
      </c>
    </row>
    <row r="296" spans="6:6" x14ac:dyDescent="0.3">
      <c r="F296" s="7" t="str">
        <f t="shared" si="4"/>
        <v/>
      </c>
    </row>
    <row r="297" spans="6:6" x14ac:dyDescent="0.3">
      <c r="F297" s="7" t="str">
        <f t="shared" si="4"/>
        <v/>
      </c>
    </row>
    <row r="298" spans="6:6" x14ac:dyDescent="0.3">
      <c r="F298" s="7" t="str">
        <f t="shared" si="4"/>
        <v/>
      </c>
    </row>
    <row r="299" spans="6:6" x14ac:dyDescent="0.3">
      <c r="F299" s="7" t="str">
        <f t="shared" si="4"/>
        <v/>
      </c>
    </row>
    <row r="300" spans="6:6" x14ac:dyDescent="0.3">
      <c r="F300" s="7" t="str">
        <f t="shared" si="4"/>
        <v/>
      </c>
    </row>
    <row r="301" spans="6:6" x14ac:dyDescent="0.3">
      <c r="F301" s="7" t="str">
        <f t="shared" si="4"/>
        <v/>
      </c>
    </row>
    <row r="302" spans="6:6" x14ac:dyDescent="0.3">
      <c r="F302" s="7" t="str">
        <f t="shared" si="4"/>
        <v/>
      </c>
    </row>
    <row r="303" spans="6:6" x14ac:dyDescent="0.3">
      <c r="F303" s="7" t="str">
        <f t="shared" si="4"/>
        <v/>
      </c>
    </row>
    <row r="304" spans="6:6" x14ac:dyDescent="0.3">
      <c r="F304" s="7" t="str">
        <f t="shared" si="4"/>
        <v/>
      </c>
    </row>
    <row r="305" spans="6:6" x14ac:dyDescent="0.3">
      <c r="F305" s="7" t="str">
        <f t="shared" si="4"/>
        <v/>
      </c>
    </row>
    <row r="306" spans="6:6" x14ac:dyDescent="0.3">
      <c r="F306" s="7" t="str">
        <f t="shared" si="4"/>
        <v/>
      </c>
    </row>
    <row r="307" spans="6:6" x14ac:dyDescent="0.3">
      <c r="F307" s="7" t="str">
        <f t="shared" si="4"/>
        <v/>
      </c>
    </row>
    <row r="308" spans="6:6" x14ac:dyDescent="0.3">
      <c r="F308" s="7" t="str">
        <f t="shared" si="4"/>
        <v/>
      </c>
    </row>
    <row r="309" spans="6:6" x14ac:dyDescent="0.3">
      <c r="F309" s="7" t="str">
        <f t="shared" si="4"/>
        <v/>
      </c>
    </row>
    <row r="310" spans="6:6" x14ac:dyDescent="0.3">
      <c r="F310" s="7" t="str">
        <f t="shared" si="4"/>
        <v/>
      </c>
    </row>
    <row r="311" spans="6:6" x14ac:dyDescent="0.3">
      <c r="F311" s="7" t="str">
        <f t="shared" si="4"/>
        <v/>
      </c>
    </row>
    <row r="312" spans="6:6" x14ac:dyDescent="0.3">
      <c r="F312" s="7" t="str">
        <f t="shared" si="4"/>
        <v/>
      </c>
    </row>
    <row r="313" spans="6:6" x14ac:dyDescent="0.3">
      <c r="F313" s="7" t="str">
        <f t="shared" si="4"/>
        <v/>
      </c>
    </row>
    <row r="314" spans="6:6" x14ac:dyDescent="0.3">
      <c r="F314" s="7" t="str">
        <f t="shared" si="4"/>
        <v/>
      </c>
    </row>
    <row r="315" spans="6:6" x14ac:dyDescent="0.3">
      <c r="F315" s="7" t="str">
        <f t="shared" si="4"/>
        <v/>
      </c>
    </row>
    <row r="316" spans="6:6" x14ac:dyDescent="0.3">
      <c r="F316" s="7" t="str">
        <f t="shared" si="4"/>
        <v/>
      </c>
    </row>
    <row r="317" spans="6:6" x14ac:dyDescent="0.3">
      <c r="F317" s="7" t="str">
        <f t="shared" si="4"/>
        <v/>
      </c>
    </row>
    <row r="318" spans="6:6" x14ac:dyDescent="0.3">
      <c r="F318" s="7" t="str">
        <f t="shared" si="4"/>
        <v/>
      </c>
    </row>
    <row r="319" spans="6:6" x14ac:dyDescent="0.3">
      <c r="F319" s="7" t="str">
        <f t="shared" si="4"/>
        <v/>
      </c>
    </row>
    <row r="320" spans="6:6" x14ac:dyDescent="0.3">
      <c r="F320" s="7" t="str">
        <f t="shared" si="4"/>
        <v/>
      </c>
    </row>
    <row r="321" spans="6:6" x14ac:dyDescent="0.3">
      <c r="F321" s="7" t="str">
        <f t="shared" si="4"/>
        <v/>
      </c>
    </row>
    <row r="322" spans="6:6" x14ac:dyDescent="0.3">
      <c r="F322" s="7" t="str">
        <f t="shared" si="4"/>
        <v/>
      </c>
    </row>
    <row r="323" spans="6:6" x14ac:dyDescent="0.3">
      <c r="F323" s="7" t="str">
        <f t="shared" ref="F323:F386" si="5">IF(ISBLANK($B323),"",HYPERLINK($B323,"▶"))</f>
        <v/>
      </c>
    </row>
    <row r="324" spans="6:6" x14ac:dyDescent="0.3">
      <c r="F324" s="7" t="str">
        <f t="shared" si="5"/>
        <v/>
      </c>
    </row>
    <row r="325" spans="6:6" x14ac:dyDescent="0.3">
      <c r="F325" s="7" t="str">
        <f t="shared" si="5"/>
        <v/>
      </c>
    </row>
    <row r="326" spans="6:6" x14ac:dyDescent="0.3">
      <c r="F326" s="7" t="str">
        <f t="shared" si="5"/>
        <v/>
      </c>
    </row>
    <row r="327" spans="6:6" x14ac:dyDescent="0.3">
      <c r="F327" s="7" t="str">
        <f t="shared" si="5"/>
        <v/>
      </c>
    </row>
    <row r="328" spans="6:6" x14ac:dyDescent="0.3">
      <c r="F328" s="7" t="str">
        <f t="shared" si="5"/>
        <v/>
      </c>
    </row>
    <row r="329" spans="6:6" x14ac:dyDescent="0.3">
      <c r="F329" s="7" t="str">
        <f t="shared" si="5"/>
        <v/>
      </c>
    </row>
    <row r="330" spans="6:6" x14ac:dyDescent="0.3">
      <c r="F330" s="7" t="str">
        <f t="shared" si="5"/>
        <v/>
      </c>
    </row>
    <row r="331" spans="6:6" x14ac:dyDescent="0.3">
      <c r="F331" s="7" t="str">
        <f t="shared" si="5"/>
        <v/>
      </c>
    </row>
    <row r="332" spans="6:6" x14ac:dyDescent="0.3">
      <c r="F332" s="7" t="str">
        <f t="shared" si="5"/>
        <v/>
      </c>
    </row>
    <row r="333" spans="6:6" x14ac:dyDescent="0.3">
      <c r="F333" s="7" t="str">
        <f t="shared" si="5"/>
        <v/>
      </c>
    </row>
    <row r="334" spans="6:6" x14ac:dyDescent="0.3">
      <c r="F334" s="7" t="str">
        <f t="shared" si="5"/>
        <v/>
      </c>
    </row>
    <row r="335" spans="6:6" x14ac:dyDescent="0.3">
      <c r="F335" s="7" t="str">
        <f t="shared" si="5"/>
        <v/>
      </c>
    </row>
    <row r="336" spans="6:6" x14ac:dyDescent="0.3">
      <c r="F336" s="7" t="str">
        <f t="shared" si="5"/>
        <v/>
      </c>
    </row>
    <row r="337" spans="6:6" x14ac:dyDescent="0.3">
      <c r="F337" s="7" t="str">
        <f t="shared" si="5"/>
        <v/>
      </c>
    </row>
    <row r="338" spans="6:6" x14ac:dyDescent="0.3">
      <c r="F338" s="7" t="str">
        <f t="shared" si="5"/>
        <v/>
      </c>
    </row>
    <row r="339" spans="6:6" x14ac:dyDescent="0.3">
      <c r="F339" s="7" t="str">
        <f t="shared" si="5"/>
        <v/>
      </c>
    </row>
    <row r="340" spans="6:6" x14ac:dyDescent="0.3">
      <c r="F340" s="7" t="str">
        <f t="shared" si="5"/>
        <v/>
      </c>
    </row>
    <row r="341" spans="6:6" x14ac:dyDescent="0.3">
      <c r="F341" s="7" t="str">
        <f t="shared" si="5"/>
        <v/>
      </c>
    </row>
    <row r="342" spans="6:6" x14ac:dyDescent="0.3">
      <c r="F342" s="7" t="str">
        <f t="shared" si="5"/>
        <v/>
      </c>
    </row>
    <row r="343" spans="6:6" x14ac:dyDescent="0.3">
      <c r="F343" s="7" t="str">
        <f t="shared" si="5"/>
        <v/>
      </c>
    </row>
    <row r="344" spans="6:6" x14ac:dyDescent="0.3">
      <c r="F344" s="7" t="str">
        <f t="shared" si="5"/>
        <v/>
      </c>
    </row>
    <row r="345" spans="6:6" x14ac:dyDescent="0.3">
      <c r="F345" s="7" t="str">
        <f t="shared" si="5"/>
        <v/>
      </c>
    </row>
    <row r="346" spans="6:6" x14ac:dyDescent="0.3">
      <c r="F346" s="7" t="str">
        <f t="shared" si="5"/>
        <v/>
      </c>
    </row>
    <row r="347" spans="6:6" x14ac:dyDescent="0.3">
      <c r="F347" s="7" t="str">
        <f t="shared" si="5"/>
        <v/>
      </c>
    </row>
    <row r="348" spans="6:6" x14ac:dyDescent="0.3">
      <c r="F348" s="7" t="str">
        <f t="shared" si="5"/>
        <v/>
      </c>
    </row>
    <row r="349" spans="6:6" x14ac:dyDescent="0.3">
      <c r="F349" s="7" t="str">
        <f t="shared" si="5"/>
        <v/>
      </c>
    </row>
    <row r="350" spans="6:6" x14ac:dyDescent="0.3">
      <c r="F350" s="7" t="str">
        <f t="shared" si="5"/>
        <v/>
      </c>
    </row>
    <row r="351" spans="6:6" x14ac:dyDescent="0.3">
      <c r="F351" s="7" t="str">
        <f t="shared" si="5"/>
        <v/>
      </c>
    </row>
    <row r="352" spans="6:6" x14ac:dyDescent="0.3">
      <c r="F352" s="7" t="str">
        <f t="shared" si="5"/>
        <v/>
      </c>
    </row>
    <row r="353" spans="6:6" x14ac:dyDescent="0.3">
      <c r="F353" s="7" t="str">
        <f t="shared" si="5"/>
        <v/>
      </c>
    </row>
    <row r="354" spans="6:6" x14ac:dyDescent="0.3">
      <c r="F354" s="7" t="str">
        <f t="shared" si="5"/>
        <v/>
      </c>
    </row>
    <row r="355" spans="6:6" x14ac:dyDescent="0.3">
      <c r="F355" s="7" t="str">
        <f t="shared" si="5"/>
        <v/>
      </c>
    </row>
    <row r="356" spans="6:6" x14ac:dyDescent="0.3">
      <c r="F356" s="7" t="str">
        <f t="shared" si="5"/>
        <v/>
      </c>
    </row>
    <row r="357" spans="6:6" x14ac:dyDescent="0.3">
      <c r="F357" s="7" t="str">
        <f t="shared" si="5"/>
        <v/>
      </c>
    </row>
    <row r="358" spans="6:6" x14ac:dyDescent="0.3">
      <c r="F358" s="7" t="str">
        <f t="shared" si="5"/>
        <v/>
      </c>
    </row>
    <row r="359" spans="6:6" x14ac:dyDescent="0.3">
      <c r="F359" s="7" t="str">
        <f t="shared" si="5"/>
        <v/>
      </c>
    </row>
    <row r="360" spans="6:6" x14ac:dyDescent="0.3">
      <c r="F360" s="7" t="str">
        <f t="shared" si="5"/>
        <v/>
      </c>
    </row>
    <row r="361" spans="6:6" x14ac:dyDescent="0.3">
      <c r="F361" s="7" t="str">
        <f t="shared" si="5"/>
        <v/>
      </c>
    </row>
    <row r="362" spans="6:6" x14ac:dyDescent="0.3">
      <c r="F362" s="7" t="str">
        <f t="shared" si="5"/>
        <v/>
      </c>
    </row>
    <row r="363" spans="6:6" x14ac:dyDescent="0.3">
      <c r="F363" s="7" t="str">
        <f t="shared" si="5"/>
        <v/>
      </c>
    </row>
    <row r="364" spans="6:6" x14ac:dyDescent="0.3">
      <c r="F364" s="7" t="str">
        <f t="shared" si="5"/>
        <v/>
      </c>
    </row>
    <row r="365" spans="6:6" x14ac:dyDescent="0.3">
      <c r="F365" s="7" t="str">
        <f t="shared" si="5"/>
        <v/>
      </c>
    </row>
    <row r="366" spans="6:6" x14ac:dyDescent="0.3">
      <c r="F366" s="7" t="str">
        <f t="shared" si="5"/>
        <v/>
      </c>
    </row>
    <row r="367" spans="6:6" x14ac:dyDescent="0.3">
      <c r="F367" s="7" t="str">
        <f t="shared" si="5"/>
        <v/>
      </c>
    </row>
    <row r="368" spans="6:6" x14ac:dyDescent="0.3">
      <c r="F368" s="7" t="str">
        <f t="shared" si="5"/>
        <v/>
      </c>
    </row>
    <row r="369" spans="6:6" x14ac:dyDescent="0.3">
      <c r="F369" s="7" t="str">
        <f t="shared" si="5"/>
        <v/>
      </c>
    </row>
    <row r="370" spans="6:6" x14ac:dyDescent="0.3">
      <c r="F370" s="7" t="str">
        <f t="shared" si="5"/>
        <v/>
      </c>
    </row>
    <row r="371" spans="6:6" x14ac:dyDescent="0.3">
      <c r="F371" s="7" t="str">
        <f t="shared" si="5"/>
        <v/>
      </c>
    </row>
    <row r="372" spans="6:6" x14ac:dyDescent="0.3">
      <c r="F372" s="7" t="str">
        <f t="shared" si="5"/>
        <v/>
      </c>
    </row>
    <row r="373" spans="6:6" x14ac:dyDescent="0.3">
      <c r="F373" s="7" t="str">
        <f t="shared" si="5"/>
        <v/>
      </c>
    </row>
    <row r="374" spans="6:6" x14ac:dyDescent="0.3">
      <c r="F374" s="7" t="str">
        <f t="shared" si="5"/>
        <v/>
      </c>
    </row>
    <row r="375" spans="6:6" x14ac:dyDescent="0.3">
      <c r="F375" s="7" t="str">
        <f t="shared" si="5"/>
        <v/>
      </c>
    </row>
    <row r="376" spans="6:6" x14ac:dyDescent="0.3">
      <c r="F376" s="7" t="str">
        <f t="shared" si="5"/>
        <v/>
      </c>
    </row>
    <row r="377" spans="6:6" x14ac:dyDescent="0.3">
      <c r="F377" s="7" t="str">
        <f t="shared" si="5"/>
        <v/>
      </c>
    </row>
    <row r="378" spans="6:6" x14ac:dyDescent="0.3">
      <c r="F378" s="7" t="str">
        <f t="shared" si="5"/>
        <v/>
      </c>
    </row>
    <row r="379" spans="6:6" x14ac:dyDescent="0.3">
      <c r="F379" s="7" t="str">
        <f t="shared" si="5"/>
        <v/>
      </c>
    </row>
    <row r="380" spans="6:6" x14ac:dyDescent="0.3">
      <c r="F380" s="7" t="str">
        <f t="shared" si="5"/>
        <v/>
      </c>
    </row>
    <row r="381" spans="6:6" x14ac:dyDescent="0.3">
      <c r="F381" s="7" t="str">
        <f t="shared" si="5"/>
        <v/>
      </c>
    </row>
    <row r="382" spans="6:6" x14ac:dyDescent="0.3">
      <c r="F382" s="7" t="str">
        <f t="shared" si="5"/>
        <v/>
      </c>
    </row>
    <row r="383" spans="6:6" x14ac:dyDescent="0.3">
      <c r="F383" s="7" t="str">
        <f t="shared" si="5"/>
        <v/>
      </c>
    </row>
    <row r="384" spans="6:6" x14ac:dyDescent="0.3">
      <c r="F384" s="7" t="str">
        <f t="shared" si="5"/>
        <v/>
      </c>
    </row>
    <row r="385" spans="6:6" x14ac:dyDescent="0.3">
      <c r="F385" s="7" t="str">
        <f t="shared" si="5"/>
        <v/>
      </c>
    </row>
    <row r="386" spans="6:6" x14ac:dyDescent="0.3">
      <c r="F386" s="7" t="str">
        <f t="shared" si="5"/>
        <v/>
      </c>
    </row>
    <row r="387" spans="6:6" x14ac:dyDescent="0.3">
      <c r="F387" s="7" t="str">
        <f t="shared" ref="F387:F400" si="6">IF(ISBLANK($B387),"",HYPERLINK($B387,"▶"))</f>
        <v/>
      </c>
    </row>
    <row r="388" spans="6:6" x14ac:dyDescent="0.3">
      <c r="F388" s="7" t="str">
        <f t="shared" si="6"/>
        <v/>
      </c>
    </row>
    <row r="389" spans="6:6" x14ac:dyDescent="0.3">
      <c r="F389" s="7" t="str">
        <f t="shared" si="6"/>
        <v/>
      </c>
    </row>
    <row r="390" spans="6:6" x14ac:dyDescent="0.3">
      <c r="F390" s="7" t="str">
        <f t="shared" si="6"/>
        <v/>
      </c>
    </row>
    <row r="391" spans="6:6" x14ac:dyDescent="0.3">
      <c r="F391" s="7" t="str">
        <f t="shared" si="6"/>
        <v/>
      </c>
    </row>
    <row r="392" spans="6:6" x14ac:dyDescent="0.3">
      <c r="F392" s="7" t="str">
        <f t="shared" si="6"/>
        <v/>
      </c>
    </row>
    <row r="393" spans="6:6" x14ac:dyDescent="0.3">
      <c r="F393" s="7" t="str">
        <f t="shared" si="6"/>
        <v/>
      </c>
    </row>
    <row r="394" spans="6:6" x14ac:dyDescent="0.3">
      <c r="F394" s="7" t="str">
        <f t="shared" si="6"/>
        <v/>
      </c>
    </row>
    <row r="395" spans="6:6" x14ac:dyDescent="0.3">
      <c r="F395" s="7" t="str">
        <f t="shared" si="6"/>
        <v/>
      </c>
    </row>
    <row r="396" spans="6:6" x14ac:dyDescent="0.3">
      <c r="F396" s="7" t="str">
        <f t="shared" si="6"/>
        <v/>
      </c>
    </row>
    <row r="397" spans="6:6" x14ac:dyDescent="0.3">
      <c r="F397" s="7" t="str">
        <f t="shared" si="6"/>
        <v/>
      </c>
    </row>
    <row r="398" spans="6:6" x14ac:dyDescent="0.3">
      <c r="F398" s="7" t="str">
        <f t="shared" si="6"/>
        <v/>
      </c>
    </row>
    <row r="399" spans="6:6" x14ac:dyDescent="0.3">
      <c r="F399" s="7" t="str">
        <f t="shared" si="6"/>
        <v/>
      </c>
    </row>
    <row r="400" spans="6:6" x14ac:dyDescent="0.3">
      <c r="F400" s="7" t="str">
        <f t="shared" si="6"/>
        <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260F3-909D-40F3-AFC2-9A3B36658D74}">
  <dimension ref="A1:H200"/>
  <sheetViews>
    <sheetView workbookViewId="0">
      <pane xSplit="3" ySplit="1" topLeftCell="D2" activePane="bottomRight" state="frozen"/>
      <selection pane="topRight" activeCell="E1" sqref="E1"/>
      <selection pane="bottomLeft" activeCell="A2" sqref="A2"/>
      <selection pane="bottomRight" activeCell="H1" sqref="H1"/>
    </sheetView>
  </sheetViews>
  <sheetFormatPr defaultRowHeight="16.5" x14ac:dyDescent="0.3"/>
  <cols>
    <col min="1" max="1" width="5.25" style="2" bestFit="1" customWidth="1"/>
    <col min="2" max="2" width="8.625" style="2" customWidth="1"/>
    <col min="3" max="3" width="25.375" style="20" customWidth="1"/>
    <col min="4" max="4" width="0.875" style="25" customWidth="1"/>
    <col min="5" max="5" width="65.75" style="17" customWidth="1"/>
    <col min="6" max="6" width="19.75" style="2" customWidth="1"/>
    <col min="7" max="7" width="15.625" style="32" customWidth="1"/>
    <col min="8" max="8" width="9" style="6"/>
  </cols>
  <sheetData>
    <row r="1" spans="1:8" s="14" customFormat="1" ht="17.25" thickBot="1" x14ac:dyDescent="0.35">
      <c r="A1" s="13" t="s">
        <v>55</v>
      </c>
      <c r="B1" s="13" t="s">
        <v>56</v>
      </c>
      <c r="C1" s="19" t="s">
        <v>57</v>
      </c>
      <c r="D1" s="21" t="s">
        <v>5</v>
      </c>
      <c r="E1" s="15" t="s">
        <v>52</v>
      </c>
      <c r="F1" s="13" t="s">
        <v>58</v>
      </c>
      <c r="G1" s="13" t="s">
        <v>42</v>
      </c>
      <c r="H1" s="13" t="s">
        <v>39</v>
      </c>
    </row>
    <row r="2" spans="1:8" ht="17.25" thickTop="1" x14ac:dyDescent="0.3">
      <c r="G2" s="31"/>
      <c r="H2" s="7" t="str">
        <f>IF(ISBLANK($D2),"",HYPERLINK($D2,"▶"))</f>
        <v/>
      </c>
    </row>
    <row r="3" spans="1:8" x14ac:dyDescent="0.3">
      <c r="G3" s="31"/>
      <c r="H3" s="7" t="str">
        <f t="shared" ref="H3:H66" si="0">IF(ISBLANK($D3),"",HYPERLINK($D3,"▶"))</f>
        <v/>
      </c>
    </row>
    <row r="4" spans="1:8" x14ac:dyDescent="0.3">
      <c r="G4" s="31"/>
      <c r="H4" s="7" t="str">
        <f t="shared" si="0"/>
        <v/>
      </c>
    </row>
    <row r="5" spans="1:8" x14ac:dyDescent="0.3">
      <c r="G5" s="31"/>
      <c r="H5" s="7" t="str">
        <f t="shared" si="0"/>
        <v/>
      </c>
    </row>
    <row r="6" spans="1:8" x14ac:dyDescent="0.3">
      <c r="G6" s="31"/>
      <c r="H6" s="7" t="str">
        <f t="shared" si="0"/>
        <v/>
      </c>
    </row>
    <row r="7" spans="1:8" x14ac:dyDescent="0.3">
      <c r="E7" s="18"/>
      <c r="G7" s="31"/>
      <c r="H7" s="7" t="str">
        <f t="shared" si="0"/>
        <v/>
      </c>
    </row>
    <row r="8" spans="1:8" x14ac:dyDescent="0.3">
      <c r="G8" s="31"/>
      <c r="H8" s="7" t="str">
        <f t="shared" si="0"/>
        <v/>
      </c>
    </row>
    <row r="9" spans="1:8" x14ac:dyDescent="0.3">
      <c r="G9" s="31"/>
      <c r="H9" s="7" t="str">
        <f t="shared" si="0"/>
        <v/>
      </c>
    </row>
    <row r="10" spans="1:8" x14ac:dyDescent="0.3">
      <c r="G10" s="31"/>
      <c r="H10" s="7" t="str">
        <f t="shared" si="0"/>
        <v/>
      </c>
    </row>
    <row r="11" spans="1:8" x14ac:dyDescent="0.3">
      <c r="G11" s="31"/>
      <c r="H11" s="7" t="str">
        <f t="shared" si="0"/>
        <v/>
      </c>
    </row>
    <row r="12" spans="1:8" x14ac:dyDescent="0.3">
      <c r="G12" s="31"/>
      <c r="H12" s="7" t="str">
        <f t="shared" si="0"/>
        <v/>
      </c>
    </row>
    <row r="13" spans="1:8" x14ac:dyDescent="0.3">
      <c r="G13" s="31"/>
      <c r="H13" s="7" t="str">
        <f t="shared" si="0"/>
        <v/>
      </c>
    </row>
    <row r="14" spans="1:8" x14ac:dyDescent="0.3">
      <c r="G14" s="31"/>
      <c r="H14" s="7" t="str">
        <f t="shared" si="0"/>
        <v/>
      </c>
    </row>
    <row r="15" spans="1:8" x14ac:dyDescent="0.3">
      <c r="G15" s="31"/>
      <c r="H15" s="7" t="str">
        <f t="shared" si="0"/>
        <v/>
      </c>
    </row>
    <row r="16" spans="1:8" x14ac:dyDescent="0.3">
      <c r="G16" s="31"/>
      <c r="H16" s="7" t="str">
        <f t="shared" si="0"/>
        <v/>
      </c>
    </row>
    <row r="17" spans="7:8" x14ac:dyDescent="0.3">
      <c r="G17" s="31"/>
      <c r="H17" s="7" t="str">
        <f t="shared" si="0"/>
        <v/>
      </c>
    </row>
    <row r="18" spans="7:8" x14ac:dyDescent="0.3">
      <c r="G18" s="31"/>
      <c r="H18" s="7" t="str">
        <f t="shared" si="0"/>
        <v/>
      </c>
    </row>
    <row r="19" spans="7:8" x14ac:dyDescent="0.3">
      <c r="G19" s="31"/>
      <c r="H19" s="7" t="str">
        <f t="shared" si="0"/>
        <v/>
      </c>
    </row>
    <row r="20" spans="7:8" x14ac:dyDescent="0.3">
      <c r="G20" s="31"/>
      <c r="H20" s="7" t="str">
        <f t="shared" si="0"/>
        <v/>
      </c>
    </row>
    <row r="21" spans="7:8" x14ac:dyDescent="0.3">
      <c r="G21" s="31"/>
      <c r="H21" s="7" t="str">
        <f t="shared" si="0"/>
        <v/>
      </c>
    </row>
    <row r="22" spans="7:8" x14ac:dyDescent="0.3">
      <c r="H22" s="7" t="str">
        <f t="shared" si="0"/>
        <v/>
      </c>
    </row>
    <row r="23" spans="7:8" x14ac:dyDescent="0.3">
      <c r="H23" s="7" t="str">
        <f t="shared" si="0"/>
        <v/>
      </c>
    </row>
    <row r="24" spans="7:8" x14ac:dyDescent="0.3">
      <c r="H24" s="7" t="str">
        <f t="shared" si="0"/>
        <v/>
      </c>
    </row>
    <row r="25" spans="7:8" x14ac:dyDescent="0.3">
      <c r="H25" s="7" t="str">
        <f t="shared" si="0"/>
        <v/>
      </c>
    </row>
    <row r="26" spans="7:8" x14ac:dyDescent="0.3">
      <c r="H26" s="7" t="str">
        <f t="shared" si="0"/>
        <v/>
      </c>
    </row>
    <row r="27" spans="7:8" x14ac:dyDescent="0.3">
      <c r="H27" s="7" t="str">
        <f t="shared" si="0"/>
        <v/>
      </c>
    </row>
    <row r="28" spans="7:8" x14ac:dyDescent="0.3">
      <c r="H28" s="7" t="str">
        <f t="shared" si="0"/>
        <v/>
      </c>
    </row>
    <row r="29" spans="7:8" x14ac:dyDescent="0.3">
      <c r="H29" s="7" t="str">
        <f t="shared" si="0"/>
        <v/>
      </c>
    </row>
    <row r="30" spans="7:8" x14ac:dyDescent="0.3">
      <c r="H30" s="7" t="str">
        <f t="shared" si="0"/>
        <v/>
      </c>
    </row>
    <row r="31" spans="7:8" x14ac:dyDescent="0.3">
      <c r="H31" s="7" t="str">
        <f t="shared" si="0"/>
        <v/>
      </c>
    </row>
    <row r="32" spans="7:8" x14ac:dyDescent="0.3">
      <c r="H32" s="7" t="str">
        <f t="shared" si="0"/>
        <v/>
      </c>
    </row>
    <row r="33" spans="8:8" x14ac:dyDescent="0.3">
      <c r="H33" s="7" t="str">
        <f t="shared" si="0"/>
        <v/>
      </c>
    </row>
    <row r="34" spans="8:8" x14ac:dyDescent="0.3">
      <c r="H34" s="7" t="str">
        <f t="shared" si="0"/>
        <v/>
      </c>
    </row>
    <row r="35" spans="8:8" x14ac:dyDescent="0.3">
      <c r="H35" s="7" t="str">
        <f t="shared" si="0"/>
        <v/>
      </c>
    </row>
    <row r="36" spans="8:8" x14ac:dyDescent="0.3">
      <c r="H36" s="7" t="str">
        <f t="shared" si="0"/>
        <v/>
      </c>
    </row>
    <row r="37" spans="8:8" x14ac:dyDescent="0.3">
      <c r="H37" s="7" t="str">
        <f t="shared" si="0"/>
        <v/>
      </c>
    </row>
    <row r="38" spans="8:8" x14ac:dyDescent="0.3">
      <c r="H38" s="7" t="str">
        <f t="shared" si="0"/>
        <v/>
      </c>
    </row>
    <row r="39" spans="8:8" x14ac:dyDescent="0.3">
      <c r="H39" s="7" t="str">
        <f t="shared" si="0"/>
        <v/>
      </c>
    </row>
    <row r="40" spans="8:8" x14ac:dyDescent="0.3">
      <c r="H40" s="7" t="str">
        <f t="shared" si="0"/>
        <v/>
      </c>
    </row>
    <row r="41" spans="8:8" x14ac:dyDescent="0.3">
      <c r="H41" s="7" t="str">
        <f t="shared" si="0"/>
        <v/>
      </c>
    </row>
    <row r="42" spans="8:8" x14ac:dyDescent="0.3">
      <c r="H42" s="7" t="str">
        <f t="shared" si="0"/>
        <v/>
      </c>
    </row>
    <row r="43" spans="8:8" x14ac:dyDescent="0.3">
      <c r="H43" s="7" t="str">
        <f t="shared" si="0"/>
        <v/>
      </c>
    </row>
    <row r="44" spans="8:8" x14ac:dyDescent="0.3">
      <c r="H44" s="7" t="str">
        <f t="shared" si="0"/>
        <v/>
      </c>
    </row>
    <row r="45" spans="8:8" x14ac:dyDescent="0.3">
      <c r="H45" s="7" t="str">
        <f t="shared" si="0"/>
        <v/>
      </c>
    </row>
    <row r="46" spans="8:8" x14ac:dyDescent="0.3">
      <c r="H46" s="7" t="str">
        <f t="shared" si="0"/>
        <v/>
      </c>
    </row>
    <row r="47" spans="8:8" x14ac:dyDescent="0.3">
      <c r="H47" s="7" t="str">
        <f t="shared" si="0"/>
        <v/>
      </c>
    </row>
    <row r="48" spans="8:8" x14ac:dyDescent="0.3">
      <c r="H48" s="7" t="str">
        <f t="shared" si="0"/>
        <v/>
      </c>
    </row>
    <row r="49" spans="5:8" x14ac:dyDescent="0.3">
      <c r="H49" s="7" t="str">
        <f t="shared" si="0"/>
        <v/>
      </c>
    </row>
    <row r="50" spans="5:8" x14ac:dyDescent="0.3">
      <c r="H50" s="7" t="str">
        <f t="shared" si="0"/>
        <v/>
      </c>
    </row>
    <row r="51" spans="5:8" x14ac:dyDescent="0.3">
      <c r="H51" s="7" t="str">
        <f t="shared" si="0"/>
        <v/>
      </c>
    </row>
    <row r="52" spans="5:8" x14ac:dyDescent="0.3">
      <c r="H52" s="7" t="str">
        <f t="shared" si="0"/>
        <v/>
      </c>
    </row>
    <row r="53" spans="5:8" x14ac:dyDescent="0.3">
      <c r="H53" s="7" t="str">
        <f t="shared" si="0"/>
        <v/>
      </c>
    </row>
    <row r="54" spans="5:8" x14ac:dyDescent="0.3">
      <c r="H54" s="7" t="str">
        <f t="shared" si="0"/>
        <v/>
      </c>
    </row>
    <row r="55" spans="5:8" x14ac:dyDescent="0.3">
      <c r="H55" s="7" t="str">
        <f t="shared" si="0"/>
        <v/>
      </c>
    </row>
    <row r="56" spans="5:8" x14ac:dyDescent="0.3">
      <c r="H56" s="7" t="str">
        <f t="shared" si="0"/>
        <v/>
      </c>
    </row>
    <row r="57" spans="5:8" x14ac:dyDescent="0.3">
      <c r="E57" s="18"/>
      <c r="H57" s="7" t="str">
        <f t="shared" si="0"/>
        <v/>
      </c>
    </row>
    <row r="58" spans="5:8" x14ac:dyDescent="0.3">
      <c r="H58" s="7" t="str">
        <f t="shared" si="0"/>
        <v/>
      </c>
    </row>
    <row r="59" spans="5:8" x14ac:dyDescent="0.3">
      <c r="H59" s="7" t="str">
        <f t="shared" si="0"/>
        <v/>
      </c>
    </row>
    <row r="60" spans="5:8" x14ac:dyDescent="0.3">
      <c r="H60" s="7" t="str">
        <f t="shared" si="0"/>
        <v/>
      </c>
    </row>
    <row r="61" spans="5:8" x14ac:dyDescent="0.3">
      <c r="H61" s="7" t="str">
        <f t="shared" si="0"/>
        <v/>
      </c>
    </row>
    <row r="62" spans="5:8" x14ac:dyDescent="0.3">
      <c r="H62" s="7" t="str">
        <f t="shared" si="0"/>
        <v/>
      </c>
    </row>
    <row r="63" spans="5:8" x14ac:dyDescent="0.3">
      <c r="H63" s="7" t="str">
        <f t="shared" si="0"/>
        <v/>
      </c>
    </row>
    <row r="64" spans="5:8" x14ac:dyDescent="0.3">
      <c r="H64" s="7" t="str">
        <f t="shared" si="0"/>
        <v/>
      </c>
    </row>
    <row r="65" spans="8:8" x14ac:dyDescent="0.3">
      <c r="H65" s="7" t="str">
        <f t="shared" si="0"/>
        <v/>
      </c>
    </row>
    <row r="66" spans="8:8" x14ac:dyDescent="0.3">
      <c r="H66" s="7" t="str">
        <f t="shared" si="0"/>
        <v/>
      </c>
    </row>
    <row r="67" spans="8:8" x14ac:dyDescent="0.3">
      <c r="H67" s="7" t="str">
        <f t="shared" ref="H67:H130" si="1">IF(ISBLANK($D67),"",HYPERLINK($D67,"▶"))</f>
        <v/>
      </c>
    </row>
    <row r="68" spans="8:8" x14ac:dyDescent="0.3">
      <c r="H68" s="7" t="str">
        <f t="shared" si="1"/>
        <v/>
      </c>
    </row>
    <row r="69" spans="8:8" x14ac:dyDescent="0.3">
      <c r="H69" s="7" t="str">
        <f t="shared" si="1"/>
        <v/>
      </c>
    </row>
    <row r="70" spans="8:8" x14ac:dyDescent="0.3">
      <c r="H70" s="7" t="str">
        <f t="shared" si="1"/>
        <v/>
      </c>
    </row>
    <row r="71" spans="8:8" x14ac:dyDescent="0.3">
      <c r="H71" s="7" t="str">
        <f t="shared" si="1"/>
        <v/>
      </c>
    </row>
    <row r="72" spans="8:8" x14ac:dyDescent="0.3">
      <c r="H72" s="7" t="str">
        <f t="shared" si="1"/>
        <v/>
      </c>
    </row>
    <row r="73" spans="8:8" x14ac:dyDescent="0.3">
      <c r="H73" s="7" t="str">
        <f t="shared" si="1"/>
        <v/>
      </c>
    </row>
    <row r="74" spans="8:8" x14ac:dyDescent="0.3">
      <c r="H74" s="7" t="str">
        <f t="shared" si="1"/>
        <v/>
      </c>
    </row>
    <row r="75" spans="8:8" x14ac:dyDescent="0.3">
      <c r="H75" s="7" t="str">
        <f t="shared" si="1"/>
        <v/>
      </c>
    </row>
    <row r="76" spans="8:8" x14ac:dyDescent="0.3">
      <c r="H76" s="7" t="str">
        <f t="shared" si="1"/>
        <v/>
      </c>
    </row>
    <row r="77" spans="8:8" x14ac:dyDescent="0.3">
      <c r="H77" s="7" t="str">
        <f t="shared" si="1"/>
        <v/>
      </c>
    </row>
    <row r="78" spans="8:8" x14ac:dyDescent="0.3">
      <c r="H78" s="7" t="str">
        <f t="shared" si="1"/>
        <v/>
      </c>
    </row>
    <row r="79" spans="8:8" x14ac:dyDescent="0.3">
      <c r="H79" s="7" t="str">
        <f t="shared" si="1"/>
        <v/>
      </c>
    </row>
    <row r="80" spans="8:8" x14ac:dyDescent="0.3">
      <c r="H80" s="7" t="str">
        <f t="shared" si="1"/>
        <v/>
      </c>
    </row>
    <row r="81" spans="8:8" x14ac:dyDescent="0.3">
      <c r="H81" s="7" t="str">
        <f t="shared" si="1"/>
        <v/>
      </c>
    </row>
    <row r="82" spans="8:8" x14ac:dyDescent="0.3">
      <c r="H82" s="7" t="str">
        <f t="shared" si="1"/>
        <v/>
      </c>
    </row>
    <row r="83" spans="8:8" x14ac:dyDescent="0.3">
      <c r="H83" s="7" t="str">
        <f t="shared" si="1"/>
        <v/>
      </c>
    </row>
    <row r="84" spans="8:8" x14ac:dyDescent="0.3">
      <c r="H84" s="7" t="str">
        <f t="shared" si="1"/>
        <v/>
      </c>
    </row>
    <row r="85" spans="8:8" x14ac:dyDescent="0.3">
      <c r="H85" s="7" t="str">
        <f t="shared" si="1"/>
        <v/>
      </c>
    </row>
    <row r="86" spans="8:8" x14ac:dyDescent="0.3">
      <c r="H86" s="7" t="str">
        <f t="shared" si="1"/>
        <v/>
      </c>
    </row>
    <row r="87" spans="8:8" x14ac:dyDescent="0.3">
      <c r="H87" s="7" t="str">
        <f t="shared" si="1"/>
        <v/>
      </c>
    </row>
    <row r="88" spans="8:8" x14ac:dyDescent="0.3">
      <c r="H88" s="7" t="str">
        <f t="shared" si="1"/>
        <v/>
      </c>
    </row>
    <row r="89" spans="8:8" x14ac:dyDescent="0.3">
      <c r="H89" s="7" t="str">
        <f t="shared" si="1"/>
        <v/>
      </c>
    </row>
    <row r="90" spans="8:8" x14ac:dyDescent="0.3">
      <c r="H90" s="7" t="str">
        <f t="shared" si="1"/>
        <v/>
      </c>
    </row>
    <row r="91" spans="8:8" x14ac:dyDescent="0.3">
      <c r="H91" s="7" t="str">
        <f t="shared" si="1"/>
        <v/>
      </c>
    </row>
    <row r="92" spans="8:8" x14ac:dyDescent="0.3">
      <c r="H92" s="7" t="str">
        <f t="shared" si="1"/>
        <v/>
      </c>
    </row>
    <row r="93" spans="8:8" x14ac:dyDescent="0.3">
      <c r="H93" s="7" t="str">
        <f t="shared" si="1"/>
        <v/>
      </c>
    </row>
    <row r="94" spans="8:8" x14ac:dyDescent="0.3">
      <c r="H94" s="7" t="str">
        <f t="shared" si="1"/>
        <v/>
      </c>
    </row>
    <row r="95" spans="8:8" x14ac:dyDescent="0.3">
      <c r="H95" s="7" t="str">
        <f t="shared" si="1"/>
        <v/>
      </c>
    </row>
    <row r="96" spans="8:8" x14ac:dyDescent="0.3">
      <c r="H96" s="7" t="str">
        <f t="shared" si="1"/>
        <v/>
      </c>
    </row>
    <row r="97" spans="8:8" x14ac:dyDescent="0.3">
      <c r="H97" s="7" t="str">
        <f t="shared" si="1"/>
        <v/>
      </c>
    </row>
    <row r="98" spans="8:8" x14ac:dyDescent="0.3">
      <c r="H98" s="7" t="str">
        <f t="shared" si="1"/>
        <v/>
      </c>
    </row>
    <row r="99" spans="8:8" x14ac:dyDescent="0.3">
      <c r="H99" s="7" t="str">
        <f t="shared" si="1"/>
        <v/>
      </c>
    </row>
    <row r="100" spans="8:8" x14ac:dyDescent="0.3">
      <c r="H100" s="7" t="str">
        <f t="shared" si="1"/>
        <v/>
      </c>
    </row>
    <row r="101" spans="8:8" x14ac:dyDescent="0.3">
      <c r="H101" s="7" t="str">
        <f t="shared" si="1"/>
        <v/>
      </c>
    </row>
    <row r="102" spans="8:8" x14ac:dyDescent="0.3">
      <c r="H102" s="7" t="str">
        <f t="shared" si="1"/>
        <v/>
      </c>
    </row>
    <row r="103" spans="8:8" x14ac:dyDescent="0.3">
      <c r="H103" s="7" t="str">
        <f t="shared" si="1"/>
        <v/>
      </c>
    </row>
    <row r="104" spans="8:8" x14ac:dyDescent="0.3">
      <c r="H104" s="7" t="str">
        <f t="shared" si="1"/>
        <v/>
      </c>
    </row>
    <row r="105" spans="8:8" x14ac:dyDescent="0.3">
      <c r="H105" s="7" t="str">
        <f t="shared" si="1"/>
        <v/>
      </c>
    </row>
    <row r="106" spans="8:8" x14ac:dyDescent="0.3">
      <c r="H106" s="7" t="str">
        <f t="shared" si="1"/>
        <v/>
      </c>
    </row>
    <row r="107" spans="8:8" x14ac:dyDescent="0.3">
      <c r="H107" s="7" t="str">
        <f t="shared" si="1"/>
        <v/>
      </c>
    </row>
    <row r="108" spans="8:8" x14ac:dyDescent="0.3">
      <c r="H108" s="7" t="str">
        <f t="shared" si="1"/>
        <v/>
      </c>
    </row>
    <row r="109" spans="8:8" x14ac:dyDescent="0.3">
      <c r="H109" s="7" t="str">
        <f t="shared" si="1"/>
        <v/>
      </c>
    </row>
    <row r="110" spans="8:8" x14ac:dyDescent="0.3">
      <c r="H110" s="7" t="str">
        <f t="shared" si="1"/>
        <v/>
      </c>
    </row>
    <row r="111" spans="8:8" x14ac:dyDescent="0.3">
      <c r="H111" s="7" t="str">
        <f t="shared" si="1"/>
        <v/>
      </c>
    </row>
    <row r="112" spans="8:8" x14ac:dyDescent="0.3">
      <c r="H112" s="7" t="str">
        <f t="shared" si="1"/>
        <v/>
      </c>
    </row>
    <row r="113" spans="8:8" x14ac:dyDescent="0.3">
      <c r="H113" s="7" t="str">
        <f t="shared" si="1"/>
        <v/>
      </c>
    </row>
    <row r="114" spans="8:8" x14ac:dyDescent="0.3">
      <c r="H114" s="7" t="str">
        <f t="shared" si="1"/>
        <v/>
      </c>
    </row>
    <row r="115" spans="8:8" x14ac:dyDescent="0.3">
      <c r="H115" s="7" t="str">
        <f t="shared" si="1"/>
        <v/>
      </c>
    </row>
    <row r="116" spans="8:8" x14ac:dyDescent="0.3">
      <c r="H116" s="7" t="str">
        <f t="shared" si="1"/>
        <v/>
      </c>
    </row>
    <row r="117" spans="8:8" x14ac:dyDescent="0.3">
      <c r="H117" s="7" t="str">
        <f t="shared" si="1"/>
        <v/>
      </c>
    </row>
    <row r="118" spans="8:8" x14ac:dyDescent="0.3">
      <c r="H118" s="7" t="str">
        <f t="shared" si="1"/>
        <v/>
      </c>
    </row>
    <row r="119" spans="8:8" x14ac:dyDescent="0.3">
      <c r="H119" s="7" t="str">
        <f t="shared" si="1"/>
        <v/>
      </c>
    </row>
    <row r="120" spans="8:8" x14ac:dyDescent="0.3">
      <c r="H120" s="7" t="str">
        <f t="shared" si="1"/>
        <v/>
      </c>
    </row>
    <row r="121" spans="8:8" x14ac:dyDescent="0.3">
      <c r="H121" s="7" t="str">
        <f t="shared" si="1"/>
        <v/>
      </c>
    </row>
    <row r="122" spans="8:8" x14ac:dyDescent="0.3">
      <c r="H122" s="7" t="str">
        <f t="shared" si="1"/>
        <v/>
      </c>
    </row>
    <row r="123" spans="8:8" x14ac:dyDescent="0.3">
      <c r="H123" s="7" t="str">
        <f t="shared" si="1"/>
        <v/>
      </c>
    </row>
    <row r="124" spans="8:8" x14ac:dyDescent="0.3">
      <c r="H124" s="7" t="str">
        <f t="shared" si="1"/>
        <v/>
      </c>
    </row>
    <row r="125" spans="8:8" x14ac:dyDescent="0.3">
      <c r="H125" s="7" t="str">
        <f t="shared" si="1"/>
        <v/>
      </c>
    </row>
    <row r="126" spans="8:8" x14ac:dyDescent="0.3">
      <c r="H126" s="7" t="str">
        <f t="shared" si="1"/>
        <v/>
      </c>
    </row>
    <row r="127" spans="8:8" x14ac:dyDescent="0.3">
      <c r="H127" s="7" t="str">
        <f t="shared" si="1"/>
        <v/>
      </c>
    </row>
    <row r="128" spans="8:8" x14ac:dyDescent="0.3">
      <c r="H128" s="7" t="str">
        <f t="shared" si="1"/>
        <v/>
      </c>
    </row>
    <row r="129" spans="8:8" x14ac:dyDescent="0.3">
      <c r="H129" s="7" t="str">
        <f t="shared" si="1"/>
        <v/>
      </c>
    </row>
    <row r="130" spans="8:8" x14ac:dyDescent="0.3">
      <c r="H130" s="7" t="str">
        <f t="shared" si="1"/>
        <v/>
      </c>
    </row>
    <row r="131" spans="8:8" x14ac:dyDescent="0.3">
      <c r="H131" s="7" t="str">
        <f t="shared" ref="H131:H194" si="2">IF(ISBLANK($D131),"",HYPERLINK($D131,"▶"))</f>
        <v/>
      </c>
    </row>
    <row r="132" spans="8:8" x14ac:dyDescent="0.3">
      <c r="H132" s="7" t="str">
        <f t="shared" si="2"/>
        <v/>
      </c>
    </row>
    <row r="133" spans="8:8" x14ac:dyDescent="0.3">
      <c r="H133" s="7" t="str">
        <f t="shared" si="2"/>
        <v/>
      </c>
    </row>
    <row r="134" spans="8:8" x14ac:dyDescent="0.3">
      <c r="H134" s="7" t="str">
        <f t="shared" si="2"/>
        <v/>
      </c>
    </row>
    <row r="135" spans="8:8" x14ac:dyDescent="0.3">
      <c r="H135" s="7" t="str">
        <f t="shared" si="2"/>
        <v/>
      </c>
    </row>
    <row r="136" spans="8:8" x14ac:dyDescent="0.3">
      <c r="H136" s="7" t="str">
        <f t="shared" si="2"/>
        <v/>
      </c>
    </row>
    <row r="137" spans="8:8" x14ac:dyDescent="0.3">
      <c r="H137" s="7" t="str">
        <f t="shared" si="2"/>
        <v/>
      </c>
    </row>
    <row r="138" spans="8:8" x14ac:dyDescent="0.3">
      <c r="H138" s="7" t="str">
        <f t="shared" si="2"/>
        <v/>
      </c>
    </row>
    <row r="139" spans="8:8" x14ac:dyDescent="0.3">
      <c r="H139" s="7" t="str">
        <f t="shared" si="2"/>
        <v/>
      </c>
    </row>
    <row r="140" spans="8:8" x14ac:dyDescent="0.3">
      <c r="H140" s="7" t="str">
        <f t="shared" si="2"/>
        <v/>
      </c>
    </row>
    <row r="141" spans="8:8" x14ac:dyDescent="0.3">
      <c r="H141" s="7" t="str">
        <f t="shared" si="2"/>
        <v/>
      </c>
    </row>
    <row r="142" spans="8:8" x14ac:dyDescent="0.3">
      <c r="H142" s="7" t="str">
        <f t="shared" si="2"/>
        <v/>
      </c>
    </row>
    <row r="143" spans="8:8" x14ac:dyDescent="0.3">
      <c r="H143" s="7" t="str">
        <f t="shared" si="2"/>
        <v/>
      </c>
    </row>
    <row r="144" spans="8:8" x14ac:dyDescent="0.3">
      <c r="H144" s="7" t="str">
        <f t="shared" si="2"/>
        <v/>
      </c>
    </row>
    <row r="145" spans="8:8" x14ac:dyDescent="0.3">
      <c r="H145" s="7" t="str">
        <f t="shared" si="2"/>
        <v/>
      </c>
    </row>
    <row r="146" spans="8:8" x14ac:dyDescent="0.3">
      <c r="H146" s="7" t="str">
        <f t="shared" si="2"/>
        <v/>
      </c>
    </row>
    <row r="147" spans="8:8" x14ac:dyDescent="0.3">
      <c r="H147" s="7" t="str">
        <f t="shared" si="2"/>
        <v/>
      </c>
    </row>
    <row r="148" spans="8:8" x14ac:dyDescent="0.3">
      <c r="H148" s="7" t="str">
        <f t="shared" si="2"/>
        <v/>
      </c>
    </row>
    <row r="149" spans="8:8" x14ac:dyDescent="0.3">
      <c r="H149" s="7" t="str">
        <f t="shared" si="2"/>
        <v/>
      </c>
    </row>
    <row r="150" spans="8:8" x14ac:dyDescent="0.3">
      <c r="H150" s="7" t="str">
        <f t="shared" si="2"/>
        <v/>
      </c>
    </row>
    <row r="151" spans="8:8" x14ac:dyDescent="0.3">
      <c r="H151" s="7" t="str">
        <f t="shared" si="2"/>
        <v/>
      </c>
    </row>
    <row r="152" spans="8:8" x14ac:dyDescent="0.3">
      <c r="H152" s="7" t="str">
        <f t="shared" si="2"/>
        <v/>
      </c>
    </row>
    <row r="153" spans="8:8" x14ac:dyDescent="0.3">
      <c r="H153" s="7" t="str">
        <f t="shared" si="2"/>
        <v/>
      </c>
    </row>
    <row r="154" spans="8:8" x14ac:dyDescent="0.3">
      <c r="H154" s="7" t="str">
        <f t="shared" si="2"/>
        <v/>
      </c>
    </row>
    <row r="155" spans="8:8" x14ac:dyDescent="0.3">
      <c r="H155" s="7" t="str">
        <f t="shared" si="2"/>
        <v/>
      </c>
    </row>
    <row r="156" spans="8:8" x14ac:dyDescent="0.3">
      <c r="H156" s="7" t="str">
        <f t="shared" si="2"/>
        <v/>
      </c>
    </row>
    <row r="157" spans="8:8" x14ac:dyDescent="0.3">
      <c r="H157" s="7" t="str">
        <f t="shared" si="2"/>
        <v/>
      </c>
    </row>
    <row r="158" spans="8:8" x14ac:dyDescent="0.3">
      <c r="H158" s="7" t="str">
        <f t="shared" si="2"/>
        <v/>
      </c>
    </row>
    <row r="159" spans="8:8" x14ac:dyDescent="0.3">
      <c r="H159" s="7" t="str">
        <f t="shared" si="2"/>
        <v/>
      </c>
    </row>
    <row r="160" spans="8:8" x14ac:dyDescent="0.3">
      <c r="H160" s="7" t="str">
        <f t="shared" si="2"/>
        <v/>
      </c>
    </row>
    <row r="161" spans="8:8" x14ac:dyDescent="0.3">
      <c r="H161" s="7" t="str">
        <f t="shared" si="2"/>
        <v/>
      </c>
    </row>
    <row r="162" spans="8:8" x14ac:dyDescent="0.3">
      <c r="H162" s="7" t="str">
        <f t="shared" si="2"/>
        <v/>
      </c>
    </row>
    <row r="163" spans="8:8" x14ac:dyDescent="0.3">
      <c r="H163" s="7" t="str">
        <f t="shared" si="2"/>
        <v/>
      </c>
    </row>
    <row r="164" spans="8:8" x14ac:dyDescent="0.3">
      <c r="H164" s="7" t="str">
        <f t="shared" si="2"/>
        <v/>
      </c>
    </row>
    <row r="165" spans="8:8" x14ac:dyDescent="0.3">
      <c r="H165" s="7" t="str">
        <f t="shared" si="2"/>
        <v/>
      </c>
    </row>
    <row r="166" spans="8:8" x14ac:dyDescent="0.3">
      <c r="H166" s="7" t="str">
        <f t="shared" si="2"/>
        <v/>
      </c>
    </row>
    <row r="167" spans="8:8" x14ac:dyDescent="0.3">
      <c r="H167" s="7" t="str">
        <f t="shared" si="2"/>
        <v/>
      </c>
    </row>
    <row r="168" spans="8:8" x14ac:dyDescent="0.3">
      <c r="H168" s="7" t="str">
        <f t="shared" si="2"/>
        <v/>
      </c>
    </row>
    <row r="169" spans="8:8" x14ac:dyDescent="0.3">
      <c r="H169" s="7" t="str">
        <f t="shared" si="2"/>
        <v/>
      </c>
    </row>
    <row r="170" spans="8:8" x14ac:dyDescent="0.3">
      <c r="H170" s="7" t="str">
        <f t="shared" si="2"/>
        <v/>
      </c>
    </row>
    <row r="171" spans="8:8" x14ac:dyDescent="0.3">
      <c r="H171" s="7" t="str">
        <f t="shared" si="2"/>
        <v/>
      </c>
    </row>
    <row r="172" spans="8:8" x14ac:dyDescent="0.3">
      <c r="H172" s="7" t="str">
        <f t="shared" si="2"/>
        <v/>
      </c>
    </row>
    <row r="173" spans="8:8" x14ac:dyDescent="0.3">
      <c r="H173" s="7" t="str">
        <f t="shared" si="2"/>
        <v/>
      </c>
    </row>
    <row r="174" spans="8:8" x14ac:dyDescent="0.3">
      <c r="H174" s="7" t="str">
        <f t="shared" si="2"/>
        <v/>
      </c>
    </row>
    <row r="175" spans="8:8" x14ac:dyDescent="0.3">
      <c r="H175" s="7" t="str">
        <f t="shared" si="2"/>
        <v/>
      </c>
    </row>
    <row r="176" spans="8:8" x14ac:dyDescent="0.3">
      <c r="H176" s="7" t="str">
        <f t="shared" si="2"/>
        <v/>
      </c>
    </row>
    <row r="177" spans="8:8" x14ac:dyDescent="0.3">
      <c r="H177" s="7" t="str">
        <f t="shared" si="2"/>
        <v/>
      </c>
    </row>
    <row r="178" spans="8:8" x14ac:dyDescent="0.3">
      <c r="H178" s="7" t="str">
        <f t="shared" si="2"/>
        <v/>
      </c>
    </row>
    <row r="179" spans="8:8" x14ac:dyDescent="0.3">
      <c r="H179" s="7" t="str">
        <f t="shared" si="2"/>
        <v/>
      </c>
    </row>
    <row r="180" spans="8:8" x14ac:dyDescent="0.3">
      <c r="H180" s="7" t="str">
        <f t="shared" si="2"/>
        <v/>
      </c>
    </row>
    <row r="181" spans="8:8" x14ac:dyDescent="0.3">
      <c r="H181" s="7" t="str">
        <f t="shared" si="2"/>
        <v/>
      </c>
    </row>
    <row r="182" spans="8:8" x14ac:dyDescent="0.3">
      <c r="H182" s="7" t="str">
        <f t="shared" si="2"/>
        <v/>
      </c>
    </row>
    <row r="183" spans="8:8" x14ac:dyDescent="0.3">
      <c r="H183" s="7" t="str">
        <f t="shared" si="2"/>
        <v/>
      </c>
    </row>
    <row r="184" spans="8:8" x14ac:dyDescent="0.3">
      <c r="H184" s="7" t="str">
        <f t="shared" si="2"/>
        <v/>
      </c>
    </row>
    <row r="185" spans="8:8" x14ac:dyDescent="0.3">
      <c r="H185" s="7" t="str">
        <f t="shared" si="2"/>
        <v/>
      </c>
    </row>
    <row r="186" spans="8:8" x14ac:dyDescent="0.3">
      <c r="H186" s="7" t="str">
        <f t="shared" si="2"/>
        <v/>
      </c>
    </row>
    <row r="187" spans="8:8" x14ac:dyDescent="0.3">
      <c r="H187" s="7" t="str">
        <f t="shared" si="2"/>
        <v/>
      </c>
    </row>
    <row r="188" spans="8:8" x14ac:dyDescent="0.3">
      <c r="H188" s="7" t="str">
        <f t="shared" si="2"/>
        <v/>
      </c>
    </row>
    <row r="189" spans="8:8" x14ac:dyDescent="0.3">
      <c r="H189" s="7" t="str">
        <f t="shared" si="2"/>
        <v/>
      </c>
    </row>
    <row r="190" spans="8:8" x14ac:dyDescent="0.3">
      <c r="H190" s="7" t="str">
        <f t="shared" si="2"/>
        <v/>
      </c>
    </row>
    <row r="191" spans="8:8" x14ac:dyDescent="0.3">
      <c r="H191" s="7" t="str">
        <f t="shared" si="2"/>
        <v/>
      </c>
    </row>
    <row r="192" spans="8:8" x14ac:dyDescent="0.3">
      <c r="H192" s="7" t="str">
        <f t="shared" si="2"/>
        <v/>
      </c>
    </row>
    <row r="193" spans="8:8" x14ac:dyDescent="0.3">
      <c r="H193" s="7" t="str">
        <f t="shared" si="2"/>
        <v/>
      </c>
    </row>
    <row r="194" spans="8:8" x14ac:dyDescent="0.3">
      <c r="H194" s="7" t="str">
        <f t="shared" si="2"/>
        <v/>
      </c>
    </row>
    <row r="195" spans="8:8" x14ac:dyDescent="0.3">
      <c r="H195" s="7" t="str">
        <f t="shared" ref="H195:H200" si="3">IF(ISBLANK($D195),"",HYPERLINK($D195,"▶"))</f>
        <v/>
      </c>
    </row>
    <row r="196" spans="8:8" x14ac:dyDescent="0.3">
      <c r="H196" s="7" t="str">
        <f t="shared" si="3"/>
        <v/>
      </c>
    </row>
    <row r="197" spans="8:8" x14ac:dyDescent="0.3">
      <c r="H197" s="7" t="str">
        <f t="shared" si="3"/>
        <v/>
      </c>
    </row>
    <row r="198" spans="8:8" x14ac:dyDescent="0.3">
      <c r="H198" s="7" t="str">
        <f t="shared" si="3"/>
        <v/>
      </c>
    </row>
    <row r="199" spans="8:8" x14ac:dyDescent="0.3">
      <c r="H199" s="7" t="str">
        <f t="shared" si="3"/>
        <v/>
      </c>
    </row>
    <row r="200" spans="8:8" x14ac:dyDescent="0.3">
      <c r="H200" s="7" t="str">
        <f t="shared" si="3"/>
        <v/>
      </c>
    </row>
  </sheetData>
  <autoFilter ref="A1:G1" xr:uid="{8F7260F3-909D-40F3-AFC2-9A3B36658D74}"/>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D3AF0-C543-4FDA-916F-470C27FFA098}">
  <dimension ref="A1:H200"/>
  <sheetViews>
    <sheetView workbookViewId="0">
      <pane xSplit="3" ySplit="1" topLeftCell="D2" activePane="bottomRight" state="frozen"/>
      <selection pane="topRight" activeCell="E1" sqref="E1"/>
      <selection pane="bottomLeft" activeCell="A2" sqref="A2"/>
      <selection pane="bottomRight" activeCell="H1" sqref="H1"/>
    </sheetView>
  </sheetViews>
  <sheetFormatPr defaultRowHeight="16.5" x14ac:dyDescent="0.3"/>
  <cols>
    <col min="1" max="1" width="5.25" style="2" bestFit="1" customWidth="1"/>
    <col min="2" max="2" width="8.625" style="2" customWidth="1"/>
    <col min="3" max="3" width="25.375" style="20" customWidth="1"/>
    <col min="4" max="4" width="0.875" style="25" customWidth="1"/>
    <col min="5" max="5" width="65.75" style="17" customWidth="1"/>
    <col min="6" max="6" width="19.75" style="2" customWidth="1"/>
    <col min="7" max="7" width="15.625" style="32" customWidth="1"/>
    <col min="8" max="8" width="9" style="6"/>
  </cols>
  <sheetData>
    <row r="1" spans="1:8" s="14" customFormat="1" ht="17.25" thickBot="1" x14ac:dyDescent="0.35">
      <c r="A1" s="13" t="s">
        <v>55</v>
      </c>
      <c r="B1" s="13" t="s">
        <v>56</v>
      </c>
      <c r="C1" s="19" t="s">
        <v>57</v>
      </c>
      <c r="D1" s="21" t="s">
        <v>86</v>
      </c>
      <c r="E1" s="15" t="s">
        <v>52</v>
      </c>
      <c r="F1" s="13" t="s">
        <v>58</v>
      </c>
      <c r="G1" s="13" t="s">
        <v>42</v>
      </c>
      <c r="H1" s="13" t="s">
        <v>39</v>
      </c>
    </row>
    <row r="2" spans="1:8" ht="17.25" thickTop="1" x14ac:dyDescent="0.3">
      <c r="G2" s="31"/>
      <c r="H2" s="7" t="str">
        <f>IF(ISBLANK($D2),"",HYPERLINK($D2,"▶"))</f>
        <v/>
      </c>
    </row>
    <row r="3" spans="1:8" x14ac:dyDescent="0.3">
      <c r="G3" s="31"/>
      <c r="H3" s="7" t="str">
        <f t="shared" ref="H3:H66" si="0">IF(ISBLANK($D3),"",HYPERLINK($D3,"▶"))</f>
        <v/>
      </c>
    </row>
    <row r="4" spans="1:8" x14ac:dyDescent="0.3">
      <c r="G4" s="31"/>
      <c r="H4" s="7" t="str">
        <f t="shared" si="0"/>
        <v/>
      </c>
    </row>
    <row r="5" spans="1:8" x14ac:dyDescent="0.3">
      <c r="G5" s="31"/>
      <c r="H5" s="7" t="str">
        <f t="shared" si="0"/>
        <v/>
      </c>
    </row>
    <row r="6" spans="1:8" x14ac:dyDescent="0.3">
      <c r="G6" s="31"/>
      <c r="H6" s="7" t="str">
        <f t="shared" si="0"/>
        <v/>
      </c>
    </row>
    <row r="7" spans="1:8" x14ac:dyDescent="0.3">
      <c r="E7" s="18"/>
      <c r="G7" s="31"/>
      <c r="H7" s="7" t="str">
        <f t="shared" si="0"/>
        <v/>
      </c>
    </row>
    <row r="8" spans="1:8" x14ac:dyDescent="0.3">
      <c r="G8" s="31"/>
      <c r="H8" s="7" t="str">
        <f t="shared" si="0"/>
        <v/>
      </c>
    </row>
    <row r="9" spans="1:8" x14ac:dyDescent="0.3">
      <c r="G9" s="31"/>
      <c r="H9" s="7" t="str">
        <f t="shared" si="0"/>
        <v/>
      </c>
    </row>
    <row r="10" spans="1:8" x14ac:dyDescent="0.3">
      <c r="G10" s="31"/>
      <c r="H10" s="7" t="str">
        <f t="shared" si="0"/>
        <v/>
      </c>
    </row>
    <row r="11" spans="1:8" x14ac:dyDescent="0.3">
      <c r="G11" s="31"/>
      <c r="H11" s="7" t="str">
        <f t="shared" si="0"/>
        <v/>
      </c>
    </row>
    <row r="12" spans="1:8" x14ac:dyDescent="0.3">
      <c r="G12" s="31"/>
      <c r="H12" s="7" t="str">
        <f t="shared" si="0"/>
        <v/>
      </c>
    </row>
    <row r="13" spans="1:8" x14ac:dyDescent="0.3">
      <c r="G13" s="31"/>
      <c r="H13" s="7" t="str">
        <f t="shared" si="0"/>
        <v/>
      </c>
    </row>
    <row r="14" spans="1:8" x14ac:dyDescent="0.3">
      <c r="G14" s="31"/>
      <c r="H14" s="7" t="str">
        <f t="shared" si="0"/>
        <v/>
      </c>
    </row>
    <row r="15" spans="1:8" x14ac:dyDescent="0.3">
      <c r="G15" s="31"/>
      <c r="H15" s="7" t="str">
        <f t="shared" si="0"/>
        <v/>
      </c>
    </row>
    <row r="16" spans="1:8" x14ac:dyDescent="0.3">
      <c r="G16" s="31"/>
      <c r="H16" s="7" t="str">
        <f t="shared" si="0"/>
        <v/>
      </c>
    </row>
    <row r="17" spans="7:8" x14ac:dyDescent="0.3">
      <c r="G17" s="31"/>
      <c r="H17" s="7" t="str">
        <f t="shared" si="0"/>
        <v/>
      </c>
    </row>
    <row r="18" spans="7:8" x14ac:dyDescent="0.3">
      <c r="G18" s="31"/>
      <c r="H18" s="7" t="str">
        <f t="shared" si="0"/>
        <v/>
      </c>
    </row>
    <row r="19" spans="7:8" x14ac:dyDescent="0.3">
      <c r="G19" s="31"/>
      <c r="H19" s="7" t="str">
        <f t="shared" si="0"/>
        <v/>
      </c>
    </row>
    <row r="20" spans="7:8" x14ac:dyDescent="0.3">
      <c r="G20" s="31"/>
      <c r="H20" s="7" t="str">
        <f t="shared" si="0"/>
        <v/>
      </c>
    </row>
    <row r="21" spans="7:8" x14ac:dyDescent="0.3">
      <c r="G21" s="31"/>
      <c r="H21" s="7" t="str">
        <f t="shared" si="0"/>
        <v/>
      </c>
    </row>
    <row r="22" spans="7:8" x14ac:dyDescent="0.3">
      <c r="H22" s="7" t="str">
        <f t="shared" si="0"/>
        <v/>
      </c>
    </row>
    <row r="23" spans="7:8" x14ac:dyDescent="0.3">
      <c r="H23" s="7" t="str">
        <f t="shared" si="0"/>
        <v/>
      </c>
    </row>
    <row r="24" spans="7:8" x14ac:dyDescent="0.3">
      <c r="H24" s="7" t="str">
        <f t="shared" si="0"/>
        <v/>
      </c>
    </row>
    <row r="25" spans="7:8" x14ac:dyDescent="0.3">
      <c r="H25" s="7" t="str">
        <f t="shared" si="0"/>
        <v/>
      </c>
    </row>
    <row r="26" spans="7:8" x14ac:dyDescent="0.3">
      <c r="H26" s="7" t="str">
        <f t="shared" si="0"/>
        <v/>
      </c>
    </row>
    <row r="27" spans="7:8" x14ac:dyDescent="0.3">
      <c r="H27" s="7" t="str">
        <f t="shared" si="0"/>
        <v/>
      </c>
    </row>
    <row r="28" spans="7:8" x14ac:dyDescent="0.3">
      <c r="H28" s="7" t="str">
        <f t="shared" si="0"/>
        <v/>
      </c>
    </row>
    <row r="29" spans="7:8" x14ac:dyDescent="0.3">
      <c r="H29" s="7" t="str">
        <f t="shared" si="0"/>
        <v/>
      </c>
    </row>
    <row r="30" spans="7:8" x14ac:dyDescent="0.3">
      <c r="H30" s="7" t="str">
        <f t="shared" si="0"/>
        <v/>
      </c>
    </row>
    <row r="31" spans="7:8" x14ac:dyDescent="0.3">
      <c r="H31" s="7" t="str">
        <f t="shared" si="0"/>
        <v/>
      </c>
    </row>
    <row r="32" spans="7:8" x14ac:dyDescent="0.3">
      <c r="H32" s="7" t="str">
        <f t="shared" si="0"/>
        <v/>
      </c>
    </row>
    <row r="33" spans="8:8" x14ac:dyDescent="0.3">
      <c r="H33" s="7" t="str">
        <f t="shared" si="0"/>
        <v/>
      </c>
    </row>
    <row r="34" spans="8:8" x14ac:dyDescent="0.3">
      <c r="H34" s="7" t="str">
        <f t="shared" si="0"/>
        <v/>
      </c>
    </row>
    <row r="35" spans="8:8" x14ac:dyDescent="0.3">
      <c r="H35" s="7" t="str">
        <f t="shared" si="0"/>
        <v/>
      </c>
    </row>
    <row r="36" spans="8:8" x14ac:dyDescent="0.3">
      <c r="H36" s="7" t="str">
        <f t="shared" si="0"/>
        <v/>
      </c>
    </row>
    <row r="37" spans="8:8" x14ac:dyDescent="0.3">
      <c r="H37" s="7" t="str">
        <f t="shared" si="0"/>
        <v/>
      </c>
    </row>
    <row r="38" spans="8:8" x14ac:dyDescent="0.3">
      <c r="H38" s="7" t="str">
        <f t="shared" si="0"/>
        <v/>
      </c>
    </row>
    <row r="39" spans="8:8" x14ac:dyDescent="0.3">
      <c r="H39" s="7" t="str">
        <f t="shared" si="0"/>
        <v/>
      </c>
    </row>
    <row r="40" spans="8:8" x14ac:dyDescent="0.3">
      <c r="H40" s="7" t="str">
        <f t="shared" si="0"/>
        <v/>
      </c>
    </row>
    <row r="41" spans="8:8" x14ac:dyDescent="0.3">
      <c r="H41" s="7" t="str">
        <f t="shared" si="0"/>
        <v/>
      </c>
    </row>
    <row r="42" spans="8:8" x14ac:dyDescent="0.3">
      <c r="H42" s="7" t="str">
        <f t="shared" si="0"/>
        <v/>
      </c>
    </row>
    <row r="43" spans="8:8" x14ac:dyDescent="0.3">
      <c r="H43" s="7" t="str">
        <f t="shared" si="0"/>
        <v/>
      </c>
    </row>
    <row r="44" spans="8:8" x14ac:dyDescent="0.3">
      <c r="H44" s="7" t="str">
        <f t="shared" si="0"/>
        <v/>
      </c>
    </row>
    <row r="45" spans="8:8" x14ac:dyDescent="0.3">
      <c r="H45" s="7" t="str">
        <f t="shared" si="0"/>
        <v/>
      </c>
    </row>
    <row r="46" spans="8:8" x14ac:dyDescent="0.3">
      <c r="H46" s="7" t="str">
        <f t="shared" si="0"/>
        <v/>
      </c>
    </row>
    <row r="47" spans="8:8" x14ac:dyDescent="0.3">
      <c r="H47" s="7" t="str">
        <f t="shared" si="0"/>
        <v/>
      </c>
    </row>
    <row r="48" spans="8:8" x14ac:dyDescent="0.3">
      <c r="H48" s="7" t="str">
        <f t="shared" si="0"/>
        <v/>
      </c>
    </row>
    <row r="49" spans="5:8" x14ac:dyDescent="0.3">
      <c r="H49" s="7" t="str">
        <f t="shared" si="0"/>
        <v/>
      </c>
    </row>
    <row r="50" spans="5:8" x14ac:dyDescent="0.3">
      <c r="H50" s="7" t="str">
        <f t="shared" si="0"/>
        <v/>
      </c>
    </row>
    <row r="51" spans="5:8" x14ac:dyDescent="0.3">
      <c r="H51" s="7" t="str">
        <f t="shared" si="0"/>
        <v/>
      </c>
    </row>
    <row r="52" spans="5:8" x14ac:dyDescent="0.3">
      <c r="H52" s="7" t="str">
        <f t="shared" si="0"/>
        <v/>
      </c>
    </row>
    <row r="53" spans="5:8" x14ac:dyDescent="0.3">
      <c r="H53" s="7" t="str">
        <f t="shared" si="0"/>
        <v/>
      </c>
    </row>
    <row r="54" spans="5:8" x14ac:dyDescent="0.3">
      <c r="H54" s="7" t="str">
        <f t="shared" si="0"/>
        <v/>
      </c>
    </row>
    <row r="55" spans="5:8" x14ac:dyDescent="0.3">
      <c r="H55" s="7" t="str">
        <f t="shared" si="0"/>
        <v/>
      </c>
    </row>
    <row r="56" spans="5:8" x14ac:dyDescent="0.3">
      <c r="H56" s="7" t="str">
        <f t="shared" si="0"/>
        <v/>
      </c>
    </row>
    <row r="57" spans="5:8" x14ac:dyDescent="0.3">
      <c r="E57" s="18"/>
      <c r="H57" s="7" t="str">
        <f t="shared" si="0"/>
        <v/>
      </c>
    </row>
    <row r="58" spans="5:8" x14ac:dyDescent="0.3">
      <c r="H58" s="7" t="str">
        <f t="shared" si="0"/>
        <v/>
      </c>
    </row>
    <row r="59" spans="5:8" x14ac:dyDescent="0.3">
      <c r="H59" s="7" t="str">
        <f t="shared" si="0"/>
        <v/>
      </c>
    </row>
    <row r="60" spans="5:8" x14ac:dyDescent="0.3">
      <c r="H60" s="7" t="str">
        <f t="shared" si="0"/>
        <v/>
      </c>
    </row>
    <row r="61" spans="5:8" x14ac:dyDescent="0.3">
      <c r="H61" s="7" t="str">
        <f t="shared" si="0"/>
        <v/>
      </c>
    </row>
    <row r="62" spans="5:8" x14ac:dyDescent="0.3">
      <c r="H62" s="7" t="str">
        <f t="shared" si="0"/>
        <v/>
      </c>
    </row>
    <row r="63" spans="5:8" x14ac:dyDescent="0.3">
      <c r="H63" s="7" t="str">
        <f t="shared" si="0"/>
        <v/>
      </c>
    </row>
    <row r="64" spans="5:8" x14ac:dyDescent="0.3">
      <c r="H64" s="7" t="str">
        <f t="shared" si="0"/>
        <v/>
      </c>
    </row>
    <row r="65" spans="8:8" x14ac:dyDescent="0.3">
      <c r="H65" s="7" t="str">
        <f t="shared" si="0"/>
        <v/>
      </c>
    </row>
    <row r="66" spans="8:8" x14ac:dyDescent="0.3">
      <c r="H66" s="7" t="str">
        <f t="shared" si="0"/>
        <v/>
      </c>
    </row>
    <row r="67" spans="8:8" x14ac:dyDescent="0.3">
      <c r="H67" s="7" t="str">
        <f t="shared" ref="H67:H130" si="1">IF(ISBLANK($D67),"",HYPERLINK($D67,"▶"))</f>
        <v/>
      </c>
    </row>
    <row r="68" spans="8:8" x14ac:dyDescent="0.3">
      <c r="H68" s="7" t="str">
        <f t="shared" si="1"/>
        <v/>
      </c>
    </row>
    <row r="69" spans="8:8" x14ac:dyDescent="0.3">
      <c r="H69" s="7" t="str">
        <f t="shared" si="1"/>
        <v/>
      </c>
    </row>
    <row r="70" spans="8:8" x14ac:dyDescent="0.3">
      <c r="H70" s="7" t="str">
        <f t="shared" si="1"/>
        <v/>
      </c>
    </row>
    <row r="71" spans="8:8" x14ac:dyDescent="0.3">
      <c r="H71" s="7" t="str">
        <f t="shared" si="1"/>
        <v/>
      </c>
    </row>
    <row r="72" spans="8:8" x14ac:dyDescent="0.3">
      <c r="H72" s="7" t="str">
        <f t="shared" si="1"/>
        <v/>
      </c>
    </row>
    <row r="73" spans="8:8" x14ac:dyDescent="0.3">
      <c r="H73" s="7" t="str">
        <f t="shared" si="1"/>
        <v/>
      </c>
    </row>
    <row r="74" spans="8:8" x14ac:dyDescent="0.3">
      <c r="H74" s="7" t="str">
        <f t="shared" si="1"/>
        <v/>
      </c>
    </row>
    <row r="75" spans="8:8" x14ac:dyDescent="0.3">
      <c r="H75" s="7" t="str">
        <f t="shared" si="1"/>
        <v/>
      </c>
    </row>
    <row r="76" spans="8:8" x14ac:dyDescent="0.3">
      <c r="H76" s="7" t="str">
        <f t="shared" si="1"/>
        <v/>
      </c>
    </row>
    <row r="77" spans="8:8" x14ac:dyDescent="0.3">
      <c r="H77" s="7" t="str">
        <f t="shared" si="1"/>
        <v/>
      </c>
    </row>
    <row r="78" spans="8:8" x14ac:dyDescent="0.3">
      <c r="H78" s="7" t="str">
        <f t="shared" si="1"/>
        <v/>
      </c>
    </row>
    <row r="79" spans="8:8" x14ac:dyDescent="0.3">
      <c r="H79" s="7" t="str">
        <f t="shared" si="1"/>
        <v/>
      </c>
    </row>
    <row r="80" spans="8:8" x14ac:dyDescent="0.3">
      <c r="H80" s="7" t="str">
        <f t="shared" si="1"/>
        <v/>
      </c>
    </row>
    <row r="81" spans="8:8" x14ac:dyDescent="0.3">
      <c r="H81" s="7" t="str">
        <f t="shared" si="1"/>
        <v/>
      </c>
    </row>
    <row r="82" spans="8:8" x14ac:dyDescent="0.3">
      <c r="H82" s="7" t="str">
        <f t="shared" si="1"/>
        <v/>
      </c>
    </row>
    <row r="83" spans="8:8" x14ac:dyDescent="0.3">
      <c r="H83" s="7" t="str">
        <f t="shared" si="1"/>
        <v/>
      </c>
    </row>
    <row r="84" spans="8:8" x14ac:dyDescent="0.3">
      <c r="H84" s="7" t="str">
        <f t="shared" si="1"/>
        <v/>
      </c>
    </row>
    <row r="85" spans="8:8" x14ac:dyDescent="0.3">
      <c r="H85" s="7" t="str">
        <f t="shared" si="1"/>
        <v/>
      </c>
    </row>
    <row r="86" spans="8:8" x14ac:dyDescent="0.3">
      <c r="H86" s="7" t="str">
        <f t="shared" si="1"/>
        <v/>
      </c>
    </row>
    <row r="87" spans="8:8" x14ac:dyDescent="0.3">
      <c r="H87" s="7" t="str">
        <f t="shared" si="1"/>
        <v/>
      </c>
    </row>
    <row r="88" spans="8:8" x14ac:dyDescent="0.3">
      <c r="H88" s="7" t="str">
        <f t="shared" si="1"/>
        <v/>
      </c>
    </row>
    <row r="89" spans="8:8" x14ac:dyDescent="0.3">
      <c r="H89" s="7" t="str">
        <f t="shared" si="1"/>
        <v/>
      </c>
    </row>
    <row r="90" spans="8:8" x14ac:dyDescent="0.3">
      <c r="H90" s="7" t="str">
        <f t="shared" si="1"/>
        <v/>
      </c>
    </row>
    <row r="91" spans="8:8" x14ac:dyDescent="0.3">
      <c r="H91" s="7" t="str">
        <f t="shared" si="1"/>
        <v/>
      </c>
    </row>
    <row r="92" spans="8:8" x14ac:dyDescent="0.3">
      <c r="H92" s="7" t="str">
        <f t="shared" si="1"/>
        <v/>
      </c>
    </row>
    <row r="93" spans="8:8" x14ac:dyDescent="0.3">
      <c r="H93" s="7" t="str">
        <f t="shared" si="1"/>
        <v/>
      </c>
    </row>
    <row r="94" spans="8:8" x14ac:dyDescent="0.3">
      <c r="H94" s="7" t="str">
        <f t="shared" si="1"/>
        <v/>
      </c>
    </row>
    <row r="95" spans="8:8" x14ac:dyDescent="0.3">
      <c r="H95" s="7" t="str">
        <f t="shared" si="1"/>
        <v/>
      </c>
    </row>
    <row r="96" spans="8:8" x14ac:dyDescent="0.3">
      <c r="H96" s="7" t="str">
        <f t="shared" si="1"/>
        <v/>
      </c>
    </row>
    <row r="97" spans="8:8" x14ac:dyDescent="0.3">
      <c r="H97" s="7" t="str">
        <f t="shared" si="1"/>
        <v/>
      </c>
    </row>
    <row r="98" spans="8:8" x14ac:dyDescent="0.3">
      <c r="H98" s="7" t="str">
        <f t="shared" si="1"/>
        <v/>
      </c>
    </row>
    <row r="99" spans="8:8" x14ac:dyDescent="0.3">
      <c r="H99" s="7" t="str">
        <f t="shared" si="1"/>
        <v/>
      </c>
    </row>
    <row r="100" spans="8:8" x14ac:dyDescent="0.3">
      <c r="H100" s="7" t="str">
        <f t="shared" si="1"/>
        <v/>
      </c>
    </row>
    <row r="101" spans="8:8" x14ac:dyDescent="0.3">
      <c r="H101" s="7" t="str">
        <f t="shared" si="1"/>
        <v/>
      </c>
    </row>
    <row r="102" spans="8:8" x14ac:dyDescent="0.3">
      <c r="H102" s="7" t="str">
        <f t="shared" si="1"/>
        <v/>
      </c>
    </row>
    <row r="103" spans="8:8" x14ac:dyDescent="0.3">
      <c r="H103" s="7" t="str">
        <f t="shared" si="1"/>
        <v/>
      </c>
    </row>
    <row r="104" spans="8:8" x14ac:dyDescent="0.3">
      <c r="H104" s="7" t="str">
        <f t="shared" si="1"/>
        <v/>
      </c>
    </row>
    <row r="105" spans="8:8" x14ac:dyDescent="0.3">
      <c r="H105" s="7" t="str">
        <f t="shared" si="1"/>
        <v/>
      </c>
    </row>
    <row r="106" spans="8:8" x14ac:dyDescent="0.3">
      <c r="H106" s="7" t="str">
        <f t="shared" si="1"/>
        <v/>
      </c>
    </row>
    <row r="107" spans="8:8" x14ac:dyDescent="0.3">
      <c r="H107" s="7" t="str">
        <f t="shared" si="1"/>
        <v/>
      </c>
    </row>
    <row r="108" spans="8:8" x14ac:dyDescent="0.3">
      <c r="H108" s="7" t="str">
        <f t="shared" si="1"/>
        <v/>
      </c>
    </row>
    <row r="109" spans="8:8" x14ac:dyDescent="0.3">
      <c r="H109" s="7" t="str">
        <f t="shared" si="1"/>
        <v/>
      </c>
    </row>
    <row r="110" spans="8:8" x14ac:dyDescent="0.3">
      <c r="H110" s="7" t="str">
        <f t="shared" si="1"/>
        <v/>
      </c>
    </row>
    <row r="111" spans="8:8" x14ac:dyDescent="0.3">
      <c r="H111" s="7" t="str">
        <f t="shared" si="1"/>
        <v/>
      </c>
    </row>
    <row r="112" spans="8:8" x14ac:dyDescent="0.3">
      <c r="H112" s="7" t="str">
        <f t="shared" si="1"/>
        <v/>
      </c>
    </row>
    <row r="113" spans="8:8" x14ac:dyDescent="0.3">
      <c r="H113" s="7" t="str">
        <f t="shared" si="1"/>
        <v/>
      </c>
    </row>
    <row r="114" spans="8:8" x14ac:dyDescent="0.3">
      <c r="H114" s="7" t="str">
        <f t="shared" si="1"/>
        <v/>
      </c>
    </row>
    <row r="115" spans="8:8" x14ac:dyDescent="0.3">
      <c r="H115" s="7" t="str">
        <f t="shared" si="1"/>
        <v/>
      </c>
    </row>
    <row r="116" spans="8:8" x14ac:dyDescent="0.3">
      <c r="H116" s="7" t="str">
        <f t="shared" si="1"/>
        <v/>
      </c>
    </row>
    <row r="117" spans="8:8" x14ac:dyDescent="0.3">
      <c r="H117" s="7" t="str">
        <f t="shared" si="1"/>
        <v/>
      </c>
    </row>
    <row r="118" spans="8:8" x14ac:dyDescent="0.3">
      <c r="H118" s="7" t="str">
        <f t="shared" si="1"/>
        <v/>
      </c>
    </row>
    <row r="119" spans="8:8" x14ac:dyDescent="0.3">
      <c r="H119" s="7" t="str">
        <f t="shared" si="1"/>
        <v/>
      </c>
    </row>
    <row r="120" spans="8:8" x14ac:dyDescent="0.3">
      <c r="H120" s="7" t="str">
        <f t="shared" si="1"/>
        <v/>
      </c>
    </row>
    <row r="121" spans="8:8" x14ac:dyDescent="0.3">
      <c r="H121" s="7" t="str">
        <f t="shared" si="1"/>
        <v/>
      </c>
    </row>
    <row r="122" spans="8:8" x14ac:dyDescent="0.3">
      <c r="H122" s="7" t="str">
        <f t="shared" si="1"/>
        <v/>
      </c>
    </row>
    <row r="123" spans="8:8" x14ac:dyDescent="0.3">
      <c r="H123" s="7" t="str">
        <f t="shared" si="1"/>
        <v/>
      </c>
    </row>
    <row r="124" spans="8:8" x14ac:dyDescent="0.3">
      <c r="H124" s="7" t="str">
        <f t="shared" si="1"/>
        <v/>
      </c>
    </row>
    <row r="125" spans="8:8" x14ac:dyDescent="0.3">
      <c r="H125" s="7" t="str">
        <f t="shared" si="1"/>
        <v/>
      </c>
    </row>
    <row r="126" spans="8:8" x14ac:dyDescent="0.3">
      <c r="H126" s="7" t="str">
        <f t="shared" si="1"/>
        <v/>
      </c>
    </row>
    <row r="127" spans="8:8" x14ac:dyDescent="0.3">
      <c r="H127" s="7" t="str">
        <f t="shared" si="1"/>
        <v/>
      </c>
    </row>
    <row r="128" spans="8:8" x14ac:dyDescent="0.3">
      <c r="H128" s="7" t="str">
        <f t="shared" si="1"/>
        <v/>
      </c>
    </row>
    <row r="129" spans="8:8" x14ac:dyDescent="0.3">
      <c r="H129" s="7" t="str">
        <f t="shared" si="1"/>
        <v/>
      </c>
    </row>
    <row r="130" spans="8:8" x14ac:dyDescent="0.3">
      <c r="H130" s="7" t="str">
        <f t="shared" si="1"/>
        <v/>
      </c>
    </row>
    <row r="131" spans="8:8" x14ac:dyDescent="0.3">
      <c r="H131" s="7" t="str">
        <f t="shared" ref="H131:H194" si="2">IF(ISBLANK($D131),"",HYPERLINK($D131,"▶"))</f>
        <v/>
      </c>
    </row>
    <row r="132" spans="8:8" x14ac:dyDescent="0.3">
      <c r="H132" s="7" t="str">
        <f t="shared" si="2"/>
        <v/>
      </c>
    </row>
    <row r="133" spans="8:8" x14ac:dyDescent="0.3">
      <c r="H133" s="7" t="str">
        <f t="shared" si="2"/>
        <v/>
      </c>
    </row>
    <row r="134" spans="8:8" x14ac:dyDescent="0.3">
      <c r="H134" s="7" t="str">
        <f t="shared" si="2"/>
        <v/>
      </c>
    </row>
    <row r="135" spans="8:8" x14ac:dyDescent="0.3">
      <c r="H135" s="7" t="str">
        <f t="shared" si="2"/>
        <v/>
      </c>
    </row>
    <row r="136" spans="8:8" x14ac:dyDescent="0.3">
      <c r="H136" s="7" t="str">
        <f t="shared" si="2"/>
        <v/>
      </c>
    </row>
    <row r="137" spans="8:8" x14ac:dyDescent="0.3">
      <c r="H137" s="7" t="str">
        <f t="shared" si="2"/>
        <v/>
      </c>
    </row>
    <row r="138" spans="8:8" x14ac:dyDescent="0.3">
      <c r="H138" s="7" t="str">
        <f t="shared" si="2"/>
        <v/>
      </c>
    </row>
    <row r="139" spans="8:8" x14ac:dyDescent="0.3">
      <c r="H139" s="7" t="str">
        <f t="shared" si="2"/>
        <v/>
      </c>
    </row>
    <row r="140" spans="8:8" x14ac:dyDescent="0.3">
      <c r="H140" s="7" t="str">
        <f t="shared" si="2"/>
        <v/>
      </c>
    </row>
    <row r="141" spans="8:8" x14ac:dyDescent="0.3">
      <c r="H141" s="7" t="str">
        <f t="shared" si="2"/>
        <v/>
      </c>
    </row>
    <row r="142" spans="8:8" x14ac:dyDescent="0.3">
      <c r="H142" s="7" t="str">
        <f t="shared" si="2"/>
        <v/>
      </c>
    </row>
    <row r="143" spans="8:8" x14ac:dyDescent="0.3">
      <c r="H143" s="7" t="str">
        <f t="shared" si="2"/>
        <v/>
      </c>
    </row>
    <row r="144" spans="8:8" x14ac:dyDescent="0.3">
      <c r="H144" s="7" t="str">
        <f t="shared" si="2"/>
        <v/>
      </c>
    </row>
    <row r="145" spans="8:8" x14ac:dyDescent="0.3">
      <c r="H145" s="7" t="str">
        <f t="shared" si="2"/>
        <v/>
      </c>
    </row>
    <row r="146" spans="8:8" x14ac:dyDescent="0.3">
      <c r="H146" s="7" t="str">
        <f t="shared" si="2"/>
        <v/>
      </c>
    </row>
    <row r="147" spans="8:8" x14ac:dyDescent="0.3">
      <c r="H147" s="7" t="str">
        <f t="shared" si="2"/>
        <v/>
      </c>
    </row>
    <row r="148" spans="8:8" x14ac:dyDescent="0.3">
      <c r="H148" s="7" t="str">
        <f t="shared" si="2"/>
        <v/>
      </c>
    </row>
    <row r="149" spans="8:8" x14ac:dyDescent="0.3">
      <c r="H149" s="7" t="str">
        <f t="shared" si="2"/>
        <v/>
      </c>
    </row>
    <row r="150" spans="8:8" x14ac:dyDescent="0.3">
      <c r="H150" s="7" t="str">
        <f t="shared" si="2"/>
        <v/>
      </c>
    </row>
    <row r="151" spans="8:8" x14ac:dyDescent="0.3">
      <c r="H151" s="7" t="str">
        <f t="shared" si="2"/>
        <v/>
      </c>
    </row>
    <row r="152" spans="8:8" x14ac:dyDescent="0.3">
      <c r="H152" s="7" t="str">
        <f t="shared" si="2"/>
        <v/>
      </c>
    </row>
    <row r="153" spans="8:8" x14ac:dyDescent="0.3">
      <c r="H153" s="7" t="str">
        <f t="shared" si="2"/>
        <v/>
      </c>
    </row>
    <row r="154" spans="8:8" x14ac:dyDescent="0.3">
      <c r="H154" s="7" t="str">
        <f t="shared" si="2"/>
        <v/>
      </c>
    </row>
    <row r="155" spans="8:8" x14ac:dyDescent="0.3">
      <c r="H155" s="7" t="str">
        <f t="shared" si="2"/>
        <v/>
      </c>
    </row>
    <row r="156" spans="8:8" x14ac:dyDescent="0.3">
      <c r="H156" s="7" t="str">
        <f t="shared" si="2"/>
        <v/>
      </c>
    </row>
    <row r="157" spans="8:8" x14ac:dyDescent="0.3">
      <c r="H157" s="7" t="str">
        <f t="shared" si="2"/>
        <v/>
      </c>
    </row>
    <row r="158" spans="8:8" x14ac:dyDescent="0.3">
      <c r="H158" s="7" t="str">
        <f t="shared" si="2"/>
        <v/>
      </c>
    </row>
    <row r="159" spans="8:8" x14ac:dyDescent="0.3">
      <c r="H159" s="7" t="str">
        <f t="shared" si="2"/>
        <v/>
      </c>
    </row>
    <row r="160" spans="8:8" x14ac:dyDescent="0.3">
      <c r="H160" s="7" t="str">
        <f t="shared" si="2"/>
        <v/>
      </c>
    </row>
    <row r="161" spans="8:8" x14ac:dyDescent="0.3">
      <c r="H161" s="7" t="str">
        <f t="shared" si="2"/>
        <v/>
      </c>
    </row>
    <row r="162" spans="8:8" x14ac:dyDescent="0.3">
      <c r="H162" s="7" t="str">
        <f t="shared" si="2"/>
        <v/>
      </c>
    </row>
    <row r="163" spans="8:8" x14ac:dyDescent="0.3">
      <c r="H163" s="7" t="str">
        <f t="shared" si="2"/>
        <v/>
      </c>
    </row>
    <row r="164" spans="8:8" x14ac:dyDescent="0.3">
      <c r="H164" s="7" t="str">
        <f t="shared" si="2"/>
        <v/>
      </c>
    </row>
    <row r="165" spans="8:8" x14ac:dyDescent="0.3">
      <c r="H165" s="7" t="str">
        <f t="shared" si="2"/>
        <v/>
      </c>
    </row>
    <row r="166" spans="8:8" x14ac:dyDescent="0.3">
      <c r="H166" s="7" t="str">
        <f t="shared" si="2"/>
        <v/>
      </c>
    </row>
    <row r="167" spans="8:8" x14ac:dyDescent="0.3">
      <c r="H167" s="7" t="str">
        <f t="shared" si="2"/>
        <v/>
      </c>
    </row>
    <row r="168" spans="8:8" x14ac:dyDescent="0.3">
      <c r="H168" s="7" t="str">
        <f t="shared" si="2"/>
        <v/>
      </c>
    </row>
    <row r="169" spans="8:8" x14ac:dyDescent="0.3">
      <c r="H169" s="7" t="str">
        <f t="shared" si="2"/>
        <v/>
      </c>
    </row>
    <row r="170" spans="8:8" x14ac:dyDescent="0.3">
      <c r="H170" s="7" t="str">
        <f t="shared" si="2"/>
        <v/>
      </c>
    </row>
    <row r="171" spans="8:8" x14ac:dyDescent="0.3">
      <c r="H171" s="7" t="str">
        <f t="shared" si="2"/>
        <v/>
      </c>
    </row>
    <row r="172" spans="8:8" x14ac:dyDescent="0.3">
      <c r="H172" s="7" t="str">
        <f t="shared" si="2"/>
        <v/>
      </c>
    </row>
    <row r="173" spans="8:8" x14ac:dyDescent="0.3">
      <c r="H173" s="7" t="str">
        <f t="shared" si="2"/>
        <v/>
      </c>
    </row>
    <row r="174" spans="8:8" x14ac:dyDescent="0.3">
      <c r="H174" s="7" t="str">
        <f t="shared" si="2"/>
        <v/>
      </c>
    </row>
    <row r="175" spans="8:8" x14ac:dyDescent="0.3">
      <c r="H175" s="7" t="str">
        <f t="shared" si="2"/>
        <v/>
      </c>
    </row>
    <row r="176" spans="8:8" x14ac:dyDescent="0.3">
      <c r="H176" s="7" t="str">
        <f t="shared" si="2"/>
        <v/>
      </c>
    </row>
    <row r="177" spans="8:8" x14ac:dyDescent="0.3">
      <c r="H177" s="7" t="str">
        <f t="shared" si="2"/>
        <v/>
      </c>
    </row>
    <row r="178" spans="8:8" x14ac:dyDescent="0.3">
      <c r="H178" s="7" t="str">
        <f t="shared" si="2"/>
        <v/>
      </c>
    </row>
    <row r="179" spans="8:8" x14ac:dyDescent="0.3">
      <c r="H179" s="7" t="str">
        <f t="shared" si="2"/>
        <v/>
      </c>
    </row>
    <row r="180" spans="8:8" x14ac:dyDescent="0.3">
      <c r="H180" s="7" t="str">
        <f t="shared" si="2"/>
        <v/>
      </c>
    </row>
    <row r="181" spans="8:8" x14ac:dyDescent="0.3">
      <c r="H181" s="7" t="str">
        <f t="shared" si="2"/>
        <v/>
      </c>
    </row>
    <row r="182" spans="8:8" x14ac:dyDescent="0.3">
      <c r="H182" s="7" t="str">
        <f t="shared" si="2"/>
        <v/>
      </c>
    </row>
    <row r="183" spans="8:8" x14ac:dyDescent="0.3">
      <c r="H183" s="7" t="str">
        <f t="shared" si="2"/>
        <v/>
      </c>
    </row>
    <row r="184" spans="8:8" x14ac:dyDescent="0.3">
      <c r="H184" s="7" t="str">
        <f t="shared" si="2"/>
        <v/>
      </c>
    </row>
    <row r="185" spans="8:8" x14ac:dyDescent="0.3">
      <c r="H185" s="7" t="str">
        <f t="shared" si="2"/>
        <v/>
      </c>
    </row>
    <row r="186" spans="8:8" x14ac:dyDescent="0.3">
      <c r="H186" s="7" t="str">
        <f t="shared" si="2"/>
        <v/>
      </c>
    </row>
    <row r="187" spans="8:8" x14ac:dyDescent="0.3">
      <c r="H187" s="7" t="str">
        <f t="shared" si="2"/>
        <v/>
      </c>
    </row>
    <row r="188" spans="8:8" x14ac:dyDescent="0.3">
      <c r="H188" s="7" t="str">
        <f t="shared" si="2"/>
        <v/>
      </c>
    </row>
    <row r="189" spans="8:8" x14ac:dyDescent="0.3">
      <c r="H189" s="7" t="str">
        <f t="shared" si="2"/>
        <v/>
      </c>
    </row>
    <row r="190" spans="8:8" x14ac:dyDescent="0.3">
      <c r="H190" s="7" t="str">
        <f t="shared" si="2"/>
        <v/>
      </c>
    </row>
    <row r="191" spans="8:8" x14ac:dyDescent="0.3">
      <c r="H191" s="7" t="str">
        <f t="shared" si="2"/>
        <v/>
      </c>
    </row>
    <row r="192" spans="8:8" x14ac:dyDescent="0.3">
      <c r="H192" s="7" t="str">
        <f t="shared" si="2"/>
        <v/>
      </c>
    </row>
    <row r="193" spans="8:8" x14ac:dyDescent="0.3">
      <c r="H193" s="7" t="str">
        <f t="shared" si="2"/>
        <v/>
      </c>
    </row>
    <row r="194" spans="8:8" x14ac:dyDescent="0.3">
      <c r="H194" s="7" t="str">
        <f t="shared" si="2"/>
        <v/>
      </c>
    </row>
    <row r="195" spans="8:8" x14ac:dyDescent="0.3">
      <c r="H195" s="7" t="str">
        <f t="shared" ref="H195:H200" si="3">IF(ISBLANK($D195),"",HYPERLINK($D195,"▶"))</f>
        <v/>
      </c>
    </row>
    <row r="196" spans="8:8" x14ac:dyDescent="0.3">
      <c r="H196" s="7" t="str">
        <f t="shared" si="3"/>
        <v/>
      </c>
    </row>
    <row r="197" spans="8:8" x14ac:dyDescent="0.3">
      <c r="H197" s="7" t="str">
        <f t="shared" si="3"/>
        <v/>
      </c>
    </row>
    <row r="198" spans="8:8" x14ac:dyDescent="0.3">
      <c r="H198" s="7" t="str">
        <f t="shared" si="3"/>
        <v/>
      </c>
    </row>
    <row r="199" spans="8:8" x14ac:dyDescent="0.3">
      <c r="H199" s="7" t="str">
        <f t="shared" si="3"/>
        <v/>
      </c>
    </row>
    <row r="200" spans="8:8" x14ac:dyDescent="0.3">
      <c r="H200" s="7" t="str">
        <f t="shared" si="3"/>
        <v/>
      </c>
    </row>
  </sheetData>
  <autoFilter ref="A1:G1" xr:uid="{C29D3AF0-C543-4FDA-916F-470C27FFA098}"/>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90594-EEB6-4936-893C-B1E2303C5E81}">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4.75" style="5" customWidth="1"/>
    <col min="2" max="2" width="0.875" style="23" customWidth="1"/>
    <col min="3" max="3" width="18.75" style="2" customWidth="1"/>
    <col min="4" max="4" width="13.375" style="2" customWidth="1"/>
    <col min="5" max="5" width="9" style="6"/>
  </cols>
  <sheetData>
    <row r="1" spans="1:5" s="1" customFormat="1" ht="17.25" thickBot="1" x14ac:dyDescent="0.35">
      <c r="A1" s="13" t="s">
        <v>78</v>
      </c>
      <c r="B1" s="21" t="s">
        <v>79</v>
      </c>
      <c r="C1" s="13" t="s">
        <v>80</v>
      </c>
      <c r="D1" s="13" t="s">
        <v>81</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B9" s="22"/>
      <c r="E9" s="7" t="str">
        <f t="shared" si="0"/>
        <v/>
      </c>
    </row>
    <row r="10" spans="1:5" x14ac:dyDescent="0.3">
      <c r="B10" s="22"/>
      <c r="E10" s="7" t="str">
        <f t="shared" si="0"/>
        <v/>
      </c>
    </row>
    <row r="11" spans="1:5" x14ac:dyDescent="0.3">
      <c r="B11" s="22"/>
      <c r="E11" s="7" t="str">
        <f t="shared" si="0"/>
        <v/>
      </c>
    </row>
    <row r="12" spans="1:5" x14ac:dyDescent="0.3">
      <c r="B12" s="22"/>
      <c r="E12" s="7" t="str">
        <f t="shared" si="0"/>
        <v/>
      </c>
    </row>
    <row r="13" spans="1:5" x14ac:dyDescent="0.3">
      <c r="B13" s="22"/>
      <c r="E13" s="7" t="str">
        <f t="shared" si="0"/>
        <v/>
      </c>
    </row>
    <row r="14" spans="1:5" x14ac:dyDescent="0.3">
      <c r="B14" s="22"/>
      <c r="E14" s="7" t="str">
        <f t="shared" si="0"/>
        <v/>
      </c>
    </row>
    <row r="15" spans="1:5" x14ac:dyDescent="0.3">
      <c r="B15" s="22"/>
      <c r="E15" s="7" t="str">
        <f t="shared" si="0"/>
        <v/>
      </c>
    </row>
    <row r="16" spans="1:5" x14ac:dyDescent="0.3">
      <c r="B16" s="22"/>
      <c r="E16" s="7" t="str">
        <f t="shared" si="0"/>
        <v/>
      </c>
    </row>
    <row r="17" spans="2:5" x14ac:dyDescent="0.3">
      <c r="B17" s="22"/>
      <c r="E17" s="7" t="str">
        <f t="shared" si="0"/>
        <v/>
      </c>
    </row>
    <row r="18" spans="2:5" x14ac:dyDescent="0.3">
      <c r="B18" s="22"/>
      <c r="E18" s="7" t="str">
        <f t="shared" si="0"/>
        <v/>
      </c>
    </row>
    <row r="19" spans="2:5" x14ac:dyDescent="0.3">
      <c r="B19" s="22"/>
      <c r="E19" s="7" t="str">
        <f t="shared" si="0"/>
        <v/>
      </c>
    </row>
    <row r="20" spans="2:5" x14ac:dyDescent="0.3">
      <c r="B20" s="22"/>
      <c r="E20" s="7" t="str">
        <f t="shared" si="0"/>
        <v/>
      </c>
    </row>
    <row r="21" spans="2:5" x14ac:dyDescent="0.3">
      <c r="E21" s="7" t="str">
        <f t="shared" si="0"/>
        <v/>
      </c>
    </row>
    <row r="22" spans="2:5" x14ac:dyDescent="0.3">
      <c r="E22" s="7" t="str">
        <f t="shared" si="0"/>
        <v/>
      </c>
    </row>
    <row r="23" spans="2:5" x14ac:dyDescent="0.3">
      <c r="E23" s="7" t="str">
        <f t="shared" si="0"/>
        <v/>
      </c>
    </row>
    <row r="24" spans="2:5" x14ac:dyDescent="0.3">
      <c r="E24" s="7" t="str">
        <f t="shared" si="0"/>
        <v/>
      </c>
    </row>
    <row r="25" spans="2:5" x14ac:dyDescent="0.3">
      <c r="E25" s="7" t="str">
        <f t="shared" si="0"/>
        <v/>
      </c>
    </row>
    <row r="26" spans="2:5" x14ac:dyDescent="0.3">
      <c r="E26" s="7" t="str">
        <f t="shared" si="0"/>
        <v/>
      </c>
    </row>
    <row r="27" spans="2:5" x14ac:dyDescent="0.3">
      <c r="E27" s="7" t="str">
        <f t="shared" si="0"/>
        <v/>
      </c>
    </row>
    <row r="28" spans="2:5" x14ac:dyDescent="0.3">
      <c r="E28" s="7" t="str">
        <f t="shared" si="0"/>
        <v/>
      </c>
    </row>
    <row r="29" spans="2:5" x14ac:dyDescent="0.3">
      <c r="E29" s="7" t="str">
        <f t="shared" si="0"/>
        <v/>
      </c>
    </row>
    <row r="30" spans="2:5" x14ac:dyDescent="0.3">
      <c r="E30" s="7" t="str">
        <f t="shared" si="0"/>
        <v/>
      </c>
    </row>
    <row r="31" spans="2:5" x14ac:dyDescent="0.3">
      <c r="E31" s="7" t="str">
        <f t="shared" si="0"/>
        <v/>
      </c>
    </row>
    <row r="32" spans="2: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07A83-2339-4BA7-81A5-EFAECB146658}">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4.375" style="5" customWidth="1"/>
    <col min="2" max="2" width="0.875" style="23" customWidth="1"/>
    <col min="3" max="3" width="19.125" style="2" customWidth="1"/>
    <col min="4" max="4" width="13.75" style="2" customWidth="1"/>
    <col min="5" max="5" width="9" style="6"/>
  </cols>
  <sheetData>
    <row r="1" spans="1:5" s="1" customFormat="1" ht="17.25" thickBot="1" x14ac:dyDescent="0.35">
      <c r="A1" s="13" t="s">
        <v>78</v>
      </c>
      <c r="B1" s="21" t="s">
        <v>79</v>
      </c>
      <c r="C1" s="13" t="s">
        <v>80</v>
      </c>
      <c r="D1" s="13" t="s">
        <v>81</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E9" s="7" t="str">
        <f t="shared" si="0"/>
        <v/>
      </c>
    </row>
    <row r="10" spans="1:5" x14ac:dyDescent="0.3">
      <c r="E10" s="7" t="str">
        <f t="shared" si="0"/>
        <v/>
      </c>
    </row>
    <row r="11" spans="1:5" x14ac:dyDescent="0.3">
      <c r="E11" s="7" t="str">
        <f t="shared" si="0"/>
        <v/>
      </c>
    </row>
    <row r="12" spans="1:5" x14ac:dyDescent="0.3">
      <c r="E12" s="7" t="str">
        <f t="shared" si="0"/>
        <v/>
      </c>
    </row>
    <row r="13" spans="1:5" x14ac:dyDescent="0.3">
      <c r="E13" s="7" t="str">
        <f t="shared" si="0"/>
        <v/>
      </c>
    </row>
    <row r="14" spans="1:5" x14ac:dyDescent="0.3">
      <c r="E14" s="7" t="str">
        <f t="shared" si="0"/>
        <v/>
      </c>
    </row>
    <row r="15" spans="1:5" x14ac:dyDescent="0.3">
      <c r="E15" s="7" t="str">
        <f t="shared" si="0"/>
        <v/>
      </c>
    </row>
    <row r="16" spans="1:5" x14ac:dyDescent="0.3">
      <c r="E16" s="7" t="str">
        <f t="shared" si="0"/>
        <v/>
      </c>
    </row>
    <row r="17" spans="5:5" x14ac:dyDescent="0.3">
      <c r="E17" s="7" t="str">
        <f t="shared" si="0"/>
        <v/>
      </c>
    </row>
    <row r="18" spans="5:5" x14ac:dyDescent="0.3">
      <c r="E18" s="7" t="str">
        <f t="shared" si="0"/>
        <v/>
      </c>
    </row>
    <row r="19" spans="5:5" x14ac:dyDescent="0.3">
      <c r="E19" s="7" t="str">
        <f t="shared" si="0"/>
        <v/>
      </c>
    </row>
    <row r="20" spans="5:5" x14ac:dyDescent="0.3">
      <c r="E20" s="7" t="str">
        <f t="shared" si="0"/>
        <v/>
      </c>
    </row>
    <row r="21" spans="5:5" x14ac:dyDescent="0.3">
      <c r="E21" s="7" t="str">
        <f t="shared" si="0"/>
        <v/>
      </c>
    </row>
    <row r="22" spans="5:5" x14ac:dyDescent="0.3">
      <c r="E22" s="7" t="str">
        <f t="shared" si="0"/>
        <v/>
      </c>
    </row>
    <row r="23" spans="5:5" x14ac:dyDescent="0.3">
      <c r="E23" s="7" t="str">
        <f t="shared" si="0"/>
        <v/>
      </c>
    </row>
    <row r="24" spans="5:5" x14ac:dyDescent="0.3">
      <c r="E24" s="7" t="str">
        <f t="shared" si="0"/>
        <v/>
      </c>
    </row>
    <row r="25" spans="5:5" x14ac:dyDescent="0.3">
      <c r="E25" s="7" t="str">
        <f t="shared" si="0"/>
        <v/>
      </c>
    </row>
    <row r="26" spans="5:5" x14ac:dyDescent="0.3">
      <c r="E26" s="7" t="str">
        <f t="shared" si="0"/>
        <v/>
      </c>
    </row>
    <row r="27" spans="5:5" x14ac:dyDescent="0.3">
      <c r="E27" s="7" t="str">
        <f t="shared" si="0"/>
        <v/>
      </c>
    </row>
    <row r="28" spans="5:5" x14ac:dyDescent="0.3">
      <c r="E28" s="7" t="str">
        <f t="shared" si="0"/>
        <v/>
      </c>
    </row>
    <row r="29" spans="5:5" x14ac:dyDescent="0.3">
      <c r="E29" s="7" t="str">
        <f t="shared" si="0"/>
        <v/>
      </c>
    </row>
    <row r="30" spans="5:5" x14ac:dyDescent="0.3">
      <c r="E30" s="7" t="str">
        <f t="shared" si="0"/>
        <v/>
      </c>
    </row>
    <row r="31" spans="5:5" x14ac:dyDescent="0.3">
      <c r="E31" s="7" t="str">
        <f t="shared" si="0"/>
        <v/>
      </c>
    </row>
    <row r="32" spans="5: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D483E-2744-416E-9F49-AC65A19CC372}">
  <dimension ref="A1:F200"/>
  <sheetViews>
    <sheetView workbookViewId="0">
      <pane xSplit="2" ySplit="1" topLeftCell="C2" activePane="bottomRight" state="frozen"/>
      <selection pane="topRight" activeCell="C1" sqref="C1"/>
      <selection pane="bottomLeft" activeCell="A2" sqref="A2"/>
      <selection pane="bottomRight" activeCell="F1" sqref="F1"/>
    </sheetView>
  </sheetViews>
  <sheetFormatPr defaultRowHeight="16.5" x14ac:dyDescent="0.3"/>
  <cols>
    <col min="1" max="1" width="20" style="5" customWidth="1"/>
    <col min="2" max="2" width="45.625" customWidth="1"/>
    <col min="3" max="3" width="0.875" style="24" customWidth="1"/>
    <col min="4" max="4" width="23.875" style="2" customWidth="1"/>
    <col min="5" max="5" width="12.375" style="2" bestFit="1" customWidth="1"/>
    <col min="6" max="6" width="9" style="6"/>
  </cols>
  <sheetData>
    <row r="1" spans="1:6" s="1" customFormat="1" ht="17.25" thickBot="1" x14ac:dyDescent="0.35">
      <c r="A1" s="13" t="s">
        <v>4</v>
      </c>
      <c r="B1" s="13" t="s">
        <v>26</v>
      </c>
      <c r="C1" s="21" t="s">
        <v>53</v>
      </c>
      <c r="D1" s="13" t="s">
        <v>82</v>
      </c>
      <c r="E1" s="13" t="s">
        <v>83</v>
      </c>
      <c r="F1" s="13" t="s">
        <v>39</v>
      </c>
    </row>
    <row r="2" spans="1:6" ht="17.25" thickTop="1" x14ac:dyDescent="0.3">
      <c r="F2" s="7" t="str">
        <f>IF(ISBLANK($C2),"",HYPERLINK($C2,"▶"))</f>
        <v/>
      </c>
    </row>
    <row r="3" spans="1:6" x14ac:dyDescent="0.3">
      <c r="F3" s="7" t="str">
        <f t="shared" ref="F3:F66" si="0">IF(ISBLANK($C3),"",HYPERLINK($C3,"▶"))</f>
        <v/>
      </c>
    </row>
    <row r="4" spans="1:6" x14ac:dyDescent="0.3">
      <c r="F4" s="7" t="str">
        <f t="shared" si="0"/>
        <v/>
      </c>
    </row>
    <row r="5" spans="1:6" x14ac:dyDescent="0.3">
      <c r="F5" s="7" t="str">
        <f t="shared" si="0"/>
        <v/>
      </c>
    </row>
    <row r="6" spans="1:6" x14ac:dyDescent="0.3">
      <c r="F6" s="7" t="str">
        <f t="shared" si="0"/>
        <v/>
      </c>
    </row>
    <row r="7" spans="1:6" x14ac:dyDescent="0.3">
      <c r="F7" s="7" t="str">
        <f t="shared" si="0"/>
        <v/>
      </c>
    </row>
    <row r="8" spans="1:6" x14ac:dyDescent="0.3">
      <c r="F8" s="7" t="str">
        <f t="shared" si="0"/>
        <v/>
      </c>
    </row>
    <row r="9" spans="1:6" x14ac:dyDescent="0.3">
      <c r="F9" s="7" t="str">
        <f t="shared" si="0"/>
        <v/>
      </c>
    </row>
    <row r="10" spans="1:6" x14ac:dyDescent="0.3">
      <c r="F10" s="7" t="str">
        <f t="shared" si="0"/>
        <v/>
      </c>
    </row>
    <row r="11" spans="1:6" x14ac:dyDescent="0.3">
      <c r="F11" s="7" t="str">
        <f t="shared" si="0"/>
        <v/>
      </c>
    </row>
    <row r="12" spans="1:6" x14ac:dyDescent="0.3">
      <c r="F12" s="7" t="str">
        <f t="shared" si="0"/>
        <v/>
      </c>
    </row>
    <row r="13" spans="1:6" x14ac:dyDescent="0.3">
      <c r="F13" s="7" t="str">
        <f t="shared" si="0"/>
        <v/>
      </c>
    </row>
    <row r="14" spans="1:6" x14ac:dyDescent="0.3">
      <c r="F14" s="7" t="str">
        <f t="shared" si="0"/>
        <v/>
      </c>
    </row>
    <row r="15" spans="1:6" x14ac:dyDescent="0.3">
      <c r="F15" s="7" t="str">
        <f t="shared" si="0"/>
        <v/>
      </c>
    </row>
    <row r="16" spans="1:6" x14ac:dyDescent="0.3">
      <c r="F16" s="7" t="str">
        <f t="shared" si="0"/>
        <v/>
      </c>
    </row>
    <row r="17" spans="6:6" x14ac:dyDescent="0.3">
      <c r="F17" s="7" t="str">
        <f t="shared" si="0"/>
        <v/>
      </c>
    </row>
    <row r="18" spans="6:6" x14ac:dyDescent="0.3">
      <c r="F18" s="7" t="str">
        <f t="shared" si="0"/>
        <v/>
      </c>
    </row>
    <row r="19" spans="6:6" x14ac:dyDescent="0.3">
      <c r="F19" s="7" t="str">
        <f t="shared" si="0"/>
        <v/>
      </c>
    </row>
    <row r="20" spans="6:6" x14ac:dyDescent="0.3">
      <c r="F20" s="7" t="str">
        <f t="shared" si="0"/>
        <v/>
      </c>
    </row>
    <row r="21" spans="6:6" x14ac:dyDescent="0.3">
      <c r="F21" s="7" t="str">
        <f t="shared" si="0"/>
        <v/>
      </c>
    </row>
    <row r="22" spans="6:6" x14ac:dyDescent="0.3">
      <c r="F22" s="7" t="str">
        <f t="shared" si="0"/>
        <v/>
      </c>
    </row>
    <row r="23" spans="6:6" x14ac:dyDescent="0.3">
      <c r="F23" s="7" t="str">
        <f t="shared" si="0"/>
        <v/>
      </c>
    </row>
    <row r="24" spans="6:6" x14ac:dyDescent="0.3">
      <c r="F24" s="7" t="str">
        <f t="shared" si="0"/>
        <v/>
      </c>
    </row>
    <row r="25" spans="6:6" x14ac:dyDescent="0.3">
      <c r="F25" s="7" t="str">
        <f t="shared" si="0"/>
        <v/>
      </c>
    </row>
    <row r="26" spans="6:6" x14ac:dyDescent="0.3">
      <c r="F26" s="7" t="str">
        <f t="shared" si="0"/>
        <v/>
      </c>
    </row>
    <row r="27" spans="6:6" x14ac:dyDescent="0.3">
      <c r="F27" s="7" t="str">
        <f t="shared" si="0"/>
        <v/>
      </c>
    </row>
    <row r="28" spans="6:6" x14ac:dyDescent="0.3">
      <c r="F28" s="7" t="str">
        <f t="shared" si="0"/>
        <v/>
      </c>
    </row>
    <row r="29" spans="6:6" x14ac:dyDescent="0.3">
      <c r="F29" s="7" t="str">
        <f t="shared" si="0"/>
        <v/>
      </c>
    </row>
    <row r="30" spans="6:6" x14ac:dyDescent="0.3">
      <c r="F30" s="7" t="str">
        <f t="shared" si="0"/>
        <v/>
      </c>
    </row>
    <row r="31" spans="6:6" x14ac:dyDescent="0.3">
      <c r="F31" s="7" t="str">
        <f t="shared" si="0"/>
        <v/>
      </c>
    </row>
    <row r="32" spans="6: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IF(ISBLANK($C67),"",HYPERLINK($C67,"▶"))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IF(ISBLANK($C131),"",HYPERLINK($C131,"▶"))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00" si="3">IF(ISBLANK($C195),"",HYPERLINK($C195,"▶"))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30438-0B1E-4A8A-83A3-6BDB4FAACADE}">
  <dimension ref="A1:F200"/>
  <sheetViews>
    <sheetView workbookViewId="0">
      <pane xSplit="2" ySplit="1" topLeftCell="C2" activePane="bottomRight" state="frozen"/>
      <selection pane="topRight" activeCell="C1" sqref="C1"/>
      <selection pane="bottomLeft" activeCell="A2" sqref="A2"/>
      <selection pane="bottomRight" activeCell="F1" sqref="F1"/>
    </sheetView>
  </sheetViews>
  <sheetFormatPr defaultRowHeight="16.5" x14ac:dyDescent="0.3"/>
  <cols>
    <col min="1" max="1" width="16.75" style="5" customWidth="1"/>
    <col min="2" max="2" width="43.125" customWidth="1"/>
    <col min="3" max="3" width="0.875" style="24" customWidth="1"/>
    <col min="4" max="4" width="23.875" style="2" customWidth="1"/>
    <col min="5" max="5" width="12.375" style="2" bestFit="1" customWidth="1"/>
    <col min="6" max="6" width="9" style="6"/>
  </cols>
  <sheetData>
    <row r="1" spans="1:6" s="1" customFormat="1" ht="17.25" thickBot="1" x14ac:dyDescent="0.35">
      <c r="A1" s="13" t="s">
        <v>54</v>
      </c>
      <c r="B1" s="13" t="s">
        <v>26</v>
      </c>
      <c r="C1" s="21" t="s">
        <v>53</v>
      </c>
      <c r="D1" s="13" t="s">
        <v>82</v>
      </c>
      <c r="E1" s="13" t="s">
        <v>83</v>
      </c>
      <c r="F1" s="13" t="s">
        <v>39</v>
      </c>
    </row>
    <row r="2" spans="1:6" ht="17.25" thickTop="1" x14ac:dyDescent="0.3">
      <c r="F2" s="7" t="str">
        <f>IF(ISBLANK($C2),"",HYPERLINK($C2,"▶"))</f>
        <v/>
      </c>
    </row>
    <row r="3" spans="1:6" x14ac:dyDescent="0.3">
      <c r="F3" s="7" t="str">
        <f t="shared" ref="F3:F66" si="0">IF(ISBLANK($C3),"",HYPERLINK($C3,"▶"))</f>
        <v/>
      </c>
    </row>
    <row r="4" spans="1:6" x14ac:dyDescent="0.3">
      <c r="F4" s="7" t="str">
        <f t="shared" si="0"/>
        <v/>
      </c>
    </row>
    <row r="5" spans="1:6" x14ac:dyDescent="0.3">
      <c r="F5" s="7" t="str">
        <f t="shared" si="0"/>
        <v/>
      </c>
    </row>
    <row r="6" spans="1:6" x14ac:dyDescent="0.3">
      <c r="F6" s="7" t="str">
        <f t="shared" si="0"/>
        <v/>
      </c>
    </row>
    <row r="7" spans="1:6" x14ac:dyDescent="0.3">
      <c r="F7" s="7" t="str">
        <f t="shared" si="0"/>
        <v/>
      </c>
    </row>
    <row r="8" spans="1:6" x14ac:dyDescent="0.3">
      <c r="F8" s="7" t="str">
        <f t="shared" si="0"/>
        <v/>
      </c>
    </row>
    <row r="9" spans="1:6" x14ac:dyDescent="0.3">
      <c r="F9" s="7" t="str">
        <f t="shared" si="0"/>
        <v/>
      </c>
    </row>
    <row r="10" spans="1:6" x14ac:dyDescent="0.3">
      <c r="F10" s="7" t="str">
        <f t="shared" si="0"/>
        <v/>
      </c>
    </row>
    <row r="11" spans="1:6" x14ac:dyDescent="0.3">
      <c r="F11" s="7" t="str">
        <f t="shared" si="0"/>
        <v/>
      </c>
    </row>
    <row r="12" spans="1:6" x14ac:dyDescent="0.3">
      <c r="F12" s="7" t="str">
        <f t="shared" si="0"/>
        <v/>
      </c>
    </row>
    <row r="13" spans="1:6" x14ac:dyDescent="0.3">
      <c r="F13" s="7" t="str">
        <f t="shared" si="0"/>
        <v/>
      </c>
    </row>
    <row r="14" spans="1:6" x14ac:dyDescent="0.3">
      <c r="F14" s="7" t="str">
        <f t="shared" si="0"/>
        <v/>
      </c>
    </row>
    <row r="15" spans="1:6" x14ac:dyDescent="0.3">
      <c r="F15" s="7" t="str">
        <f t="shared" si="0"/>
        <v/>
      </c>
    </row>
    <row r="16" spans="1:6" x14ac:dyDescent="0.3">
      <c r="F16" s="7" t="str">
        <f t="shared" si="0"/>
        <v/>
      </c>
    </row>
    <row r="17" spans="6:6" x14ac:dyDescent="0.3">
      <c r="F17" s="7" t="str">
        <f t="shared" si="0"/>
        <v/>
      </c>
    </row>
    <row r="18" spans="6:6" x14ac:dyDescent="0.3">
      <c r="F18" s="7" t="str">
        <f t="shared" si="0"/>
        <v/>
      </c>
    </row>
    <row r="19" spans="6:6" x14ac:dyDescent="0.3">
      <c r="F19" s="7" t="str">
        <f t="shared" si="0"/>
        <v/>
      </c>
    </row>
    <row r="20" spans="6:6" x14ac:dyDescent="0.3">
      <c r="F20" s="7" t="str">
        <f t="shared" si="0"/>
        <v/>
      </c>
    </row>
    <row r="21" spans="6:6" x14ac:dyDescent="0.3">
      <c r="F21" s="7" t="str">
        <f t="shared" si="0"/>
        <v/>
      </c>
    </row>
    <row r="22" spans="6:6" x14ac:dyDescent="0.3">
      <c r="F22" s="7" t="str">
        <f t="shared" si="0"/>
        <v/>
      </c>
    </row>
    <row r="23" spans="6:6" x14ac:dyDescent="0.3">
      <c r="F23" s="7" t="str">
        <f t="shared" si="0"/>
        <v/>
      </c>
    </row>
    <row r="24" spans="6:6" x14ac:dyDescent="0.3">
      <c r="F24" s="7" t="str">
        <f t="shared" si="0"/>
        <v/>
      </c>
    </row>
    <row r="25" spans="6:6" x14ac:dyDescent="0.3">
      <c r="F25" s="7" t="str">
        <f t="shared" si="0"/>
        <v/>
      </c>
    </row>
    <row r="26" spans="6:6" x14ac:dyDescent="0.3">
      <c r="F26" s="7" t="str">
        <f t="shared" si="0"/>
        <v/>
      </c>
    </row>
    <row r="27" spans="6:6" x14ac:dyDescent="0.3">
      <c r="F27" s="7" t="str">
        <f t="shared" si="0"/>
        <v/>
      </c>
    </row>
    <row r="28" spans="6:6" x14ac:dyDescent="0.3">
      <c r="F28" s="7" t="str">
        <f t="shared" si="0"/>
        <v/>
      </c>
    </row>
    <row r="29" spans="6:6" x14ac:dyDescent="0.3">
      <c r="F29" s="7" t="str">
        <f t="shared" si="0"/>
        <v/>
      </c>
    </row>
    <row r="30" spans="6:6" x14ac:dyDescent="0.3">
      <c r="F30" s="7" t="str">
        <f t="shared" si="0"/>
        <v/>
      </c>
    </row>
    <row r="31" spans="6:6" x14ac:dyDescent="0.3">
      <c r="F31" s="7" t="str">
        <f t="shared" si="0"/>
        <v/>
      </c>
    </row>
    <row r="32" spans="6: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IF(ISBLANK($C67),"",HYPERLINK($C67,"▶"))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IF(ISBLANK($C131),"",HYPERLINK($C131,"▶"))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00" si="3">IF(ISBLANK($C195),"",HYPERLINK($C195,"▶"))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CA88-1CFA-4AE2-821A-C78C90C5A167}">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3.625" style="5" customWidth="1"/>
    <col min="2" max="2" width="0.875" style="23" customWidth="1"/>
    <col min="3" max="3" width="17.625" style="2" customWidth="1"/>
    <col min="4" max="4" width="13.375" style="2" customWidth="1"/>
    <col min="5" max="5" width="9" style="6"/>
  </cols>
  <sheetData>
    <row r="1" spans="1:5" s="1" customFormat="1" ht="17.25" thickBot="1" x14ac:dyDescent="0.35">
      <c r="A1" s="13" t="s">
        <v>78</v>
      </c>
      <c r="B1" s="21" t="s">
        <v>79</v>
      </c>
      <c r="C1" s="13" t="s">
        <v>80</v>
      </c>
      <c r="D1" s="13" t="s">
        <v>81</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B9" s="22"/>
      <c r="E9" s="7" t="str">
        <f t="shared" si="0"/>
        <v/>
      </c>
    </row>
    <row r="10" spans="1:5" x14ac:dyDescent="0.3">
      <c r="B10" s="22"/>
      <c r="E10" s="7" t="str">
        <f t="shared" si="0"/>
        <v/>
      </c>
    </row>
    <row r="11" spans="1:5" x14ac:dyDescent="0.3">
      <c r="B11" s="22"/>
      <c r="E11" s="7" t="str">
        <f t="shared" si="0"/>
        <v/>
      </c>
    </row>
    <row r="12" spans="1:5" x14ac:dyDescent="0.3">
      <c r="B12" s="22"/>
      <c r="E12" s="7" t="str">
        <f t="shared" si="0"/>
        <v/>
      </c>
    </row>
    <row r="13" spans="1:5" x14ac:dyDescent="0.3">
      <c r="B13" s="22"/>
      <c r="E13" s="7" t="str">
        <f t="shared" si="0"/>
        <v/>
      </c>
    </row>
    <row r="14" spans="1:5" x14ac:dyDescent="0.3">
      <c r="B14" s="22"/>
      <c r="E14" s="7" t="str">
        <f t="shared" si="0"/>
        <v/>
      </c>
    </row>
    <row r="15" spans="1:5" x14ac:dyDescent="0.3">
      <c r="B15" s="22"/>
      <c r="E15" s="7" t="str">
        <f t="shared" si="0"/>
        <v/>
      </c>
    </row>
    <row r="16" spans="1:5" x14ac:dyDescent="0.3">
      <c r="B16" s="22"/>
      <c r="E16" s="7" t="str">
        <f t="shared" si="0"/>
        <v/>
      </c>
    </row>
    <row r="17" spans="2:5" x14ac:dyDescent="0.3">
      <c r="B17" s="22"/>
      <c r="E17" s="7" t="str">
        <f t="shared" si="0"/>
        <v/>
      </c>
    </row>
    <row r="18" spans="2:5" x14ac:dyDescent="0.3">
      <c r="B18" s="22"/>
      <c r="E18" s="7" t="str">
        <f t="shared" si="0"/>
        <v/>
      </c>
    </row>
    <row r="19" spans="2:5" x14ac:dyDescent="0.3">
      <c r="B19" s="22"/>
      <c r="E19" s="7" t="str">
        <f t="shared" si="0"/>
        <v/>
      </c>
    </row>
    <row r="20" spans="2:5" x14ac:dyDescent="0.3">
      <c r="B20" s="22"/>
      <c r="E20" s="7" t="str">
        <f t="shared" si="0"/>
        <v/>
      </c>
    </row>
    <row r="21" spans="2:5" x14ac:dyDescent="0.3">
      <c r="E21" s="7" t="str">
        <f t="shared" si="0"/>
        <v/>
      </c>
    </row>
    <row r="22" spans="2:5" x14ac:dyDescent="0.3">
      <c r="E22" s="7" t="str">
        <f t="shared" si="0"/>
        <v/>
      </c>
    </row>
    <row r="23" spans="2:5" x14ac:dyDescent="0.3">
      <c r="E23" s="7" t="str">
        <f t="shared" si="0"/>
        <v/>
      </c>
    </row>
    <row r="24" spans="2:5" x14ac:dyDescent="0.3">
      <c r="E24" s="7" t="str">
        <f t="shared" si="0"/>
        <v/>
      </c>
    </row>
    <row r="25" spans="2:5" x14ac:dyDescent="0.3">
      <c r="E25" s="7" t="str">
        <f t="shared" si="0"/>
        <v/>
      </c>
    </row>
    <row r="26" spans="2:5" x14ac:dyDescent="0.3">
      <c r="E26" s="7" t="str">
        <f t="shared" si="0"/>
        <v/>
      </c>
    </row>
    <row r="27" spans="2:5" x14ac:dyDescent="0.3">
      <c r="E27" s="7" t="str">
        <f t="shared" si="0"/>
        <v/>
      </c>
    </row>
    <row r="28" spans="2:5" x14ac:dyDescent="0.3">
      <c r="E28" s="7" t="str">
        <f t="shared" si="0"/>
        <v/>
      </c>
    </row>
    <row r="29" spans="2:5" x14ac:dyDescent="0.3">
      <c r="E29" s="7" t="str">
        <f t="shared" si="0"/>
        <v/>
      </c>
    </row>
    <row r="30" spans="2:5" x14ac:dyDescent="0.3">
      <c r="E30" s="7" t="str">
        <f t="shared" si="0"/>
        <v/>
      </c>
    </row>
    <row r="31" spans="2:5" x14ac:dyDescent="0.3">
      <c r="E31" s="7" t="str">
        <f t="shared" si="0"/>
        <v/>
      </c>
    </row>
    <row r="32" spans="2: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Dashboard</vt:lpstr>
      <vt:lpstr>KOSPI</vt:lpstr>
      <vt:lpstr>KOSDAQ</vt:lpstr>
      <vt:lpstr>업종별시세</vt:lpstr>
      <vt:lpstr>주요뉴스</vt:lpstr>
      <vt:lpstr>종목별뉴스공시</vt:lpstr>
      <vt:lpstr>종목별전자공시</vt:lpstr>
      <vt:lpstr>시황정보</vt:lpstr>
      <vt:lpstr>투자정보</vt:lpstr>
      <vt:lpstr>종목분석</vt:lpstr>
      <vt:lpstr>산업분석</vt:lpstr>
      <vt:lpstr>경제분석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민선 김</dc:creator>
  <cp:lastModifiedBy>dexter yang</cp:lastModifiedBy>
  <dcterms:created xsi:type="dcterms:W3CDTF">2024-12-12T08:35:38Z</dcterms:created>
  <dcterms:modified xsi:type="dcterms:W3CDTF">2024-12-31T09:04:11Z</dcterms:modified>
</cp:coreProperties>
</file>