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Output\"/>
    </mc:Choice>
  </mc:AlternateContent>
  <xr:revisionPtr revIDLastSave="0" documentId="13_ncr:1_{CBE23FC3-827A-4319-AD4F-0300C81C97E8}" xr6:coauthVersionLast="47" xr6:coauthVersionMax="47" xr10:uidLastSave="{00000000-0000-0000-0000-000000000000}"/>
  <bookViews>
    <workbookView xWindow="6315" yWindow="2370" windowWidth="21600" windowHeight="11835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4" i="1" l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Z33" i="1"/>
  <c r="M33" i="1"/>
  <c r="K33" i="1"/>
  <c r="AF22" i="1"/>
  <c r="AF21" i="1"/>
  <c r="AF20" i="1"/>
  <c r="AF19" i="1"/>
  <c r="AF18" i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AC4" i="1" s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AD18" i="1" l="1" a="1"/>
  <c r="AD18" i="1" s="1"/>
  <c r="AD19" i="1" a="1"/>
  <c r="AD19" i="1" s="1"/>
  <c r="AD20" i="1" a="1"/>
  <c r="AD20" i="1" s="1"/>
  <c r="AD21" i="1" a="1"/>
  <c r="AD21" i="1" s="1"/>
  <c r="AB21" i="1" a="1"/>
  <c r="AB21" i="1" s="1"/>
  <c r="AD22" i="1" a="1"/>
  <c r="AD22" i="1" s="1"/>
  <c r="AB22" i="1" a="1"/>
  <c r="AB22" i="1" s="1"/>
  <c r="AB23" i="1" a="1"/>
  <c r="AB23" i="1" s="1"/>
  <c r="AB24" i="1" a="1"/>
  <c r="AB24" i="1" s="1"/>
  <c r="AB25" i="1" a="1"/>
  <c r="AB25" i="1" s="1"/>
  <c r="AB19" i="1" a="1"/>
  <c r="AB19" i="1" s="1"/>
  <c r="AB18" i="1" a="1"/>
  <c r="AB18" i="1" s="1"/>
  <c r="AB20" i="1" a="1"/>
  <c r="AB20" i="1" s="1"/>
  <c r="AD23" i="1" a="1"/>
  <c r="AD23" i="1" s="1"/>
  <c r="AD24" i="1" a="1"/>
  <c r="AD24" i="1" s="1"/>
  <c r="AD25" i="1" a="1"/>
  <c r="AD25" i="1" s="1"/>
  <c r="AF5" i="1"/>
  <c r="AF6" i="1"/>
  <c r="AF7" i="1"/>
  <c r="Y15" i="1"/>
  <c r="Y16" i="1"/>
  <c r="Y17" i="1"/>
  <c r="Y18" i="1"/>
  <c r="Y19" i="1"/>
  <c r="Y20" i="1"/>
  <c r="Y21" i="1"/>
  <c r="Y22" i="1"/>
  <c r="Y23" i="1"/>
  <c r="Y24" i="1"/>
  <c r="X5" i="1" l="1"/>
  <c r="AF14" i="1" s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AF8" i="1" s="1"/>
  <c r="S5" i="1"/>
  <c r="AF9" i="1" s="1"/>
  <c r="T5" i="1"/>
  <c r="AF10" i="1" s="1"/>
  <c r="U5" i="1"/>
  <c r="AF11" i="1" s="1"/>
  <c r="V5" i="1"/>
  <c r="AF12" i="1" s="1"/>
  <c r="W5" i="1"/>
  <c r="AF13" i="1" s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<sst xmlns="http://schemas.openxmlformats.org/spreadsheetml/2006/main" count="2893" uniqueCount="1918">
  <si>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</si>
  <si>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</si>
  <si>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</si>
  <si>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</si>
  <si>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</si>
  <si>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</si>
  <si>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</si>
  <si>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</si>
  <si>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</si>
  <si>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</si>
  <si>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</si>
  <si>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</si>
  <si>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</si>
  <si>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</si>
  <si>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</si>
  <si>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유가</t>
    <phoneticPr fontId="1" type="noConversion"/>
  </si>
  <si>
    <t>금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</si>
  <si>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</si>
  <si>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</si>
  <si>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</si>
  <si>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</si>
  <si>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</si>
  <si>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</si>
  <si>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</si>
  <si>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</si>
  <si>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</si>
  <si>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</si>
  <si>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</si>
  <si>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</si>
  <si>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</si>
  <si>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</si>
  <si>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</si>
  <si>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</si>
  <si>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</si>
  <si>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</si>
  <si>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</si>
  <si>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</si>
  <si>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</si>
  <si>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</si>
  <si>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</si>
  <si>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</si>
  <si>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</si>
  <si>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</si>
  <si>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</si>
  <si>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</si>
  <si>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</si>
  <si>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</si>
  <si>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</si>
  <si>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</si>
  <si>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</si>
  <si>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</si>
  <si>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</si>
  <si>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</si>
  <si>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</si>
  <si>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</si>
  <si>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</si>
  <si>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</si>
  <si>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</si>
  <si>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</si>
  <si>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</si>
  <si>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</si>
  <si>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</si>
  <si>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</si>
  <si>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</si>
  <si>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</si>
  <si>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</si>
  <si>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</si>
  <si>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</si>
  <si>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</si>
  <si>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</si>
  <si>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</si>
  <si>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등락그래프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</si>
  <si>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</si>
  <si>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</si>
  <si>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</si>
  <si>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</si>
  <si>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</si>
  <si>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</si>
  <si>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</si>
  <si>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</si>
  <si>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WTI</t>
    <phoneticPr fontId="1" type="noConversion"/>
  </si>
  <si>
    <t>업종별 시세</t>
    <phoneticPr fontId="1" type="noConversion"/>
  </si>
  <si>
    <t>종목별 전자공시</t>
    <phoneticPr fontId="1" type="noConversion"/>
  </si>
  <si>
    <t>제주 특급호텔서 사라진 8억 가상화폐 무슨 일?</t>
  </si>
  <si>
    <t>https://n.news.naver.com/mnews/article/243/0000071604</t>
  </si>
  <si>
    <t>제주시내 호텔에서 8억4000만원 상당의 가상화폐를 빼앗아 달아난 중국인 일당 6명이 경찰에 붙잡혔다. 제주서부경찰서는 특수강도 혐의로..</t>
  </si>
  <si>
    <t xml:space="preserve">이코노미스트 </t>
  </si>
  <si>
    <t>“대통령 부부 이름 내걸었더니”…트럼프 이어 멜라니아 코인에 시장 혼돈</t>
  </si>
  <si>
    <t>https://n.news.naver.com/mnews/article/009/0005432107</t>
  </si>
  <si>
    <t>연일 출렁인 가상화폐 시장 “돈벌이하나” 실망감 급락 후 전략자산 지정 기대에 급등 도널드 트럼프 미국 대통령 취임일을 맞아 가상자산 ..</t>
  </si>
  <si>
    <t xml:space="preserve">매일경제 </t>
  </si>
  <si>
    <t>[단독] 휴일 배송 불참했다고 '카톡' 해고…택배기사-대리점 갈등에 CJ대한통운 '주 7일 배송' 첫발부터 삐끗</t>
  </si>
  <si>
    <t>https://n.news.naver.com/mnews/article/057/0001867803</t>
  </si>
  <si>
    <t>주 7일 일하지 않겠다면 해고한다' 도대체 어느 회사냐고요? 택배시장 1위인 쿠팡을 쫓기 위해, 올 초부터 주 7일 배송에 뛰어든 C..</t>
  </si>
  <si>
    <t xml:space="preserve">MBN </t>
  </si>
  <si>
    <t>헌재, 이진숙 탄핵심판 23일 선고…5개월 만에 결론</t>
  </si>
  <si>
    <t>https://n.news.naver.com/mnews/article/057/0001867796</t>
  </si>
  <si>
    <t>이진숙 방송통신위원장에 대한 헌법재판소의 탄핵 선고가 오는 23일 내려집니다. 국회에서 탄핵된지 다섯 달 만인데요. 헌재에 쌓여있는 1..</t>
  </si>
  <si>
    <t>국내 증시 반등 탄력 받을까…본격 4분기 실적 발표 '스타트'</t>
  </si>
  <si>
    <t>https://n.news.naver.com/mnews/article/421/0008033310</t>
  </si>
  <si>
    <t>SK하이닉스, 현대차·기아 등 국내 기업들의 2024년 4분기 실적 발표가 이번주 본격화된다. 새해 들어 글로벌 증시 대비 아웃퍼폼 중..</t>
  </si>
  <si>
    <t xml:space="preserve">뉴스1 </t>
  </si>
  <si>
    <t>"한달 간 수억 장난질"… 단 한명에 뻥 뚫힌 5대 가상자산거래소</t>
  </si>
  <si>
    <t>https://n.news.naver.com/mnews/article/029/0002930785</t>
  </si>
  <si>
    <t>자전거래' 통해 부당이득 편취 이상거래 감지소홀 지적됐으나 조치 미흡에 투자자 위험 노출 한 달간 시세조종을 반복해 수 억원의 부당이..</t>
  </si>
  <si>
    <t xml:space="preserve">디지털타임스 </t>
  </si>
  <si>
    <t>취임 후 쏟아질 행정명령… 에너지·AI 정책 주목하라 [트럼프 美 47대 대통령 취임]</t>
  </si>
  <si>
    <t>https://n.news.naver.com/mnews/article/014/0005298327</t>
  </si>
  <si>
    <t>국내 증시 주도주가 트럼프 2기 행정부 출범 100일 내외를 기점으로 가시화될 것이란 분석이 나온다. 역사적으로 미국의 새 대통령 취임..</t>
  </si>
  <si>
    <t xml:space="preserve">파이낸셜뉴스 </t>
  </si>
  <si>
    <t>삼전 '팔자' 행렬…외인 보유율 50%도 위태</t>
  </si>
  <si>
    <t>https://n.news.naver.com/mnews/article/011/0004442088</t>
  </si>
  <si>
    <t>지난해에 이어 올해도 외국인투자가의 삼성전자(005930) 매도 행렬이 이어지면서 외국인 보유 비중이 2년여 만에 50% 선을 위협받고..</t>
  </si>
  <si>
    <t xml:space="preserve">서울경제 </t>
  </si>
  <si>
    <t>안정적 수익 추구' 초단기채에 뭉칫돈</t>
  </si>
  <si>
    <t>https://n.news.naver.com/mnews/article/014/0005298306</t>
  </si>
  <si>
    <t>시중의 투자자금이 초단기채권으로 몰리고 있다. 트럼프 2기 행정부 출범을 앞두고 금리 변동 폭이 확대되면서 장기채 상품 대비 비교적 안..</t>
  </si>
  <si>
    <t>정용진 회장, 트럼프 사교 무도회 참석 “춤보다 이것 중요해”</t>
  </si>
  <si>
    <t>https://n.news.naver.com/mnews/article/243/0000071597</t>
  </si>
  <si>
    <t>정용진 신세계그룹 회장이 도널드 트럼프 미국 대통령 취임식의 대미를 장식할 사교 무도회에 참석하는 것으로 알려졌다. 정 회장을 비롯해 ..</t>
  </si>
  <si>
    <t>해외 투자 연기금, 강달러에 다 웃고 있을까</t>
  </si>
  <si>
    <t>https://n.news.naver.com/mnews/article/018/0005928682</t>
  </si>
  <si>
    <t>달러 강세에 국내 대형 연기금 수익률에 희비가 엇갈릴 것으로 보인다. 국민연금은 수익률을 원화로 계산하는 만큼 달러 강세가 되면 원화로..</t>
  </si>
  <si>
    <t xml:space="preserve">이데일리 </t>
  </si>
  <si>
    <t>3%대 ‘환율장벽’ 서학개미 어쩌나…美주식형은 ‘환노출’ 채권형은 ‘환헤지’ [투자360]</t>
  </si>
  <si>
    <t>https://n.news.naver.com/mnews/article/016/0002418503</t>
  </si>
  <si>
    <t>개인투자자, 고환율 흐름 속 수익률 달성 난관 지난해 계엄령 이전(1~11월) 대비 환율 3.61%↑ 미국 ETF, 환노출 수익률 헤지..</t>
  </si>
  <si>
    <t xml:space="preserve">헤럴드경제 </t>
  </si>
  <si>
    <t>트럼프 밈 코인 발행에 '솔라나' 급등</t>
  </si>
  <si>
    <t>https://n.news.naver.com/mnews/article/648/0000032652</t>
  </si>
  <si>
    <t>도널드 트럼프 당선인의 밈(meme) 코인에 힘입어 솔라나(SOL)의 가격이 급격히 치솟았다. 비트코인을 비롯한 가상자산의 가격도 함께..</t>
  </si>
  <si>
    <t xml:space="preserve">비즈워치 </t>
  </si>
  <si>
    <t>"트럼프가 원하는 K군함 … 방산주 상승 초입"</t>
  </si>
  <si>
    <t>https://n.news.naver.com/mnews/article/009/0005432046</t>
  </si>
  <si>
    <t>최영진 한화자산운용 전략사업부문장 "미국이 한국에 아쉬운 건 반도체가 아니라 군함이다." 최영진 한화자산운용 전략사업부문장은 최근 매일..</t>
  </si>
  <si>
    <t>트럼프 기대감? 멜라니아 쇼크?…혼돈의 코인시장</t>
  </si>
  <si>
    <t>https://n.news.naver.com/mnews/article/009/0005432042</t>
  </si>
  <si>
    <t>트럼프·멜라니아 밈 코인 등 연일 출렁인 가상화폐 시장 "돈벌이하나" 실망감 급락 후 전략자산 지정 기대에 급등 비트코인 10만9천弗 ..</t>
  </si>
  <si>
    <t>"돈줄 마른 기업들 유상증자 늘어날 것"[IB명가에 듣는다]</t>
  </si>
  <si>
    <t>https://n.news.naver.com/mnews/article/009/0005432037</t>
  </si>
  <si>
    <t>이충훈 삼성증권 IB1부문장 불황탓 자금조달 방식 달라져 금융벤처에 투자사업 확대해 운용자산 4천억→5천억 목표 기존사업은 '패키지딜'..</t>
  </si>
  <si>
    <t>일찍이 ‘트럼프 라인’ 탔던 아르헨티나 증시는 호조세</t>
  </si>
  <si>
    <t>https://n.news.naver.com/mnews/article/009/0005432031</t>
  </si>
  <si>
    <t>트럼프 취임식 참석하는 밀레이 대통령 ‘전기톱 개혁’으로 물가 안정 목표 달성 코리아 ETF 떨어질 때 아르헨 ETF는 급등 하비에르 ..</t>
  </si>
  <si>
    <t>조선·방산 다 갖춘 한화 대기업ETF 왕좌로 우뚝</t>
  </si>
  <si>
    <t>https://n.news.naver.com/mnews/article/009/0005432030</t>
  </si>
  <si>
    <t>그룹추종ETF 올 수익률 보니 트럼프 수혜 톡톡, 17% 올라 SK그룹 2위 … 하이닉스 효과 국내 대기업에 투자하는 그룹주 상장지수펀..</t>
  </si>
  <si>
    <t>트럼프발 AI 패권 경쟁…'전력'질주 안끝났다 [박해린의 마켓톡톡]</t>
  </si>
  <si>
    <t>https://n.news.naver.com/mnews/article/215/0001195892</t>
  </si>
  <si>
    <t>증시 이슈 짚어보는 박해린의 마켓톡톡 시간입니다. 오늘 증시는 도널드 트럼프 미국 대통령의 취임을 앞두고 기대와 경계감이 공존하는 하루..</t>
  </si>
  <si>
    <t xml:space="preserve">한국경제TV </t>
  </si>
  <si>
    <t>외국인 표심·가처분 변수…미리보는 고려아연 임시주총[마켓인]</t>
  </si>
  <si>
    <t>https://n.news.naver.com/mnews/article/018/0005928662</t>
  </si>
  <si>
    <t>이 기사는 2025년01월20일 16시49분에 마켓인 프리미엄 콘텐츠로 선공개 되었습니다. 오는 23일 임시 주주총회를 열리는 고려아연..</t>
  </si>
  <si>
    <t>본사 떼가는 '유통마진' 가맹점주가 인지했나…'차액가맹금 소송' 3대 쟁점</t>
  </si>
  <si>
    <t>https://n.news.naver.com/mnews/article/011/0004442046</t>
  </si>
  <si>
    <t>프랜차이즈 가맹점주들 사이에서 본사가 알리지 않고 받은 차액가맹금을 반환할 것을 요구하는 소송이 줄을 잇고 있다. 지난해 서울고등법원이..</t>
  </si>
  <si>
    <t>방산·조선·코인 '트럼프 전천후 수혜'…한화그룹주 ETF 1위 질주</t>
  </si>
  <si>
    <t>https://n.news.naver.com/mnews/article/011/0004442044</t>
  </si>
  <si>
    <t>도널드 트럼프 미국 대통령 집권 2기가 본격 개막한 가운데 연초 이후 한화그룹주가 들썩이고 있다. 우주·방산과 조선, 가상자산까지 트럼..</t>
  </si>
  <si>
    <t>“슈퍼리치, 올 달러자산 비중 40% 넘길것”</t>
  </si>
  <si>
    <t>https://n.news.naver.com/mnews/article/011/0004442041</t>
  </si>
  <si>
    <t>“2023년 초까지만 해도 20% 안팎이었던 고액자산가들의 평균 달러 자산 비중이 현재는 35~40%까지 늘었고 올해에는 40%를 넘길..</t>
  </si>
  <si>
    <t>"개미들 다 탔지? 꽉 잡아"…'원전주 종토방' 그야말로 축제</t>
  </si>
  <si>
    <t>https://n.news.naver.com/mnews/article/015/0005084558</t>
  </si>
  <si>
    <t>도널드 트럼프 미국 대통령 취임을 맞아 국내 증시에서 업종별 희비가 엇갈리는 가운데 원전주가 조선, 방위산업에 이은 수혜주로 떠오르고 ..</t>
  </si>
  <si>
    <t xml:space="preserve">한국경제 </t>
  </si>
  <si>
    <t>‘AI 빅테크’ 올 주가 향방은[투자의 창]</t>
  </si>
  <si>
    <t>https://n.news.naver.com/mnews/article/011/0004442036</t>
  </si>
  <si>
    <t>지난해 뉴욕 증시를 대표하는 스탠더드앤드푸어스(S&amp;P)500 지수는 2023년에 이어 2년 연속 20%대 상승률을 기록했다. 우크라이나..</t>
  </si>
  <si>
    <t>달리는 말' 올라탄 外人 웃고…'저가매수' 개인 씁쓸</t>
  </si>
  <si>
    <t>https://n.news.naver.com/mnews/article/015/0005084556</t>
  </si>
  <si>
    <t>올 들어 외국인과 개인의 순매수 상위 종목 사이 주가 흐름이 엇갈리고 있다. 올해 외국인이 주로 사들인 종목이 대거 두 자릿수 수익률을..</t>
  </si>
  <si>
    <t>트럼프가 왔다…"관세전쟁, 그 뒤엔 그들이 있다"</t>
  </si>
  <si>
    <t>https://n.news.naver.com/mnews/article/215/0001195884</t>
  </si>
  <si>
    <t>도널드 트럼프 미 대통령 당선인은 취임도 하기 전부터 전 세계에 '트럼프 스톰'을 일으키고 있습니다. '더 강한 미국', '경제 황금기..</t>
  </si>
  <si>
    <t>[단독] 티웨이항공 경영권 분쟁 시작… 대명소노, 경영개선 요구서 발송</t>
  </si>
  <si>
    <t>https://n.news.naver.com/mnews/article/366/0001048504</t>
  </si>
  <si>
    <t>티웨이항공 경영권을 둘러싼 분쟁이 본격 시작됐다. 대명소노그룹이 현 경영진에게 경영개선 요구서를 발송하면서다. 나성훈 부회장을 포함한 ..</t>
  </si>
  <si>
    <t xml:space="preserve">조선비즈 </t>
  </si>
  <si>
    <t>"美배당커버드콜 최종판"…미래에셋운용 ETF 출시</t>
  </si>
  <si>
    <t>https://n.news.naver.com/mnews/article/015/0005084535</t>
  </si>
  <si>
    <t>TIGER 미국배당다우존스타겟데일리커버드콜 ETF'는 2022년 상장 이후 국내 투자자들의 꾸준한 사랑을 받아온 미국배당다우존스 커버..</t>
  </si>
  <si>
    <t>"매도→중립→매수" 2차전지 찐바닥 왔나…반등 기대감↑</t>
  </si>
  <si>
    <t>https://n.news.naver.com/mnews/article/008/0005143659</t>
  </si>
  <si>
    <t>오랜 기간 부진했던 2차전지 종목들이 조금씩 반등하는 기미를 보이면서 부정적 의견 일변도였던 증권가 시각에도 다소 변화가 생겼다. 실적..</t>
  </si>
  <si>
    <t xml:space="preserve">머니투데이 </t>
  </si>
  <si>
    <t>FCP, KT&amp;G에 공세 강화…"1조대 주주대표소송 제기"[Invest&amp;Law]</t>
  </si>
  <si>
    <t>https://n.news.naver.com/mnews/article/277/0005535616</t>
  </si>
  <si>
    <t>KT&amp;G와 행동주의펀드 플래쉬라이트 캐피탈 파트너스(FCP)가 자기주식 처분을 둘러싸고 벌인 갈등이 '주주대표소송'으로 번졌다. 소송 ..</t>
  </si>
  <si>
    <t xml:space="preserve">아시아경제 </t>
  </si>
  <si>
    <t>IMM PE, 우리금융지주 지분 전량 매각</t>
  </si>
  <si>
    <t>https://n.news.naver.com/mnews/article/009/0005431961</t>
  </si>
  <si>
    <t>국내 주요 사모펀드(PEF) 운용사 IMM프라이빗에쿼티(IMM PE)가 지난해와 올해 초에 걸쳐 총 3차례에 걸쳐 우리금융지주 보유지분..</t>
  </si>
  <si>
    <t>미래에셋운용, ‘연 분배율 12%’ ETF 내놨다…“美배당 커버드콜 최종판”</t>
  </si>
  <si>
    <t>https://n.news.naver.com/mnews/article/215/0001195881</t>
  </si>
  <si>
    <t>미래에셋자산운용이 미국 배당성장주 상장지수펀드(ETF)에 데일리 옵션을 활용한 커버드콜 전략으로 연 최대 12%의 배당을 받을 수 있는..</t>
  </si>
  <si>
    <t>프라이빗 딜 선호하는 대기업, 오너 의중 읽기 어려운 IB ‘분주’ [투자360]</t>
  </si>
  <si>
    <t>https://n.news.naver.com/mnews/article/016/0002418469</t>
  </si>
  <si>
    <t>SK스페셜티·아워홈 조 단위 딜 단독 협상 ‘착착’ 롯데그룹 등 대기업 동향 파악 나선 IB·회계펌 대기업發 구조조정 매물 출회 기대 ..</t>
  </si>
  <si>
    <t>‘우르르’ 몰리더니 10조원 증발...트럼프 부부 밈코인, 뭐길래?</t>
  </si>
  <si>
    <t>https://n.news.naver.com/mnews/article/243/0000071595</t>
  </si>
  <si>
    <t>도널드 트럼프 미국 대통령 당선인의 취임을 앞두고 트럼프와 멜라니아 부부가 각각 밈코인을 출시하면서 암호화폐 업계를 출렁이게 하고 있다..</t>
  </si>
  <si>
    <t>올 들어만 1.8조...돈 몰리는 초단기채 펀드</t>
  </si>
  <si>
    <t>https://n.news.naver.com/mnews/article/014/0005298267</t>
  </si>
  <si>
    <t>트럼프 100일, 증시 주도주 가른다</t>
  </si>
  <si>
    <t>https://n.news.naver.com/mnews/article/014/0005298266</t>
  </si>
  <si>
    <t>국내 증시의 주도주가 트럼프 2기 행정부 출범 100일내외를 기점으로 가시화될 것이란 분석이 나온다. 역사적으로 미국의 새 대통령 취임..</t>
  </si>
  <si>
    <t>트럼프 '에너지 비상사태' 선포 전망에 석유·원전 관련주↑[핫종목]</t>
  </si>
  <si>
    <t>https://n.news.naver.com/mnews/article/421/0008033144</t>
  </si>
  <si>
    <t>곧 취임식을 앞둔 도널드 트럼프 당선인이 첫날부터 에너지 비상사태를 선포하리라는 전망이 나오면서 관련 종목들이 급등했다. 20일 한국거..</t>
  </si>
  <si>
    <t>2차전지株, 전기차 캐즘 극복 TF 구성에 강세[핫종목]</t>
  </si>
  <si>
    <t>https://n.news.naver.com/mnews/article/421/0008033143</t>
  </si>
  <si>
    <t>삼성SDI(006400) 등 2차전지주가 전기차 캐즘(일시적 수요 정체) 극복을 위한 정부의 태스크포스(TF) 구성과 증권가의 '반등'..</t>
  </si>
  <si>
    <t>대한항공·SK케미칼·한화에너지…A급 회사채 줄흥행[마켓인]</t>
  </si>
  <si>
    <t>https://n.news.naver.com/mnews/article/018/0005928594</t>
  </si>
  <si>
    <t>대한항공(003490), SK케미칼(285130), 한화에너지 등 A급 발행사들이 줄줄이 수요예측에서 흥행했다. 한화손해보험(00037..</t>
  </si>
  <si>
    <t>연이어 불거지는 인적분할 논란…하나마이크론도 역풍</t>
  </si>
  <si>
    <t>https://n.news.naver.com/mnews/article/015/0005084507</t>
  </si>
  <si>
    <t>인적분할 계획을 공시한 하나마이크론 주가가 급락했다. 20일 하나마이크론은 13.82% 급락한 1만660원에 거래를 마쳤다. 장 중 1..</t>
  </si>
  <si>
    <t>변동성 커지는 시장…포트폴리오 방어하고 싶다면 '이 상품' 주목</t>
  </si>
  <si>
    <t>https://n.news.naver.com/mnews/article/008/0005143625</t>
  </si>
  <si>
    <t>미래에셋자산운용이 다우존스를 추종하면서 일간옵션 매도 전략을 활용한 상품을 선보였다. 도널드 트럼프 대통령 취임을 앞두고 자산시장 내 ..</t>
  </si>
  <si>
    <t>JLL 코리아 “금리 인하 순풍에 2025년 韓 상업용 부동산 시장 점진적 개선”</t>
  </si>
  <si>
    <t>https://n.news.naver.com/mnews/article/366/0001048482</t>
  </si>
  <si>
    <t>‘상업용 부동산 시장: 2024년 회고 및 2025년 전망’ 보고서 2025년 한국 상업용 부동산 시장은 금리 인하 기대감에 따른 투자..</t>
  </si>
  <si>
    <t>트럼프의 시간…개미들, 韓 ETF 자금 빼서 美 베팅</t>
  </si>
  <si>
    <t>https://n.news.naver.com/mnews/article/018/0005928578</t>
  </si>
  <si>
    <t>도널드 트럼프 2기 행정부 출범을 앞두고 개인투자자들이 미국 증시에 투자하는 상장지수펀드(ETF)를 매수하는 반면, 국내 증시에 투자하..</t>
  </si>
  <si>
    <t>트럼프에 움직인 투심…개미는 `전기` 외인은 `이차전지` 베팅</t>
  </si>
  <si>
    <t>https://n.news.naver.com/mnews/article/029/0002930729</t>
  </si>
  <si>
    <t>도널드 트럼프 미국 대통령 당선인 취임을 앞두고 20일 전반적인 관망세가 짙어진 가운데 투자자들의 기대감은 엇갈렸다. 한국거래소에 따르..</t>
  </si>
  <si>
    <t>소액주주 플랫폼 '헤이홀더', 고려아연 집중투표제 '찬성'</t>
  </si>
  <si>
    <t>https://n.news.naver.com/mnews/article/648/0000032643</t>
  </si>
  <si>
    <t>고려아연 임시주주총회가 사흘 앞으로 다가온 가운데 소액주주 플랫폼 '헤이홀더'가 집중투표제에 찬성한다는 입장을 20일 밝혔다. 헤이홀더..</t>
  </si>
  <si>
    <t>실적발표 주간' 조선·방산 영업이익 추정치 오르고, 제철·건설 내렸다</t>
  </si>
  <si>
    <t>https://n.news.naver.com/mnews/article/014/0005298250</t>
  </si>
  <si>
    <t>국내 주요 기업의 지난해 4·4분기 실적발표가 진행 중인 가운데 증권가에서는 연간 실적 눈높이를 잇달아 낮추고 있다. 최근 일주일 새 ..</t>
  </si>
  <si>
    <t>트럼프 취임 앞두고 '쑥' 오른 중국 반도체…올해만 36% 급등</t>
  </si>
  <si>
    <t>https://n.news.naver.com/mnews/article/008/0005143615</t>
  </si>
  <si>
    <t>중국은 가깝고도 먼 나라입니다. 서로를 의식하며 경쟁하고 때로는 의존하는 관계가 수십세기 이어져 왔지만, 한국 투자자들에게 아직도 중국..</t>
  </si>
  <si>
    <t>“한껏 기대했는데”…제약·바이오주, JPM 헬스케어 컨퍼런스 효과는 ‘딱히’ [투자360]</t>
  </si>
  <si>
    <t>https://n.news.naver.com/mnews/article/016/0002418446</t>
  </si>
  <si>
    <t>셀트리온·알테오젠·브릿지바이오테라퓨틱스 등 하락 삼성바이오로직스, 2조원대 CMO 계약에 주가 소폭 상승 전문가 “금리 인하, 트럼프 ..</t>
  </si>
  <si>
    <t>AI 시대 데이터센터 유망 투자처 부상…투자자들 발빠르게 움직인다</t>
  </si>
  <si>
    <t>https://n.news.naver.com/mnews/article/009/0005431897</t>
  </si>
  <si>
    <t>외국계 투자사들이 국내 데이터센터 투자에 발빠르게 나서고 있다. 20일 투자은행(IB) 업계에 따르면 최근 글로벌 투자사 인베스코(In..</t>
  </si>
  <si>
    <t>트럼프 입에 주목하는 증시…"실적시즌 변수, 종목 차별화 전망"</t>
  </si>
  <si>
    <t>https://n.news.naver.com/mnews/article/008/0005143597</t>
  </si>
  <si>
    <t>국내 증시의 뚜렷한 상승 재료가 부재한 가운데 20일 도널드 트럼프 미국 대통령 취임을 앞두고 숨고르기 장세가 이어졌다. 상승세가 가팔..</t>
  </si>
  <si>
    <t>트럼프 2.0에 들썩이는 가상자산…비트코인, 최고가 또 갱신</t>
  </si>
  <si>
    <t>https://n.news.naver.com/mnews/article/029/0002930718</t>
  </si>
  <si>
    <t>親디지털자산' 인사·공약 내건 트럼프, 솔라나 현물ETF 승인 기대감 커져 트럼프 행정부 2기 출범을 앞두고 국내외 가상자산 시장이 ..</t>
  </si>
  <si>
    <t>새해 ETF 수익률 우등생은 K 반도체…올해는 달릴까?</t>
  </si>
  <si>
    <t>https://n.news.naver.com/mnews/article/008/0005143589</t>
  </si>
  <si>
    <t>지난해 마이너스 수익률을 기록하며 뒤처졌던 반도체 ETF(상장지수펀드)들이 새해 들어 반전을 꾀하고 있다. 반도체 ETF는 전체 ETF..</t>
  </si>
  <si>
    <t>HD현대일렉, 최고가 찍고 7%대 급락…전력주도 내리막[핫종목]</t>
  </si>
  <si>
    <t>https://n.news.naver.com/mnews/article/421/0008032996</t>
  </si>
  <si>
    <t>전선주 랠리를 타고 급등했던 HD현대일렉트릭(267260)이 20일 역대 최고가를 찍고 7%대 하락 마감했다. 20일 한국거래소에 따르..</t>
  </si>
  <si>
    <t>‘트럼프가 온다’ 경계심 가득했던 코스피…2520대 턱걸이 [투자360]</t>
  </si>
  <si>
    <t>https://n.news.naver.com/mnews/article/016/0002418437</t>
  </si>
  <si>
    <t>상승 출발 뒤 하락 전환…外人 이틀 연속 현·선물 순매도 이차전지주 강세·전력설비주 약세…코스닥은 0.4% 올라 [헤럴드경제=신동윤 기..</t>
  </si>
  <si>
    <t>코스피, 트럼프 2기 출범 앞둔 경계감에 약보합…외인 '팔자'</t>
  </si>
  <si>
    <t>https://n.news.naver.com/mnews/article/015/0005084491</t>
  </si>
  <si>
    <t>20일 코스피 지수가 외국인 투자자의 매도세에 약보합으로 마감했다. 트럼프 2기 행정부 출범을 앞두고 경계감이 발동한 모습이다. 이날 ..</t>
  </si>
  <si>
    <t>日국민 아이돌 성추문 스캔들에 토요타 등 후지TV 광고 '손절'</t>
  </si>
  <si>
    <t>https://n.news.naver.com/mnews/article/018/0005928545</t>
  </si>
  <si>
    <t>일본 국민 아이돌 그룹 SMAP(스마프)의 전 멤버 나카이 마사히로의 성추문으로 민간방송사인 후지TV의 성상납 의혹이 불거진 가운데 토..</t>
  </si>
  <si>
    <t>비트코인, 트럼프 취임 직전 최고가 갱신…행정명령 주목 [투자360]</t>
  </si>
  <si>
    <t>https://n.news.naver.com/mnews/article/016/0002418435</t>
  </si>
  <si>
    <t>오후 4시 15분 기준 10만8899달러 기록 최고가 도널드 트럼프 미국 대통령 당선인이 지난해 7월 테네시주 내슈빌에서 열린 ‘비트코..</t>
  </si>
  <si>
    <t>LG생건 어닝쇼크에도 ··· 화장품주 기대감 솔솔</t>
  </si>
  <si>
    <t>https://n.news.naver.com/mnews/article/009/0005431852</t>
  </si>
  <si>
    <t>중국부진에 LG생건 52주 신저가 내수, 중국 비중 적은 화장품주 연초 주가 상승 시동 중국적자 축소한 아모레퍼시픽 생산캐파 늘린 코스..</t>
  </si>
  <si>
    <t>코스피 잘나가도 떠나는 개미…증시 주변자금 감소세</t>
  </si>
  <si>
    <t>https://n.news.naver.com/mnews/article/018/0005928542</t>
  </si>
  <si>
    <t>코스피가 올 들어서만 5% 이상 오르며 상승 흐름을 타고 있지만, 개인 투자자들은 국내 증시로 좀처럼 돌아오지 않는 모양새다. 대표적인..</t>
  </si>
  <si>
    <t>2차전지 대표 매도론자, 또 승부수…"이제 사라"</t>
  </si>
  <si>
    <t>https://n.news.naver.com/mnews/article/018/0005928536</t>
  </si>
  <si>
    <t>증권가의 대표적 2차전지 매도론자가 22개월만에 상승론자로 돌아섰다. 유진투자증권이 20일 에코프로비엠(247540)에 대한 투자의견을..</t>
  </si>
  <si>
    <t>동박 판매 증가·투자의견 상향에…트럼프 취임 앞두고 2차전지株 깜짝 강세</t>
  </si>
  <si>
    <t>https://n.news.naver.com/mnews/article/009/0005431846</t>
  </si>
  <si>
    <t>동박社 솔루스첨단소재 20% 껑충 에코프로비엠 ‘매수’에 동반 상승 도널드 트럼프 미국 대통령 당선인 취임식이 코앞으로 다가온 가운데 ..</t>
  </si>
  <si>
    <t>코스피 '트럼프 경계감' 2,520대 약보합 마감…외인 '팔자'(종합)</t>
  </si>
  <si>
    <t>https://n.news.naver.com/mnews/article/001/0015170166</t>
  </si>
  <si>
    <t>상승 출발 뒤 하락 전환…외인 이틀 연속 현·선물 순매도 이차전지주 강세·전력설비주 약세…코스닥은 0.4% 올라 트럼프 2기 행정부 출..</t>
  </si>
  <si>
    <t xml:space="preserve">연합뉴스 </t>
  </si>
  <si>
    <t>HD현대일렉트릭, 실적발표에 주가 롤러코스터…전력관련株 차익실현</t>
  </si>
  <si>
    <t>https://n.news.naver.com/mnews/article/001/0015170125</t>
  </si>
  <si>
    <t>HD현대일렉트릭이 20일 분기 실적 발표에 주가가 하루 동안 13%포인트 넘게 급등락했다. 최근 상승세를 이어온 전력 관련주도 이번 H..</t>
  </si>
  <si>
    <t>`야금야금` 자사주 출연에 최대주주된 비영리법인…`꼼수`냐 `상생`이냐</t>
  </si>
  <si>
    <t>https://n.news.naver.com/mnews/article/029/0002930707</t>
  </si>
  <si>
    <t>행동주의펀드 KT&amp;G 1조원대 주주대표소송 현금 아닌 자사주 출연으로 '우호지분' 확보 "이사 충실대상 '회사' 한정…손해증명 한계" ..</t>
  </si>
  <si>
    <t>LG화학 ‘부정적’ 아웃룩…LG엔솔은 ‘안정적’인 이유[마켓인]</t>
  </si>
  <si>
    <t>https://n.news.naver.com/mnews/article/018/0005928529</t>
  </si>
  <si>
    <t>국내 대표 석유화학업체인 LG화학(051910)의 등급전망이 ‘부정적’으로 내려왔다. 석유화학업계 장기 불황 한파가 이어지는 상황 속에..</t>
  </si>
  <si>
    <t>이충훈 삼성증권 부사장 “올해 시장 기회 많아···패키지딜로 수익성 높일 것”</t>
  </si>
  <si>
    <t>https://n.news.naver.com/mnews/article/009/0005431836</t>
  </si>
  <si>
    <t>“경기 침체로 인해 어려움을 겪는 기업이 많아졌지만 기업금융(IB)은 기업 자금 조달을 도와주는 사업인 만큼 이런 상황이 오히려 새로운..</t>
  </si>
  <si>
    <t>개인 사자에 사흘째 상승…720선[코스닥 마감]</t>
  </si>
  <si>
    <t>https://n.news.naver.com/mnews/article/018/0005928525</t>
  </si>
  <si>
    <t>코스닥지수가 개인의 사자에 힘입어 3거래일 연속 올랐다. 다만 도널드 트럼프 대통령 당선인의 취임을 앞두고 외국인 순매도로 숨고르기가 ..</t>
  </si>
  <si>
    <t>미래에셋운용 ‘미배당커버드콜 종결판’ 출시…“현금흐름?성장성 동시에”</t>
  </si>
  <si>
    <t>https://n.news.naver.com/mnews/article/243/0000071585</t>
  </si>
  <si>
    <t>“월배당 상장지수펀드(ETF)는 현금흐름과 성장성을 동시에 가져가는 전략으로 투자해야 합니다.” 김남기 미래에셋자산운용 ETF운용부문 ..</t>
  </si>
  <si>
    <t>이번엔 진짜 바닥 통과? 이차전지 밸류체인 종목 동반 급등(종합)</t>
  </si>
  <si>
    <t>https://n.news.naver.com/mnews/article/001/0015170053</t>
  </si>
  <si>
    <t>턴어라운드 기대감에 에코프로비엠 6% 올라 전기차 시장이 바닥을 찍고 재성장할 것이라는 증권가 전망에 힘입어 에코프로비엠을 비롯한 이차..</t>
  </si>
  <si>
    <t>한방에 48%내려간 '$트럼프'…호재 소멸일까 숨고르기일까</t>
  </si>
  <si>
    <t>https://n.news.naver.com/mnews/article/008/0005143544</t>
  </si>
  <si>
    <t>도널드 트럼프 미국 대통령 당선인의 취임이 임박하면서 가상자산시장이 거대한 힘겨루기에 들어갔다. 트럼프 당선인이 만든 코인인 오피셜트럼..</t>
  </si>
  <si>
    <t>"랠리냐 조정이냐" 트럼프 입에 달렸다…증시, 긴장감 '최고조'</t>
  </si>
  <si>
    <t>https://n.news.naver.com/mnews/article/215/0001195859</t>
  </si>
  <si>
    <t>20일 코스피가 약보합 마감했다. 도널드 트럼프 미국 대통령 당선인의 취임을 앞두고 시장 전반에 긴장감이 최고조에 달했다. 특히, 취임..</t>
  </si>
  <si>
    <t>롯데그룹, 군살 빼기 가속화..렌터카 이어 F&amp;B부문 매각 '잰걸음' [fn마켓워치]</t>
  </si>
  <si>
    <t>https://n.news.naver.com/mnews/article/014/0005298201</t>
  </si>
  <si>
    <t>지난해부터 유동성 악화가 불거진 롯데그룹이 M&amp;A(인수합병) 시장에 뜨거운 감자로 떠올랐다. 실제 지난해 말 글로벌 사모펀드(PEF) ..</t>
  </si>
  <si>
    <t>‘매각 앞둔 HPSP’ 연일 매도하는 곽동신 한미반도체 회장... 지분율 1% 아래로</t>
  </si>
  <si>
    <t>https://n.news.naver.com/mnews/article/366/0001048459</t>
  </si>
  <si>
    <t>곽동신 한미반도체 회장, 이달 HPSP 30만주 매도 2년 전 375억원 투자한 뒤 현재까지 2580억원 쥐어 10% 넘었던 HPSP ..</t>
  </si>
  <si>
    <t>트럼프 ‘취임 랠리’ 기대하는 증권가... “1기땐 S&amp;P 24% 올랐다”</t>
  </si>
  <si>
    <t>https://n.news.naver.com/mnews/article/009/0005431806</t>
  </si>
  <si>
    <t>“트럼프 리스크 시장이 과도하게 반영” 역사적으로 대통령 취임은 미 증시에 호재 취임 이후 시장 변동성은 완화될 전망 트럼프 2기 행정..</t>
  </si>
  <si>
    <t>트럼프 취임 대기 속 亞통화 강세…환율, 장중 1440원대로 하락[외환분석]</t>
  </si>
  <si>
    <t>https://n.news.naver.com/mnews/article/018/0005928481</t>
  </si>
  <si>
    <t>원·달러 환율이 장중 1440원대로 내려갔다. 도널드 트럼프 미국 대통령 취임식을 대기하며 달러화가 숨 고르기를 하는 가운데, 원화를 ..</t>
  </si>
  <si>
    <t>DH오토웨어, 글로벌車 기업 SDV 핵심 부품 개발·상용화 성공 “시제품 테스트 完”</t>
  </si>
  <si>
    <t>https://n.news.naver.com/mnews/article/014/0005298176</t>
  </si>
  <si>
    <t>자동차 전장 전문기업 DH오토웨어는 글로벌 완성차 기업 A사의 자회사가 개발 중인 소프트웨어 중심 차량(SDV) 핵심 부품을 상용화하는..</t>
  </si>
  <si>
    <t>이러다 日 꼴 나…미래에셋운용, '지속 가능성'에 초점 둔 커버드콜 ETF 출시</t>
  </si>
  <si>
    <t>https://n.news.naver.com/mnews/article/011/0004441928</t>
  </si>
  <si>
    <t>미래에셋자산운용이 최근 과열 양상을 빚고 있는 커버드콜(기초자산 매수와 함께 콜 옵션을 매도해 분배금 재원 마련) 상장지수펀드(ETF)..</t>
  </si>
  <si>
    <t>행동주의 펀드 주주대표소송에...KT&amp;G, “일방적 주장”</t>
  </si>
  <si>
    <t>https://n.news.naver.com/mnews/article/009/0005431706</t>
  </si>
  <si>
    <t>행동주의펀드 플래쉬라이트 캐피탈 파트너스(FCP)가 KT&amp;G 전 이사회의 자사주 무상·저가 기부로 회사가 1조원대 손해를 입었다며 이를..</t>
  </si>
  <si>
    <t>미래운용, 다우존스와 동일한 투자 ETF 출시…“美 대표지수 커버드콜 완결판”</t>
  </si>
  <si>
    <t>https://n.news.naver.com/mnews/article/119/0002915624</t>
  </si>
  <si>
    <t>미래에셋자산운용이 미국 배당 상장지수펀드(ETF)인 미국배당다우존스와 동일한 종목에 투자하면서 연 최대 12%의 배당수익률을 목표로 하..</t>
  </si>
  <si>
    <t xml:space="preserve">데일리안 </t>
  </si>
  <si>
    <t>코스피, 외인 팔자에 약세 전환…2차전지株만 강세</t>
  </si>
  <si>
    <t>https://n.news.naver.com/mnews/article/018/0005928388</t>
  </si>
  <si>
    <t>코스피 지수가 외국인의 팔자에 약세 전환했다. 20일 엠피닥터에 따르면 오후 1시34분 현재 코스피는 전거래일 대비 0.58포인트(0...</t>
  </si>
  <si>
    <t>미래에셋운용, 신상품 소개 행사서 "분배율 과열 경쟁 않겠다" 선언</t>
  </si>
  <si>
    <t>https://n.news.naver.com/mnews/article/648/0000032635</t>
  </si>
  <si>
    <t>상장지수펀드(ETF) 업계 2위 미래에셋자산운용이 최근 치열해진 국내 커버드콜 ETF 시장을 겨냥해 '경쟁적인 목표 분배율 높이기'는 ..</t>
  </si>
  <si>
    <t>“연 12% 배당수익 목표…美 대표지수 커버드콜 완결판”</t>
  </si>
  <si>
    <t>https://n.news.naver.com/mnews/article/009/0005431680</t>
  </si>
  <si>
    <t>미래운용, ‘TIGER 미국배당다우존스타겟데일리커버드콜ETF’ 출시 간담회 “이 상품은 타이거(TIGER) 상장지수펀드(ETF)가 제안..</t>
  </si>
  <si>
    <t>장기호 대표 "이뮤노포지, 롱액팅 플랫폼 L/O 여러건 논의…시리즈 C 진행"</t>
  </si>
  <si>
    <t>https://n.news.naver.com/mnews/article/018/0005928386</t>
  </si>
  <si>
    <t>“올해엔 국내 회사 두 곳과 기술이전 계약을 맺고 2분기까지 한 곳 이상의 해외사와 계약을 체결하는 목표로 협상을 진행 중이다. 진행 ..</t>
  </si>
  <si>
    <t>미래운용, 年 12% 배당 ETF 출시…"과잉분배 대신 지속가능성 초점"</t>
  </si>
  <si>
    <t>https://n.news.naver.com/mnews/article/277/0005535370</t>
  </si>
  <si>
    <t>미래에셋자산운용이 미국 배당 상장지수펀드(ETF)인 SCHD(미국배당다우존스)와 동일한 종목에 투자하면서 연 최고 12%의 배당수익률을..</t>
  </si>
  <si>
    <t>주가 '반토막' 네이버 순매수 1위[주식 초고수는 지금]</t>
  </si>
  <si>
    <t>https://n.news.naver.com/mnews/article/011/0004441881</t>
  </si>
  <si>
    <t>미래에셋증권에서 거래하는 고수익 투자자들이 20일 오전 가장 많이 순매수한 종목은 네이버(NAVER(035420))로 나타났다. 2위와..</t>
  </si>
  <si>
    <t>"물렸어" 1년 넘게 속 태운 2차전지…"찐바닥?" 매수 보고서에 들썩</t>
  </si>
  <si>
    <t>https://n.news.naver.com/mnews/article/008/0005143410</t>
  </si>
  <si>
    <t>`7달러→73달러→40달러`…롤러코스터 탄 `트럼프 코인`</t>
  </si>
  <si>
    <t>https://n.news.naver.com/mnews/article/029/0002930630</t>
  </si>
  <si>
    <t>도널드 트럼프 미국 대통령 당선인 측이 발행한 밈 코인의 가격이 실시간으로 급등락을 반복하고 있다. 20일 코인게코에 따르면 이날 오전..</t>
  </si>
  <si>
    <t>중국에 밀리는 美해군…‘트럼프 SOS’ K-조선 몸값 오른다 [투자, 지정학]</t>
  </si>
  <si>
    <t>https://n.news.naver.com/mnews/article/016/0002418298</t>
  </si>
  <si>
    <t>“수적우세 중국에 미 해군 패배 초래” 분석 ‘패권유지’ 트럼프 해군력 재건 최우선 목표 선박 건조 ‘글로벌 2위’ 한국 최적의 파트너..</t>
  </si>
  <si>
    <t>이차전지 대책반 구성에 관련주↑...유진투자 "에코프로비엠 사세요" [오한마]</t>
  </si>
  <si>
    <t>https://n.news.naver.com/mnews/article/215/0001195811</t>
  </si>
  <si>
    <t>시청자 여러분 안녕하십니까. 오전장 한방에 마무리하는 뉴스. 오한마 시간입니다. 이차전지 관련주들이 모처럼 강세입니다. 전기차 캐즘 극..</t>
  </si>
  <si>
    <t>코스피, 트럼프 취임 앞두고 강보합권 등락…2차전지株 강세</t>
  </si>
  <si>
    <t>https://n.news.naver.com/mnews/article/015/0005084304</t>
  </si>
  <si>
    <t>코스피지수가 2520선 강보합권에서 등락을 보이고 있다. 도널드 트럼프 미국 대통령 당선인의 취임을 앞두고 관망 심리가 짙어진 모습이다..</t>
  </si>
  <si>
    <t>코스피 장중 상승폭 둔화 2,520대 강보합…코스닥 0.2% 올라</t>
  </si>
  <si>
    <t>https://n.news.naver.com/mnews/article/001/0015169099</t>
  </si>
  <si>
    <t>외국인 코스피 현·선물 순매도…트럼프 취임 앞두고 경계심 부각 이차전지·금융주 강세·반도체주 약세…코스닥도 상승세 약해져 코스피가 20..</t>
  </si>
  <si>
    <t>HD현대일렉트릭, 전력수요·트럼프 대응 위해 3천968억 투자(종합)</t>
  </si>
  <si>
    <t>https://n.news.naver.com/mnews/article/001/0015169071</t>
  </si>
  <si>
    <t>지난해 전력기기 수요 증가에 영업이익 112% 증가 HD현대의 전력기기 계열사인 HD현대일렉트릭이 인공지능(AI) 수요 증가, 데이터센..</t>
  </si>
  <si>
    <t>"스페셜티 매각까지 바쁘다" SK그룹, 채권·CP로 2조 마련</t>
  </si>
  <si>
    <t>https://n.news.naver.com/mnews/article/015/0005084293</t>
  </si>
  <si>
    <t>이 기사는 01월 17일 16:44 마켓인사이트에 게재된 기사입니다. SK그룹이 올 들어 회사채·기업어음(CP) 등을 총동원해 2조10..</t>
  </si>
  <si>
    <t>"고객 가상자산 7억원 도난 막았다"…업비트, 신속대응</t>
  </si>
  <si>
    <t>https://n.news.naver.com/mnews/article/243/0000071557</t>
  </si>
  <si>
    <t>업비트 운영사 두나무(대표 이석우)는 철저한 모니터링과 신속한 대응, 경찰과 긴밀한 협력을 통해 최근 7억원 상당의 고객 가상자산 탈취..</t>
  </si>
  <si>
    <t>“다시 달린다”…BTS 완전체 앞둔 하이브, 주가 고속 질주하나 [투자360]</t>
  </si>
  <si>
    <t>https://n.news.naver.com/mnews/article/016/0002418157</t>
  </si>
  <si>
    <t>대신증권, 엔터 내 최선호주로 ‘하이브’ 꼽아 “공연 매출 전년 대비 48% 고성장 전망” 대형 신인 예고한 JYP·SM, 새해 주가 ..</t>
  </si>
  <si>
    <t>‘트럼프 2기’ 출범 앞둔 코스피 2530대 안팎 강세…개인·기관 ‘사자’ 외국인은 ‘팔자’ [투자360]</t>
  </si>
  <si>
    <t>https://n.news.naver.com/mnews/article/016/0002418156</t>
  </si>
  <si>
    <t>오전 10시8분 기준 개인·기관 각각 992억,138억 순매수 외국인 1317억원 순매도…이차전지주 강세 도널드 트럼프 미국 대통령 취..</t>
  </si>
  <si>
    <t>코스피, 트럼프 행정부 출범 앞두고 2,530대 강세 출발</t>
  </si>
  <si>
    <t>https://n.news.naver.com/mnews/article/243/0000071554</t>
  </si>
  <si>
    <t>트럼프 2기 행정부 출범을 하루 앞둔 20일 코스피가 장 초반 2,530대에서 강세를 보이고 있다. 이날 오전 9시 24분 기준 코스피..</t>
  </si>
  <si>
    <t>에코프로비엠, 22개월 만에 보유의견 '매수' 전환에 3%대 상승[핫종목]</t>
  </si>
  <si>
    <t>https://n.news.naver.com/mnews/article/421/0008031592</t>
  </si>
  <si>
    <t>에코프로비엠(247540)은 트럼프 2기 행정부 체제에서 전기차 시장의 재성장세와 호실적 전망에 증권가 투자 의견이 긍정적으로 변화하자..</t>
  </si>
  <si>
    <t>“테마주의 운명 알면서 달려든다”…연초부터 롤러코스터 타는 개미들</t>
  </si>
  <si>
    <t>https://n.news.naver.com/mnews/article/009/0005431550</t>
  </si>
  <si>
    <t>연초부터 국내 증시에서 테마주 열기가 뜨겁게 달아오르고 있다. 최근 들어 정치 테마주에 이어 로봇, 양자컴퓨터 관련주를 향한 투심이 몰..</t>
  </si>
  <si>
    <t>"밸류업 미공시 페널티 고려" 당국, 삼성·대신 등 중대형 증권사 재압박</t>
  </si>
  <si>
    <t>https://n.news.naver.com/mnews/article/417/0001053088</t>
  </si>
  <si>
    <t>금융당국이 지난해 정부의 자본시장 선진화 방안 일환으로 도입된 밸류업(기업가치 제고) 프로그램에 증권사 참여가 지지부진하다고 판단, 미..</t>
  </si>
  <si>
    <t xml:space="preserve">머니S </t>
  </si>
  <si>
    <t>코스피, 외국인 매도로 장중 상승폭 축소</t>
  </si>
  <si>
    <t>https://n.news.naver.com/mnews/article/277/0005535197</t>
  </si>
  <si>
    <t>코스피지수가 외국인의 순매도세에 밀려 장중 상승폭을 축소하고 있다. 20일 오전 9시52분 기준 코스피지수는 전일 대비 0.26% 상승..</t>
  </si>
  <si>
    <t>500억 대작 시청률 1%대 찍자...CJ ENM 주가 뚝뚝</t>
  </si>
  <si>
    <t>https://n.news.naver.com/mnews/article/009/0005431541</t>
  </si>
  <si>
    <t>CJ ENM(035760)이 20일 하락세로 출발했다. 이날 오전 9시 55분 현재 코스닥시장에서 CJ ENM은 전 거래일보다 1.83..</t>
  </si>
  <si>
    <t>“탄핵정국으로 상업용 부동산 투자자들 위축…우량 물건에 주목할 때”</t>
  </si>
  <si>
    <t>https://n.news.naver.com/mnews/article/009/0005431538</t>
  </si>
  <si>
    <t>금리 하락 시작으로 그간 얼어붙었던 국내 상업용 부동산 시장이 회복될 조짐을 보였다. 하지만 비상계엄과 탄핵 정국이 찬물을 끼얹었다. ..</t>
  </si>
  <si>
    <t>LG에너지솔루션, 테슬라 급등·저가 매수세 유입에 2% 상승[핫종목]</t>
  </si>
  <si>
    <t>https://n.news.naver.com/mnews/article/421/0008031504</t>
  </si>
  <si>
    <t>LG에너지솔루션(373220)이 트럼프 2기 행정부 출범을 앞두고 테슬라 등 기술주 위주의 반등세에 힘입어 주가 강세를 보이고 있다. ..</t>
  </si>
  <si>
    <t>"전기차 캐즘 끝 보이나"…2차전지주 일제히 강세</t>
  </si>
  <si>
    <t>https://n.news.naver.com/mnews/article/015/0005084242</t>
  </si>
  <si>
    <t>2차전지주가 강세를 보이고 있다. 대표적인 ‘2차전지주 버블’ 사례로 꼽히기도 한 에코프로비엠에 대해 ‘매수’ 의견을 제시한 리포트가 ..</t>
  </si>
  <si>
    <t>트럼프 수혜…'美 매출 75%' 중소 제조업 ETF 나온다</t>
  </si>
  <si>
    <t>https://n.news.naver.com/mnews/article/015/0005084237</t>
  </si>
  <si>
    <t>미국 우선주의를 내세운 도널드 트럼프 대통령 당선인의 취임을 앞두고 미국 현지 매출 비중이 75%를 넘는 중소형 제조기업으로 꾸린 상장..</t>
  </si>
  <si>
    <t>22개월 만에 투자의견 '매수'…에코프로비엠, 6%대 상승</t>
  </si>
  <si>
    <t>https://n.news.naver.com/mnews/article/008/0005143303</t>
  </si>
  <si>
    <t>에코프로비엠이 장 중 6% 강세를 나타낸다. 증권가의 개선된 시선에 따라 매수세가 몰리는 것으로 풀이된다. 20일 오전 9시 25분 기..</t>
  </si>
  <si>
    <t>“영부인 이름 걸었더니 껑충”...멜라니아 밈코인 출시, 시총이 벌써 [매일코인]</t>
  </si>
  <si>
    <t>https://n.news.naver.com/mnews/article/009/0005431525</t>
  </si>
  <si>
    <t>도널드 트럼프에 이어 그의 아내인 멜라니아 트럼프까지 밈코인을 발행했다. 세계 최초의 대통령 공식 밈코인에 이어 세계 최초의 퍼스트레이..</t>
  </si>
  <si>
    <t>하나마이크론, 인적분할 소식에 12%대 '급락'</t>
  </si>
  <si>
    <t>https://n.news.naver.com/mnews/article/015/0005084231</t>
  </si>
  <si>
    <t>하나마이크론의 주가가 급락하고 있다. 회사를 사업회사와 지주회사로 나누는 인적분할 계획을 발표하면서다. 20일 오전 9시30분 현재 하..</t>
  </si>
  <si>
    <t>HD현대일렉트릭, 4000억 규모 변압기 공장 증설 소식에 강세</t>
  </si>
  <si>
    <t>https://n.news.naver.com/mnews/article/015/0005084230</t>
  </si>
  <si>
    <t>HD현대일렉트릭이 초고압 변압기 생산능력 확대를 위해 약 4000억원 규모의 추가 투자를 단행한다는 소식 이후 주가가 장 초반 강세다...</t>
  </si>
  <si>
    <t>코스피 개인·기관 '사자' 속 2,530대 강세…코스닥 강보합(종합)</t>
  </si>
  <si>
    <t>https://n.news.naver.com/mnews/article/001/0015168702</t>
  </si>
  <si>
    <t>트럼프 행정부 출범 임박에 기대·경계감 공존…외국인은 팔자 이차전지·전력설비주 강세…코스닥 오름폭 줄여 720대 강보합 트럼프 2기 행..</t>
  </si>
  <si>
    <t>中 GDP 선방·춘절에도 ‘트럼피즘’에 돈 싸들고 나갔다 [투자360]</t>
  </si>
  <si>
    <t>https://n.news.naver.com/mnews/article/016/0002418085</t>
  </si>
  <si>
    <t>17일 中 펀드 설정액 168억원 유출 中, 트럼프 1기 때보다 무역 의존도 커졌다 지방 양회 ‘성장’보다는 ‘내수’ 키워드 시진핑 중..</t>
  </si>
  <si>
    <t>국민연금 '집중투표제' 찬성…고려아연, 주총 앞두고 '급등'</t>
  </si>
  <si>
    <t>https://n.news.naver.com/mnews/article/015/0005084226</t>
  </si>
  <si>
    <t>고려아연 주가가 오는 23일 열리는 임시 주주총회를 앞두고 또 급등세다. 이번 임시 주총의 가장 큰 쟁점으로 떠오른 '집중투표제' 안건..</t>
  </si>
  <si>
    <t>고려아연, 경영권 결정 '운명의 주' 앞두고 8%대 강세[핫종목]</t>
  </si>
  <si>
    <t>https://n.news.naver.com/mnews/article/421/0008031392</t>
  </si>
  <si>
    <t>고려아연(010130) 경영권의 주인을 결정할 '운명의 주'가 다가온 가운데 주가도 강세를 보이고 있다. 20일 오전 9시 16분 고려..</t>
  </si>
  <si>
    <t>고려아연, 장 초반 7%대 급등…국민연금 집중투표제 등 '찬성'</t>
  </si>
  <si>
    <t>https://n.news.naver.com/mnews/article/003/0013024548</t>
  </si>
  <si>
    <t>고려아연이 장 초반 7%대 급등세다. 국민연금이 고려아연의 임시주주총회를 앞두고 집중투표제 도입과 이사 수 상한 설정과 관련해 모두 찬..</t>
  </si>
  <si>
    <t xml:space="preserve">뉴시스 </t>
  </si>
  <si>
    <t>하나마이크론, 인적분할 추진 소식에 10%대 급락[핫스탁]</t>
  </si>
  <si>
    <t>https://n.news.naver.com/mnews/article/003/0013024513</t>
  </si>
  <si>
    <t>하나마이크론이 인적분할을 추진한다는 소식에 장 초반 10% 넘게 급락하고 있다. 20일 오전 9시10분 현재 하나마이크론은 전 거래일 ..</t>
  </si>
  <si>
    <t>4500억' 유상증자 철회한 금양, 주가는 7%대 '상승'</t>
  </si>
  <si>
    <t>https://n.news.naver.com/mnews/article/015/0005084217</t>
  </si>
  <si>
    <t>금양의 주가가 급등하고 있다. 4500억원 규모의 주주배정 유상증자를 철회하자 투자심리가 회복된 것으로 풀이된다. 20일 오전 9시12..</t>
  </si>
  <si>
    <t>"트럼프 2.0 수혜 노린다" ACE 미국중심중소형제조업 ETF 신규 상장</t>
  </si>
  <si>
    <t>https://n.news.naver.com/mnews/article/014/0005297885</t>
  </si>
  <si>
    <t>한국투자신탁운용은 오는 21일 ACE 미국중심중소형제조업 상장지수펀드(ETF)를 신규 상장한다고 20일 밝혔다. ACE 미국중심중소형제..</t>
  </si>
  <si>
    <t>트럼프 2.0 ‘변동성 주의보’…증권가 ‘IT·금융·헬스케어 섹터’ 픽 이유는? [투자360]</t>
  </si>
  <si>
    <t>https://n.news.naver.com/mnews/article/016/0002418072</t>
  </si>
  <si>
    <t>트럼프 “美 직면 위기 해결 위해 역사적 속도·힘으로 행동” ‘관세’ 등 행정명령 ‘속도전’ 예고에 證 변동성 ↑ 국내 정책 우선·점진..</t>
  </si>
  <si>
    <t>개인 폭풍 매수에 코스피·코스닥 동반 상승 출발</t>
  </si>
  <si>
    <t>https://n.news.naver.com/mnews/article/366/0001048326</t>
  </si>
  <si>
    <t>원·달러 환율, 전날보다 1.7원 오른 1460.0원 개장 20일 코스피와 코스닥 지수는 소폭 상승 출발했다. 이날 오전 9시 4분 기..</t>
  </si>
  <si>
    <t>코스피, 개인 사자에 상승…2520선 등락</t>
  </si>
  <si>
    <t>https://n.news.naver.com/mnews/article/018/0005928114</t>
  </si>
  <si>
    <t>코스피가 개인의 사자에 상승 출발했다. 20일 엠피닥터에 따르면 오전 9시 6분 현재 코스피는 전 거래일 대비 5.69포인트(0.23%..</t>
  </si>
  <si>
    <t>키움證 “트럼프 취임 ‘파급력·지속력’ 제한적…코스피 2450~2580”[트럼프 2.0]</t>
  </si>
  <si>
    <t>https://n.news.naver.com/mnews/article/119/0002915412</t>
  </si>
  <si>
    <t>키움증권은 도널드 트럼프 미국 대통령이 취임식에서 증시의 민감 재료인 관세 정책을 급진적으로 발표하지 않는 이상 주중 ‘트럼프 트레이드..</t>
  </si>
  <si>
    <t>코스닥, 개인 사자에 상승…720선</t>
  </si>
  <si>
    <t>https://n.news.naver.com/mnews/article/018/0005928106</t>
  </si>
  <si>
    <t>코스닥 지수가 개인 사자에 상승 출발했다. 20일 엠피닥터에 따르면 오전 9시 4분 현재 코스닥지수는 전 거래일보다 2.65포인트(0...</t>
  </si>
  <si>
    <t>"트럼프 취임하면 유망한 업종" 트럼프 2.0 시대 투자테마 '넷'</t>
  </si>
  <si>
    <t>https://n.news.naver.com/mnews/article/008/0005143268</t>
  </si>
  <si>
    <t>도널드 트럼프 미국 대통령 당선인이 이끌 '트럼프 2.0 시대'의 4대 테마로 에너지, 인공지능(AI)·로봇, 우주, 안보가 꼽혔다. ..</t>
  </si>
  <si>
    <t>iM證 "트럼프 취임 첫날 100개 행정명령…이민·관세 정책 주목"</t>
  </si>
  <si>
    <t>https://n.news.naver.com/mnews/article/011/0004441743</t>
  </si>
  <si>
    <t>iM증권이 20일 도널드 트럼프 대통령 당선인의 취임 첫날 발표될 행정명령이 행정부 초기 증시의 향방을 결정지을 주요 변수로 내다봤다...</t>
  </si>
  <si>
    <t>은퇴 후 버팀목 ‘퇴직연금’,  잘 관리하는 법은</t>
  </si>
  <si>
    <t>https://n.news.naver.com/mnews/article/243/0000071538</t>
  </si>
  <si>
    <t>최근 한국 사회는 고령화가 가속화하며 초고령사회로 진입했다. 이에 은퇴한 시니어들이 안정적이고 풍요로운 노후를 보내기 위해 퇴직연금을 ..</t>
  </si>
  <si>
    <t>"SK하이닉스, 변함 없는 HBM 대장주…목표가 29만원"-신한</t>
  </si>
  <si>
    <t>https://n.news.naver.com/mnews/article/015/0005084210</t>
  </si>
  <si>
    <t>신한투자증권은 SK하이닉스가 메모리 업체 중 가장 양호한 실적을 낼 것으로 봤다. 서버용 고부가 메모리 수요가 늘어날 것으로 예상되는 ..</t>
  </si>
  <si>
    <t>잠든 사이에 '7억 코인' 도둑맞을 뻔…업비트서 딱 걸린 범인 정체</t>
  </si>
  <si>
    <t>https://n.news.naver.com/mnews/article/008/0005143261</t>
  </si>
  <si>
    <t>가상자산 거래소 업비트가 고객이 보유하던 가상자산 7억원을 탈취 위기에서 지켜냈다. 20일 업비트에 따르면 지난 8일 새벽 A씨는 가상..</t>
  </si>
  <si>
    <t>IBK證 “농심, 신라면 툼바 국내외 시장 안착해야… 목표가 18% 하향”</t>
  </si>
  <si>
    <t>https://n.news.naver.com/mnews/article/366/0001048323</t>
  </si>
  <si>
    <t>IBK투자증권은 20일 농심에 대해 이익 감소세 속 올해는 신라면 툼바가 국내외 시장에 안착하는지가 가장 중요하다고 분석했다. 그러면서..</t>
  </si>
  <si>
    <t>HD현대중공업, '350조' 미국 시장에 성큼…목표주가 38만원↑-DB</t>
  </si>
  <si>
    <t>https://n.news.naver.com/mnews/article/008/0005143250</t>
  </si>
  <si>
    <t>DB금융투자가 HD현대중공업의 목표주가를 기존 23만7000원에서 38만원으로 올렸다. 지난해 4분기 호실적이 예상되고, 특히 특수선 ..</t>
  </si>
  <si>
    <t>"컴투스, 신작 게임 기대감…'매수' 유지"[클릭 e종목]</t>
  </si>
  <si>
    <t>https://n.news.naver.com/mnews/article/277/0005535106</t>
  </si>
  <si>
    <t>흥국증권은 20일 컴투스에 대해 올해 출시될 신작 게임 라인업에 대한 기대감을 반영해 투자의견을 '매수'로 유지했다. 목표주가 역시 직..</t>
  </si>
  <si>
    <t>상상인證 “현대모비스, 수익성 기대돼… 목표가 29만→31만"</t>
  </si>
  <si>
    <t>https://n.news.naver.com/mnews/article/366/0001048320</t>
  </si>
  <si>
    <t>상상인증권은 현대모비스가 양호한 실적을 이어갈 것이라고 전망했다. 그러면서 목표 주가를 기존 29만원에서 31만원으로 올리고, 투자 의..</t>
  </si>
  <si>
    <t>K팝 초심으로 돌아온 YG엔터, 블핑·베몬·트레저로 올해 재도약한다</t>
  </si>
  <si>
    <t>https://n.news.naver.com/mnews/article/008/0005143248</t>
  </si>
  <si>
    <t>와이지엔터테인먼트가 2011년 코스닥 상장 이후 추진했던 신규 사업을 모두 정리하고 음악 사업에 집중하고 있다. 블랙핑크의 완전체 활동..</t>
  </si>
  <si>
    <t>에코프로비엠, 22개월 만에 투자의견 '매수'...밸류에이션 정당화 기대-유진</t>
  </si>
  <si>
    <t>https://n.news.naver.com/mnews/article/014/0005297851</t>
  </si>
  <si>
    <t>유진투자증권은 20일 에코프로비엠에 대해 예상보다 빠르게 밸류에이션 프리미엄이 정상화될 수 있다며 투자의견을 기존 '중립'에서 '매수'..</t>
  </si>
  <si>
    <t>"트럼프 수혜"…한투운용, 'ACE 미국중심중소형제조업' ETF 출시</t>
  </si>
  <si>
    <t>https://n.news.naver.com/mnews/article/018/0005928074</t>
  </si>
  <si>
    <t>한국투자신탁운용은 오는 21일 ACE 미국중심중소형제조업 상장지수펀드(ETF)를 신규 상장한다고 20일 밝혔다. 미국 중심 중소형 제조..</t>
  </si>
  <si>
    <t>美 증시, 상승...트럼프 취임 기대</t>
  </si>
  <si>
    <t>https://n.news.naver.com/mnews/article/215/0001195782</t>
  </si>
  <si>
    <t>글로벌 마감시황 전해드립니다. 지난 금요일 뉴욕증시 3대지수는 트럼프 취임 기대감에 일제히 상승 마감했습니다. 다우지수는 0.7%, 나..</t>
  </si>
  <si>
    <t>"외인 매도세 완화된 저평가 업종 주목…철강·자동차 등"-유진</t>
  </si>
  <si>
    <t>https://n.news.naver.com/mnews/article/015/0005084204</t>
  </si>
  <si>
    <t>유진투자증권은 20일 "외국인 매도세가 완화된 저평가 업종에 주목할 필요가 있다"며 "그중에서도 자금 유입이 지속되는 종목을 선별할 필..</t>
  </si>
  <si>
    <t>유진투자증권, 에코프로비엠 22개월 만에 '매수' 의견</t>
  </si>
  <si>
    <t>https://n.news.naver.com/mnews/article/011/0004441725</t>
  </si>
  <si>
    <t>유진투자증권이 에코프로비엠(247540)에 대한 투자의견을 22개월 만에 '보유(Hold)'에서 '매수'(Buy)로 조정했다. 목표주가..</t>
  </si>
  <si>
    <t>"메리츠금융, 밸류업 목표 다왔다…PER10배 눈앞"[클릭 e종목]</t>
  </si>
  <si>
    <t>https://n.news.naver.com/mnews/article/277/0005535089</t>
  </si>
  <si>
    <t>메리츠금융지주의 주가수익비율(EPR)이 당초 회사가 밝힌 기업가치제고(밸류업) 계획 목표치인 10배에 가까워지면서 주가 추가 상승여력이..</t>
  </si>
  <si>
    <t>대신證 "LS일렉트릭, 목표기 33%↑…美 매출 1조원대 확대 가능"</t>
  </si>
  <si>
    <t>https://n.news.naver.com/mnews/article/421/0008031260</t>
  </si>
  <si>
    <t>대신증권이 20일 LS일렉트릭(010120)의 목표기를 33% 상향했다. 기존 미국 매출 발생 본격화에 일론 머스크의 인공지능(AI) ..</t>
  </si>
  <si>
    <t>LS에코에너지, 올해도 성장 지속할 것…시가총액 1.5조 돌파</t>
  </si>
  <si>
    <t>https://n.news.naver.com/mnews/article/277/0005535086</t>
  </si>
  <si>
    <t>LS에코에너지 기업가치가 올해 들어 빠르게 커지고 있다. 고부가가치 제품인 초고압 케이블과 랜 케이블(UTP)을 유럽과 북미 시장에 수..</t>
  </si>
  <si>
    <t>와이지엔터, 블랙핑크 완전체 기대감…구조 개편 단행도 긍정적-삼성</t>
  </si>
  <si>
    <t>https://n.news.naver.com/mnews/article/008/0005143234</t>
  </si>
  <si>
    <t>삼성증권은 와이지엔터테인먼트가 지난해 4분기 시장 기대치를 하회하는 실적을 냈을 것으로 20일 분석했다. 다만 올해는 블랙핑크 컴백 등..</t>
  </si>
  <si>
    <t>美트럼프 취임 등 대내외 이슈 속 코스피 관망세[굿모닝 증시]</t>
  </si>
  <si>
    <t>https://n.news.naver.com/mnews/article/277/0005535083</t>
  </si>
  <si>
    <t>20일 코스피는 대내외 이슈 속 관망세를 보일 것으로 전망된다. 지난 17일(현지시간) 뉴욕증권거래소(NYSE)에서 다우존스30산업평균..</t>
  </si>
  <si>
    <t>이번 주 美 증시, ‘트럼프 취임’에 쏠리는 눈···대통령 취임은 ‘호재’ 역사 이어갈까 [글로벌 마켓레이더]</t>
  </si>
  <si>
    <t>https://n.news.naver.com/mnews/article/016/0002418032</t>
  </si>
  <si>
    <t>20일(현지시간) 도널드 트럼프 미국 대통령 취임 같은 날 마틴 루터킹 데이로 주식·채권시장 모두 휴장 21일 넷플릭스부터 주요 기업 ..</t>
  </si>
  <si>
    <t>트럼프 취임 임박에 ‘강달러’…환율 1450원대 지지력[외환브리핑]</t>
  </si>
  <si>
    <t>https://n.news.naver.com/mnews/article/018/0005928037</t>
  </si>
  <si>
    <t>원·달러 환율이 1450원대에서 지지력을 나타낼 것으로 전망된다. 도널드 트럼프 2기 행정부 취임이 코앞으로 다가오면서 달러 강세에 대..</t>
  </si>
  <si>
    <t>LS ELECTRIC, 주가 추가 상승 가능…AI 수혜 기대 -SK</t>
  </si>
  <si>
    <t>https://n.news.naver.com/mnews/article/018/0005928035</t>
  </si>
  <si>
    <t>SK증권이 LS ELECTRIC(010120)에 대해 가파른 주가 상승에도 추가 상승 가능성이 충분하다고 전망하고 투자의견 ‘매수(BU..</t>
  </si>
  <si>
    <t>"매출 상승에도 적자탈출 실패…녹십자, 시장 신뢰도 다시 쌓아야"</t>
  </si>
  <si>
    <t>https://n.news.naver.com/mnews/article/029/0002930518</t>
  </si>
  <si>
    <t>녹십자가 4분기 전년 대비 10% 가까이 늘어난 매출에도 영업이익 적자를 탈출하지 못할 것이란 전망이 나왔다. 허혜민 키움증권 연구원은..</t>
  </si>
  <si>
    <t>유진證 “에코프로비엠, 22개월 만에 ‘매수’ 의견으로 올려”</t>
  </si>
  <si>
    <t>https://n.news.naver.com/mnews/article/366/0001048316</t>
  </si>
  <si>
    <t>유진투자증권이 이차전지 산업 관련 위험 요인은 대부분 나왔다며 에코프로비엠에 대한 투자 의견을 ‘매수(Buy)’로 20일 상향 조정했다..</t>
  </si>
  <si>
    <t>삼성證 "YG엔터, 음악 본업에 집중하는 한해…목표가↑"</t>
  </si>
  <si>
    <t>https://n.news.naver.com/mnews/article/003/0013024392</t>
  </si>
  <si>
    <t>삼성증권이 20일 와이지엔터테인먼트에 대해 "지난해 한해 성장의 기반을 닦는데 주력했다면 올해는 소속 아티스트들의 활발한 활동과 함께 ..</t>
  </si>
  <si>
    <t>“녹십자, 4Q 만성적자 탈피 실패로 신뢰도 하락”…목표가↓</t>
  </si>
  <si>
    <t>https://n.news.naver.com/mnews/article/009/0005431477</t>
  </si>
  <si>
    <t>키움증권은 20일 녹십자에 대해 지난해 4분기 실적이 시장 기대치를 대폭 하회할 것으로 전망된다며 투자의견을 기존 ‘매수’에서 ‘아웃퍼..</t>
  </si>
  <si>
    <t>"하이브, BTS 완전체 컴백에 내년까지 고성장"-대신</t>
  </si>
  <si>
    <t>https://n.news.naver.com/mnews/article/015/0005084197</t>
  </si>
  <si>
    <t>대신증권은 20일 하이브에 대해 "방탄소년단(BTS) 완전체 컴백으로 내년까지 공연 중심의 실적 성장세가 이어질 것"이라고 전망했다. ..</t>
  </si>
  <si>
    <t>"트럼프 취임식 앞두고 매크로 민감도 커질 듯…단기 변동성 주의"</t>
  </si>
  <si>
    <t>https://n.news.naver.com/mnews/article/018/0005928032</t>
  </si>
  <si>
    <t>트럼프 대통령의 취임식을 앞두고 매크로 민감도가 커질 전망으로 단기 변동성에 주의해야 한다는 조언이 나왔다. 20일 조준기 SK증권 연..</t>
  </si>
  <si>
    <t>트럼프 2.0' D-1…기술주가 이끈 뉴욕증시 강세[뉴스새벽배송]</t>
  </si>
  <si>
    <t>https://n.news.naver.com/mnews/article/018/0005928030</t>
  </si>
  <si>
    <t>도널드 트럼프 미국 대통령 당선인의 취임이 하루 앞으로 다가온 가운데 뉴욕증시가 일제히 상승했다. 엔비디아와 테슬라가 각각 3%대씩 강..</t>
  </si>
  <si>
    <t>CJ제일제당, 4Q 실적 무난…해외식품 성장시 주가 반등-대신</t>
  </si>
  <si>
    <t>https://n.news.naver.com/mnews/article/018/0005928028</t>
  </si>
  <si>
    <t>대신증권은 20일 CJ제일제당(097950)에 대해 지난해 4분기 무난한 실적을 기록할 것으로 예상되는 가운데, 해외식품 성장성과 바이..</t>
  </si>
  <si>
    <t>"세금 안 내도 연금저축 가입?"…'절세 3종계좌' 알차게 굴리는 법 [수지맞는 재테크]</t>
  </si>
  <si>
    <t>https://n.news.naver.com/mnews/article/015/0005084195</t>
  </si>
  <si>
    <t>연금저축, 개인형 퇴직연금(IRP), 개인종합자산관리계좌(ISA)는 '절세 3종세트'로 불립니다. 이들 상품을 활용하면 납입금액에 대한..</t>
  </si>
  <si>
    <t>우리 아이, 용돈 대신 주식·펀드 어떠세요?</t>
  </si>
  <si>
    <t>https://n.news.naver.com/mnews/article/243/0000071532</t>
  </si>
  <si>
    <t>자녀에게 용돈을 줄 때, 전통적인 현금보다는 주식이나 펀드 같은 금융상품으로 조금 더 ‘알찬’ 증여를 해주고 싶은 부모들이 늘고 있다...</t>
  </si>
  <si>
    <t>"에코프로비엠, '리스크 피크아웃' 가능성…투자의견↑"-유진</t>
  </si>
  <si>
    <t>https://n.news.naver.com/mnews/article/015/0005084192</t>
  </si>
  <si>
    <t>유진투자증권은 20일 에코프로비엠에 대해 "미국과 유럽 전기차 시장에 대한 지나친 우려는 과도하고 중국은 '리스크 피크아웃'(정점 찍고..</t>
  </si>
  <si>
    <t>"트럼프 2기, 정책 불확실성 초기 집중… AI 여전히 유망"-유진</t>
  </si>
  <si>
    <t>https://n.news.naver.com/mnews/article/008/0005143224</t>
  </si>
  <si>
    <t>유진투자증권이 2기 트럼프 정부 출범과 관련해 관세, 이민 등 정책 불확실성이 집권 초기에 집중될 가능성이 높다고 분석했다. 허재환 연..</t>
  </si>
  <si>
    <t>효성티앤씨, 4Q 실적 부진 반영…목표가 하향-SK</t>
  </si>
  <si>
    <t>https://n.news.naver.com/mnews/article/018/0005928024</t>
  </si>
  <si>
    <t>SK증권은 효성티앤씨(298020)에 대해 투자의견 ‘매수’를 유지하고 목표주가를 32만원으로 하향 조정했다. 지난해 4분기 실적이 부..</t>
  </si>
  <si>
    <t>녹십자, 4Q 적자 탈출 실패…투자의견·목표가↓-키움</t>
  </si>
  <si>
    <t>https://n.news.naver.com/mnews/article/018/0005928023</t>
  </si>
  <si>
    <t>키움증권은 20일 녹십자(006280)에 대해 작년 4분기 적자 탈출에 실패했다며 투자의견을 ‘매수’에서 ‘시장수익률상회’로 내리고, ..</t>
  </si>
  <si>
    <t>"이마트, 변화의 징후 감지…4분기 흑자 전환 전망"-상상인</t>
  </si>
  <si>
    <t>https://n.news.naver.com/mnews/article/015/0005084191</t>
  </si>
  <si>
    <t>상상인증권은 이마트가 작년 4분기 흑자 전환에 성공할 것으로 봤다. 자회사 신세계건설의 평균 분양률이 높아지고, 본업의 매출총이익률(G..</t>
  </si>
  <si>
    <t>트럼프 취임 코앞…주목해야 할 다섯 가지 행정명령은</t>
  </si>
  <si>
    <t>https://n.news.naver.com/mnews/article/018/0005928021</t>
  </si>
  <si>
    <t>트럼프 대통령이 공식 취임하는 첫날 100건에 달하는 행정명령과 관련 조치를 발표할 예정인 것으로 전해지는 가운데 이 중에서도 금융시장..</t>
  </si>
  <si>
    <t>두산, AI·로봇·원전 산업 성장에 가치 증가…목표가 44%↑-대신</t>
  </si>
  <si>
    <t>https://n.news.naver.com/mnews/article/018/0005928018</t>
  </si>
  <si>
    <t>대신증권은 20일 두산(000150)에 대해 2025~2026년 원전, 로봇, AI산업의 성장으로 순자산가치가 크게 증가할 것으로 전망..</t>
  </si>
  <si>
    <t>유진證 “정책 불확실성 높아지는 트럼프 취임 초기… 확실한 AI에 집중해야"</t>
  </si>
  <si>
    <t>https://n.news.naver.com/mnews/article/366/0001048312</t>
  </si>
  <si>
    <t>한국 시각으로 오는 21일 오전 2시 도널드 트럼프 미국 대통령 당선인이 취임한다. 이와 관련해 증권가에선 여전히 미국 인공지능(AI)..</t>
  </si>
  <si>
    <t>공식 ‘트럼프 코인’, 단숨에 시총 20위권 진입…블록체인 기반 솔라나도 강세 [투자360]</t>
  </si>
  <si>
    <t>https://n.news.naver.com/mnews/article/016/0002418010</t>
  </si>
  <si>
    <t>20일 기준 가상자산 시가총액 19위 ‘오피셜 트럼프’ 홈페이지 갈무리 도널드 트럼프 미국 대통령 당선인 측이 자체 밈 코인 ‘오피셜 ..</t>
  </si>
  <si>
    <t>“농심, 소비 둔화 이어지겠지만 실적 기대감 유효”…목표가↓</t>
  </si>
  <si>
    <t>https://n.news.naver.com/mnews/article/009/0005431468</t>
  </si>
  <si>
    <t>IBK투자증권은 20일 농심에 대해 내수 소비 둔화세가 이어진다며 목표주가를 55만원에서 45만원으로 하향 조정했다. 다만 투자의견은 ..</t>
  </si>
  <si>
    <t>"금호석유, 올해 1분기부터 실적 회복…목표가↓"[클릭 e종목]</t>
  </si>
  <si>
    <t>https://n.news.naver.com/mnews/article/277/0005535052</t>
  </si>
  <si>
    <t>SK증권은 20일 금호석유에 대해 올해 1분기부터 실적이 회복될 것으로 보고 목표주가를 기존 18만원에서 13만원으로 하향 조정했다. ..</t>
  </si>
  <si>
    <t>"녹십자, 만성적인 4분기 영업적자…투자의견·목표가↓"-키움</t>
  </si>
  <si>
    <t>https://n.news.naver.com/mnews/article/015/0005084190</t>
  </si>
  <si>
    <t>키움증권은 20일 녹십자에 대해 작년 4분기에도 영업적자를 기록했을 것으로 예상된다며 투자의견은 기존 매수에서 ‘아웃퍼폼’으로, 목표주..</t>
  </si>
  <si>
    <t>“트럼프 취임 에너지·관세 관심…모멘텀 상위 종목 주목”</t>
  </si>
  <si>
    <t>https://n.news.naver.com/mnews/article/018/0005928017</t>
  </si>
  <si>
    <t>도널드 트럼프 미국 2기 행정부 출범 시 다양한 행정 명령을 발표하는 점을 고려해 관련 모멘텀을 보유한 종목에 관심을 기울여야 한다는 ..</t>
  </si>
  <si>
    <t>에코프로비엠, 22개월 만에 투자의견 ‘매수’로 상향-유진</t>
  </si>
  <si>
    <t>https://n.news.naver.com/mnews/article/018/0005928016</t>
  </si>
  <si>
    <t>유진투자증권은 20일 에코프로비엠(247540)에 대한 투자의견을 ‘매수(BUY)’로 상향 조정했다. 목표주가는 20만원을 유지했다. ..</t>
  </si>
  <si>
    <t>농심, 4분기 실적 컨센 하회 전망…목표가↓-IBK</t>
  </si>
  <si>
    <t>https://n.news.naver.com/mnews/article/018/0005928013</t>
  </si>
  <si>
    <t>IBK투자증권은 20일 농심(004370)에 대해 4분기 실적이 컨센서스를 밑올 것이라며 목표주가를 55만원에서 45만원으로 18% 하..</t>
  </si>
  <si>
    <t>“이마트, 4분기 영업이익 흑자 전환 전망…현재 주가 충분히 낮아”</t>
  </si>
  <si>
    <t>https://n.news.naver.com/mnews/article/009/0005431465</t>
  </si>
  <si>
    <t>상상인증권은 20일 이마트에 대해 4분기 영업이익이 흑자 전환에 성공할 것으로 전망된다며 투자의견 매수, 목표주가 9만원을 유지했다. ..</t>
  </si>
  <si>
    <t>LS일렉트릭, 美 매출 확대 본격화…목표가 33.3%↑-대신</t>
  </si>
  <si>
    <t>https://n.news.naver.com/mnews/article/018/0005928012</t>
  </si>
  <si>
    <t>대신증권은 20일 LS(006260) Electric에 대해 미국향 매출 확대가 본격화된다고 평가하며, ‘매수’ 투자의견을 유지하고 목..</t>
  </si>
  <si>
    <t>이마트, 변화로 실적 회복 가속화 기대-상상인</t>
  </si>
  <si>
    <t>https://n.news.naver.com/mnews/article/018/0005928008</t>
  </si>
  <si>
    <t>상상인증권은 20일 이마트(139480)에 대해 하반기부터 나타난 변화의 성과가 가시화되면 주가가 우상향할 것으로 전망하며, ‘매수’ ..</t>
  </si>
  <si>
    <t>“트럼프 2.0 시대, 관세 리스크 우려 과도...상반기 투자 기회 될 것”</t>
  </si>
  <si>
    <t>https://n.news.naver.com/mnews/article/018/0005928006</t>
  </si>
  <si>
    <t>도널드 트럼프 미국 대통령 당선인의 ‘트럼프 2.0’ 시대가 오는 20일 개막을 앞둔 가운데, 시장에서 우려하는 관세 리스크가 과도하다..</t>
  </si>
  <si>
    <t>트럼프, 어떤 행정명령 내놓을까… iM證 “금융시장이 주목하는 건”</t>
  </si>
  <si>
    <t>https://n.news.naver.com/mnews/article/366/0001048311</t>
  </si>
  <si>
    <t>도널드 트럼프 당선인의 대통령 취임식을 앞두고 금융 시장에선 그의 첫 행정명령에 주목하고 있다. 그 내용에 따라 취임 초기가 트럼피즘(..</t>
  </si>
  <si>
    <t>"트럼프 2기 첫 행정명령 이민·관세될 듯…환율 변동성↑"-iM</t>
  </si>
  <si>
    <t>https://n.news.naver.com/mnews/article/015/0005084187</t>
  </si>
  <si>
    <t>iM증권은 20일 트럼프 2기 첫 행정명령과 관련해 "1호 행정명령은 불법 이민 차단 조치가 될 가능성이 크다"며 원·달러 환율 변동성..</t>
  </si>
  <si>
    <t>농심, 신라면 툼바 국내외 안착 여부가 관건-IBK</t>
  </si>
  <si>
    <t>https://n.news.naver.com/mnews/article/018/0005928004</t>
  </si>
  <si>
    <t>IBK투자증권은 20일 농심(004370)에 대해 올해 신라면 툼바의 국내외 시장 안착 여부가 관건이 될 것으로 전망하며, ‘매수’ 투..</t>
  </si>
  <si>
    <t>"시프트업, 올해 상반기 가장 눈여겨봐야 할 게임주"-한국</t>
  </si>
  <si>
    <t>https://n.news.naver.com/mnews/article/015/0005084185</t>
  </si>
  <si>
    <t>한국투자증권은 20일 시프트업에 대해 실적 호조세에 더해 올해 상반기 중국 진출이라는 대형 모멘텀이 있기에 가장 눈여겨봐야 할 게임주라..</t>
  </si>
  <si>
    <t>트럼프 2기 도래 D-1 [원자재 &amp; ETF 뉴스]</t>
  </si>
  <si>
    <t>https://n.news.naver.com/mnews/article/215/0001195773</t>
  </si>
  <si>
    <t>원자재 마감 시황도 살펴보겠습니다. 국제유가부터 확인해 보겠습니다. 미국의 러시아산 원유 제재의 영향을 주시하며 한주 내내 상승세를 이..</t>
  </si>
  <si>
    <t>2025, 시장을 뒤흔들 6가지 서프라이즈-[월가의 돈이 되는 트렌드 '월렛']</t>
  </si>
  <si>
    <t>https://n.news.naver.com/mnews/article/215/0001195772</t>
  </si>
  <si>
    <t>트럼프 대통령 취임과 함께 미국 증시에 불어올 변화 바람 뱅크 오브 아메리카, 2025년 시장을 뒤흔들 6가지 서프라이즈 전망 발표 워..</t>
  </si>
  <si>
    <t>"농심, 4분기 실적 예상치 밑돌 전망…목표가↓"-IBK</t>
  </si>
  <si>
    <t>https://n.news.naver.com/mnews/article/015/0005084182</t>
  </si>
  <si>
    <t>IBK투자증권은 20일 농심에 대해 "지난해 4분기 실적이 시장 컨센서스(증권사 추정치 평균)를 밑돌 것"이라며 목표주가를 기존 55만..</t>
  </si>
  <si>
    <t>비대면·PF부실 '나비효과'…증권사 임직원 2년 연속 감소</t>
  </si>
  <si>
    <t>https://n.news.naver.com/mnews/article/011/0004441705</t>
  </si>
  <si>
    <t>국내 증권사 임직원 수가 2년째 감소했다. 비대면 서비스 이용 증가로 영업점 통폐합이 가속화된 데다 지난해부터 이어진 부동산 프로젝트파..</t>
  </si>
  <si>
    <t>서흥그룹 계열 젤텍, 장녀 회사 물류창고 사들인 까닭[거버넌스워치]</t>
  </si>
  <si>
    <t>https://n.news.naver.com/mnews/article/648/0000032620</t>
  </si>
  <si>
    <t>내로라하는 중견그룹이라면 후계구도 역시 늘 주목받은 이슈 중 하나다. 후계자에게는 늘 스포트라이트가 쏟아지고, 대물림의 시계가 빨라지며..</t>
  </si>
  <si>
    <t>오일머니' 韓 증시 상륙…'큰 손' UAE 국부펀드 ADIC, 첫 투자</t>
  </si>
  <si>
    <t>https://n.news.naver.com/mnews/article/011/0004441698</t>
  </si>
  <si>
    <t>아랍에미리트(UAE) 국부펀드인 아부다비투자위원회(ADIC)가 국내 3곳의 운용사를 통해 한국 증시 투자를 추진 중인 것으로 확인됐다...</t>
  </si>
  <si>
    <t>트럼프 취임에 숨죽인 한국 증시…불확실성 해소 기대[이번주 증시 전망]</t>
  </si>
  <si>
    <t>https://n.news.naver.com/mnews/article/011/0004441696</t>
  </si>
  <si>
    <t>지난주 국내 증시는 불안한 금융 환경을 둘러싼 경제 지표들이 엇갈리게 나타났음에도 코스피 2520선을 넘어 또다시 상승했다. 미국 고용..</t>
  </si>
  <si>
    <t>솔루스첨단소재, 캐즘에도 전지박 판매량 60% 늘었다</t>
  </si>
  <si>
    <t>https://n.news.naver.com/mnews/article/011/0004441695</t>
  </si>
  <si>
    <t>솔루스첨단소재(336370)의 2024년 전지박(전기차 배터리용 동박) 판매물량이 2023년 대비 60% 이상 성장한 가운데 올해 역시..</t>
  </si>
  <si>
    <t>미국발 호재에 한화·SK그룹주 ETF ‘고공행진’[트럼프 2.0]</t>
  </si>
  <si>
    <t>https://n.news.naver.com/mnews/article/119/0002915376</t>
  </si>
  <si>
    <t>국내 시가총액 상위권 종목들이 연초 이후 상승세를 유지하고 있는 가운데 한화그룹과 SK그룹이 담긴 상장지수펀드(ETF)가 고공행진 중이..</t>
  </si>
  <si>
    <t>바이온 최대주주 씨티엠, 주식대금 반환 안 해 부동산 가압류 걸려</t>
  </si>
  <si>
    <t>https://n.news.naver.com/mnews/article/277/0005535031</t>
  </si>
  <si>
    <t>코스닥 상장사 바이온의 최대주주인 씨티엠의 부동산에 가압류가 걸렸다. 씨티엠과 바이온 주식 양수도 계약을 체결했던 엔포스페이스가 계약에..</t>
  </si>
  <si>
    <t>슈퍼 트럼피즘'으로 높아질 주가 변동성[트럼프 어게인]</t>
  </si>
  <si>
    <t>https://n.news.naver.com/mnews/article/277/0005535030</t>
  </si>
  <si>
    <t>20일(현지시간) 도널드 트럼프 행정부 출범에 시장의 관심이 집중되고 있다. '슈퍼 트럼피즘'으로 불리는 미국 우선주의 정책 강화에 따..</t>
  </si>
  <si>
    <t>[단독]고려아연 경영권분쟁 뜻밖의 캐스팅보터 '미래에셋 ETF'</t>
  </si>
  <si>
    <t>https://n.news.naver.com/mnews/article/648/0000032617</t>
  </si>
  <si>
    <t>고려아연 임시주주총회를 앞두고 주요주주들의 의결권 방향이 상당수 드러난 가운데 기관투자자의 표심이 막판 변수로 지목된다. 일반적인 주총..</t>
  </si>
  <si>
    <t>AI 소프트웨어' 피아이이, 공모청약… "2차전지 원천기술 보유"[IPO스타워즈]</t>
  </si>
  <si>
    <t>https://n.news.naver.com/mnews/article/417/0001053033</t>
  </si>
  <si>
    <t>금융시장 변동성이 확대되는 가운데 기업공개(IPO) 시장이 개인들의 대안 투자처로 떠올랐다. 지난해에 이어 연초부터 2차전지와 인공지능..</t>
  </si>
  <si>
    <t>美금리 경계감에 보합세 머문 코스피, 트럼프 체제 관세 명령에 '촉각'</t>
  </si>
  <si>
    <t>https://n.news.naver.com/mnews/article/421/0008031160</t>
  </si>
  <si>
    <t>윤석열 대통령의 체포영장 집행이 완료되면서 정치적 불확실성이 일부 해소됐지만 미국의 '고용 서프라이즈'로 금리에 대한 경계감이 살아나면..</t>
  </si>
  <si>
    <t>최민규 한투운용 글로벌주식담당 "미국 나홀로 호황 1~2년 더 지속"[마켓人]</t>
  </si>
  <si>
    <t>https://n.news.naver.com/mnews/article/001/0015168473</t>
  </si>
  <si>
    <t>美, AI 기술 혁신 주도·자국 우선주의 강화·민간 성장 잠재력 충분" "미국 증시, 밸류에이션 높지만 이익 성장 뒷받침돼…고점 아냐"..</t>
  </si>
  <si>
    <t>투자자 울리는 공개매수 후 상장폐지… 3가지로 접근한 금감원</t>
  </si>
  <si>
    <t>https://n.news.naver.com/mnews/article/366/0001048304</t>
  </si>
  <si>
    <t>회사 자산 가치보다 낮은 공개매수가 대주주 바뀔 처지인데 입 꾹 닫은 회사 상폐하니 배당 폭탄으로 해… 평균 24배 증가 이 기사는 2..</t>
  </si>
  <si>
    <t>이번주 공모주 청약, LG CNS 등 3개사</t>
  </si>
  <si>
    <t>https://n.news.naver.com/mnews/article/119/0002915368</t>
  </si>
  <si>
    <t>1월 넷째 주(1월 20~24일) 공모시장에서는 LG그룹 정보기술(IT) 서비스 자회사인 LG CNS와 인공지능(AI) 기반 인슈어테크..</t>
  </si>
  <si>
    <t>연초 불붙은 IPO 주관 경쟁...미래에셋·KB證 선두 다툼 ‘치열’</t>
  </si>
  <si>
    <t>https://n.news.naver.com/mnews/article/119/0002915367</t>
  </si>
  <si>
    <t>연초부터 기업공개(IPO) 시장이 활황을 나타내면서 주관사별 경쟁도 치열해지고 있다. 지난해 다소 부진한 성적을 기록했던 미래에셋증권이..</t>
  </si>
  <si>
    <t>해외 TR ETF, 어떻게 바뀌나요[금알못]</t>
  </si>
  <si>
    <t>https://n.news.naver.com/mnews/article/003/0013024330</t>
  </si>
  <si>
    <t>일부 상장지수펀드(ETF) 이름에 붙어있던 'TR(토탈리턴형)'이란 글자를 보신 분들이 있을 겁니다. 토탈리턴, 즉 이자·배당 등 분배..</t>
  </si>
  <si>
    <t>"한 달간 반복됐는데"…단 1명에 농락 당한 가상자산 감시체계</t>
  </si>
  <si>
    <t>https://n.news.naver.com/mnews/article/029/0002930504</t>
  </si>
  <si>
    <t>혐의자 1명이 다수 코인에서 불공정 거래 세부분석·내부심리 절차 등에 적발 지연 "유동성·가격 등 유의종목 지정 기준 필요" 1개월간 ..</t>
  </si>
  <si>
    <t>트럼프 시즌2 본격 개막… 일본 금리인상 여부 '촉각'[주간경제전망]</t>
  </si>
  <si>
    <t>https://n.news.naver.com/mnews/article/417/0001053029</t>
  </si>
  <si>
    <t>이번 주 도널드 트럼프 미국 대통령이 두 번째 임기를 시작하면서 국내외 경제에 큰 변화가 예상된다. 취임식 당일, 행정명령 서명을 포함..</t>
  </si>
  <si>
    <t>불확실성 해소가 국가 경쟁력 강화의 핵심이다[기고]</t>
  </si>
  <si>
    <t>https://n.news.naver.com/mnews/article/008/0005143188</t>
  </si>
  <si>
    <t>국내외 정세의 급격한 변화로 인해 정치·사회적 불확실성이 높아진다. 오늘(20일) 미국의 트럼프 2기 행정부가 출범하면서 환율과 관세 ..</t>
  </si>
  <si>
    <t>자식 아닌 ‘나를 위해’… 종신보험 5~7년이 대세</t>
  </si>
  <si>
    <t>https://n.news.naver.com/mnews/article/023/0003883405</t>
  </si>
  <si>
    <t>원칙 깬 ‘종신보험’ 인기 종신보험은 보험 기간을 정하지 않고, 피보험자가 세상을 떠나면 보험금을 지급하는 상품이다. 일반적인 정기보험..</t>
  </si>
  <si>
    <t xml:space="preserve">조선일보 </t>
  </si>
  <si>
    <t>저출산 극복 저축, 최고 이자 年10%</t>
  </si>
  <si>
    <t>https://n.news.naver.com/mnews/article/023/0003883403</t>
  </si>
  <si>
    <t>14개 은행 24개 상품 선보여 우대 조건·판매 한도 살펴야 은행연합회가 은행권의 저출생 극복 상품을 비교·검색할 수 있는 홈페이지를 ..</t>
  </si>
  <si>
    <t>상승세 탄 국내 증시… 기업 4분기 실적이 변수</t>
  </si>
  <si>
    <t>https://n.news.naver.com/mnews/article/005/0001752690</t>
  </si>
  <si>
    <t>한국 증시가 올해 들어 주요국 중 가장 높은 수익률을 기록하면서 긍정적인 전망이 번지고 있다. 지난해 최악의 성적을 냈지만 주가를 짓누..</t>
  </si>
  <si>
    <t xml:space="preserve">국민일보 </t>
  </si>
  <si>
    <t>최근 증시와 관련된 다양한 뉴스들 중 트럼프 당선인의 취임을 앞두고 국내외 증시에서 가상화폐, 방산주, 조선주 등이 투자자들의 관심을 받으며, 특히 트럼프 관련 밈 코인이 화제가 되고 있는 가운데, 2차전지 주식도 전망이 밝아지고 있습니다.</t>
    <phoneticPr fontId="1" type="noConversion"/>
  </si>
  <si>
    <t>솔루스첨단소재2우B</t>
  </si>
  <si>
    <t>https://finance.naver.com/item/main.naver?code=33637L</t>
  </si>
  <si>
    <t>△ 1,100</t>
  </si>
  <si>
    <t>N/A</t>
  </si>
  <si>
    <t>솔루스첨단소재</t>
  </si>
  <si>
    <t>https://finance.naver.com/item/main.naver?code=336370</t>
  </si>
  <si>
    <t>△ 1,880</t>
  </si>
  <si>
    <t>솔루스첨단소재1우</t>
  </si>
  <si>
    <t>https://finance.naver.com/item/main.naver?code=33637K</t>
  </si>
  <si>
    <t>△ 295</t>
  </si>
  <si>
    <t>삼화전기</t>
  </si>
  <si>
    <t>https://finance.naver.com/item/main.naver?code=009470</t>
  </si>
  <si>
    <t>△ 4,650</t>
  </si>
  <si>
    <t>LS네트웍스</t>
  </si>
  <si>
    <t>https://finance.naver.com/item/main.naver?code=000680</t>
  </si>
  <si>
    <t>△ 495</t>
  </si>
  <si>
    <t>대영포장</t>
  </si>
  <si>
    <t>https://finance.naver.com/item/main.naver?code=014160</t>
  </si>
  <si>
    <t>△ 183</t>
  </si>
  <si>
    <t>대덕전자</t>
  </si>
  <si>
    <t>https://finance.naver.com/item/main.naver?code=353200</t>
  </si>
  <si>
    <t>△ 1,860</t>
  </si>
  <si>
    <t>세원정공</t>
  </si>
  <si>
    <t>https://finance.naver.com/item/main.naver?code=021820</t>
  </si>
  <si>
    <t>△ 850</t>
  </si>
  <si>
    <t>코스모신소재</t>
  </si>
  <si>
    <t>https://finance.naver.com/item/main.naver?code=005070</t>
  </si>
  <si>
    <t>△ 5,800</t>
  </si>
  <si>
    <t>넥스틸</t>
  </si>
  <si>
    <t>https://finance.naver.com/item/main.naver?code=092790</t>
  </si>
  <si>
    <t>△ 800</t>
  </si>
  <si>
    <t>엠씨넥스</t>
  </si>
  <si>
    <t>https://finance.naver.com/item/main.naver?code=097520</t>
  </si>
  <si>
    <t>△ 1,850</t>
  </si>
  <si>
    <t>엘앤에프</t>
  </si>
  <si>
    <t>https://finance.naver.com/item/main.naver?code=066970</t>
  </si>
  <si>
    <t>△ 7,500</t>
  </si>
  <si>
    <t>대한유화</t>
  </si>
  <si>
    <t>https://finance.naver.com/item/main.naver?code=006650</t>
  </si>
  <si>
    <t>△ 6,800</t>
  </si>
  <si>
    <t>금호석유</t>
  </si>
  <si>
    <t>https://finance.naver.com/item/main.naver?code=011780</t>
  </si>
  <si>
    <t>△ 7,000</t>
  </si>
  <si>
    <t>한솔홈데코</t>
  </si>
  <si>
    <t>https://finance.naver.com/item/main.naver?code=025750</t>
  </si>
  <si>
    <t>△ 75</t>
  </si>
  <si>
    <t>KC그린홀딩스</t>
  </si>
  <si>
    <t>https://finance.naver.com/item/main.naver?code=009440</t>
  </si>
  <si>
    <t>△ 66</t>
  </si>
  <si>
    <t>세아제강지주</t>
  </si>
  <si>
    <t>https://finance.naver.com/item/main.naver?code=003030</t>
  </si>
  <si>
    <t>△ 14,500</t>
  </si>
  <si>
    <t>한전산업</t>
  </si>
  <si>
    <t>https://finance.naver.com/item/main.naver?code=130660</t>
  </si>
  <si>
    <t>△ 830</t>
  </si>
  <si>
    <t>티에이치엔</t>
  </si>
  <si>
    <t>https://finance.naver.com/item/main.naver?code=019180</t>
  </si>
  <si>
    <t>△ 205</t>
  </si>
  <si>
    <t>롯데에너지머티리얼즈</t>
  </si>
  <si>
    <t>https://finance.naver.com/item/main.naver?code=020150</t>
  </si>
  <si>
    <t>△ 1,450</t>
  </si>
  <si>
    <t>휴스틸</t>
  </si>
  <si>
    <t>https://finance.naver.com/item/main.naver?code=005010</t>
  </si>
  <si>
    <t>△ 265</t>
  </si>
  <si>
    <t>세아제강</t>
  </si>
  <si>
    <t>https://finance.naver.com/item/main.naver?code=306200</t>
  </si>
  <si>
    <t>△ 7,900</t>
  </si>
  <si>
    <t>하이스틸</t>
  </si>
  <si>
    <t>https://finance.naver.com/item/main.naver?code=071090</t>
  </si>
  <si>
    <t>△ 170</t>
  </si>
  <si>
    <t>LG에너지솔루션</t>
  </si>
  <si>
    <t>https://finance.naver.com/item/main.naver?code=373220</t>
  </si>
  <si>
    <t>△ 20,000</t>
  </si>
  <si>
    <t>두산우</t>
  </si>
  <si>
    <t>https://finance.naver.com/item/main.naver?code=000155</t>
  </si>
  <si>
    <t>△ 7,100</t>
  </si>
  <si>
    <t>화인베스틸</t>
  </si>
  <si>
    <t>https://finance.naver.com/item/main.naver?code=133820</t>
  </si>
  <si>
    <t>△ 55</t>
  </si>
  <si>
    <t>삼영</t>
  </si>
  <si>
    <t>https://finance.naver.com/item/main.naver?code=003720</t>
  </si>
  <si>
    <t>△ 225</t>
  </si>
  <si>
    <t>써니전자</t>
  </si>
  <si>
    <t>https://finance.naver.com/item/main.naver?code=004770</t>
  </si>
  <si>
    <t>△ 120</t>
  </si>
  <si>
    <t>엠앤씨솔루션</t>
  </si>
  <si>
    <t>https://finance.naver.com/item/main.naver?code=484870</t>
  </si>
  <si>
    <t>△ 2,700</t>
  </si>
  <si>
    <t>대성산업</t>
  </si>
  <si>
    <t>https://finance.naver.com/item/main.naver?code=128820</t>
  </si>
  <si>
    <t>△ 165</t>
  </si>
  <si>
    <t>금양</t>
  </si>
  <si>
    <t>https://finance.naver.com/item/main.naver?code=001570</t>
  </si>
  <si>
    <t>△ 1,000</t>
  </si>
  <si>
    <t>HD현대마린솔루션</t>
  </si>
  <si>
    <t>https://finance.naver.com/item/main.naver?code=443060</t>
  </si>
  <si>
    <t>△ 8,900</t>
  </si>
  <si>
    <t>KODEX 2차전지핵심소재10</t>
  </si>
  <si>
    <t>https://finance.naver.com/item/main.naver?code=461950</t>
  </si>
  <si>
    <t>△ 215</t>
  </si>
  <si>
    <t>동원금속</t>
  </si>
  <si>
    <t>https://finance.naver.com/item/main.naver?code=018500</t>
  </si>
  <si>
    <t>△ 86</t>
  </si>
  <si>
    <t>삼아알미늄</t>
  </si>
  <si>
    <t>https://finance.naver.com/item/main.naver?code=006110</t>
  </si>
  <si>
    <t>△ 1,700</t>
  </si>
  <si>
    <t>대동</t>
  </si>
  <si>
    <t>https://finance.naver.com/item/main.naver?code=000490</t>
  </si>
  <si>
    <t>△ 560</t>
  </si>
  <si>
    <t>STX</t>
  </si>
  <si>
    <t>https://finance.naver.com/item/main.naver?code=011810</t>
  </si>
  <si>
    <t>△ 200</t>
  </si>
  <si>
    <t>SOL 2차전지소부장Fn</t>
  </si>
  <si>
    <t>https://finance.naver.com/item/main.naver?code=455860</t>
  </si>
  <si>
    <t>△ 180</t>
  </si>
  <si>
    <t>윌비스</t>
  </si>
  <si>
    <t>https://finance.naver.com/item/main.naver?code=008600</t>
  </si>
  <si>
    <t>△ 32</t>
  </si>
  <si>
    <t>BNK 2차전지양극재</t>
  </si>
  <si>
    <t>https://finance.naver.com/item/main.naver?code=466810</t>
  </si>
  <si>
    <t>TIGER 2차전지TOP10</t>
  </si>
  <si>
    <t>https://finance.naver.com/item/main.naver?code=364980</t>
  </si>
  <si>
    <t>△ 365</t>
  </si>
  <si>
    <t>POSCO홀딩스</t>
  </si>
  <si>
    <t>https://finance.naver.com/item/main.naver?code=005490</t>
  </si>
  <si>
    <t>△ 11,000</t>
  </si>
  <si>
    <t>삼성SDI우</t>
  </si>
  <si>
    <t>https://finance.naver.com/item/main.naver?code=006405</t>
  </si>
  <si>
    <t>△ 6,000</t>
  </si>
  <si>
    <t>그린케미칼</t>
  </si>
  <si>
    <t>https://finance.naver.com/item/main.naver?code=083420</t>
  </si>
  <si>
    <t>△ 300</t>
  </si>
  <si>
    <t>TIGER 2차전지소재Fn</t>
  </si>
  <si>
    <t>https://finance.naver.com/item/main.naver?code=462010</t>
  </si>
  <si>
    <t>한국주철관</t>
  </si>
  <si>
    <t>https://finance.naver.com/item/main.naver?code=000970</t>
  </si>
  <si>
    <t>△ 250</t>
  </si>
  <si>
    <t>한올바이오파마</t>
  </si>
  <si>
    <t>https://finance.naver.com/item/main.naver?code=009420</t>
  </si>
  <si>
    <t>△ 1,600</t>
  </si>
  <si>
    <t>신풍</t>
  </si>
  <si>
    <t>https://finance.naver.com/item/main.naver?code=002870</t>
  </si>
  <si>
    <t>△ 50</t>
  </si>
  <si>
    <t>롯데정밀화학</t>
  </si>
  <si>
    <t>https://finance.naver.com/item/main.naver?code=004000</t>
  </si>
  <si>
    <t>코스모화학</t>
  </si>
  <si>
    <t>https://finance.naver.com/item/main.naver?code=005420</t>
  </si>
  <si>
    <t>△ 760</t>
  </si>
  <si>
    <t>삼성SDI</t>
  </si>
  <si>
    <t>https://finance.naver.com/item/main.naver?code=006400</t>
  </si>
  <si>
    <t>△ 9,500</t>
  </si>
  <si>
    <t>에이프로젠바이오로직스</t>
  </si>
  <si>
    <t>https://finance.naver.com/item/main.naver?code=003060</t>
  </si>
  <si>
    <t>△ 30</t>
  </si>
  <si>
    <t>우진</t>
  </si>
  <si>
    <t>https://finance.naver.com/item/main.naver?code=105840</t>
  </si>
  <si>
    <t>SOL 미국AI반도체칩메이커</t>
  </si>
  <si>
    <t>https://finance.naver.com/item/main.naver?code=479620</t>
  </si>
  <si>
    <t>△ 440</t>
  </si>
  <si>
    <t>KIWOOM K-2차전지북미공급망</t>
  </si>
  <si>
    <t>https://finance.naver.com/item/main.naver?code=488200</t>
  </si>
  <si>
    <t>포스코퓨처엠</t>
  </si>
  <si>
    <t>https://finance.naver.com/item/main.naver?code=003670</t>
  </si>
  <si>
    <t>△ 5,900</t>
  </si>
  <si>
    <t>현대제철</t>
  </si>
  <si>
    <t>https://finance.naver.com/item/main.naver?code=004020</t>
  </si>
  <si>
    <t>백광산업</t>
  </si>
  <si>
    <t>https://finance.naver.com/item/main.naver?code=001340</t>
  </si>
  <si>
    <t>송원산업</t>
  </si>
  <si>
    <t>https://finance.naver.com/item/main.naver?code=004430</t>
  </si>
  <si>
    <t>△ 470</t>
  </si>
  <si>
    <t>율촌화학</t>
  </si>
  <si>
    <t>https://finance.naver.com/item/main.naver?code=008730</t>
  </si>
  <si>
    <t>△ 1,200</t>
  </si>
  <si>
    <t>두산2우B</t>
  </si>
  <si>
    <t>https://finance.naver.com/item/main.naver?code=000157</t>
  </si>
  <si>
    <t>△ 4,500</t>
  </si>
  <si>
    <t>RISE 2차전지TOP10</t>
  </si>
  <si>
    <t>https://finance.naver.com/item/main.naver?code=465330</t>
  </si>
  <si>
    <t>△ 340</t>
  </si>
  <si>
    <t>코리아써키트</t>
  </si>
  <si>
    <t>https://finance.naver.com/item/main.naver?code=007810</t>
  </si>
  <si>
    <t>△ 350</t>
  </si>
  <si>
    <t>TIGER 2차전지테마</t>
  </si>
  <si>
    <t>https://finance.naver.com/item/main.naver?code=305540</t>
  </si>
  <si>
    <t>△ 585</t>
  </si>
  <si>
    <t>LG화학</t>
  </si>
  <si>
    <t>https://finance.naver.com/item/main.naver?code=051910</t>
  </si>
  <si>
    <t>△ 9,000</t>
  </si>
  <si>
    <t>삼화콘덴서</t>
  </si>
  <si>
    <t>https://finance.naver.com/item/main.naver?code=001820</t>
  </si>
  <si>
    <t>△ 1,050</t>
  </si>
  <si>
    <t>NI스틸</t>
  </si>
  <si>
    <t>https://finance.naver.com/item/main.naver?code=008260</t>
  </si>
  <si>
    <t>△ 130</t>
  </si>
  <si>
    <t>SK바이오사이언스</t>
  </si>
  <si>
    <t>https://finance.naver.com/item/main.naver?code=302440</t>
  </si>
  <si>
    <t>△ 1,800</t>
  </si>
  <si>
    <t>코오롱모빌리티그룹</t>
  </si>
  <si>
    <t>https://finance.naver.com/item/main.naver?code=450140</t>
  </si>
  <si>
    <t>깨끗한나라</t>
  </si>
  <si>
    <t>https://finance.naver.com/item/main.naver?code=004540</t>
  </si>
  <si>
    <t>△ 85</t>
  </si>
  <si>
    <t>테이팩스</t>
  </si>
  <si>
    <t>https://finance.naver.com/item/main.naver?code=055490</t>
  </si>
  <si>
    <t>△ 490</t>
  </si>
  <si>
    <t>우진플라임</t>
  </si>
  <si>
    <t>https://finance.naver.com/item/main.naver?code=049800</t>
  </si>
  <si>
    <t>KODEX 2차전지산업</t>
  </si>
  <si>
    <t>https://finance.naver.com/item/main.naver?code=305720</t>
  </si>
  <si>
    <t>△ 465</t>
  </si>
  <si>
    <t>지역난방공사</t>
  </si>
  <si>
    <t>https://finance.naver.com/item/main.naver?code=071320</t>
  </si>
  <si>
    <t>△ 1,500</t>
  </si>
  <si>
    <t>금호석유우</t>
  </si>
  <si>
    <t>https://finance.naver.com/item/main.naver?code=011785</t>
  </si>
  <si>
    <t>△ 1,650</t>
  </si>
  <si>
    <t>TCC스틸</t>
  </si>
  <si>
    <t>https://finance.naver.com/item/main.naver?code=002710</t>
  </si>
  <si>
    <t>백산</t>
  </si>
  <si>
    <t>https://finance.naver.com/item/main.naver?code=035150</t>
  </si>
  <si>
    <t>△ 450</t>
  </si>
  <si>
    <t>SOL 전고체배터리&amp;실리콘음극재</t>
  </si>
  <si>
    <t>https://finance.naver.com/item/main.naver?code=0005D0</t>
  </si>
  <si>
    <t>△ 370</t>
  </si>
  <si>
    <t>포스코DX</t>
  </si>
  <si>
    <t>https://finance.naver.com/item/main.naver?code=022100</t>
  </si>
  <si>
    <t>△ 630</t>
  </si>
  <si>
    <t>SK아이이테크놀로지</t>
  </si>
  <si>
    <t>https://finance.naver.com/item/main.naver?code=361610</t>
  </si>
  <si>
    <t>무학</t>
  </si>
  <si>
    <t>https://finance.naver.com/item/main.naver?code=033920</t>
  </si>
  <si>
    <t>티웨이항공</t>
  </si>
  <si>
    <t>https://finance.naver.com/item/main.naver?code=091810</t>
  </si>
  <si>
    <t>△ 95</t>
  </si>
  <si>
    <t>TIGER 200 철강소재</t>
  </si>
  <si>
    <t>https://finance.naver.com/item/main.naver?code=139240</t>
  </si>
  <si>
    <t>△ 270</t>
  </si>
  <si>
    <t>PLUS 글로벌원자력밸류체인</t>
  </si>
  <si>
    <t>https://finance.naver.com/item/main.naver?code=0007G0</t>
  </si>
  <si>
    <t>△ 290</t>
  </si>
  <si>
    <t>자화전자</t>
  </si>
  <si>
    <t>https://finance.naver.com/item/main.naver?code=033240</t>
  </si>
  <si>
    <t>경보제약</t>
  </si>
  <si>
    <t>https://finance.naver.com/item/main.naver?code=214390</t>
  </si>
  <si>
    <t>△ 190</t>
  </si>
  <si>
    <t>고영</t>
  </si>
  <si>
    <t>https://finance.naver.com/item/main.naver?code=098460</t>
  </si>
  <si>
    <t>▲ 2,820</t>
  </si>
  <si>
    <t>제주반도체</t>
  </si>
  <si>
    <t>https://finance.naver.com/item/main.naver?code=080220</t>
  </si>
  <si>
    <t>▲ 2,930</t>
  </si>
  <si>
    <t>세원물산</t>
  </si>
  <si>
    <t>https://finance.naver.com/item/main.naver?code=024830</t>
  </si>
  <si>
    <t>▲ 2,380</t>
  </si>
  <si>
    <t>DH오토웨어</t>
  </si>
  <si>
    <t>https://finance.naver.com/item/main.naver?code=025440</t>
  </si>
  <si>
    <t>▲ 252</t>
  </si>
  <si>
    <t>한선엔지니어링</t>
  </si>
  <si>
    <t>https://finance.naver.com/item/main.naver?code=452280</t>
  </si>
  <si>
    <t>△ 1,590</t>
  </si>
  <si>
    <t>진영</t>
  </si>
  <si>
    <t>https://finance.naver.com/item/main.naver?code=285800</t>
  </si>
  <si>
    <t>△ 530</t>
  </si>
  <si>
    <t>퀄리타스반도체</t>
  </si>
  <si>
    <t>https://finance.naver.com/item/main.naver?code=432720</t>
  </si>
  <si>
    <t>△ 1,940</t>
  </si>
  <si>
    <t>미래반도체</t>
  </si>
  <si>
    <t>https://finance.naver.com/item/main.naver?code=254490</t>
  </si>
  <si>
    <t>△ 2,120</t>
  </si>
  <si>
    <t>인텍플러스</t>
  </si>
  <si>
    <t>https://finance.naver.com/item/main.naver?code=064290</t>
  </si>
  <si>
    <t>△ 2,100</t>
  </si>
  <si>
    <t>비보존 제약</t>
  </si>
  <si>
    <t>https://finance.naver.com/item/main.naver?code=082800</t>
  </si>
  <si>
    <t>△ 1,120</t>
  </si>
  <si>
    <t>테크엘</t>
  </si>
  <si>
    <t>https://finance.naver.com/item/main.naver?code=064520</t>
  </si>
  <si>
    <t>△ 298</t>
  </si>
  <si>
    <t>피노</t>
  </si>
  <si>
    <t>https://finance.naver.com/item/main.naver?code=033790</t>
  </si>
  <si>
    <t>△ 840</t>
  </si>
  <si>
    <t>케일럼</t>
  </si>
  <si>
    <t>https://finance.naver.com/item/main.naver?code=258610</t>
  </si>
  <si>
    <t>△ 210</t>
  </si>
  <si>
    <t>큐렉소</t>
  </si>
  <si>
    <t>https://finance.naver.com/item/main.naver?code=060280</t>
  </si>
  <si>
    <t>△ 1,230</t>
  </si>
  <si>
    <t>노을</t>
  </si>
  <si>
    <t>https://finance.naver.com/item/main.naver?code=376930</t>
  </si>
  <si>
    <t>△ 390</t>
  </si>
  <si>
    <t>나노팀</t>
  </si>
  <si>
    <t>https://finance.naver.com/item/main.naver?code=417010</t>
  </si>
  <si>
    <t>이에이트</t>
  </si>
  <si>
    <t>https://finance.naver.com/item/main.naver?code=418620</t>
  </si>
  <si>
    <t>한컴위드</t>
  </si>
  <si>
    <t>https://finance.naver.com/item/main.naver?code=054920</t>
  </si>
  <si>
    <t>△ 330</t>
  </si>
  <si>
    <t>디이엔티</t>
  </si>
  <si>
    <t>https://finance.naver.com/item/main.naver?code=079810</t>
  </si>
  <si>
    <t>△ 600</t>
  </si>
  <si>
    <t>비나텍</t>
  </si>
  <si>
    <t>https://finance.naver.com/item/main.naver?code=126340</t>
  </si>
  <si>
    <t>△ 2,800</t>
  </si>
  <si>
    <t>어보브반도체</t>
  </si>
  <si>
    <t>https://finance.naver.com/item/main.naver?code=102120</t>
  </si>
  <si>
    <t>아이에이</t>
  </si>
  <si>
    <t>https://finance.naver.com/item/main.naver?code=038880</t>
  </si>
  <si>
    <t>△ 25</t>
  </si>
  <si>
    <t>피제이전자</t>
  </si>
  <si>
    <t>https://finance.naver.com/item/main.naver?code=006140</t>
  </si>
  <si>
    <t>프럼파스트</t>
  </si>
  <si>
    <t>https://finance.naver.com/item/main.naver?code=035200</t>
  </si>
  <si>
    <t>오픈놀</t>
  </si>
  <si>
    <t>https://finance.naver.com/item/main.naver?code=440320</t>
  </si>
  <si>
    <t>△ 650</t>
  </si>
  <si>
    <t>비엠티</t>
  </si>
  <si>
    <t>https://finance.naver.com/item/main.naver?code=086670</t>
  </si>
  <si>
    <t>△ 690</t>
  </si>
  <si>
    <t>앱코</t>
  </si>
  <si>
    <t>https://finance.naver.com/item/main.naver?code=129890</t>
  </si>
  <si>
    <t>△ 87</t>
  </si>
  <si>
    <t>에이에프더블류</t>
  </si>
  <si>
    <t>https://finance.naver.com/item/main.naver?code=312610</t>
  </si>
  <si>
    <t>△ 181</t>
  </si>
  <si>
    <t>하이퍼코퍼레이션</t>
  </si>
  <si>
    <t>https://finance.naver.com/item/main.naver?code=065650</t>
  </si>
  <si>
    <t>△ 112</t>
  </si>
  <si>
    <t>홈센타홀딩스</t>
  </si>
  <si>
    <t>https://finance.naver.com/item/main.naver?code=060560</t>
  </si>
  <si>
    <t>레이저쎌</t>
  </si>
  <si>
    <t>https://finance.naver.com/item/main.naver?code=412350</t>
  </si>
  <si>
    <t>△ 360</t>
  </si>
  <si>
    <t>제이앤티씨</t>
  </si>
  <si>
    <t>https://finance.naver.com/item/main.naver?code=204270</t>
  </si>
  <si>
    <t>화성밸브</t>
  </si>
  <si>
    <t>https://finance.naver.com/item/main.naver?code=039610</t>
  </si>
  <si>
    <t>△ 710</t>
  </si>
  <si>
    <t>케이씨피드</t>
  </si>
  <si>
    <t>https://finance.naver.com/item/main.naver?code=025880</t>
  </si>
  <si>
    <t>△ 260</t>
  </si>
  <si>
    <t>큐알티</t>
  </si>
  <si>
    <t>https://finance.naver.com/item/main.naver?code=405100</t>
  </si>
  <si>
    <t>△ 1,030</t>
  </si>
  <si>
    <t>누리플랜</t>
  </si>
  <si>
    <t>https://finance.naver.com/item/main.naver?code=069140</t>
  </si>
  <si>
    <t>△ 94</t>
  </si>
  <si>
    <t>사피엔반도체</t>
  </si>
  <si>
    <t>https://finance.naver.com/item/main.naver?code=452430</t>
  </si>
  <si>
    <t>코렌텍</t>
  </si>
  <si>
    <t>https://finance.naver.com/item/main.naver?code=104540</t>
  </si>
  <si>
    <t>디엔에이링크</t>
  </si>
  <si>
    <t>https://finance.naver.com/item/main.naver?code=127120</t>
  </si>
  <si>
    <t>아시아종묘</t>
  </si>
  <si>
    <t>https://finance.naver.com/item/main.naver?code=154030</t>
  </si>
  <si>
    <t>△ 155</t>
  </si>
  <si>
    <t>동일금속</t>
  </si>
  <si>
    <t>https://finance.naver.com/item/main.naver?code=109860</t>
  </si>
  <si>
    <t>태성</t>
  </si>
  <si>
    <t>https://finance.naver.com/item/main.naver?code=323280</t>
  </si>
  <si>
    <t>에스피소프트</t>
  </si>
  <si>
    <t>https://finance.naver.com/item/main.naver?code=443670</t>
  </si>
  <si>
    <t>△ 640</t>
  </si>
  <si>
    <t>현대힘스</t>
  </si>
  <si>
    <t>https://finance.naver.com/item/main.naver?code=460930</t>
  </si>
  <si>
    <t>△ 1,290</t>
  </si>
  <si>
    <t>에스에이티이엔지</t>
  </si>
  <si>
    <t>https://finance.naver.com/item/main.naver?code=351320</t>
  </si>
  <si>
    <t>△ 91</t>
  </si>
  <si>
    <t>대신정보통신</t>
  </si>
  <si>
    <t>https://finance.naver.com/item/main.naver?code=020180</t>
  </si>
  <si>
    <t>△ 71</t>
  </si>
  <si>
    <t>원티드랩</t>
  </si>
  <si>
    <t>https://finance.naver.com/item/main.naver?code=376980</t>
  </si>
  <si>
    <t>나노신소재</t>
  </si>
  <si>
    <t>https://finance.naver.com/item/main.naver?code=121600</t>
  </si>
  <si>
    <t>성우</t>
  </si>
  <si>
    <t>https://finance.naver.com/item/main.naver?code=458650</t>
  </si>
  <si>
    <t>△ 1,180</t>
  </si>
  <si>
    <t>더블유에스아이</t>
  </si>
  <si>
    <t>https://finance.naver.com/item/main.naver?code=299170</t>
  </si>
  <si>
    <t>△ 106</t>
  </si>
  <si>
    <t>아바코</t>
  </si>
  <si>
    <t>https://finance.naver.com/item/main.naver?code=083930</t>
  </si>
  <si>
    <t>오픈엣지테크놀로지</t>
  </si>
  <si>
    <t>https://finance.naver.com/item/main.naver?code=394280</t>
  </si>
  <si>
    <t>△ 890</t>
  </si>
  <si>
    <t>브이엠</t>
  </si>
  <si>
    <t>https://finance.naver.com/item/main.naver?code=089970</t>
  </si>
  <si>
    <t>에코프로비엠</t>
  </si>
  <si>
    <t>https://finance.naver.com/item/main.naver?code=247540</t>
  </si>
  <si>
    <t>성우전자</t>
  </si>
  <si>
    <t>https://finance.naver.com/item/main.naver?code=081580</t>
  </si>
  <si>
    <t>대명소노시즌</t>
  </si>
  <si>
    <t>https://finance.naver.com/item/main.naver?code=007720</t>
  </si>
  <si>
    <t>코세스</t>
  </si>
  <si>
    <t>https://finance.naver.com/item/main.naver?code=089890</t>
  </si>
  <si>
    <t>△ 420</t>
  </si>
  <si>
    <t>티사이언티픽</t>
  </si>
  <si>
    <t>https://finance.naver.com/item/main.naver?code=057680</t>
  </si>
  <si>
    <t>△ 65</t>
  </si>
  <si>
    <t>케이쓰리아이</t>
  </si>
  <si>
    <t>https://finance.naver.com/item/main.naver?code=431190</t>
  </si>
  <si>
    <t>중앙첨단소재</t>
  </si>
  <si>
    <t>https://finance.naver.com/item/main.naver?code=051980</t>
  </si>
  <si>
    <t>△ 500</t>
  </si>
  <si>
    <t>아이엘사이언스</t>
  </si>
  <si>
    <t>https://finance.naver.com/item/main.naver?code=307180</t>
  </si>
  <si>
    <t>이스트소프트</t>
  </si>
  <si>
    <t>https://finance.naver.com/item/main.naver?code=047560</t>
  </si>
  <si>
    <t>선익시스템</t>
  </si>
  <si>
    <t>https://finance.naver.com/item/main.naver?code=171090</t>
  </si>
  <si>
    <t>△ 2,600</t>
  </si>
  <si>
    <t>마이크로컨텍솔</t>
  </si>
  <si>
    <t>https://finance.naver.com/item/main.naver?code=098120</t>
  </si>
  <si>
    <t>△ 320</t>
  </si>
  <si>
    <t>소프트센우</t>
  </si>
  <si>
    <t>https://finance.naver.com/item/main.naver?code=032685</t>
  </si>
  <si>
    <t>△ 400</t>
  </si>
  <si>
    <t>라온텍</t>
  </si>
  <si>
    <t>https://finance.naver.com/item/main.naver?code=418420</t>
  </si>
  <si>
    <t>동일스틸럭스</t>
  </si>
  <si>
    <t>https://finance.naver.com/item/main.naver?code=023790</t>
  </si>
  <si>
    <t>△ 59</t>
  </si>
  <si>
    <t>펨트론</t>
  </si>
  <si>
    <t>https://finance.naver.com/item/main.naver?code=168360</t>
  </si>
  <si>
    <t>구영테크</t>
  </si>
  <si>
    <t>https://finance.naver.com/item/main.naver?code=053270</t>
  </si>
  <si>
    <t>아비코전자</t>
  </si>
  <si>
    <t>https://finance.naver.com/item/main.naver?code=036010</t>
  </si>
  <si>
    <t>아이티엠반도체</t>
  </si>
  <si>
    <t>https://finance.naver.com/item/main.naver?code=084850</t>
  </si>
  <si>
    <t>△ 660</t>
  </si>
  <si>
    <t>지아이이노베이션</t>
  </si>
  <si>
    <t>https://finance.naver.com/item/main.naver?code=358570</t>
  </si>
  <si>
    <t>큐로셀</t>
  </si>
  <si>
    <t>https://finance.naver.com/item/main.naver?code=372320</t>
  </si>
  <si>
    <t>폴라리스AI</t>
  </si>
  <si>
    <t>https://finance.naver.com/item/main.naver?code=039980</t>
  </si>
  <si>
    <t>△ 145</t>
  </si>
  <si>
    <t>와이팜</t>
  </si>
  <si>
    <t>https://finance.naver.com/item/main.naver?code=332570</t>
  </si>
  <si>
    <t>티엘비</t>
  </si>
  <si>
    <t>https://finance.naver.com/item/main.naver?code=356860</t>
  </si>
  <si>
    <t>티디에스팜</t>
  </si>
  <si>
    <t>https://finance.naver.com/item/main.naver?code=464280</t>
  </si>
  <si>
    <t>원익피앤이</t>
  </si>
  <si>
    <t>https://finance.naver.com/item/main.naver?code=217820</t>
  </si>
  <si>
    <t>피엔티</t>
  </si>
  <si>
    <t>https://finance.naver.com/item/main.naver?code=137400</t>
  </si>
  <si>
    <t>△ 2,000</t>
  </si>
  <si>
    <t>자이언트스텝</t>
  </si>
  <si>
    <t>https://finance.naver.com/item/main.naver?code=289220</t>
  </si>
  <si>
    <t>△ 310</t>
  </si>
  <si>
    <t>아티스트유나이티드</t>
  </si>
  <si>
    <t>https://finance.naver.com/item/main.naver?code=321820</t>
  </si>
  <si>
    <t>△ 540</t>
  </si>
  <si>
    <t>상신이디피</t>
  </si>
  <si>
    <t>https://finance.naver.com/item/main.naver?code=091580</t>
  </si>
  <si>
    <t>하이텍팜</t>
  </si>
  <si>
    <t>https://finance.naver.com/item/main.naver?code=106190</t>
  </si>
  <si>
    <t>△ 680</t>
  </si>
  <si>
    <t>퓨릿</t>
  </si>
  <si>
    <t>https://finance.naver.com/item/main.naver?code=445180</t>
  </si>
  <si>
    <t>△ 280</t>
  </si>
  <si>
    <t>디와이디</t>
  </si>
  <si>
    <t>https://finance.naver.com/item/main.naver?code=219550</t>
  </si>
  <si>
    <t>△ 28</t>
  </si>
  <si>
    <t>포바이포</t>
  </si>
  <si>
    <t>https://finance.naver.com/item/main.naver?code=389140</t>
  </si>
  <si>
    <t>△ 230</t>
  </si>
  <si>
    <t>뉴프렉스</t>
  </si>
  <si>
    <t>https://finance.naver.com/item/main.naver?code=085670</t>
  </si>
  <si>
    <t>△ 240</t>
  </si>
  <si>
    <t>네패스아크</t>
  </si>
  <si>
    <t>https://finance.naver.com/item/main.naver?code=330860</t>
  </si>
  <si>
    <t>△ 550</t>
  </si>
  <si>
    <t>와이씨켐</t>
  </si>
  <si>
    <t>https://finance.naver.com/item/main.naver?code=112290</t>
  </si>
  <si>
    <t>△ 950</t>
  </si>
  <si>
    <t>코나아이</t>
  </si>
  <si>
    <t>https://finance.naver.com/item/main.naver?code=052400</t>
  </si>
  <si>
    <t>신흥에스이씨</t>
  </si>
  <si>
    <t>https://finance.naver.com/item/main.naver?code=243840</t>
  </si>
  <si>
    <t>네오셈</t>
  </si>
  <si>
    <t>https://finance.naver.com/item/main.naver?code=253590</t>
  </si>
  <si>
    <t>우리바이오</t>
  </si>
  <si>
    <t>https://finance.naver.com/item/main.naver?code=082850</t>
  </si>
  <si>
    <t>유니셈</t>
  </si>
  <si>
    <t>https://finance.naver.com/item/main.naver?code=036200</t>
  </si>
  <si>
    <t>칩스앤미디어</t>
  </si>
  <si>
    <t>https://finance.naver.com/item/main.naver?code=094360</t>
  </si>
  <si>
    <t>천보</t>
  </si>
  <si>
    <t>https://finance.naver.com/item/main.naver?code=278280</t>
  </si>
  <si>
    <t>아바텍</t>
  </si>
  <si>
    <t>https://finance.naver.com/item/main.naver?code=149950</t>
  </si>
  <si>
    <t>누리플렉스</t>
  </si>
  <si>
    <t>https://finance.naver.com/item/main.naver?code=040160</t>
  </si>
  <si>
    <t>△ 115</t>
  </si>
  <si>
    <t>미래컴퍼니</t>
  </si>
  <si>
    <t>https://finance.naver.com/item/main.naver?code=049950</t>
  </si>
  <si>
    <t>알멕</t>
  </si>
  <si>
    <t>https://finance.naver.com/item/main.naver?code=354320</t>
  </si>
  <si>
    <t>KX하이텍</t>
  </si>
  <si>
    <t>https://finance.naver.com/item/main.naver?code=052900</t>
  </si>
  <si>
    <t>△ 39</t>
  </si>
  <si>
    <t>엑시콘</t>
  </si>
  <si>
    <t>https://finance.naver.com/item/main.naver?code=092870</t>
  </si>
  <si>
    <t>에코아이</t>
  </si>
  <si>
    <t>https://finance.naver.com/item/main.naver?code=448280</t>
  </si>
  <si>
    <t>△ 900</t>
  </si>
  <si>
    <t>케이피티유</t>
  </si>
  <si>
    <t>https://finance.naver.com/item/main.naver?code=054410</t>
  </si>
  <si>
    <t>△ 135</t>
  </si>
  <si>
    <t>에코바이오</t>
  </si>
  <si>
    <t>https://finance.naver.com/item/main.naver?code=038870</t>
  </si>
  <si>
    <t>바이브컴퍼니</t>
  </si>
  <si>
    <t>https://finance.naver.com/item/main.naver?code=301300</t>
  </si>
  <si>
    <t>NE능률</t>
  </si>
  <si>
    <t>https://finance.naver.com/item/main.naver?code=053290</t>
  </si>
  <si>
    <t>뱅크웨어글로벌</t>
  </si>
  <si>
    <t>https://finance.naver.com/item/main.naver?code=199480</t>
  </si>
  <si>
    <t>피엔티엠에스</t>
  </si>
  <si>
    <t>https://finance.naver.com/item/main.naver?code=257370</t>
  </si>
  <si>
    <t>△ 140</t>
  </si>
  <si>
    <t>셀비온</t>
  </si>
  <si>
    <t>https://finance.naver.com/item/main.naver?code=308430</t>
  </si>
  <si>
    <t>△ 610</t>
  </si>
  <si>
    <t>아미코젠</t>
  </si>
  <si>
    <t>https://finance.naver.com/item/main.naver?code=092040</t>
  </si>
  <si>
    <t>△ 160</t>
  </si>
  <si>
    <t>에코프로</t>
  </si>
  <si>
    <t>https://finance.naver.com/item/main.naver?code=086520</t>
  </si>
  <si>
    <t>△ 2,400</t>
  </si>
  <si>
    <t>대주전자재료</t>
  </si>
  <si>
    <t>https://finance.naver.com/item/main.naver?code=078600</t>
  </si>
  <si>
    <t>△ 4,000</t>
  </si>
  <si>
    <t>티에스아이</t>
  </si>
  <si>
    <t>https://finance.naver.com/item/main.naver?code=277880</t>
  </si>
  <si>
    <t>대동스틸</t>
  </si>
  <si>
    <t>https://finance.naver.com/item/main.naver?code=048470</t>
  </si>
  <si>
    <t>듀오백</t>
  </si>
  <si>
    <t>https://finance.naver.com/item/main.naver?code=073190</t>
  </si>
  <si>
    <t>△ 105</t>
  </si>
  <si>
    <t>아우딘퓨쳐스</t>
  </si>
  <si>
    <t>https://finance.naver.com/item/main.naver?code=227610</t>
  </si>
  <si>
    <t>△ 46</t>
  </si>
  <si>
    <t>모비데이즈</t>
  </si>
  <si>
    <t>https://finance.naver.com/item/main.naver?code=363260</t>
  </si>
  <si>
    <t>△ 90</t>
  </si>
  <si>
    <t>화신정공</t>
  </si>
  <si>
    <t>https://finance.naver.com/item/main.naver?code=126640</t>
  </si>
  <si>
    <t>한국정밀기계</t>
  </si>
  <si>
    <t>https://finance.naver.com/item/main.naver?code=101680</t>
  </si>
  <si>
    <t>△ 110</t>
  </si>
  <si>
    <t>이원컴포텍</t>
  </si>
  <si>
    <t>https://finance.naver.com/item/main.naver?code=088290</t>
  </si>
  <si>
    <t>△ 40</t>
  </si>
  <si>
    <t>하이록코리아</t>
  </si>
  <si>
    <t>https://finance.naver.com/item/main.naver?code=013030</t>
  </si>
  <si>
    <t>에어레인</t>
  </si>
  <si>
    <t>https://finance.naver.com/item/main.naver?code=163280</t>
  </si>
  <si>
    <t>등락현황 전체</t>
    <phoneticPr fontId="1" type="noConversion"/>
  </si>
  <si>
    <t>등락현황 상승</t>
    <phoneticPr fontId="1" type="noConversion"/>
  </si>
  <si>
    <t>등락현황 보합</t>
    <phoneticPr fontId="1" type="noConversion"/>
  </si>
  <si>
    <t>등락현황 하락</t>
    <phoneticPr fontId="1" type="noConversion"/>
  </si>
  <si>
    <t>전기제품</t>
  </si>
  <si>
    <t>https://finance.naver.com/sise/sise_group_detail.naver?type=upjong&amp;no=283</t>
  </si>
  <si>
    <t>철강</t>
  </si>
  <si>
    <t>https://finance.naver.com/sise/sise_group_detail.naver?type=upjong&amp;no=304</t>
  </si>
  <si>
    <t>복합유틸리티</t>
  </si>
  <si>
    <t>https://finance.naver.com/sise/sise_group_detail.naver?type=upjong&amp;no=331</t>
  </si>
  <si>
    <t>화학</t>
  </si>
  <si>
    <t>https://finance.naver.com/sise/sise_group_detail.naver?type=upjong&amp;no=272</t>
  </si>
  <si>
    <t>전자장비와기기</t>
  </si>
  <si>
    <t>https://finance.naver.com/sise/sise_group_detail.naver?type=upjong&amp;no=282</t>
  </si>
  <si>
    <t>포장재</t>
  </si>
  <si>
    <t>https://finance.naver.com/sise/sise_group_detail.naver?type=upjong&amp;no=311</t>
  </si>
  <si>
    <t>건강관리기술</t>
  </si>
  <si>
    <t>https://finance.naver.com/sise/sise_group_detail.naver?type=upjong&amp;no=288</t>
  </si>
  <si>
    <t>핸드셋</t>
  </si>
  <si>
    <t>https://finance.naver.com/sise/sise_group_detail.naver?type=upjong&amp;no=292</t>
  </si>
  <si>
    <t>가스유틸리티</t>
  </si>
  <si>
    <t>https://finance.naver.com/sise/sise_group_detail.naver?type=upjong&amp;no=312</t>
  </si>
  <si>
    <t>통신장비</t>
  </si>
  <si>
    <t>https://finance.naver.com/sise/sise_group_detail.naver?type=upjong&amp;no=294</t>
  </si>
  <si>
    <t>조선</t>
  </si>
  <si>
    <t>https://finance.naver.com/sise/sise_group_detail.naver?type=upjong&amp;no=291</t>
  </si>
  <si>
    <t>상업서비스와공급품</t>
  </si>
  <si>
    <t>https://finance.naver.com/sise/sise_group_detail.naver?type=upjong&amp;no=324</t>
  </si>
  <si>
    <t>컴퓨터와주변기기</t>
  </si>
  <si>
    <t>https://finance.naver.com/sise/sise_group_detail.naver?type=upjong&amp;no=293</t>
  </si>
  <si>
    <t>무역회사와판매업체</t>
  </si>
  <si>
    <t>https://finance.naver.com/sise/sise_group_detail.naver?type=upjong&amp;no=334</t>
  </si>
  <si>
    <t>항공사</t>
  </si>
  <si>
    <t>https://finance.naver.com/sise/sise_group_detail.naver?type=upjong&amp;no=305</t>
  </si>
  <si>
    <t>생물공학</t>
  </si>
  <si>
    <t>https://finance.naver.com/sise/sise_group_detail.naver?type=upjong&amp;no=286</t>
  </si>
  <si>
    <t>은행</t>
  </si>
  <si>
    <t>https://finance.naver.com/sise/sise_group_detail.naver?type=upjong&amp;no=301</t>
  </si>
  <si>
    <t>IT서비스</t>
  </si>
  <si>
    <t>https://finance.naver.com/sise/sise_group_detail.naver?type=upjong&amp;no=267</t>
  </si>
  <si>
    <t>백화점과일반상점</t>
  </si>
  <si>
    <t>https://finance.naver.com/sise/sise_group_detail.naver?type=upjong&amp;no=264</t>
  </si>
  <si>
    <t>소프트웨어</t>
  </si>
  <si>
    <t>https://finance.naver.com/sise/sise_group_detail.naver?type=upjong&amp;no=287</t>
  </si>
  <si>
    <t>전자제품</t>
  </si>
  <si>
    <t>https://finance.naver.com/sise/sise_group_detail.naver?type=upjong&amp;no=307</t>
  </si>
  <si>
    <t>복합기업</t>
  </si>
  <si>
    <t>https://finance.naver.com/sise/sise_group_detail.naver?type=upjong&amp;no=276</t>
  </si>
  <si>
    <t>전기유틸리티</t>
  </si>
  <si>
    <t>https://finance.naver.com/sise/sise_group_detail.naver?type=upjong&amp;no=325</t>
  </si>
  <si>
    <t>기타</t>
  </si>
  <si>
    <t>https://finance.naver.com/sise/sise_group_detail.naver?type=upjong&amp;no=25</t>
  </si>
  <si>
    <t>건축제품</t>
  </si>
  <si>
    <t>https://finance.naver.com/sise/sise_group_detail.naver?type=upjong&amp;no=320</t>
  </si>
  <si>
    <t>가정용품</t>
  </si>
  <si>
    <t>https://finance.naver.com/sise/sise_group_detail.naver?type=upjong&amp;no=297</t>
  </si>
  <si>
    <t>다각화된통신서비스</t>
  </si>
  <si>
    <t>https://finance.naver.com/sise/sise_group_detail.naver?type=upjong&amp;no=336</t>
  </si>
  <si>
    <t>음료</t>
  </si>
  <si>
    <t>https://finance.naver.com/sise/sise_group_detail.naver?type=upjong&amp;no=309</t>
  </si>
  <si>
    <t>증권</t>
  </si>
  <si>
    <t>https://finance.naver.com/sise/sise_group_detail.naver?type=upjong&amp;no=321</t>
  </si>
  <si>
    <t>디스플레이장비및부품</t>
  </si>
  <si>
    <t>https://finance.naver.com/sise/sise_group_detail.naver?type=upjong&amp;no=269</t>
  </si>
  <si>
    <t>섬유,의류,신발,호화품</t>
  </si>
  <si>
    <t>https://finance.naver.com/sise/sise_group_detail.naver?type=upjong&amp;no=274</t>
  </si>
  <si>
    <t>제약</t>
  </si>
  <si>
    <t>https://finance.naver.com/sise/sise_group_detail.naver?type=upjong&amp;no=261</t>
  </si>
  <si>
    <t>종이와목재</t>
  </si>
  <si>
    <t>https://finance.naver.com/sise/sise_group_detail.naver?type=upjong&amp;no=318</t>
  </si>
  <si>
    <t>디스플레이패널</t>
  </si>
  <si>
    <t>https://finance.naver.com/sise/sise_group_detail.naver?type=upjong&amp;no=327</t>
  </si>
  <si>
    <t>게임엔터테인먼트</t>
  </si>
  <si>
    <t>https://finance.naver.com/sise/sise_group_detail.naver?type=upjong&amp;no=263</t>
  </si>
  <si>
    <t>다각화된소비자서비스</t>
  </si>
  <si>
    <t>https://finance.naver.com/sise/sise_group_detail.naver?type=upjong&amp;no=339</t>
  </si>
  <si>
    <t>건축자재</t>
  </si>
  <si>
    <t>https://finance.naver.com/sise/sise_group_detail.naver?type=upjong&amp;no=289</t>
  </si>
  <si>
    <t>운송인프라</t>
  </si>
  <si>
    <t>https://finance.naver.com/sise/sise_group_detail.naver?type=upjong&amp;no=296</t>
  </si>
  <si>
    <t>식품과기본식료품소매</t>
  </si>
  <si>
    <t>https://finance.naver.com/sise/sise_group_detail.naver?type=upjong&amp;no=302</t>
  </si>
  <si>
    <t>무선통신서비스</t>
  </si>
  <si>
    <t>https://finance.naver.com/sise/sise_group_detail.naver?type=upjong&amp;no=333</t>
  </si>
  <si>
    <t>기계</t>
  </si>
  <si>
    <t>https://finance.naver.com/sise/sise_group_detail.naver?type=upjong&amp;no=299</t>
  </si>
  <si>
    <t>도로와철도운송</t>
  </si>
  <si>
    <t>https://finance.naver.com/sise/sise_group_detail.naver?type=upjong&amp;no=329</t>
  </si>
  <si>
    <t>석유와가스</t>
  </si>
  <si>
    <t>https://finance.naver.com/sise/sise_group_detail.naver?type=upjong&amp;no=313</t>
  </si>
  <si>
    <t>식품</t>
  </si>
  <si>
    <t>https://finance.naver.com/sise/sise_group_detail.naver?type=upjong&amp;no=268</t>
  </si>
  <si>
    <t>전문소매</t>
  </si>
  <si>
    <t>https://finance.naver.com/sise/sise_group_detail.naver?type=upjong&amp;no=328</t>
  </si>
  <si>
    <t>레저용장비와제품</t>
  </si>
  <si>
    <t>https://finance.naver.com/sise/sise_group_detail.naver?type=upjong&amp;no=271</t>
  </si>
  <si>
    <t>호텔,레스토랑,레저</t>
  </si>
  <si>
    <t>https://finance.naver.com/sise/sise_group_detail.naver?type=upjong&amp;no=317</t>
  </si>
  <si>
    <t>교육서비스</t>
  </si>
  <si>
    <t>https://finance.naver.com/sise/sise_group_detail.naver?type=upjong&amp;no=290</t>
  </si>
  <si>
    <t>부동산</t>
  </si>
  <si>
    <t>https://finance.naver.com/sise/sise_group_detail.naver?type=upjong&amp;no=280</t>
  </si>
  <si>
    <t>반도체와반도체장비</t>
  </si>
  <si>
    <t>https://finance.naver.com/sise/sise_group_detail.naver?type=upjong&amp;no=278</t>
  </si>
  <si>
    <t>건강관리장비와용품</t>
  </si>
  <si>
    <t>https://finance.naver.com/sise/sise_group_detail.naver?type=upjong&amp;no=281</t>
  </si>
  <si>
    <t>카드</t>
  </si>
  <si>
    <t>https://finance.naver.com/sise/sise_group_detail.naver?type=upjong&amp;no=337</t>
  </si>
  <si>
    <t>광고</t>
  </si>
  <si>
    <t>https://finance.naver.com/sise/sise_group_detail.naver?type=upjong&amp;no=310</t>
  </si>
  <si>
    <t>건설</t>
  </si>
  <si>
    <t>https://finance.naver.com/sise/sise_group_detail.naver?type=upjong&amp;no=279</t>
  </si>
  <si>
    <t>자동차</t>
  </si>
  <si>
    <t>https://finance.naver.com/sise/sise_group_detail.naver?type=upjong&amp;no=273</t>
  </si>
  <si>
    <t>사무용전자제품</t>
  </si>
  <si>
    <t>https://finance.naver.com/sise/sise_group_detail.naver?type=upjong&amp;no=338</t>
  </si>
  <si>
    <t>창업투자</t>
  </si>
  <si>
    <t>https://finance.naver.com/sise/sise_group_detail.naver?type=upjong&amp;no=277</t>
  </si>
  <si>
    <t>문구류</t>
  </si>
  <si>
    <t>https://finance.naver.com/sise/sise_group_detail.naver?type=upjong&amp;no=332</t>
  </si>
  <si>
    <t>출판</t>
  </si>
  <si>
    <t>https://finance.naver.com/sise/sise_group_detail.naver?type=upjong&amp;no=314</t>
  </si>
  <si>
    <t>화장품</t>
  </si>
  <si>
    <t>https://finance.naver.com/sise/sise_group_detail.naver?type=upjong&amp;no=266</t>
  </si>
  <si>
    <t>에너지장비및서비스</t>
  </si>
  <si>
    <t>https://finance.naver.com/sise/sise_group_detail.naver?type=upjong&amp;no=295</t>
  </si>
  <si>
    <t>비철금속</t>
  </si>
  <si>
    <t>https://finance.naver.com/sise/sise_group_detail.naver?type=upjong&amp;no=322</t>
  </si>
  <si>
    <t>판매업체</t>
  </si>
  <si>
    <t>https://finance.naver.com/sise/sise_group_detail.naver?type=upjong&amp;no=265</t>
  </si>
  <si>
    <t>우주항공과국방</t>
  </si>
  <si>
    <t>https://finance.naver.com/sise/sise_group_detail.naver?type=upjong&amp;no=284</t>
  </si>
  <si>
    <t>양방향미디어와서비스</t>
  </si>
  <si>
    <t>https://finance.naver.com/sise/sise_group_detail.naver?type=upjong&amp;no=300</t>
  </si>
  <si>
    <t>기타금융</t>
  </si>
  <si>
    <t>https://finance.naver.com/sise/sise_group_detail.naver?type=upjong&amp;no=319</t>
  </si>
  <si>
    <t>담배</t>
  </si>
  <si>
    <t>https://finance.naver.com/sise/sise_group_detail.naver?type=upjong&amp;no=275</t>
  </si>
  <si>
    <t>방송과엔터테인먼트</t>
  </si>
  <si>
    <t>https://finance.naver.com/sise/sise_group_detail.naver?type=upjong&amp;no=285</t>
  </si>
  <si>
    <t>건강관리업체및서비스</t>
  </si>
  <si>
    <t>https://finance.naver.com/sise/sise_group_detail.naver?type=upjong&amp;no=316</t>
  </si>
  <si>
    <t>가정용기기와용품</t>
  </si>
  <si>
    <t>https://finance.naver.com/sise/sise_group_detail.naver?type=upjong&amp;no=298</t>
  </si>
  <si>
    <t>항공화물운송과물류</t>
  </si>
  <si>
    <t>https://finance.naver.com/sise/sise_group_detail.naver?type=upjong&amp;no=326</t>
  </si>
  <si>
    <t>손해보험</t>
  </si>
  <si>
    <t>https://finance.naver.com/sise/sise_group_detail.naver?type=upjong&amp;no=315</t>
  </si>
  <si>
    <t>생명과학도구및서비스</t>
  </si>
  <si>
    <t>https://finance.naver.com/sise/sise_group_detail.naver?type=upjong&amp;no=262</t>
  </si>
  <si>
    <t>자동차부품</t>
  </si>
  <si>
    <t>https://finance.naver.com/sise/sise_group_detail.naver?type=upjong&amp;no=270</t>
  </si>
  <si>
    <t>가구</t>
  </si>
  <si>
    <t>https://finance.naver.com/sise/sise_group_detail.naver?type=upjong&amp;no=303</t>
  </si>
  <si>
    <t>생명보험</t>
  </si>
  <si>
    <t>https://finance.naver.com/sise/sise_group_detail.naver?type=upjong&amp;no=330</t>
  </si>
  <si>
    <t>인터넷과카탈로그소매</t>
  </si>
  <si>
    <t>https://finance.naver.com/sise/sise_group_detail.naver?type=upjong&amp;no=308</t>
  </si>
  <si>
    <t>전기장비</t>
  </si>
  <si>
    <t>https://finance.naver.com/sise/sise_group_detail.naver?type=upjong&amp;no=306</t>
  </si>
  <si>
    <t>해운사</t>
  </si>
  <si>
    <t>https://finance.naver.com/sise/sise_group_detail.naver?type=upjong&amp;no=323</t>
  </si>
  <si>
    <t>마켓레이더(1월 20일, 오전)</t>
  </si>
  <si>
    <t>https://finance.naver.com/research/market_info_read.naver?nid=31199&amp;page=1</t>
  </si>
  <si>
    <t>신한투자증권</t>
  </si>
  <si>
    <t>25.01.20</t>
  </si>
  <si>
    <t>Tech Weekly</t>
  </si>
  <si>
    <t>https://finance.naver.com/research/market_info_read.naver?nid=31198&amp;page=1</t>
  </si>
  <si>
    <t>대신증권</t>
  </si>
  <si>
    <t>Global Daily (1월 20일)</t>
  </si>
  <si>
    <t>https://finance.naver.com/research/market_info_read.naver?nid=31197&amp;page=1</t>
  </si>
  <si>
    <t>SK증권 Global Carbon Market Daily_250120</t>
  </si>
  <si>
    <t>https://finance.naver.com/research/market_info_read.naver?nid=31196&amp;page=1</t>
  </si>
  <si>
    <t>SK증권</t>
  </si>
  <si>
    <t>Daily Morning Brief(2025.01.20)</t>
  </si>
  <si>
    <t>https://finance.naver.com/research/market_info_read.naver?nid=31195&amp;page=1</t>
  </si>
  <si>
    <t>다올투자증권</t>
  </si>
  <si>
    <t>Daily 신한생각 (1월 20일)</t>
  </si>
  <si>
    <t>https://finance.naver.com/research/market_info_read.naver?nid=31194&amp;page=1</t>
  </si>
  <si>
    <t>SK증권 아침에 슥_2025.01.20</t>
  </si>
  <si>
    <t>https://finance.naver.com/research/market_info_read.naver?nid=31193&amp;page=1</t>
  </si>
  <si>
    <t>트럼프 2기 행정부 기대감으로 뉴욕 3대 지수 상승 마..</t>
  </si>
  <si>
    <t>https://finance.naver.com/research/market_info_read.naver?nid=31192&amp;page=1</t>
  </si>
  <si>
    <t>iM증권</t>
  </si>
  <si>
    <t>[IBKS Daily] Morning Brief(250120)</t>
  </si>
  <si>
    <t>https://finance.naver.com/research/market_info_read.naver?nid=31191&amp;page=1</t>
  </si>
  <si>
    <t>IBK투자증권</t>
  </si>
  <si>
    <t>[Market Nowcast] 돌아온 트럼프</t>
  </si>
  <si>
    <t>https://finance.naver.com/research/market_info_read.naver?nid=31190&amp;page=1</t>
  </si>
  <si>
    <t>KB리서치 모닝코멘트 0120</t>
  </si>
  <si>
    <t>https://finance.naver.com/research/market_info_read.naver?nid=31189&amp;page=1</t>
  </si>
  <si>
    <t>KB증권</t>
  </si>
  <si>
    <t>[Market: Soon to Know] He’s Back: 관세·에너지 정..</t>
  </si>
  <si>
    <t>https://finance.naver.com/research/market_info_read.naver?nid=31188&amp;page=1</t>
  </si>
  <si>
    <t>국내 주식 마감 시황 - 1월 17일</t>
  </si>
  <si>
    <t>https://finance.naver.com/research/market_info_read.naver?nid=31187&amp;page=1</t>
  </si>
  <si>
    <t>KB리서치 마감코멘트 0117</t>
  </si>
  <si>
    <t>https://finance.naver.com/research/market_info_read.naver?nid=31186&amp;page=1</t>
  </si>
  <si>
    <t>KOSPI, 점진적인 상승 가능성</t>
  </si>
  <si>
    <t>https://finance.naver.com/research/market_info_read.naver?nid=31185&amp;page=1</t>
  </si>
  <si>
    <t>유안타증권</t>
  </si>
  <si>
    <t>Yuanta Morning Snapshot (2025.01.20)</t>
  </si>
  <si>
    <t>https://finance.naver.com/research/market_info_read.naver?nid=31184&amp;page=1</t>
  </si>
  <si>
    <t>DS와 함께하는 Weekly TalkTalk Vol. 202</t>
  </si>
  <si>
    <t>https://finance.naver.com/research/invest_read.naver?nid=33918&amp;page=1</t>
  </si>
  <si>
    <t>DS투자증권</t>
  </si>
  <si>
    <t>국내외 주간 이익 동향 체크</t>
  </si>
  <si>
    <t>https://finance.naver.com/research/invest_read.naver?nid=33917&amp;page=1</t>
  </si>
  <si>
    <t>하나증권</t>
  </si>
  <si>
    <t>화수분전략</t>
  </si>
  <si>
    <t>https://finance.naver.com/research/invest_read.naver?nid=33916&amp;page=1</t>
  </si>
  <si>
    <t>미국 다우존스배당 커버드콜, 국내 화장품 TOP3+</t>
  </si>
  <si>
    <t>https://finance.naver.com/research/invest_read.naver?nid=33915&amp;page=1</t>
  </si>
  <si>
    <t>김경환의 China Weekly</t>
  </si>
  <si>
    <t>https://finance.naver.com/research/invest_read.naver?nid=33914&amp;page=1</t>
  </si>
  <si>
    <t>[신흥국 전략] 베트남 이슈 : 원전 도입 재개</t>
  </si>
  <si>
    <t>https://finance.naver.com/research/invest_read.naver?nid=33913&amp;page=1</t>
  </si>
  <si>
    <t>하나증권 중국 1등주 포트폴리오</t>
  </si>
  <si>
    <t>https://finance.naver.com/research/invest_read.naver?nid=33912&amp;page=1</t>
  </si>
  <si>
    <t>채권 ETF 투자는 만기매칭형으로</t>
  </si>
  <si>
    <t>https://finance.naver.com/research/invest_read.naver?nid=33911&amp;page=1</t>
  </si>
  <si>
    <t>한화투자증권</t>
  </si>
  <si>
    <t>Yuanta Daily Market View (25.01.20)</t>
  </si>
  <si>
    <t>https://finance.naver.com/research/invest_read.naver?nid=33910&amp;page=1</t>
  </si>
  <si>
    <t>Kiwoom ETF Weekly (01/20)</t>
  </si>
  <si>
    <t>https://finance.naver.com/research/invest_read.naver?nid=33909&amp;page=1</t>
  </si>
  <si>
    <t>키움증권</t>
  </si>
  <si>
    <t>트럼프 2기 출범, 정책 및 관세 영향에 주목</t>
  </si>
  <si>
    <t>https://finance.naver.com/research/invest_read.naver?nid=33908&amp;page=1</t>
  </si>
  <si>
    <t>일본 마켓 레이더 Weekly</t>
  </si>
  <si>
    <t>https://finance.naver.com/research/invest_read.naver?nid=33907&amp;page=1</t>
  </si>
  <si>
    <t>[주간퀀틴전시플랜] 트럼프2.0시작. 역공이필요한시..</t>
  </si>
  <si>
    <t>https://finance.naver.com/research/invest_read.naver?nid=33906&amp;page=1</t>
  </si>
  <si>
    <t>내유외강(內柔外剛)의 한 해</t>
  </si>
  <si>
    <t>https://finance.naver.com/research/invest_read.naver?nid=33905&amp;page=1</t>
  </si>
  <si>
    <t>[이익의 흐름] 이익 모멘텀 부재로 인한 차별화</t>
  </si>
  <si>
    <t>https://finance.naver.com/research/invest_read.naver?nid=33904&amp;page=1</t>
  </si>
  <si>
    <t>불굴의 집녑과 한켠의 불안감</t>
  </si>
  <si>
    <t>https://finance.naver.com/research/invest_read.naver?nid=33903&amp;page=1</t>
  </si>
  <si>
    <t>01/20 Commodity Weekly</t>
  </si>
  <si>
    <t>https://finance.naver.com/research/invest_read.naver?nid=33902&amp;page=1</t>
  </si>
  <si>
    <t>01/20, Kiwoom Weekly_트럼프 2.0시대 진입을 앞둔 대..</t>
  </si>
  <si>
    <t>https://finance.naver.com/research/invest_read.naver?nid=33901&amp;page=1</t>
  </si>
  <si>
    <t>비상장기업 투자 동향 - 2024년 국내 비상장기업 투자..</t>
  </si>
  <si>
    <t>https://finance.naver.com/research/invest_read.naver?nid=33900&amp;page=1</t>
  </si>
  <si>
    <t>유진투자증권</t>
  </si>
  <si>
    <t>[IBKS Daily] Start with IBKS (2025.1.20)</t>
  </si>
  <si>
    <t>https://finance.naver.com/research/invest_read.naver?nid=33899&amp;page=1</t>
  </si>
  <si>
    <t>01/20 달러, 지표 호조에 상승</t>
  </si>
  <si>
    <t>https://finance.naver.com/research/invest_read.naver?nid=33898&amp;page=1</t>
  </si>
  <si>
    <t>Weekly Guide Book(2025/01/17)</t>
  </si>
  <si>
    <t>https://finance.naver.com/research/invest_read.naver?nid=33897&amp;page=1</t>
  </si>
  <si>
    <t>Shinhan China Weekly(1월 3주차)</t>
  </si>
  <si>
    <t>https://finance.naver.com/research/invest_read.naver?nid=33896&amp;page=1</t>
  </si>
  <si>
    <t>인텔리안테크</t>
  </si>
  <si>
    <t>지상용 위성통신 안테나 성장을 이끌 듯</t>
  </si>
  <si>
    <t>https://finance.naver.com/research/company_read.naver?nid=80012&amp;page=1</t>
  </si>
  <si>
    <t>수주 확대로 실적 개선 가속화</t>
  </si>
  <si>
    <t>https://finance.naver.com/research/company_read.naver?nid=80011&amp;page=1</t>
  </si>
  <si>
    <t>포스코인터내셔널</t>
  </si>
  <si>
    <t>Upstream 도약 및 미국산 트레이딩 기회 확대..</t>
  </si>
  <si>
    <t>https://finance.naver.com/research/company_read.naver?nid=80010&amp;page=1</t>
  </si>
  <si>
    <t>LS에코에너지</t>
  </si>
  <si>
    <t>미국 및 베트남에서 데이터센터/전력 수요 증..</t>
  </si>
  <si>
    <t>https://finance.naver.com/research/company_read.naver?nid=80009&amp;page=1</t>
  </si>
  <si>
    <t>한화에어로스페이스</t>
  </si>
  <si>
    <t>4Q24 Preview: 시장예상치 상회 전망</t>
  </si>
  <si>
    <t>https://finance.naver.com/research/company_read.naver?nid=80008&amp;page=1</t>
  </si>
  <si>
    <t>교보증권</t>
  </si>
  <si>
    <t>한화시스템</t>
  </si>
  <si>
    <t>25~26년 천궁 MFR 양산 오버랩과 필리조선소 ..</t>
  </si>
  <si>
    <t>https://finance.naver.com/research/company_read.naver?nid=80007&amp;page=1</t>
  </si>
  <si>
    <t>롯데렌탈</t>
  </si>
  <si>
    <t>4Q24 Pre: 2025년을 준비하며</t>
  </si>
  <si>
    <t>https://finance.naver.com/research/company_read.naver?nid=80006&amp;page=1</t>
  </si>
  <si>
    <t>동국제강</t>
  </si>
  <si>
    <t>쉽지 않은 업황 개선</t>
  </si>
  <si>
    <t>https://finance.naver.com/research/company_read.naver?nid=80005&amp;page=1</t>
  </si>
  <si>
    <t>LS ELECTRIC</t>
  </si>
  <si>
    <t>배전의 강자, 해외로!</t>
  </si>
  <si>
    <t>https://finance.naver.com/research/company_read.naver?nid=80004&amp;page=1</t>
  </si>
  <si>
    <t>미래에셋증권</t>
  </si>
  <si>
    <t>효성중공업</t>
  </si>
  <si>
    <t>이어질 중공업 부문 강세</t>
  </si>
  <si>
    <t>https://finance.naver.com/research/company_read.naver?nid=80003&amp;page=1</t>
  </si>
  <si>
    <t>HD현대일렉트릭</t>
  </si>
  <si>
    <t>기대감이 더해진다</t>
  </si>
  <si>
    <t>https://finance.naver.com/research/company_read.naver?nid=80002&amp;page=1</t>
  </si>
  <si>
    <t>현대로템</t>
  </si>
  <si>
    <t>의심의 여지없는 실적</t>
  </si>
  <si>
    <t>https://finance.naver.com/research/company_read.naver?nid=80001&amp;page=1</t>
  </si>
  <si>
    <t>LIG넥스원</t>
  </si>
  <si>
    <t>다가오는 천궁-ll 인식</t>
  </si>
  <si>
    <t>https://finance.naver.com/research/company_read.naver?nid=80000&amp;page=1</t>
  </si>
  <si>
    <t>증익 또 증익</t>
  </si>
  <si>
    <t>https://finance.naver.com/research/company_read.naver?nid=79999&amp;page=1</t>
  </si>
  <si>
    <t>삼성E&amp;A</t>
  </si>
  <si>
    <t>예상보다 빠르게 공개된 4분기 실적 서프라이..</t>
  </si>
  <si>
    <t>https://finance.naver.com/research/company_read.naver?nid=79998&amp;page=1</t>
  </si>
  <si>
    <t>삼성생명</t>
  </si>
  <si>
    <t>자본비율 재차 하락 예상</t>
  </si>
  <si>
    <t>https://finance.naver.com/research/company_read.naver?nid=79997&amp;page=1</t>
  </si>
  <si>
    <t>HS효성첨단소재</t>
  </si>
  <si>
    <t>25년, 탄소섬유 수익성 회복 기대</t>
  </si>
  <si>
    <t>https://finance.naver.com/research/company_read.naver?nid=79996&amp;page=1</t>
  </si>
  <si>
    <t>두산</t>
  </si>
  <si>
    <t>AI, Robot, 원자력 다 가졌다</t>
  </si>
  <si>
    <t>https://finance.naver.com/research/company_read.naver?nid=79995&amp;page=1</t>
  </si>
  <si>
    <t>유일로보틱스</t>
  </si>
  <si>
    <t>SK그룹 제조 공정 자동화 수혜 가능</t>
  </si>
  <si>
    <t>https://finance.naver.com/research/company_read.naver?nid=79994&amp;page=1</t>
  </si>
  <si>
    <t>CJ제일제당</t>
  </si>
  <si>
    <t>어려운 환경에도 무난할 실적</t>
  </si>
  <si>
    <t>https://finance.naver.com/research/company_read.naver?nid=79993&amp;page=1</t>
  </si>
  <si>
    <t>미국 전력기기 시장을 향해 전진 앞으로!</t>
  </si>
  <si>
    <t>https://finance.naver.com/research/company_read.naver?nid=79992&amp;page=1</t>
  </si>
  <si>
    <t>하이브</t>
  </si>
  <si>
    <t>공연 성장이 가장 매력적인 엔터사</t>
  </si>
  <si>
    <t>https://finance.naver.com/research/company_read.naver?nid=79991&amp;page=1</t>
  </si>
  <si>
    <t>메리츠금융지주</t>
  </si>
  <si>
    <t>임박한 P/E 10배</t>
  </si>
  <si>
    <t>https://finance.naver.com/research/company_read.naver?nid=79990&amp;page=1</t>
  </si>
  <si>
    <t>넥스틴</t>
  </si>
  <si>
    <t>Potential</t>
  </si>
  <si>
    <t>https://finance.naver.com/research/company_read.naver?nid=79989&amp;page=1</t>
  </si>
  <si>
    <t>이지바이오</t>
  </si>
  <si>
    <t>우호적인 환경 속 최대 실적 전망</t>
  </si>
  <si>
    <t>https://finance.naver.com/research/company_read.naver?nid=79988&amp;page=1</t>
  </si>
  <si>
    <t>비에이치</t>
  </si>
  <si>
    <t>중국의 iPhone 배제 vs. 미국의 BOE 배제?</t>
  </si>
  <si>
    <t>https://finance.naver.com/research/company_read.naver?nid=79987&amp;page=1</t>
  </si>
  <si>
    <t>LG이노텍</t>
  </si>
  <si>
    <t>부진의 이유와 반전의 계기</t>
  </si>
  <si>
    <t>https://finance.naver.com/research/company_read.naver?nid=79986&amp;page=1</t>
  </si>
  <si>
    <t>빅테크가 '전력기가 있으라'라고 외치자, 빛..</t>
  </si>
  <si>
    <t>https://finance.naver.com/research/company_read.naver?nid=79985&amp;page=1</t>
  </si>
  <si>
    <t>SK하이닉스</t>
  </si>
  <si>
    <t>기술 경쟁 우위 지속</t>
  </si>
  <si>
    <t>https://finance.naver.com/research/company_read.naver?nid=79984&amp;page=1</t>
  </si>
  <si>
    <t>덕산네오룩스</t>
  </si>
  <si>
    <t>실적 및 멀티플 확장 국면 재진입</t>
  </si>
  <si>
    <t>https://finance.naver.com/research/company_read.naver?nid=79983&amp;page=1</t>
  </si>
  <si>
    <t>반도체</t>
  </si>
  <si>
    <t>AI 성장 모멘텀 재점화</t>
  </si>
  <si>
    <t>https://finance.naver.com/research/industry_read.naver?nid=39266&amp;page=1</t>
  </si>
  <si>
    <t>보험</t>
  </si>
  <si>
    <t>4Q24 Preview: 예상했던 계절성보다 조금 더 ..</t>
  </si>
  <si>
    <t>https://finance.naver.com/research/industry_read.naver?nid=39265&amp;page=1</t>
  </si>
  <si>
    <t>고려아연 집중투표제 도입 안건에 대한 소고 ..</t>
  </si>
  <si>
    <t>https://finance.naver.com/research/industry_read.naver?nid=39264&amp;page=1</t>
  </si>
  <si>
    <t>부익부 가속화, 그나마 유동성</t>
  </si>
  <si>
    <t>https://finance.naver.com/research/industry_read.naver?nid=39263&amp;page=1</t>
  </si>
  <si>
    <t>전기전자</t>
  </si>
  <si>
    <t>국내 대형주 실적 발표에서 주목해야 하는 것</t>
  </si>
  <si>
    <t>https://finance.naver.com/research/industry_read.naver?nid=39262&amp;page=1</t>
  </si>
  <si>
    <t>게임</t>
  </si>
  <si>
    <t>닌텐도 스위치 2, 국내 게임사 시장 확대 기..</t>
  </si>
  <si>
    <t>https://finance.naver.com/research/industry_read.naver?nid=39261&amp;page=1</t>
  </si>
  <si>
    <t>철강금속</t>
  </si>
  <si>
    <t>중국산 철강 수입 규제 강화 점차 현실화</t>
  </si>
  <si>
    <t>https://finance.naver.com/research/industry_read.naver?nid=39260&amp;page=1</t>
  </si>
  <si>
    <t>지표는 바닥</t>
  </si>
  <si>
    <t>https://finance.naver.com/research/industry_read.naver?nid=39259&amp;page=1</t>
  </si>
  <si>
    <t>석유화학</t>
  </si>
  <si>
    <t>Top Glove, FY25 판매량 YoY +60% 전망</t>
  </si>
  <si>
    <t>https://finance.naver.com/research/industry_read.naver?nid=39258&amp;page=1</t>
  </si>
  <si>
    <t>투자심리 위축 현상은 일시적일 전망</t>
  </si>
  <si>
    <t>https://finance.naver.com/research/industry_read.naver?nid=39257&amp;page=1</t>
  </si>
  <si>
    <t>음식료</t>
  </si>
  <si>
    <t>곡물가 동향 및 전망</t>
  </si>
  <si>
    <t>https://finance.naver.com/research/industry_read.naver?nid=39256&amp;page=1</t>
  </si>
  <si>
    <t>IT</t>
  </si>
  <si>
    <t>유리기판과 휴머노이드 이슈에 대응</t>
  </si>
  <si>
    <t>https://finance.naver.com/research/industry_read.naver?nid=39255&amp;page=1</t>
  </si>
  <si>
    <t>[IBKS Weekly_TBM] 서울시 토지거래허가제 해..</t>
  </si>
  <si>
    <t>https://finance.naver.com/research/industry_read.naver?nid=39254&amp;page=1</t>
  </si>
  <si>
    <t>2025 JPM Healthcare conference Recap</t>
  </si>
  <si>
    <t>https://finance.naver.com/research/industry_read.naver?nid=39253&amp;page=1</t>
  </si>
  <si>
    <t>신한 건설 Weekly (1월 3주차)</t>
  </si>
  <si>
    <t>https://finance.naver.com/research/industry_read.naver?nid=39252&amp;page=1</t>
  </si>
  <si>
    <t>4Q24 Pre 파죽지세(破竹之勢)</t>
  </si>
  <si>
    <t>https://finance.naver.com/research/industry_read.naver?nid=39251&amp;page=1</t>
  </si>
  <si>
    <t>2025 JP모건 헬스케어 컨퍼런스 정리와 시사..</t>
  </si>
  <si>
    <t>https://finance.naver.com/research/industry_read.naver?nid=39250&amp;page=1</t>
  </si>
  <si>
    <t>Good Start to Earnings Season</t>
  </si>
  <si>
    <t>https://finance.naver.com/research/industry_read.naver?nid=39249&amp;page=1</t>
  </si>
  <si>
    <t>미디어</t>
  </si>
  <si>
    <t>실적보다 중요한 판도의 변화</t>
  </si>
  <si>
    <t>https://finance.naver.com/research/industry_read.naver?nid=39248&amp;page=1</t>
  </si>
  <si>
    <t>[IBKS Daily] 인터넷/게임</t>
  </si>
  <si>
    <t>https://finance.naver.com/research/industry_read.naver?nid=39247&amp;page=1</t>
  </si>
  <si>
    <t>4Q24 Preview - 컨센서스 하향 조정 불가피</t>
  </si>
  <si>
    <t>https://finance.naver.com/research/industry_read.naver?nid=39246&amp;page=1</t>
  </si>
  <si>
    <t>스페이스X와 블루오리진, 스타십과 뉴글렌</t>
  </si>
  <si>
    <t>https://finance.naver.com/research/industry_read.naver?nid=39245&amp;page=1</t>
  </si>
  <si>
    <t>1월 Monthly 에너자이저</t>
  </si>
  <si>
    <t>https://finance.naver.com/research/industry_read.naver?nid=39244&amp;page=1</t>
  </si>
  <si>
    <t>Steel Weekly (1월 4주차)</t>
  </si>
  <si>
    <t>https://finance.naver.com/research/industry_read.naver?nid=39243&amp;page=1</t>
  </si>
  <si>
    <t>4Q24 Preview: 높은 기대치를 하회할 전망</t>
  </si>
  <si>
    <t>https://finance.naver.com/research/industry_read.naver?nid=39242&amp;page=1</t>
  </si>
  <si>
    <t>트럼프 2.0 시대 4대 테마(EAR US)</t>
  </si>
  <si>
    <t>https://finance.naver.com/research/industry_read.naver?nid=39241&amp;page=1</t>
  </si>
  <si>
    <t>키움 음식료 Weekly (1/20)</t>
  </si>
  <si>
    <t>https://finance.naver.com/research/industry_read.naver?nid=39240&amp;page=1</t>
  </si>
  <si>
    <t>한수위: USTR, 중국 조선업 불공정 관행 결과..</t>
  </si>
  <si>
    <t>https://finance.naver.com/research/industry_read.naver?nid=39239&amp;page=1</t>
  </si>
  <si>
    <t>철강/비철 Weekly Scene Steeler: 춘절 연휴 ..</t>
  </si>
  <si>
    <t>https://finance.naver.com/research/industry_read.naver?nid=39238&amp;page=1</t>
  </si>
  <si>
    <t>기름뿜뿜 Weekly: 트럼프 취임 이후 에너지 ..</t>
  </si>
  <si>
    <t>https://finance.naver.com/research/industry_read.naver?nid=39237&amp;page=1</t>
  </si>
  <si>
    <t>고래의 성장에 새우 등 터진다</t>
  </si>
  <si>
    <t>https://finance.naver.com/research/economy_read.naver?nid=11321&amp;page=1</t>
  </si>
  <si>
    <t>4/4분기 중국 GDP: 결국은 해낸 5%</t>
  </si>
  <si>
    <t>https://finance.naver.com/research/economy_read.naver?nid=11320&amp;page=1</t>
  </si>
  <si>
    <t>[2025 수정 경제전망] 트럼프 vs 파월 vs 경기 삼파전</t>
  </si>
  <si>
    <t>https://finance.naver.com/research/economy_read.naver?nid=11319&amp;page=1</t>
  </si>
  <si>
    <t>2024 中 성장 목표 달성</t>
  </si>
  <si>
    <t>https://finance.naver.com/research/economy_read.naver?nid=11318&amp;page=1</t>
  </si>
  <si>
    <t>트럼프 취임과 미국 채권시장</t>
  </si>
  <si>
    <t>https://finance.naver.com/research/economy_read.naver?nid=11317&amp;page=1</t>
  </si>
  <si>
    <t>01/20, Kiwoom Morning Letter</t>
  </si>
  <si>
    <t>https://finance.naver.com/research/economy_read.naver?nid=11316&amp;page=1</t>
  </si>
  <si>
    <t>저가 매수 타이밍 - 저평가된 낙폭과대 종목 선별</t>
  </si>
  <si>
    <t>https://finance.naver.com/research/economy_read.naver?nid=11315&amp;page=1</t>
  </si>
  <si>
    <t>마침내 그가 온다</t>
  </si>
  <si>
    <t>https://finance.naver.com/research/economy_read.naver?nid=11314&amp;page=1</t>
  </si>
  <si>
    <t>트럼프 2기 첫 행정명령 주시</t>
  </si>
  <si>
    <t>https://finance.naver.com/research/economy_read.naver?nid=11313&amp;page=1</t>
  </si>
  <si>
    <t>트럼프 행정명령과 달러화</t>
  </si>
  <si>
    <t>https://finance.naver.com/research/economy_read.naver?nid=11312&amp;page=1</t>
  </si>
  <si>
    <t>신한 Econ Check-Up</t>
  </si>
  <si>
    <t>https://finance.naver.com/research/economy_read.naver?nid=11311&amp;page=1</t>
  </si>
  <si>
    <t>신한 FX Check-Up</t>
  </si>
  <si>
    <t>https://finance.naver.com/research/economy_read.naver?nid=11310&amp;page=1</t>
  </si>
  <si>
    <t>2025년 외환시장 수정 전망</t>
  </si>
  <si>
    <t>https://finance.naver.com/research/economy_read.naver?nid=11309&amp;page=1</t>
  </si>
  <si>
    <t>코스피</t>
  </si>
  <si>
    <t>머니투데이</t>
  </si>
  <si>
    <t>2025.01.20 17:16</t>
  </si>
  <si>
    <t>동박 판매 증가·투자의견 상향에…트럼프 취임 앞두고 2차전지株 깜...</t>
  </si>
  <si>
    <t>매일경제</t>
  </si>
  <si>
    <t>2025.01.20 16:03</t>
  </si>
  <si>
    <t>연합뉴스</t>
  </si>
  <si>
    <t>2025.01.20 15:42</t>
  </si>
  <si>
    <t>https://n.news.naver.com/mnews/article/015/0005084382</t>
  </si>
  <si>
    <t>한온시스템, 조직개편…글로벌 완성차 브랜드 중심 '지역 비즈니스 그.....</t>
  </si>
  <si>
    <t>한국경제</t>
  </si>
  <si>
    <t>2025.01.20 14:19</t>
  </si>
  <si>
    <t>https://n.news.naver.com/mnews/article/374/0000421566</t>
  </si>
  <si>
    <t>[이 시각 시황] SKC 앱솔릭스, 美 정부에 1억달러 추가 지원금 확... 
동영상기사</t>
  </si>
  <si>
    <t>SBS Biz</t>
  </si>
  <si>
    <t>2025.01.20 09:53</t>
  </si>
  <si>
    <t>서울경제</t>
  </si>
  <si>
    <t>2025.01.20 07:01</t>
  </si>
  <si>
    <t>https://dart.fss.or.kr/dsaf001/main.do?rcpNo=20241223800469</t>
  </si>
  <si>
    <t>타인에대한채무보증결정</t>
  </si>
  <si>
    <t>2024.12.23</t>
  </si>
  <si>
    <t>https://dart.fss.or.kr/dsaf001/main.do?rcpNo=20241213801661</t>
  </si>
  <si>
    <t>주주명부폐쇄기간또는기준일설정</t>
  </si>
  <si>
    <t>2024.12.13</t>
  </si>
  <si>
    <t>https://dart.fss.or.kr/dsaf001/main.do?rcpNo=20241213801534</t>
  </si>
  <si>
    <t>투자판단관련주요경영사항</t>
  </si>
  <si>
    <t>https://dart.fss.or.kr/dsaf001/main.do?rcpNo=20241213800207</t>
  </si>
  <si>
    <t>https://n.news.naver.com/mnews/article/374/0000421601</t>
  </si>
  <si>
    <t>트럼프 2기 D-day' 기대·경계 공존…코스피, 2520선 줄다리기 
동영상기사</t>
  </si>
  <si>
    <t>2025.01.20 11:37</t>
  </si>
  <si>
    <t>https://n.news.naver.com/mnews/article/277/0005535218</t>
  </si>
  <si>
    <t>[특징주] LS네트웍스, '일론 머스크' 효과에 18% 상승</t>
  </si>
  <si>
    <t>아시아경제</t>
  </si>
  <si>
    <t>2025.01.20 10:13</t>
  </si>
  <si>
    <t>https://n.news.naver.com/mnews/article/015/0005084066</t>
  </si>
  <si>
    <t>"머스크도 러브콜"…LS그룹주 들썩</t>
  </si>
  <si>
    <t>2025.01.19 17:18</t>
  </si>
  <si>
    <t>https://dart.fss.or.kr/dsaf001/main.do?rcpNo=20250102000040</t>
  </si>
  <si>
    <t>계열금융회사를거래상대방으로한단기금융상품거래의분기별공시</t>
  </si>
  <si>
    <t>2025.01.02</t>
  </si>
  <si>
    <t>https://dart.fss.or.kr/dsaf001/main.do?rcpNo=20241216800959</t>
  </si>
  <si>
    <t>2024.12.16</t>
  </si>
  <si>
    <t>https://dart.fss.or.kr/dsaf001/main.do?rcpNo=20241216800857</t>
  </si>
  <si>
    <t>https://dart.fss.or.kr/dsaf001/main.do?rcpNo=20250106000332</t>
  </si>
  <si>
    <t>주식등의대량보유상황보고서(약식)</t>
  </si>
  <si>
    <t>국민연금공단</t>
  </si>
  <si>
    <t>2025.01.06</t>
  </si>
  <si>
    <t>https://dart.fss.or.kr/dsaf001/main.do?rcpNo=20250106000056</t>
  </si>
  <si>
    <t>임원ㆍ주요주주특정증권등소유상황보고서</t>
  </si>
  <si>
    <t>강대중</t>
  </si>
  <si>
    <t>https://dart.fss.or.kr/dsaf001/main.do?rcpNo=20241217800662</t>
  </si>
  <si>
    <t>[기재정정]신규시설투자등</t>
  </si>
  <si>
    <t>2024.12.17</t>
  </si>
  <si>
    <t>https://dart.fss.or.kr/dsaf001/main.do?rcpNo=20241217800605</t>
  </si>
  <si>
    <t>기타경영사항(자율공시) (배당기준일 관련 안내)</t>
  </si>
  <si>
    <t>https://dart.fss.or.kr/dsaf001/main.do?rcpNo=20241230800701</t>
  </si>
  <si>
    <t>주주총회소집결의</t>
  </si>
  <si>
    <t>2024.12.30</t>
  </si>
  <si>
    <t>https://dart.fss.or.kr/dsaf001/main.do?rcpNo=20241230800444</t>
  </si>
  <si>
    <t>https://n.news.naver.com/mnews/article/009/0005431820</t>
  </si>
  <si>
    <t>코스모신소재 지난해 영업이익 250억원…5년 연속 흑자</t>
  </si>
  <si>
    <t>2025.01.20 15:37</t>
  </si>
  <si>
    <t>https://n.news.naver.com/mnews/article/015/0005084312</t>
  </si>
  <si>
    <t>코스모신소재, 작년 영업익 250억…전년비 22.65%↓ [주목 e공시...</t>
  </si>
  <si>
    <t>2025.01.20 11:25</t>
  </si>
  <si>
    <t>https://dart.fss.or.kr/dsaf001/main.do?rcpNo=20250120800413</t>
  </si>
  <si>
    <t>매출액또는손익구조30%(대규모법인은15%)이상변경</t>
  </si>
  <si>
    <t>2025.01.20</t>
  </si>
  <si>
    <t>https://dart.fss.or.kr/dsaf001/main.do?rcpNo=20241213000349</t>
  </si>
  <si>
    <t>주식등의대량보유상황보고서(일반)</t>
  </si>
  <si>
    <t>https://dart.fss.or.kr/dsaf001/main.do?rcpNo=20241213800212</t>
  </si>
  <si>
    <t>https://dart.fss.or.kr/dsaf001/main.do?rcpNo=20241203000019</t>
  </si>
  <si>
    <t>정혁</t>
  </si>
  <si>
    <t>2024.12.03</t>
  </si>
  <si>
    <t>뉴스1</t>
  </si>
  <si>
    <t>2025.01.20 16:52</t>
  </si>
  <si>
    <t>https://n.news.naver.com/mnews/article/417/0001053092</t>
  </si>
  <si>
    <t>[특징주] 넥스틸, 트럼프 취임 첫날 석유 규제 대폭 완화… 미 인증 ...</t>
  </si>
  <si>
    <t>머니S</t>
  </si>
  <si>
    <t>2025.01.20 10:05</t>
  </si>
  <si>
    <t>https://dart.fss.or.kr/dsaf001/main.do?rcpNo=20241217800551</t>
  </si>
  <si>
    <t>타법인주식및출자증권취득결정</t>
  </si>
  <si>
    <t>https://dart.fss.or.kr/dsaf001/main.do?rcpNo=20241216801451</t>
  </si>
  <si>
    <t>코스닥</t>
  </si>
  <si>
    <t>https://n.news.naver.com/mnews/article/015/0005084650</t>
  </si>
  <si>
    <t>뇌 수술용 로봇 FDA 승인…고영 "17兆 세계 시장 공략"</t>
  </si>
  <si>
    <t>2025.01.20 18:43</t>
  </si>
  <si>
    <t>https://n.news.naver.com/mnews/article/011/0004441990</t>
  </si>
  <si>
    <t>기업공시[1월 20일]</t>
  </si>
  <si>
    <t>2025.01.20 16:26</t>
  </si>
  <si>
    <t>https://n.news.naver.com/mnews/article/366/0001048473</t>
  </si>
  <si>
    <t>의료용 로봇株 강세… ‘FDA 허가’ 고영 상한가</t>
  </si>
  <si>
    <t>조선비즈</t>
  </si>
  <si>
    <t>2025.01.20 16:19</t>
  </si>
  <si>
    <t>[코스닥 마감]개인 사자에 사흘째 상승…720선</t>
  </si>
  <si>
    <t>이데일리</t>
  </si>
  <si>
    <t>2025.01.20 15:44</t>
  </si>
  <si>
    <t>https://dart.fss.or.kr/dsaf001/main.do?rcpNo=20250120900437</t>
  </si>
  <si>
    <t>기타경영사항(자율공시) (미국 식품의약국(FDA) 인허가 획득(뇌수술용 의료로봇))</t>
  </si>
  <si>
    <t>https://dart.fss.or.kr/dsaf001/main.do?rcpNo=20241230000366</t>
  </si>
  <si>
    <t>고경철</t>
  </si>
  <si>
    <t>https://dart.fss.or.kr/dsaf001/main.do?rcpNo=20241223000304</t>
  </si>
  <si>
    <t>자기주식처분결과보고서</t>
  </si>
  <si>
    <t>https://dart.fss.or.kr/dsaf001/main.do?rcpNo=20241212900962</t>
  </si>
  <si>
    <t>기타경영사항(자율공시) (배당기준일 변경 안내)</t>
  </si>
  <si>
    <t>2024.12.12</t>
  </si>
  <si>
    <t>https://dart.fss.or.kr/dsaf001/main.do?rcpNo=20241212900954</t>
  </si>
  <si>
    <t>https://dart.fss.or.kr/dsaf001/main.do?rcpNo=20241210000264</t>
  </si>
  <si>
    <t>FIRSTSENTIERINVESTORS(AUSTRALIA)IMLTD</t>
  </si>
  <si>
    <t>2024.12.10</t>
  </si>
  <si>
    <t>https://dart.fss.or.kr/dsaf001/main.do?rcpNo=20241206000399</t>
  </si>
  <si>
    <t>박현수</t>
  </si>
  <si>
    <t>2024.12.06</t>
  </si>
  <si>
    <t>https://dart.fss.or.kr/dsaf001/main.do?rcpNo=20241206000396</t>
  </si>
  <si>
    <t>이화수</t>
  </si>
  <si>
    <t>https://dart.fss.or.kr/dsaf001/main.do?rcpNo=20241206000394</t>
  </si>
  <si>
    <t>노영준</t>
  </si>
  <si>
    <t>https://dart.fss.or.kr/dsaf001/main.do?rcpNo=20241206000390</t>
  </si>
  <si>
    <t>장호식</t>
  </si>
  <si>
    <t>https://dart.fss.or.kr/dsaf001/main.do?rcpNo=20241206000388</t>
  </si>
  <si>
    <t>신종훈</t>
  </si>
  <si>
    <t>https://dart.fss.or.kr/dsaf001/main.do?rcpNo=20241206000384</t>
  </si>
  <si>
    <t>박남규</t>
  </si>
  <si>
    <t>https://dart.fss.or.kr/dsaf001/main.do?rcpNo=20241206000382</t>
  </si>
  <si>
    <t>박윤원</t>
  </si>
  <si>
    <t>https://dart.fss.or.kr/dsaf001/main.do?rcpNo=20241206000380</t>
  </si>
  <si>
    <t>한세현</t>
  </si>
  <si>
    <t>https://dart.fss.or.kr/dsaf001/main.do?rcpNo=20241206000376</t>
  </si>
  <si>
    <t>한승범</t>
  </si>
  <si>
    <t>https://dart.fss.or.kr/dsaf001/main.do?rcpNo=20241213900519</t>
  </si>
  <si>
    <t>https://dart.fss.or.kr/dsaf001/main.do?rcpNo=20241212000437</t>
  </si>
  <si>
    <t>박성식</t>
  </si>
  <si>
    <t>https://dart.fss.or.kr/dsaf001/main.do?rcpNo=20241220900253</t>
  </si>
  <si>
    <t>유동성공급계약의체결</t>
  </si>
  <si>
    <t>2024.12.20</t>
  </si>
  <si>
    <t>https://dart.fss.or.kr/dsaf001/main.do?rcpNo=20241216901951</t>
  </si>
  <si>
    <t>https://n.news.naver.com/mnews/article/003/0013025808</t>
  </si>
  <si>
    <t>DH오토웨어, 글로벌 자동차 기업 SDV 핵심 부품 개발 성공</t>
  </si>
  <si>
    <t>뉴시스</t>
  </si>
  <si>
    <t>2025.01.20 15:14</t>
  </si>
  <si>
    <t>https://dart.fss.or.kr/dsaf001/main.do?rcpNo=20250117900684</t>
  </si>
  <si>
    <t>타인에대한담보제공결정</t>
  </si>
  <si>
    <t>2025.01.17</t>
  </si>
  <si>
    <t>https://dart.fss.or.kr/dsaf001/main.do?rcpNo=20250115000176</t>
  </si>
  <si>
    <t>[기재정정]주요사항보고서(유상증자결정)</t>
  </si>
  <si>
    <t>2025.01.15</t>
  </si>
  <si>
    <t>https://dart.fss.or.kr/dsaf001/main.do?rcpNo=20250110000313</t>
  </si>
  <si>
    <t>[기재정정]투자설명서</t>
  </si>
  <si>
    <t>2025.01.10</t>
  </si>
  <si>
    <t>https://dart.fss.or.kr/dsaf001/main.do?rcpNo=20250110000310</t>
  </si>
  <si>
    <t>[기재정정]증권신고서(지분증권) (2025.02)</t>
  </si>
  <si>
    <t>https://dart.fss.or.kr/dsaf001/main.do?rcpNo=20250102900417</t>
  </si>
  <si>
    <t>본점소재지변경</t>
  </si>
  <si>
    <t>https://dart.fss.or.kr/dsaf001/main.do?rcpNo=20241226900683</t>
  </si>
  <si>
    <t>유상증자결정(종속회사의주요경영사항)</t>
  </si>
  <si>
    <t>2024.12.26</t>
  </si>
  <si>
    <t>https://dart.fss.or.kr/dsaf001/main.do?rcpNo=20241210100015</t>
  </si>
  <si>
    <t>효력발생안내 ( 2024.12.10. 제출 증권신고서(지분증권) )</t>
  </si>
  <si>
    <t>금융감독원</t>
  </si>
  <si>
    <t>https://dart.fss.or.kr/dsaf001/main.do?rcpNo=20241224900673</t>
  </si>
  <si>
    <t>2024.12.24</t>
  </si>
  <si>
    <t>https://dart.fss.or.kr/dsaf001/main.do?rcpNo=20241211000364</t>
  </si>
  <si>
    <t>디에이치글로벌</t>
  </si>
  <si>
    <t>2024.12.11</t>
  </si>
  <si>
    <t>https://dart.fss.or.kr/dsaf001/main.do?rcpNo=20241211000339</t>
  </si>
  <si>
    <t>https://dart.fss.or.kr/dsaf001/main.do?rcpNo=20250109900724</t>
  </si>
  <si>
    <t>불성실공시법인지정 (공시불이행)</t>
  </si>
  <si>
    <t>코스닥시장본부</t>
  </si>
  <si>
    <t>2025.01.09</t>
  </si>
  <si>
    <t>https://dart.fss.or.kr/dsaf001/main.do?rcpNo=20241223900756</t>
  </si>
  <si>
    <t>불성실공시법인지정예고 (공시불이행)</t>
  </si>
  <si>
    <t>https://dart.fss.or.kr/dsaf001/main.do?rcpNo=20241212900369</t>
  </si>
  <si>
    <t>https://dart.fss.or.kr/dsaf001/main.do?rcpNo=20241217900184</t>
  </si>
  <si>
    <t>현금ㆍ현물배당을위한주주명부폐쇄(기준일)결정</t>
  </si>
  <si>
    <t>https://dart.fss.or.kr/dsaf001/main.do?rcpNo=20241216900811</t>
  </si>
  <si>
    <t>https://dart.fss.or.kr/dsaf001/main.do?rcpNo=20250109900171</t>
  </si>
  <si>
    <t>단일판매ㆍ공급계약체결</t>
  </si>
  <si>
    <t>https://dart.fss.or.kr/dsaf001/main.do?rcpNo=20241213900415</t>
  </si>
  <si>
    <t>https://dart.fss.or.kr/dsaf001/main.do?rcpNo=20241216900291</t>
  </si>
  <si>
    <t>기업설명회(IR)개최</t>
  </si>
  <si>
    <t>https://dart.fss.or.kr/dsaf001/main.do?rcpNo=20241212900810</t>
  </si>
  <si>
    <t>https://dart.fss.or.kr/dsaf001/main.do?rcpNo=20241212900804</t>
  </si>
  <si>
    <t>https://dart.fss.or.kr/dsaf001/main.do?rcpNo=20241216901435</t>
  </si>
  <si>
    <t>https://dart.fss.or.kr/dsaf001/main.do?rcpNo=20241216901431</t>
  </si>
  <si>
    <t>https://n.news.naver.com/mnews/article/277/0005535456</t>
  </si>
  <si>
    <t>[특징주]펜타닐 없는 미래 비보존에 달렸다…트럼프 '좀비 마약' 퇴출</t>
  </si>
  <si>
    <t>2025.01.20 15:03</t>
  </si>
  <si>
    <t>https://dart.fss.or.kr/dsaf001/main.do?rcpNo=20250115000121</t>
  </si>
  <si>
    <t>비보존홀딩스</t>
  </si>
  <si>
    <t>https://dart.fss.or.kr/dsaf001/main.do?rcpNo=20241223000154</t>
  </si>
  <si>
    <t>비보존</t>
  </si>
  <si>
    <t>https://dart.fss.or.kr/dsaf001/main.do?rcpNo=20241223000139</t>
  </si>
  <si>
    <t>https://dart.fss.or.kr/dsaf001/main.do?rcpNo=20241223000136</t>
  </si>
  <si>
    <t>https://dart.fss.or.kr/dsaf001/main.do?rcpNo=20241217000091</t>
  </si>
  <si>
    <t>https://dart.fss.or.kr/dsaf001/main.do?rcpNo=20241216900615</t>
  </si>
  <si>
    <t>https://dart.fss.or.kr/dsaf001/main.do?rcpNo=20241212901066</t>
  </si>
  <si>
    <t>투자판단관련주요경영사항 ('어나프라주(오피란제린염산염)' 식품의약품안전처 품목허가 승인)</t>
  </si>
  <si>
    <t>https://dart.fss.or.kr/dsaf001/main.do?rcpNo=20241212900514</t>
  </si>
  <si>
    <t>증권발행결과(자율공시) (제21회차 CB)</t>
  </si>
  <si>
    <t>https://dart.fss.or.kr/dsaf001/main.do?rcpNo=20241206000329</t>
  </si>
  <si>
    <t>[기재정정]주요사항보고서(전환사채권발행결정)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</si>
</sst>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b/>
      <sz val="11"/>
      <color rgb="FF005DDE"/>
      <name val="맑은 고딕"/>
      <family val="3"/>
      <charset val="129"/>
      <scheme val="major"/>
    </font>
    <font>
      <b/>
      <sz val="6"/>
      <color rgb="FF005DDE"/>
      <name val="맑은 고딕"/>
      <family val="3"/>
      <charset val="129"/>
      <scheme val="major"/>
    </font>
    <font>
      <b/>
      <sz val="11"/>
      <color rgb="FFE00400"/>
      <name val="맑은 고딕"/>
      <family val="3"/>
      <charset val="129"/>
      <scheme val="major"/>
    </font>
    <font>
      <b/>
      <sz val="6"/>
      <color rgb="FFE00400"/>
      <name val="맑은 고딕"/>
      <family val="3"/>
      <charset val="129"/>
      <scheme val="major"/>
    </font>
    <font>
      <sz val="9"/>
      <color theme="10"/>
      <name val="맑은 고딕"/>
      <family val="3"/>
      <charset val="129"/>
      <scheme val="major"/>
    </font>
    <font>
      <sz val="6"/>
      <color theme="1"/>
      <name val="맑은 고딕"/>
      <family val="3"/>
      <charset val="129"/>
      <scheme val="major"/>
    </font>
    <font>
      <sz val="7"/>
      <color rgb="FF005DDE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</borders>
  <cellStyleXfs count="5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9" fillId="0" borderId="0" xfId="3" applyAlignment="1">
      <alignment horizontal="center" vertical="center"/>
    </xf>
    <xf numFmtId="0" fontId="4" fillId="0" borderId="0" xfId="0" applyFont="1">
      <alignment vertical="center"/>
    </xf>
    <xf numFmtId="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2" fillId="2" borderId="7" xfId="4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49" fontId="2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2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9" fillId="3" borderId="0" xfId="3" applyFill="1">
      <alignment vertical="center"/>
    </xf>
    <xf numFmtId="0" fontId="5" fillId="3" borderId="0" xfId="0" applyFont="1" applyFill="1" applyAlignment="1">
      <alignment horizontal="right" vertical="center"/>
    </xf>
    <xf numFmtId="0" fontId="4" fillId="3" borderId="0" xfId="0" applyFont="1" applyFill="1">
      <alignment vertical="center"/>
    </xf>
    <xf numFmtId="10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2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0" borderId="2" xfId="0" applyFont="1" applyBorder="1" applyAlignment="1">
      <alignment horizontal="center" vertical="center"/>
    </xf>
    <xf numFmtId="0" fontId="11" fillId="0" borderId="0" xfId="0" quotePrefix="1" applyFont="1">
      <alignment vertical="center"/>
    </xf>
    <xf numFmtId="0" fontId="10" fillId="4" borderId="6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77" fontId="11" fillId="4" borderId="1" xfId="0" applyNumberFormat="1" applyFont="1" applyFill="1" applyBorder="1">
      <alignment vertical="center"/>
    </xf>
    <xf numFmtId="177" fontId="13" fillId="4" borderId="5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right" vertical="center" wrapText="1"/>
    </xf>
    <xf numFmtId="0" fontId="10" fillId="4" borderId="0" xfId="0" applyFont="1" applyFill="1">
      <alignment vertical="center"/>
    </xf>
    <xf numFmtId="176" fontId="11" fillId="4" borderId="0" xfId="1" applyFont="1" applyFill="1" applyAlignment="1">
      <alignment horizontal="right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0" xfId="0" applyFont="1" applyFill="1">
      <alignment vertical="center"/>
    </xf>
    <xf numFmtId="0" fontId="12" fillId="4" borderId="0" xfId="0" applyFont="1" applyFill="1" applyAlignment="1">
      <alignment horizontal="right" vertical="center"/>
    </xf>
    <xf numFmtId="9" fontId="12" fillId="4" borderId="0" xfId="2" applyFont="1" applyFill="1" applyAlignment="1">
      <alignment horizontal="right" vertical="center"/>
    </xf>
    <xf numFmtId="4" fontId="15" fillId="0" borderId="0" xfId="0" applyNumberFormat="1" applyFont="1" applyAlignment="1">
      <alignment horizontal="left" vertical="center" wrapText="1"/>
    </xf>
    <xf numFmtId="4" fontId="16" fillId="0" borderId="0" xfId="0" applyNumberFormat="1" applyFont="1" applyAlignment="1">
      <alignment horizontal="left" vertical="center" wrapText="1"/>
    </xf>
    <xf numFmtId="4" fontId="17" fillId="0" borderId="0" xfId="0" applyNumberFormat="1" applyFont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1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177" fontId="11" fillId="4" borderId="0" xfId="0" applyNumberFormat="1" applyFont="1" applyFill="1">
      <alignment vertical="center"/>
    </xf>
    <xf numFmtId="0" fontId="13" fillId="4" borderId="11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7" fontId="11" fillId="0" borderId="0" xfId="0" applyNumberFormat="1" applyFont="1">
      <alignment vertical="center"/>
    </xf>
    <xf numFmtId="177" fontId="12" fillId="0" borderId="0" xfId="0" applyNumberFormat="1" applyFont="1" applyAlignment="1">
      <alignment horizontal="center" vertical="center"/>
    </xf>
    <xf numFmtId="177" fontId="20" fillId="0" borderId="0" xfId="0" applyNumberFormat="1" applyFont="1" applyAlignment="1">
      <alignment horizontal="right" vertical="center"/>
    </xf>
    <xf numFmtId="177" fontId="11" fillId="0" borderId="0" xfId="0" applyNumberFormat="1" applyFont="1" applyAlignment="1">
      <alignment horizontal="left" vertical="center"/>
    </xf>
    <xf numFmtId="177" fontId="11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 indent="2"/>
    </xf>
    <xf numFmtId="0" fontId="11" fillId="0" borderId="0" xfId="0" applyFont="1" applyAlignment="1">
      <alignment horizontal="left" vertical="center" wrapText="1" indent="2"/>
    </xf>
    <xf numFmtId="0" fontId="13" fillId="0" borderId="0" xfId="0" applyFont="1">
      <alignment vertical="center"/>
    </xf>
    <xf numFmtId="0" fontId="10" fillId="0" borderId="2" xfId="0" applyFont="1" applyBorder="1">
      <alignment vertical="center"/>
    </xf>
    <xf numFmtId="0" fontId="22" fillId="0" borderId="0" xfId="3" applyFont="1" applyAlignment="1">
      <alignment horizontal="center" vertical="center"/>
    </xf>
    <xf numFmtId="177" fontId="13" fillId="4" borderId="1" xfId="0" applyNumberFormat="1" applyFont="1" applyFill="1" applyBorder="1" applyAlignment="1">
      <alignment horizontal="right" vertical="center"/>
    </xf>
    <xf numFmtId="177" fontId="14" fillId="4" borderId="1" xfId="0" applyNumberFormat="1" applyFont="1" applyFill="1" applyBorder="1" applyAlignment="1">
      <alignment horizontal="right" vertical="center"/>
    </xf>
    <xf numFmtId="9" fontId="14" fillId="4" borderId="1" xfId="2" applyFont="1" applyFill="1" applyBorder="1" applyAlignment="1">
      <alignment horizontal="right" vertical="center"/>
    </xf>
    <xf numFmtId="0" fontId="23" fillId="4" borderId="0" xfId="0" applyFont="1" applyFill="1" applyAlignment="1">
      <alignment horizontal="left" vertical="center"/>
    </xf>
    <xf numFmtId="0" fontId="10" fillId="5" borderId="2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177" fontId="11" fillId="0" borderId="0" xfId="0" applyNumberFormat="1" applyFont="1" applyAlignment="1">
      <alignment horizontal="left" vertical="center"/>
    </xf>
    <xf numFmtId="177" fontId="13" fillId="4" borderId="8" xfId="0" applyNumberFormat="1" applyFont="1" applyFill="1" applyBorder="1" applyAlignment="1">
      <alignment horizontal="left" vertical="center" wrapText="1"/>
    </xf>
    <xf numFmtId="177" fontId="13" fillId="4" borderId="0" xfId="0" applyNumberFormat="1" applyFont="1" applyFill="1" applyAlignment="1">
      <alignment horizontal="left" vertical="center" wrapText="1"/>
    </xf>
    <xf numFmtId="177" fontId="13" fillId="4" borderId="9" xfId="0" applyNumberFormat="1" applyFont="1" applyFill="1" applyBorder="1" applyAlignment="1">
      <alignment horizontal="left" vertical="center" wrapText="1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9" fillId="4" borderId="8" xfId="3" applyFill="1" applyBorder="1" applyAlignment="1">
      <alignment vertical="center" wrapText="1"/>
    </xf>
    <xf numFmtId="0" fontId="19" fillId="4" borderId="8" xfId="3" applyFont="1" applyFill="1" applyBorder="1" applyAlignment="1">
      <alignment vertical="center" wrapText="1"/>
    </xf>
    <xf numFmtId="0" fontId="19" fillId="4" borderId="0" xfId="3" applyFont="1" applyFill="1" applyAlignment="1">
      <alignment vertical="center" wrapText="1"/>
    </xf>
    <xf numFmtId="0" fontId="10" fillId="5" borderId="10" xfId="0" applyFont="1" applyFill="1" applyBorder="1" applyAlignment="1">
      <alignment horizontal="center" vertical="center"/>
    </xf>
    <xf numFmtId="177" fontId="10" fillId="4" borderId="2" xfId="0" applyNumberFormat="1" applyFont="1" applyFill="1" applyBorder="1" applyAlignment="1">
      <alignment horizontal="center" vertical="center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전기제품</c:v>
                </c:pt>
                <c:pt idx="1">
                  <c:v>철강</c:v>
                </c:pt>
                <c:pt idx="2">
                  <c:v>복합유틸리티</c:v>
                </c:pt>
                <c:pt idx="3">
                  <c:v>화학</c:v>
                </c:pt>
                <c:pt idx="4">
                  <c:v>전자장비와기기</c:v>
                </c:pt>
                <c:pt idx="5">
                  <c:v>포장재</c:v>
                </c:pt>
                <c:pt idx="6">
                  <c:v>건강관리기술</c:v>
                </c:pt>
                <c:pt idx="7">
                  <c:v>핸드셋</c:v>
                </c:pt>
                <c:pt idx="8">
                  <c:v>가스유틸리티</c:v>
                </c:pt>
                <c:pt idx="9">
                  <c:v>통신장비</c:v>
                </c:pt>
                <c:pt idx="10">
                  <c:v>조선</c:v>
                </c:pt>
                <c:pt idx="11">
                  <c:v>상업서비스와공급품</c:v>
                </c:pt>
                <c:pt idx="12">
                  <c:v>컴퓨터와주변기기</c:v>
                </c:pt>
                <c:pt idx="13">
                  <c:v>무역회사와판매업체</c:v>
                </c:pt>
                <c:pt idx="14">
                  <c:v>항공사</c:v>
                </c:pt>
                <c:pt idx="15">
                  <c:v>생물공학</c:v>
                </c:pt>
                <c:pt idx="16">
                  <c:v>은행</c:v>
                </c:pt>
                <c:pt idx="17">
                  <c:v>IT서비스</c:v>
                </c:pt>
                <c:pt idx="18">
                  <c:v>백화점과일반상점</c:v>
                </c:pt>
                <c:pt idx="19">
                  <c:v>소프트웨어</c:v>
                </c:pt>
                <c:pt idx="20">
                  <c:v>전자제품</c:v>
                </c:pt>
                <c:pt idx="21">
                  <c:v>복합기업</c:v>
                </c:pt>
                <c:pt idx="22">
                  <c:v>전기유틸리티</c:v>
                </c:pt>
                <c:pt idx="23">
                  <c:v>기타</c:v>
                </c:pt>
                <c:pt idx="24">
                  <c:v>건축제품</c:v>
                </c:pt>
                <c:pt idx="25">
                  <c:v>가정용품</c:v>
                </c:pt>
                <c:pt idx="26">
                  <c:v>다각화된통신서비스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4.99E-2</c:v>
                </c:pt>
                <c:pt idx="1">
                  <c:v>3.5400000000000001E-2</c:v>
                </c:pt>
                <c:pt idx="2">
                  <c:v>3.5299999999999998E-2</c:v>
                </c:pt>
                <c:pt idx="3">
                  <c:v>2.5899999999999999E-2</c:v>
                </c:pt>
                <c:pt idx="4">
                  <c:v>2.1499999999999998E-2</c:v>
                </c:pt>
                <c:pt idx="5">
                  <c:v>1.72E-2</c:v>
                </c:pt>
                <c:pt idx="6">
                  <c:v>1.44E-2</c:v>
                </c:pt>
                <c:pt idx="7">
                  <c:v>1.23E-2</c:v>
                </c:pt>
                <c:pt idx="8">
                  <c:v>1.14E-2</c:v>
                </c:pt>
                <c:pt idx="9">
                  <c:v>7.3000000000000001E-3</c:v>
                </c:pt>
                <c:pt idx="10">
                  <c:v>7.3000000000000001E-3</c:v>
                </c:pt>
                <c:pt idx="11">
                  <c:v>7.0000000000000001E-3</c:v>
                </c:pt>
                <c:pt idx="12">
                  <c:v>6.7999999999999996E-3</c:v>
                </c:pt>
                <c:pt idx="13">
                  <c:v>6.7000000000000002E-3</c:v>
                </c:pt>
                <c:pt idx="14">
                  <c:v>6.1000000000000004E-3</c:v>
                </c:pt>
                <c:pt idx="15">
                  <c:v>5.7999999999999996E-3</c:v>
                </c:pt>
                <c:pt idx="16">
                  <c:v>4.5999999999999999E-3</c:v>
                </c:pt>
                <c:pt idx="17">
                  <c:v>4.4000000000000003E-3</c:v>
                </c:pt>
                <c:pt idx="18">
                  <c:v>4.0000000000000001E-3</c:v>
                </c:pt>
                <c:pt idx="19">
                  <c:v>3.5999999999999999E-3</c:v>
                </c:pt>
                <c:pt idx="20">
                  <c:v>3.5000000000000001E-3</c:v>
                </c:pt>
                <c:pt idx="21">
                  <c:v>3.0000000000000001E-3</c:v>
                </c:pt>
                <c:pt idx="22">
                  <c:v>2.7000000000000001E-3</c:v>
                </c:pt>
                <c:pt idx="23">
                  <c:v>2.2000000000000001E-3</c:v>
                </c:pt>
                <c:pt idx="24">
                  <c:v>1.9E-3</c:v>
                </c:pt>
                <c:pt idx="25">
                  <c:v>1.6999999999999999E-3</c:v>
                </c:pt>
                <c:pt idx="26">
                  <c:v>1.6999999999999999E-3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12700</xdr:colOff>
      <xdr:row>3</xdr:row>
      <xdr:rowOff>25400</xdr:rowOff>
    </xdr:from>
    <xdr:to>
      <xdr:col>2</xdr:col>
      <xdr:colOff>981075</xdr:colOff>
      <xdr:row>7</xdr:row>
      <xdr:rowOff>209550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28F34A2-513E-404E-B113-67B2C9C60E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</xdr:row>
      <xdr:rowOff>25400</xdr:rowOff>
    </xdr:from>
    <xdr:to>
      <xdr:col>5</xdr:col>
      <xdr:colOff>981075</xdr:colOff>
      <xdr:row>7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2CE7738-CB2F-4A8E-A3B2-E2B0D726F2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3</xdr:row>
      <xdr:rowOff>25400</xdr:rowOff>
    </xdr:from>
    <xdr:to>
      <xdr:col>8</xdr:col>
      <xdr:colOff>981075</xdr:colOff>
      <xdr:row>7</xdr:row>
      <xdr:rowOff>209550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634B985-4571-4E10-8E62-1A387456CA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</xdr:row>
      <xdr:rowOff>25400</xdr:rowOff>
    </xdr:from>
    <xdr:to>
      <xdr:col>2</xdr:col>
      <xdr:colOff>981075</xdr:colOff>
      <xdr:row>14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061E2B0-3283-4604-9151-8D84627CC9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</xdr:row>
      <xdr:rowOff>25400</xdr:rowOff>
    </xdr:from>
    <xdr:to>
      <xdr:col>5</xdr:col>
      <xdr:colOff>981075</xdr:colOff>
      <xdr:row>14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461AB5B-0ACB-40CA-A618-146A51B15F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9</xdr:row>
      <xdr:rowOff>25400</xdr:rowOff>
    </xdr:from>
    <xdr:to>
      <xdr:col>8</xdr:col>
      <xdr:colOff>981075</xdr:colOff>
      <xdr:row>14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52C07D92-72F5-4080-A7B9-4D02D36754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</xdr:row>
      <xdr:rowOff>25400</xdr:rowOff>
    </xdr:from>
    <xdr:to>
      <xdr:col>2</xdr:col>
      <xdr:colOff>981075</xdr:colOff>
      <xdr:row>19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B2D78F2-611F-403D-BE05-2C3566F67F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</xdr:row>
      <xdr:rowOff>25400</xdr:rowOff>
    </xdr:from>
    <xdr:to>
      <xdr:col>5</xdr:col>
      <xdr:colOff>981075</xdr:colOff>
      <xdr:row>19</xdr:row>
      <xdr:rowOff>209550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AA446D8-439E-41F6-A4C9-150B4E2E95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15</xdr:row>
      <xdr:rowOff>25400</xdr:rowOff>
    </xdr:from>
    <xdr:to>
      <xdr:col>8</xdr:col>
      <xdr:colOff>981075</xdr:colOff>
      <xdr:row>19</xdr:row>
      <xdr:rowOff>209550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9D4437C-F411-4D8B-9BA8-79624A7DFF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</xdr:row>
      <xdr:rowOff>25400</xdr:rowOff>
    </xdr:from>
    <xdr:to>
      <xdr:col>2</xdr:col>
      <xdr:colOff>981075</xdr:colOff>
      <xdr:row>25</xdr:row>
      <xdr:rowOff>209550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7D7B6DB3-2B65-4BCC-9C7C-AE700BCD33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</xdr:row>
      <xdr:rowOff>25400</xdr:rowOff>
    </xdr:from>
    <xdr:to>
      <xdr:col>5</xdr:col>
      <xdr:colOff>981075</xdr:colOff>
      <xdr:row>25</xdr:row>
      <xdr:rowOff>209550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5D8635-AC2A-4FB4-82BA-14DFD77647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21</xdr:row>
      <xdr:rowOff>25400</xdr:rowOff>
    </xdr:from>
    <xdr:to>
      <xdr:col>8</xdr:col>
      <xdr:colOff>981075</xdr:colOff>
      <xdr:row>25</xdr:row>
      <xdr:rowOff>209550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6CE44CBF-392A-430D-808E-CED6C8FCF1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4549775"/>
          <a:ext cx="1968500" cy="1041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topLeftCell="B1" zoomScaleNormal="100" workbookViewId="0">
      <selection activeCell="AC4" sqref="AC4:AF4"/>
    </sheetView>
  </sheetViews>
  <sheetFormatPr defaultRowHeight="16.5" x14ac:dyDescent="0.3"/>
  <cols>
    <col min="1" max="1" width="4.125" style="36" customWidth="1"/>
    <col min="2" max="3" width="13.125" style="36" customWidth="1"/>
    <col min="4" max="4" width="3.625" style="36" customWidth="1"/>
    <col min="5" max="6" width="13.125" style="36" customWidth="1"/>
    <col min="7" max="7" width="3.625" style="36" customWidth="1"/>
    <col min="8" max="9" width="13.125" style="36" customWidth="1"/>
    <col min="10" max="10" width="4.125" style="36" customWidth="1"/>
    <col min="11" max="11" width="4.75" style="36" customWidth="1"/>
    <col min="12" max="12" width="9" style="36"/>
    <col min="13" max="13" width="11.25" style="36" customWidth="1"/>
    <col min="14" max="14" width="31.25" style="36" customWidth="1"/>
    <col min="15" max="17" width="7.75" style="36" customWidth="1"/>
    <col min="18" max="25" width="8.75" style="36" hidden="1" customWidth="1"/>
    <col min="26" max="26" width="6.875" style="36" customWidth="1"/>
    <col min="27" max="27" width="4.125" style="36" customWidth="1"/>
    <col min="28" max="28" width="14.625" style="36" customWidth="1"/>
    <col min="29" max="30" width="4.75" style="36" customWidth="1"/>
    <col min="31" max="31" width="9" style="36"/>
    <col min="32" max="32" width="12.875" style="36" bestFit="1" customWidth="1"/>
    <col min="33" max="33" width="4.125" style="36" customWidth="1"/>
    <col min="34" max="16384" width="9" style="36"/>
  </cols>
  <sheetData>
    <row r="1" spans="2:32" x14ac:dyDescent="0.3">
      <c r="Z1" s="37"/>
    </row>
    <row r="2" spans="2:32" ht="17.25" thickBot="1" x14ac:dyDescent="0.35"/>
    <row r="3" spans="2:32" ht="17.25" thickBot="1" x14ac:dyDescent="0.35">
      <c r="B3" s="77" t="s">
        <v>2</v>
      </c>
      <c r="C3" s="77"/>
      <c r="E3" s="77" t="s">
        <v>27</v>
      </c>
      <c r="F3" s="77"/>
      <c r="H3" s="77" t="s">
        <v>28</v>
      </c>
      <c r="I3" s="77"/>
      <c r="K3" s="76" t="s">
        <v>29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B3" s="76" t="s">
        <v>30</v>
      </c>
      <c r="AC3" s="76"/>
      <c r="AD3" s="76"/>
      <c r="AE3" s="76"/>
      <c r="AF3" s="76"/>
    </row>
    <row r="4" spans="2:32" ht="18" customHeight="1" thickBot="1" x14ac:dyDescent="0.35">
      <c r="D4" s="39"/>
      <c r="K4" s="40" t="s">
        <v>8</v>
      </c>
      <c r="L4" s="40" t="s">
        <v>1</v>
      </c>
      <c r="M4" s="40" t="s">
        <v>75</v>
      </c>
      <c r="N4" s="40" t="s">
        <v>4</v>
      </c>
      <c r="O4" s="33" t="s">
        <v>17</v>
      </c>
      <c r="P4" s="33" t="s">
        <v>18</v>
      </c>
      <c r="Q4" s="33" t="s">
        <v>19</v>
      </c>
      <c r="R4" s="33" t="s">
        <v>20</v>
      </c>
      <c r="S4" s="33" t="s">
        <v>0</v>
      </c>
      <c r="T4" s="33" t="s">
        <v>21</v>
      </c>
      <c r="U4" s="33" t="s">
        <v>22</v>
      </c>
      <c r="V4" s="33" t="s">
        <v>23</v>
      </c>
      <c r="W4" s="33" t="s">
        <v>24</v>
      </c>
      <c r="X4" s="33" t="s">
        <v>25</v>
      </c>
      <c r="Y4" s="33" t="s">
        <v>37</v>
      </c>
      <c r="Z4" s="40" t="s">
        <v>5</v>
      </c>
      <c r="AB4" s="35" t="s">
        <v>4</v>
      </c>
      <c r="AC4" s="90" t="str">
        <f>N5</f>
        <v>솔루스첨단소재2우B</v>
      </c>
      <c r="AD4" s="90"/>
      <c r="AE4" s="90"/>
      <c r="AF4" s="90"/>
    </row>
    <row r="5" spans="2:32" x14ac:dyDescent="0.3">
      <c r="K5" s="41">
        <v>1</v>
      </c>
      <c r="L5" s="83" t="s">
        <v>2</v>
      </c>
      <c r="M5" s="41" t="str">
        <f>IFERROR(RIGHT(KOSPI!C2,6),"")</f>
        <v>33637L</v>
      </c>
      <c r="N5" s="42" t="str">
        <f>IFERROR(KOSPI!B2,"")</f>
        <v>솔루스첨단소재2우B</v>
      </c>
      <c r="O5" s="72">
        <f>IFERROR(KOSPI!D2,"")</f>
        <v>5660</v>
      </c>
      <c r="P5" s="73" t="str">
        <f>IFERROR(KOSPI!E2,"")</f>
        <v>△ 1,100</v>
      </c>
      <c r="Q5" s="74">
        <f>IF(ISBLANK(KOSPI!F2),"",KOSPI!F2)</f>
        <v>0.2412</v>
      </c>
      <c r="R5" s="42">
        <f>KOSPI!G2</f>
        <v>1967988</v>
      </c>
      <c r="S5" s="42">
        <f>KOSPI!H2</f>
        <v>214</v>
      </c>
      <c r="T5" s="42" t="str">
        <f>KOSPI!I2</f>
        <v>N/A</v>
      </c>
      <c r="U5" s="42">
        <f>KOSPI!J2</f>
        <v>0.01</v>
      </c>
      <c r="V5" s="42">
        <f>KOSPI!K2</f>
        <v>-14.51</v>
      </c>
      <c r="W5" s="42" t="str">
        <f>KOSPI!L2</f>
        <v>N/A</v>
      </c>
      <c r="X5" s="42">
        <f>KOSPI!M2</f>
        <v>0.72</v>
      </c>
      <c r="Y5" s="42" t="str">
        <f>IFERROR(IF(VLOOKUP(N15, 종목별전자공시!C:C, 2, FALSE)="전자공시", VLOOKUP(N15, 종목별전자공시!C:C, 1, FALSE), "일치 없음"), "결과 없음")</f>
        <v>결과 없음</v>
      </c>
      <c r="Z5" s="43" t="str">
        <f>IF(ISBLANK(KOSPI!C2),"",HYPERLINK(KOSPI!C2, "▶"))</f>
        <v>▶</v>
      </c>
      <c r="AB5" s="44" t="s">
        <v>43</v>
      </c>
      <c r="AC5" s="44"/>
      <c r="AD5" s="44"/>
      <c r="AE5" s="45"/>
      <c r="AF5" s="46">
        <f>IFERROR(VLOOKUP($AC$4,$N$5:$Y$24,2,0),"")</f>
        <v>5660</v>
      </c>
    </row>
    <row r="6" spans="2:32" x14ac:dyDescent="0.3">
      <c r="K6" s="47">
        <v>2</v>
      </c>
      <c r="L6" s="83"/>
      <c r="M6" s="41" t="str">
        <f>IFERROR(RIGHT(KOSPI!C3,6),"")</f>
        <v>336370</v>
      </c>
      <c r="N6" s="42" t="str">
        <f>IFERROR(KOSPI!B3,"")</f>
        <v>솔루스첨단소재</v>
      </c>
      <c r="O6" s="72">
        <f>IFERROR(KOSPI!D3,"")</f>
        <v>11050</v>
      </c>
      <c r="P6" s="73" t="str">
        <f>IFERROR(KOSPI!E3,"")</f>
        <v>△ 1,880</v>
      </c>
      <c r="Q6" s="74">
        <f>IF(ISBLANK(KOSPI!F3),"",KOSPI!F3)</f>
        <v>0.20499999999999999</v>
      </c>
      <c r="R6" s="42">
        <f>KOSPI!G3</f>
        <v>7760155</v>
      </c>
      <c r="S6" s="42">
        <f>KOSPI!H3</f>
        <v>7759</v>
      </c>
      <c r="T6" s="42">
        <f>KOSPI!I3</f>
        <v>-732</v>
      </c>
      <c r="U6" s="42">
        <f>KOSPI!J3</f>
        <v>5.88</v>
      </c>
      <c r="V6" s="42">
        <f>KOSPI!K3</f>
        <v>-28.33</v>
      </c>
      <c r="W6" s="42">
        <f>KOSPI!L3</f>
        <v>29.34</v>
      </c>
      <c r="X6" s="42">
        <f>KOSPI!M3</f>
        <v>1.4</v>
      </c>
      <c r="Y6" s="42" t="str">
        <f>IFERROR(IF(VLOOKUP(N16, 종목별전자공시!C:C, 2, FALSE)="전자공시", VLOOKUP(N16, 종목별전자공시!C:C, 1, FALSE), "일치 없음"), "결과 없음")</f>
        <v>결과 없음</v>
      </c>
      <c r="Z6" s="43" t="str">
        <f>IF(ISBLANK(KOSPI!C3),"",HYPERLINK(KOSPI!C3, "▶"))</f>
        <v>▶</v>
      </c>
      <c r="AB6" s="44" t="s">
        <v>18</v>
      </c>
      <c r="AC6" s="44"/>
      <c r="AD6" s="44"/>
      <c r="AE6" s="48"/>
      <c r="AF6" s="49" t="str">
        <f>IFERROR(VLOOKUP($AC$4,$N$5:$Y$24,3,0),"")</f>
        <v>△ 1,100</v>
      </c>
    </row>
    <row r="7" spans="2:32" x14ac:dyDescent="0.3">
      <c r="K7" s="47">
        <v>3</v>
      </c>
      <c r="L7" s="83"/>
      <c r="M7" s="41" t="str">
        <f>IFERROR(RIGHT(KOSPI!C4,6),"")</f>
        <v>33637K</v>
      </c>
      <c r="N7" s="42" t="str">
        <f>IFERROR(KOSPI!B4,"")</f>
        <v>솔루스첨단소재1우</v>
      </c>
      <c r="O7" s="72">
        <f>IFERROR(KOSPI!D4,"")</f>
        <v>2325</v>
      </c>
      <c r="P7" s="73" t="str">
        <f>IFERROR(KOSPI!E4,"")</f>
        <v>△ 295</v>
      </c>
      <c r="Q7" s="74">
        <f>IF(ISBLANK(KOSPI!F4),"",KOSPI!F4)</f>
        <v>0.14530000000000001</v>
      </c>
      <c r="R7" s="42">
        <f>KOSPI!G4</f>
        <v>3264475</v>
      </c>
      <c r="S7" s="42">
        <f>KOSPI!H4</f>
        <v>393</v>
      </c>
      <c r="T7" s="42" t="str">
        <f>KOSPI!I4</f>
        <v>N/A</v>
      </c>
      <c r="U7" s="42">
        <f>KOSPI!J4</f>
        <v>10.16</v>
      </c>
      <c r="V7" s="42">
        <f>KOSPI!K4</f>
        <v>-5.96</v>
      </c>
      <c r="W7" s="42" t="str">
        <f>KOSPI!L4</f>
        <v>N/A</v>
      </c>
      <c r="X7" s="42">
        <f>KOSPI!M4</f>
        <v>0.3</v>
      </c>
      <c r="Y7" s="42" t="str">
        <f>IFERROR(IF(VLOOKUP(N17, 종목별전자공시!C:C, 2, FALSE)="전자공시", VLOOKUP(N17, 종목별전자공시!C:C, 1, FALSE), "일치 없음"), "결과 없음")</f>
        <v>결과 없음</v>
      </c>
      <c r="Z7" s="43" t="str">
        <f>IF(ISBLANK(KOSPI!C4),"",HYPERLINK(KOSPI!C4, "▶"))</f>
        <v>▶</v>
      </c>
      <c r="AB7" s="44" t="s">
        <v>19</v>
      </c>
      <c r="AC7" s="44"/>
      <c r="AD7" s="44"/>
      <c r="AE7" s="48"/>
      <c r="AF7" s="50">
        <f>IFERROR(VLOOKUP($AC$4,$N$5:$Y$24,4,0),"")</f>
        <v>0.2412</v>
      </c>
    </row>
    <row r="8" spans="2:32" ht="17.25" thickBot="1" x14ac:dyDescent="0.35">
      <c r="K8" s="47">
        <v>4</v>
      </c>
      <c r="L8" s="83"/>
      <c r="M8" s="41" t="str">
        <f>IFERROR(RIGHT(KOSPI!C5,6),"")</f>
        <v>009470</v>
      </c>
      <c r="N8" s="42" t="str">
        <f>IFERROR(KOSPI!B5,"")</f>
        <v>삼화전기</v>
      </c>
      <c r="O8" s="72">
        <f>IFERROR(KOSPI!D5,"")</f>
        <v>40100</v>
      </c>
      <c r="P8" s="73" t="str">
        <f>IFERROR(KOSPI!E5,"")</f>
        <v>△ 4,650</v>
      </c>
      <c r="Q8" s="74">
        <f>IF(ISBLANK(KOSPI!F5),"",KOSPI!F5)</f>
        <v>0.13120000000000001</v>
      </c>
      <c r="R8" s="42">
        <f>KOSPI!G5</f>
        <v>1214876</v>
      </c>
      <c r="S8" s="42">
        <f>KOSPI!H5</f>
        <v>2652</v>
      </c>
      <c r="T8" s="42">
        <f>KOSPI!I5</f>
        <v>78</v>
      </c>
      <c r="U8" s="42">
        <f>KOSPI!J5</f>
        <v>26.63</v>
      </c>
      <c r="V8" s="42">
        <f>KOSPI!K5</f>
        <v>14.79</v>
      </c>
      <c r="W8" s="42">
        <f>KOSPI!L5</f>
        <v>7.92</v>
      </c>
      <c r="X8" s="42">
        <f>KOSPI!M5</f>
        <v>3.01</v>
      </c>
      <c r="Y8" s="42" t="str">
        <f>IFERROR(IF(VLOOKUP(N18, 종목별전자공시!C:C, 2, FALSE)="전자공시", VLOOKUP(N18, 종목별전자공시!C:C, 1, FALSE), "일치 없음"), "결과 없음")</f>
        <v>결과 없음</v>
      </c>
      <c r="Z8" s="43" t="str">
        <f>IF(ISBLANK(KOSPI!C5),"",HYPERLINK(KOSPI!C5, "▶"))</f>
        <v>▶</v>
      </c>
      <c r="AB8" s="44" t="s">
        <v>20</v>
      </c>
      <c r="AC8" s="44"/>
      <c r="AD8" s="44"/>
      <c r="AE8" s="48"/>
      <c r="AF8" s="46">
        <f>IFERROR(VLOOKUP($AC$4,$N$5:$Y$24,5,0),"")</f>
        <v>1967988</v>
      </c>
    </row>
    <row r="9" spans="2:32" ht="17.25" thickBot="1" x14ac:dyDescent="0.35">
      <c r="B9" s="77" t="s">
        <v>9</v>
      </c>
      <c r="C9" s="77"/>
      <c r="E9" s="77" t="s">
        <v>10</v>
      </c>
      <c r="F9" s="77"/>
      <c r="H9" s="77" t="s">
        <v>11</v>
      </c>
      <c r="I9" s="77"/>
      <c r="K9" s="47">
        <v>5</v>
      </c>
      <c r="L9" s="83"/>
      <c r="M9" s="41" t="str">
        <f>IFERROR(RIGHT(KOSPI!C6,6),"")</f>
        <v>000680</v>
      </c>
      <c r="N9" s="42" t="str">
        <f>IFERROR(KOSPI!B6,"")</f>
        <v>LS네트웍스</v>
      </c>
      <c r="O9" s="72">
        <f>IFERROR(KOSPI!D6,"")</f>
        <v>4430</v>
      </c>
      <c r="P9" s="73" t="str">
        <f>IFERROR(KOSPI!E6,"")</f>
        <v>△ 495</v>
      </c>
      <c r="Q9" s="74">
        <f>IF(ISBLANK(KOSPI!F6),"",KOSPI!F6)</f>
        <v>0.1258</v>
      </c>
      <c r="R9" s="42">
        <f>KOSPI!G6</f>
        <v>33404890</v>
      </c>
      <c r="S9" s="42">
        <f>KOSPI!H6</f>
        <v>3491</v>
      </c>
      <c r="T9" s="42">
        <f>KOSPI!I6</f>
        <v>116</v>
      </c>
      <c r="U9" s="42">
        <f>KOSPI!J6</f>
        <v>0.81</v>
      </c>
      <c r="V9" s="42">
        <f>KOSPI!K6</f>
        <v>-14.57</v>
      </c>
      <c r="W9" s="42">
        <f>KOSPI!L6</f>
        <v>1.92</v>
      </c>
      <c r="X9" s="42">
        <f>KOSPI!M6</f>
        <v>0.61</v>
      </c>
      <c r="Y9" s="42" t="str">
        <f>IFERROR(IF(VLOOKUP(N19, 종목별전자공시!C:C, 2, FALSE)="전자공시", VLOOKUP(N19, 종목별전자공시!C:C, 1, FALSE), "일치 없음"), "결과 없음")</f>
        <v>결과 없음</v>
      </c>
      <c r="Z9" s="43" t="str">
        <f>IF(ISBLANK(KOSPI!C6),"",HYPERLINK(KOSPI!C6, "▶"))</f>
        <v>▶</v>
      </c>
      <c r="AB9" s="44" t="s">
        <v>44</v>
      </c>
      <c r="AC9" s="44"/>
      <c r="AD9" s="44"/>
      <c r="AE9" s="48"/>
      <c r="AF9" s="46">
        <f>IFERROR(VLOOKUP($AC$4,$N$5:$Y$24,6,0),"")</f>
        <v>214</v>
      </c>
    </row>
    <row r="10" spans="2:32" x14ac:dyDescent="0.3">
      <c r="B10" s="51"/>
      <c r="C10" s="52"/>
      <c r="E10" s="53"/>
      <c r="F10" s="54"/>
      <c r="K10" s="47">
        <v>6</v>
      </c>
      <c r="L10" s="83"/>
      <c r="M10" s="41" t="str">
        <f>IFERROR(RIGHT(KOSPI!C7,6),"")</f>
        <v>014160</v>
      </c>
      <c r="N10" s="42" t="str">
        <f>IFERROR(KOSPI!B7,"")</f>
        <v>대영포장</v>
      </c>
      <c r="O10" s="72">
        <f>IFERROR(KOSPI!D7,"")</f>
        <v>1718</v>
      </c>
      <c r="P10" s="73" t="str">
        <f>IFERROR(KOSPI!E7,"")</f>
        <v>△ 183</v>
      </c>
      <c r="Q10" s="74">
        <f>IF(ISBLANK(KOSPI!F7),"",KOSPI!F7)</f>
        <v>0.1192</v>
      </c>
      <c r="R10" s="42">
        <f>KOSPI!G7</f>
        <v>4017926</v>
      </c>
      <c r="S10" s="42">
        <f>KOSPI!H7</f>
        <v>1862</v>
      </c>
      <c r="T10" s="42">
        <f>KOSPI!I7</f>
        <v>111</v>
      </c>
      <c r="U10" s="42">
        <f>KOSPI!J7</f>
        <v>1.41</v>
      </c>
      <c r="V10" s="42">
        <f>KOSPI!K7</f>
        <v>52.06</v>
      </c>
      <c r="W10" s="42">
        <f>KOSPI!L7</f>
        <v>4.6399999999999997</v>
      </c>
      <c r="X10" s="42">
        <f>KOSPI!M7</f>
        <v>0.92</v>
      </c>
      <c r="Y10" s="42" t="str">
        <f>IFERROR(IF(VLOOKUP(N20, 종목별전자공시!C:C, 2, FALSE)="전자공시", VLOOKUP(N20, 종목별전자공시!C:C, 1, FALSE), "일치 없음"), "결과 없음")</f>
        <v>결과 없음</v>
      </c>
      <c r="Z10" s="43" t="str">
        <f>IF(ISBLANK(KOSPI!C7),"",HYPERLINK(KOSPI!C7, "▶"))</f>
        <v>▶</v>
      </c>
      <c r="AB10" s="44" t="s">
        <v>47</v>
      </c>
      <c r="AC10" s="44"/>
      <c r="AD10" s="44"/>
      <c r="AE10" s="48"/>
      <c r="AF10" s="55" t="str">
        <f>IFERROR(VLOOKUP($AC$4,$N$5:$Y$24,7,0),"")</f>
        <v>N/A</v>
      </c>
    </row>
    <row r="11" spans="2:32" ht="17.45" customHeight="1" x14ac:dyDescent="0.3">
      <c r="K11" s="47">
        <v>7</v>
      </c>
      <c r="L11" s="83"/>
      <c r="M11" s="41" t="str">
        <f>IFERROR(RIGHT(KOSPI!C8,6),"")</f>
        <v>353200</v>
      </c>
      <c r="N11" s="42" t="str">
        <f>IFERROR(KOSPI!B8,"")</f>
        <v>대덕전자</v>
      </c>
      <c r="O11" s="72">
        <f>IFERROR(KOSPI!D8,"")</f>
        <v>17700</v>
      </c>
      <c r="P11" s="73" t="str">
        <f>IFERROR(KOSPI!E8,"")</f>
        <v>△ 1,860</v>
      </c>
      <c r="Q11" s="74">
        <f>IF(ISBLANK(KOSPI!F8),"",KOSPI!F8)</f>
        <v>0.1174</v>
      </c>
      <c r="R11" s="42">
        <f>KOSPI!G8</f>
        <v>1522873</v>
      </c>
      <c r="S11" s="42">
        <f>KOSPI!H8</f>
        <v>8747</v>
      </c>
      <c r="T11" s="42">
        <f>KOSPI!I8</f>
        <v>237</v>
      </c>
      <c r="U11" s="42">
        <f>KOSPI!J8</f>
        <v>10.87</v>
      </c>
      <c r="V11" s="42">
        <f>KOSPI!K8</f>
        <v>35.83</v>
      </c>
      <c r="W11" s="42">
        <f>KOSPI!L8</f>
        <v>2.95</v>
      </c>
      <c r="X11" s="42">
        <f>KOSPI!M8</f>
        <v>1.04</v>
      </c>
      <c r="Y11" s="42" t="str">
        <f>IFERROR(IF(VLOOKUP(N21, 종목별전자공시!C:C, 2, FALSE)="전자공시", VLOOKUP(N21, 종목별전자공시!C:C, 1, FALSE), "일치 없음"), "결과 없음")</f>
        <v>결과 없음</v>
      </c>
      <c r="Z11" s="43" t="str">
        <f>IF(ISBLANK(KOSPI!C8),"",HYPERLINK(KOSPI!C8, "▶"))</f>
        <v>▶</v>
      </c>
      <c r="AB11" s="44" t="s">
        <v>50</v>
      </c>
      <c r="AC11" s="44"/>
      <c r="AD11" s="44"/>
      <c r="AE11" s="48"/>
      <c r="AF11" s="55">
        <f>IFERROR(VLOOKUP($AC$4,$N$5:$Y$24,8,0),"")</f>
        <v>0.01</v>
      </c>
    </row>
    <row r="12" spans="2:32" x14ac:dyDescent="0.3">
      <c r="K12" s="47">
        <v>8</v>
      </c>
      <c r="L12" s="83"/>
      <c r="M12" s="41" t="str">
        <f>IFERROR(RIGHT(KOSPI!C9,6),"")</f>
        <v>021820</v>
      </c>
      <c r="N12" s="42" t="str">
        <f>IFERROR(KOSPI!B9,"")</f>
        <v>세원정공</v>
      </c>
      <c r="O12" s="72">
        <f>IFERROR(KOSPI!D9,"")</f>
        <v>8840</v>
      </c>
      <c r="P12" s="73" t="str">
        <f>IFERROR(KOSPI!E9,"")</f>
        <v>△ 850</v>
      </c>
      <c r="Q12" s="74">
        <f>IF(ISBLANK(KOSPI!F9),"",KOSPI!F9)</f>
        <v>0.10639999999999999</v>
      </c>
      <c r="R12" s="42">
        <f>KOSPI!G9</f>
        <v>317084</v>
      </c>
      <c r="S12" s="42">
        <f>KOSPI!H9</f>
        <v>884</v>
      </c>
      <c r="T12" s="42">
        <f>KOSPI!I9</f>
        <v>192</v>
      </c>
      <c r="U12" s="42">
        <f>KOSPI!J9</f>
        <v>2.35</v>
      </c>
      <c r="V12" s="42">
        <f>KOSPI!K9</f>
        <v>1.63</v>
      </c>
      <c r="W12" s="42">
        <f>KOSPI!L9</f>
        <v>10.06</v>
      </c>
      <c r="X12" s="42">
        <f>KOSPI!M9</f>
        <v>0.15</v>
      </c>
      <c r="Y12" s="42" t="str">
        <f>IFERROR(IF(VLOOKUP(N22, 종목별전자공시!C:C, 2, FALSE)="전자공시", VLOOKUP(N22, 종목별전자공시!C:C, 1, FALSE), "일치 없음"), "결과 없음")</f>
        <v>결과 없음</v>
      </c>
      <c r="Z12" s="43" t="str">
        <f>IF(ISBLANK(KOSPI!C9),"",HYPERLINK(KOSPI!C9, "▶"))</f>
        <v>▶</v>
      </c>
      <c r="AB12" s="44" t="s">
        <v>48</v>
      </c>
      <c r="AC12" s="44"/>
      <c r="AD12" s="44"/>
      <c r="AE12" s="48"/>
      <c r="AF12" s="55">
        <f>IFERROR(VLOOKUP($AC$4,$N$5:$Y$24,9,0),"")</f>
        <v>-14.51</v>
      </c>
    </row>
    <row r="13" spans="2:32" x14ac:dyDescent="0.3">
      <c r="K13" s="47">
        <v>9</v>
      </c>
      <c r="L13" s="83"/>
      <c r="M13" s="41" t="str">
        <f>IFERROR(RIGHT(KOSPI!C10,6),"")</f>
        <v>005070</v>
      </c>
      <c r="N13" s="42" t="str">
        <f>IFERROR(KOSPI!B10,"")</f>
        <v>코스모신소재</v>
      </c>
      <c r="O13" s="72">
        <f>IFERROR(KOSPI!D10,"")</f>
        <v>61100</v>
      </c>
      <c r="P13" s="73" t="str">
        <f>IFERROR(KOSPI!E10,"")</f>
        <v>△ 5,800</v>
      </c>
      <c r="Q13" s="74">
        <f>IF(ISBLANK(KOSPI!F10),"",KOSPI!F10)</f>
        <v>0.10489999999999999</v>
      </c>
      <c r="R13" s="42">
        <f>KOSPI!G10</f>
        <v>679159</v>
      </c>
      <c r="S13" s="42">
        <f>KOSPI!H10</f>
        <v>19864</v>
      </c>
      <c r="T13" s="42">
        <f>KOSPI!I10</f>
        <v>323</v>
      </c>
      <c r="U13" s="42">
        <f>KOSPI!J10</f>
        <v>12.97</v>
      </c>
      <c r="V13" s="42">
        <f>KOSPI!K10</f>
        <v>76.09</v>
      </c>
      <c r="W13" s="42">
        <f>KOSPI!L10</f>
        <v>7.41</v>
      </c>
      <c r="X13" s="42">
        <f>KOSPI!M10</f>
        <v>4.01</v>
      </c>
      <c r="Y13" s="42" t="str">
        <f>IFERROR(IF(VLOOKUP(N23, 종목별전자공시!C:C, 2, FALSE)="전자공시", VLOOKUP(N23, 종목별전자공시!C:C, 1, FALSE), "일치 없음"), "결과 없음")</f>
        <v>결과 없음</v>
      </c>
      <c r="Z13" s="43" t="str">
        <f>IF(ISBLANK(KOSPI!C10),"",HYPERLINK(KOSPI!C10, "▶"))</f>
        <v>▶</v>
      </c>
      <c r="AB13" s="44" t="s">
        <v>49</v>
      </c>
      <c r="AC13" s="44"/>
      <c r="AD13" s="44"/>
      <c r="AE13" s="48"/>
      <c r="AF13" s="55" t="str">
        <f>IFERROR(VLOOKUP($AC$4,$N$5:$Y$24,10,0),"")</f>
        <v>N/A</v>
      </c>
    </row>
    <row r="14" spans="2:32" ht="17.25" thickBot="1" x14ac:dyDescent="0.35">
      <c r="K14" s="47">
        <v>10</v>
      </c>
      <c r="L14" s="84"/>
      <c r="M14" s="41" t="str">
        <f>IFERROR(RIGHT(KOSPI!C11,6),"")</f>
        <v>092790</v>
      </c>
      <c r="N14" s="42" t="str">
        <f>IFERROR(KOSPI!B11,"")</f>
        <v>넥스틸</v>
      </c>
      <c r="O14" s="72">
        <f>IFERROR(KOSPI!D11,"")</f>
        <v>9630</v>
      </c>
      <c r="P14" s="73" t="str">
        <f>IFERROR(KOSPI!E11,"")</f>
        <v>△ 800</v>
      </c>
      <c r="Q14" s="74">
        <f>IF(ISBLANK(KOSPI!F11),"",KOSPI!F11)</f>
        <v>9.06E-2</v>
      </c>
      <c r="R14" s="42">
        <f>KOSPI!G11</f>
        <v>6468478</v>
      </c>
      <c r="S14" s="42">
        <f>KOSPI!H11</f>
        <v>2504</v>
      </c>
      <c r="T14" s="42">
        <f>KOSPI!I11</f>
        <v>1573</v>
      </c>
      <c r="U14" s="42">
        <f>KOSPI!J11</f>
        <v>2.4900000000000002</v>
      </c>
      <c r="V14" s="42">
        <f>KOSPI!K11</f>
        <v>4.55</v>
      </c>
      <c r="W14" s="42">
        <f>KOSPI!L11</f>
        <v>35.49</v>
      </c>
      <c r="X14" s="42">
        <f>KOSPI!M11</f>
        <v>0.54</v>
      </c>
      <c r="Y14" s="42" t="str">
        <f>IFERROR(IF(VLOOKUP(N24, 종목별전자공시!C:C, 2, FALSE)="전자공시", VLOOKUP(N24, 종목별전자공시!C:C, 1, FALSE), "일치 없음"), "결과 없음")</f>
        <v>결과 없음</v>
      </c>
      <c r="Z14" s="43" t="str">
        <f>IF(ISBLANK(KOSPI!C11),"",HYPERLINK(KOSPI!C11, "▶"))</f>
        <v>▶</v>
      </c>
      <c r="AB14" s="44" t="s">
        <v>51</v>
      </c>
      <c r="AC14" s="44"/>
      <c r="AD14" s="44"/>
      <c r="AE14" s="48"/>
      <c r="AF14" s="55">
        <f>IFERROR(VLOOKUP($AC$4,$N$5:$Y$24,11,0),"")</f>
        <v>0.72</v>
      </c>
    </row>
    <row r="15" spans="2:32" ht="17.25" thickBot="1" x14ac:dyDescent="0.35">
      <c r="B15" s="77" t="s">
        <v>12</v>
      </c>
      <c r="C15" s="77"/>
      <c r="E15" s="77" t="s">
        <v>13</v>
      </c>
      <c r="F15" s="77"/>
      <c r="H15" s="77" t="s">
        <v>14</v>
      </c>
      <c r="I15" s="77"/>
      <c r="K15" s="41">
        <v>1</v>
      </c>
      <c r="L15" s="82" t="s">
        <v>3</v>
      </c>
      <c r="M15" s="47" t="str">
        <f>IFERROR(RIGHT(KOSDAQ!C2,6),"")</f>
        <v>098460</v>
      </c>
      <c r="N15" s="42" t="str">
        <f>IFERROR(KOSDAQ!B2,"")</f>
        <v>고영</v>
      </c>
      <c r="O15" s="72">
        <f>IFERROR(KOSDAQ!D2,"")</f>
        <v>12220</v>
      </c>
      <c r="P15" s="73" t="str">
        <f>IFERROR(KOSDAQ!E2,"")</f>
        <v>▲ 2,820</v>
      </c>
      <c r="Q15" s="74">
        <f>IF(ISBLANK(KOSDAQ!F2),"",KOSDAQ!F2)</f>
        <v>0.3</v>
      </c>
      <c r="R15" s="42">
        <f>KOSDAQ!G7</f>
        <v>4963725</v>
      </c>
      <c r="S15" s="42">
        <f>KOSDAQ!H7</f>
        <v>506</v>
      </c>
      <c r="T15" s="42">
        <f>KOSDAQ!I7</f>
        <v>-24</v>
      </c>
      <c r="U15" s="42">
        <f>KOSDAQ!J7</f>
        <v>0.31</v>
      </c>
      <c r="V15" s="42">
        <f>KOSDAQ!K7</f>
        <v>-47.46</v>
      </c>
      <c r="W15" s="42">
        <f>KOSDAQ!L7</f>
        <v>-5.99</v>
      </c>
      <c r="X15" s="42">
        <f>KOSDAQ!M7</f>
        <v>1.25</v>
      </c>
      <c r="Y15" s="42" t="str">
        <f>IFERROR(IF(VLOOKUP(N25, 종목별전자공시!C:C, 2, FALSE)="전자공시", VLOOKUP(N25, 종목별전자공시!C:C, 1, FALSE), "일치 없음"), "결과 없음")</f>
        <v>결과 없음</v>
      </c>
      <c r="Z15" s="43" t="str">
        <f>IF(ISBLANK(KOSDAQ!C2),"",HYPERLINK(KOSDAQ!C2, "▶"))</f>
        <v>▶</v>
      </c>
      <c r="AB15" s="85"/>
      <c r="AC15" s="85"/>
      <c r="AD15" s="85"/>
      <c r="AE15" s="48"/>
      <c r="AF15" s="55"/>
    </row>
    <row r="16" spans="2:32" ht="17.25" thickBot="1" x14ac:dyDescent="0.35">
      <c r="K16" s="47">
        <v>2</v>
      </c>
      <c r="L16" s="83"/>
      <c r="M16" s="47" t="str">
        <f>IFERROR(RIGHT(KOSDAQ!C3,6),"")</f>
        <v>080220</v>
      </c>
      <c r="N16" s="42" t="str">
        <f>IFERROR(KOSDAQ!B3,"")</f>
        <v>제주반도체</v>
      </c>
      <c r="O16" s="72">
        <f>IFERROR(KOSDAQ!D3,"")</f>
        <v>12700</v>
      </c>
      <c r="P16" s="73" t="str">
        <f>IFERROR(KOSDAQ!E3,"")</f>
        <v>▲ 2,930</v>
      </c>
      <c r="Q16" s="74">
        <f>IF(ISBLANK(KOSDAQ!F3),"",KOSDAQ!F3)</f>
        <v>0.2999</v>
      </c>
      <c r="R16" s="42">
        <f>KOSDAQ!G8</f>
        <v>6667838</v>
      </c>
      <c r="S16" s="42">
        <f>KOSDAQ!H8</f>
        <v>1656</v>
      </c>
      <c r="T16" s="42">
        <f>KOSDAQ!I8</f>
        <v>-112</v>
      </c>
      <c r="U16" s="42">
        <f>KOSDAQ!J8</f>
        <v>0</v>
      </c>
      <c r="V16" s="42">
        <f>KOSDAQ!K8</f>
        <v>-14.5</v>
      </c>
      <c r="W16" s="42">
        <f>KOSDAQ!L8</f>
        <v>-68.319999999999993</v>
      </c>
      <c r="X16" s="42">
        <f>KOSDAQ!M8</f>
        <v>3.04</v>
      </c>
      <c r="Y16" s="42" t="str">
        <f>IFERROR(IF(VLOOKUP(N26, 종목별전자공시!C:C, 2, FALSE)="전자공시", VLOOKUP(N26, 종목별전자공시!C:C, 1, FALSE), "일치 없음"), "결과 없음")</f>
        <v>결과 없음</v>
      </c>
      <c r="Z16" s="43" t="str">
        <f>IF(ISBLANK(KOSDAQ!C3),"",HYPERLINK(KOSDAQ!C3, "▶"))</f>
        <v>▶</v>
      </c>
      <c r="AB16" s="76" t="s">
        <v>82</v>
      </c>
      <c r="AC16" s="76"/>
      <c r="AD16" s="89"/>
      <c r="AE16" s="76" t="s">
        <v>33</v>
      </c>
      <c r="AF16" s="76"/>
    </row>
    <row r="17" spans="1:33" ht="17.25" thickBot="1" x14ac:dyDescent="0.35">
      <c r="K17" s="47">
        <v>3</v>
      </c>
      <c r="L17" s="83"/>
      <c r="M17" s="47" t="str">
        <f>IFERROR(RIGHT(KOSDAQ!C4,6),"")</f>
        <v>024830</v>
      </c>
      <c r="N17" s="42" t="str">
        <f>IFERROR(KOSDAQ!B4,"")</f>
        <v>세원물산</v>
      </c>
      <c r="O17" s="72">
        <f>IFERROR(KOSDAQ!D4,"")</f>
        <v>10330</v>
      </c>
      <c r="P17" s="73" t="str">
        <f>IFERROR(KOSDAQ!E4,"")</f>
        <v>▲ 2,380</v>
      </c>
      <c r="Q17" s="74">
        <f>IF(ISBLANK(KOSDAQ!F4),"",KOSDAQ!F4)</f>
        <v>0.2994</v>
      </c>
      <c r="R17" s="42">
        <f>KOSDAQ!G9</f>
        <v>2891936</v>
      </c>
      <c r="S17" s="42">
        <f>KOSDAQ!H9</f>
        <v>2011</v>
      </c>
      <c r="T17" s="42">
        <f>KOSDAQ!I9</f>
        <v>94</v>
      </c>
      <c r="U17" s="42">
        <f>KOSDAQ!J9</f>
        <v>0.63</v>
      </c>
      <c r="V17" s="42">
        <f>KOSDAQ!K9</f>
        <v>29.7</v>
      </c>
      <c r="W17" s="42">
        <f>KOSDAQ!L9</f>
        <v>7.53</v>
      </c>
      <c r="X17" s="42">
        <f>KOSDAQ!M9</f>
        <v>2.35</v>
      </c>
      <c r="Y17" s="42" t="str">
        <f>IFERROR(IF(VLOOKUP(N27, 종목별전자공시!C:C, 2, FALSE)="전자공시", VLOOKUP(N27, 종목별전자공시!C:C, 1, FALSE), "일치 없음"), "결과 없음")</f>
        <v>결과 없음</v>
      </c>
      <c r="Z17" s="43" t="str">
        <f>IF(ISBLANK(KOSDAQ!C4),"",HYPERLINK(KOSDAQ!C4, "▶"))</f>
        <v>▶</v>
      </c>
      <c r="AB17" s="33" t="s">
        <v>6</v>
      </c>
      <c r="AC17" s="33"/>
      <c r="AD17" s="34" t="s">
        <v>5</v>
      </c>
      <c r="AE17" s="33" t="s">
        <v>1</v>
      </c>
      <c r="AF17" s="33" t="s">
        <v>31</v>
      </c>
    </row>
    <row r="18" spans="1:33" x14ac:dyDescent="0.3">
      <c r="K18" s="47">
        <v>4</v>
      </c>
      <c r="L18" s="83"/>
      <c r="M18" s="47" t="str">
        <f>IFERROR(RIGHT(KOSDAQ!C5,6),"")</f>
        <v>025440</v>
      </c>
      <c r="N18" s="42" t="str">
        <f>IFERROR(KOSDAQ!B5,"")</f>
        <v>DH오토웨어</v>
      </c>
      <c r="O18" s="72">
        <f>IFERROR(KOSDAQ!D5,"")</f>
        <v>1095</v>
      </c>
      <c r="P18" s="73" t="str">
        <f>IFERROR(KOSDAQ!E5,"")</f>
        <v>▲ 252</v>
      </c>
      <c r="Q18" s="74">
        <f>IF(ISBLANK(KOSDAQ!F5),"",KOSDAQ!F5)</f>
        <v>0.2989</v>
      </c>
      <c r="R18" s="42">
        <f>KOSDAQ!G10</f>
        <v>3836170</v>
      </c>
      <c r="S18" s="42">
        <f>KOSDAQ!H10</f>
        <v>1885</v>
      </c>
      <c r="T18" s="42">
        <f>KOSDAQ!I10</f>
        <v>-111</v>
      </c>
      <c r="U18" s="42">
        <f>KOSDAQ!J10</f>
        <v>0</v>
      </c>
      <c r="V18" s="42">
        <f>KOSDAQ!K10</f>
        <v>-18.399999999999999</v>
      </c>
      <c r="W18" s="42">
        <f>KOSDAQ!L10</f>
        <v>-17.54</v>
      </c>
      <c r="X18" s="42">
        <f>KOSDAQ!M10</f>
        <v>3.76</v>
      </c>
      <c r="Y18" s="42" t="str">
        <f>IFERROR(IF(VLOOKUP(N28, 종목별전자공시!C:C, 2, FALSE)="전자공시", VLOOKUP(N28, 종목별전자공시!C:C, 1, FALSE), "일치 없음"), "결과 없음")</f>
        <v>결과 없음</v>
      </c>
      <c r="Z18" s="43" t="str">
        <f>IF(ISBLANK(KOSDAQ!C5),"",HYPERLINK(KOSDAQ!C5, "▶"))</f>
        <v>▶</v>
      </c>
      <c r="AB18" s="75" t="str">
        <f t="array" ref="AB18">IFERROR(INDEX(종목별전자공시!$E$2:$E$200, MATCH(1,--($AC$4=종목별전자공시!$C$2:$C$200)*(ROWS($A$1:A1)=종목별전자공시!$A$2:$A$200),0)),"")</f>
        <v/>
      </c>
      <c r="AC18" s="57"/>
      <c r="AD18" s="58" t="str">
        <f t="array" ref="AD18">IFERROR(HYPERLINK(INDEX(종목별전자공시!$D$2:$D$200, MATCH(1,--($AC$4=종목별전자공시!$C$2:$C$200)*(ROWS($A$1:A1)=종목별전자공시!$A$2:$A$200),0)),"▶"),"")</f>
        <v/>
      </c>
      <c r="AE18" s="56" t="s">
        <v>32</v>
      </c>
      <c r="AF18" s="59">
        <f>COUNTA(시황정보!$A$2:$A$200)</f>
        <v>16</v>
      </c>
    </row>
    <row r="19" spans="1:33" x14ac:dyDescent="0.3">
      <c r="K19" s="47">
        <v>5</v>
      </c>
      <c r="L19" s="83"/>
      <c r="M19" s="47" t="str">
        <f>IFERROR(RIGHT(KOSDAQ!C6,6),"")</f>
        <v>452280</v>
      </c>
      <c r="N19" s="42" t="str">
        <f>IFERROR(KOSDAQ!B6,"")</f>
        <v>한선엔지니어링</v>
      </c>
      <c r="O19" s="72">
        <f>IFERROR(KOSDAQ!D6,"")</f>
        <v>8470</v>
      </c>
      <c r="P19" s="73" t="str">
        <f>IFERROR(KOSDAQ!E6,"")</f>
        <v>△ 1,590</v>
      </c>
      <c r="Q19" s="74">
        <f>IF(ISBLANK(KOSDAQ!F6),"",KOSDAQ!F6)</f>
        <v>0.2311</v>
      </c>
      <c r="R19" s="42">
        <f>KOSDAQ!G11</f>
        <v>5408026</v>
      </c>
      <c r="S19" s="42">
        <f>KOSDAQ!H11</f>
        <v>3963</v>
      </c>
      <c r="T19" s="42">
        <f>KOSDAQ!I11</f>
        <v>26</v>
      </c>
      <c r="U19" s="42">
        <f>KOSDAQ!J11</f>
        <v>0</v>
      </c>
      <c r="V19" s="42">
        <f>KOSDAQ!K11</f>
        <v>-143.82</v>
      </c>
      <c r="W19" s="42">
        <f>KOSDAQ!L11</f>
        <v>-3.24</v>
      </c>
      <c r="X19" s="42">
        <f>KOSDAQ!M11</f>
        <v>3.58</v>
      </c>
      <c r="Y19" s="42" t="str">
        <f>IFERROR(IF(VLOOKUP(N29, 종목별전자공시!C:C, 2, FALSE)="전자공시", VLOOKUP(N29, 종목별전자공시!C:C, 1, FALSE), "일치 없음"), "결과 없음")</f>
        <v>결과 없음</v>
      </c>
      <c r="Z19" s="43" t="str">
        <f>IF(ISBLANK(KOSDAQ!C6),"",HYPERLINK(KOSDAQ!C6, "▶"))</f>
        <v>▶</v>
      </c>
      <c r="AB19" s="75" t="str">
        <f t="array" ref="AB19">IFERROR(INDEX(종목별전자공시!$E$2:$E$200, MATCH(1,--($AC$4=종목별전자공시!$C$2:$C$200)*(ROWS($A$1:A2)=종목별전자공시!$A$2:$A$200),0)),"")</f>
        <v/>
      </c>
      <c r="AC19" s="48"/>
      <c r="AD19" s="58" t="str">
        <f t="array" ref="AD19">IFERROR(HYPERLINK(INDEX(종목별전자공시!$D$2:$D$200, MATCH(1,--($AC$4=종목별전자공시!$C$2:$C$200)*(ROWS($A$1:A2)=종목별전자공시!$A$2:$A$200),0)),"▶"),"")</f>
        <v/>
      </c>
      <c r="AE19" s="56" t="s">
        <v>34</v>
      </c>
      <c r="AF19" s="59">
        <f>COUNTA(투자정보!$A$2:$A$200)</f>
        <v>23</v>
      </c>
    </row>
    <row r="20" spans="1:33" ht="17.25" thickBot="1" x14ac:dyDescent="0.35">
      <c r="K20" s="47">
        <v>6</v>
      </c>
      <c r="L20" s="83"/>
      <c r="M20" s="47" t="str">
        <f>IFERROR(RIGHT(KOSDAQ!C7,6),"")</f>
        <v>285800</v>
      </c>
      <c r="N20" s="42" t="str">
        <f>IFERROR(KOSDAQ!B7,"")</f>
        <v>진영</v>
      </c>
      <c r="O20" s="72">
        <f>IFERROR(KOSDAQ!D7,"")</f>
        <v>2895</v>
      </c>
      <c r="P20" s="73" t="str">
        <f>IFERROR(KOSDAQ!E7,"")</f>
        <v>△ 530</v>
      </c>
      <c r="Q20" s="74">
        <f>IF(ISBLANK(KOSDAQ!F7),"",KOSDAQ!F7)</f>
        <v>0.22409999999999999</v>
      </c>
      <c r="R20" s="42">
        <f>KOSDAQ!G12</f>
        <v>538799</v>
      </c>
      <c r="S20" s="42">
        <f>KOSDAQ!H12</f>
        <v>483</v>
      </c>
      <c r="T20" s="42">
        <f>KOSDAQ!I12</f>
        <v>-45</v>
      </c>
      <c r="U20" s="42">
        <f>KOSDAQ!J12</f>
        <v>0.09</v>
      </c>
      <c r="V20" s="42">
        <f>KOSDAQ!K12</f>
        <v>7.94</v>
      </c>
      <c r="W20" s="42">
        <f>KOSDAQ!L12</f>
        <v>8.26</v>
      </c>
      <c r="X20" s="42">
        <f>KOSDAQ!M12</f>
        <v>0.49</v>
      </c>
      <c r="Y20" s="42" t="str">
        <f>IFERROR(IF(VLOOKUP(N30, 종목별전자공시!C:C, 2, FALSE)="전자공시", VLOOKUP(N30, 종목별전자공시!C:C, 1, FALSE), "일치 없음"), "결과 없음")</f>
        <v>결과 없음</v>
      </c>
      <c r="Z20" s="43" t="str">
        <f>IF(ISBLANK(KOSDAQ!C7),"",HYPERLINK(KOSDAQ!C7, "▶"))</f>
        <v>▶</v>
      </c>
      <c r="AB20" s="75" t="str">
        <f t="array" ref="AB20">IFERROR(INDEX(종목별전자공시!$E$2:$E$200, MATCH(1,--($AC$4=종목별전자공시!$C$2:$C$200)*(ROWS($A$1:A3)=종목별전자공시!$A$2:$A$200),0)),"")</f>
        <v/>
      </c>
      <c r="AC20" s="48"/>
      <c r="AD20" s="58" t="str">
        <f t="array" ref="AD20">IFERROR(HYPERLINK(INDEX(종목별전자공시!$D$2:$D$200, MATCH(1,--($AC$4=종목별전자공시!$C$2:$C$200)*(ROWS($A$1:A3)=종목별전자공시!$A$2:$A$200),0)),"▶"),"")</f>
        <v/>
      </c>
      <c r="AE20" s="56" t="s">
        <v>35</v>
      </c>
      <c r="AF20" s="59">
        <f>COUNTA(종목분석!$B$2:$B$200)</f>
        <v>30</v>
      </c>
    </row>
    <row r="21" spans="1:33" ht="17.25" thickBot="1" x14ac:dyDescent="0.35">
      <c r="B21" s="77" t="s">
        <v>80</v>
      </c>
      <c r="C21" s="77"/>
      <c r="E21" s="77" t="s">
        <v>15</v>
      </c>
      <c r="F21" s="77"/>
      <c r="H21" s="77" t="s">
        <v>16</v>
      </c>
      <c r="I21" s="77"/>
      <c r="K21" s="47">
        <v>7</v>
      </c>
      <c r="L21" s="83"/>
      <c r="M21" s="47" t="str">
        <f>IFERROR(RIGHT(KOSDAQ!C8,6),"")</f>
        <v>432720</v>
      </c>
      <c r="N21" s="42" t="str">
        <f>IFERROR(KOSDAQ!B8,"")</f>
        <v>퀄리타스반도체</v>
      </c>
      <c r="O21" s="72">
        <f>IFERROR(KOSDAQ!D8,"")</f>
        <v>11890</v>
      </c>
      <c r="P21" s="73" t="str">
        <f>IFERROR(KOSDAQ!E8,"")</f>
        <v>△ 1,940</v>
      </c>
      <c r="Q21" s="74">
        <f>IF(ISBLANK(KOSDAQ!F8),"",KOSDAQ!F8)</f>
        <v>0.19500000000000001</v>
      </c>
      <c r="R21" s="42">
        <f>KOSDAQ!G13</f>
        <v>3030834</v>
      </c>
      <c r="S21" s="42">
        <f>KOSDAQ!H13</f>
        <v>1415</v>
      </c>
      <c r="T21" s="42">
        <f>KOSDAQ!I13</f>
        <v>-21</v>
      </c>
      <c r="U21" s="42">
        <f>KOSDAQ!J13</f>
        <v>34.700000000000003</v>
      </c>
      <c r="V21" s="42">
        <f>KOSDAQ!K13</f>
        <v>-55.36</v>
      </c>
      <c r="W21" s="42">
        <f>KOSDAQ!L13</f>
        <v>-8.6199999999999992</v>
      </c>
      <c r="X21" s="42">
        <f>KOSDAQ!M13</f>
        <v>2.46</v>
      </c>
      <c r="Y21" s="42" t="str">
        <f>IFERROR(IF(VLOOKUP(N31, 종목별전자공시!C:C, 2, FALSE)="전자공시", VLOOKUP(N31, 종목별전자공시!C:C, 1, FALSE), "일치 없음"), "결과 없음")</f>
        <v>결과 없음</v>
      </c>
      <c r="Z21" s="43" t="str">
        <f>IF(ISBLANK(KOSDAQ!C8),"",HYPERLINK(KOSDAQ!C8, "▶"))</f>
        <v>▶</v>
      </c>
      <c r="AB21" s="75" t="str">
        <f t="array" ref="AB21">IFERROR(INDEX(종목별전자공시!$E$2:$E$200, MATCH(1,--($AC$4=종목별전자공시!$C$2:$C$200)*(ROWS($A$1:A4)=종목별전자공시!$A$2:$A$200),0)),"")</f>
        <v/>
      </c>
      <c r="AC21" s="48"/>
      <c r="AD21" s="58" t="str">
        <f t="array" ref="AD21">IFERROR(HYPERLINK(INDEX(종목별전자공시!$D$2:$D$200, MATCH(1,--($AC$4=종목별전자공시!$C$2:$C$200)*(ROWS($A$1:A4)=종목별전자공시!$A$2:$A$200),0)),"▶"),"")</f>
        <v/>
      </c>
      <c r="AE21" s="56" t="s">
        <v>45</v>
      </c>
      <c r="AF21" s="59">
        <f>COUNTA(산업분석!$B$2:$B$200)</f>
        <v>30</v>
      </c>
    </row>
    <row r="22" spans="1:33" ht="17.25" thickBot="1" x14ac:dyDescent="0.35">
      <c r="K22" s="47">
        <v>8</v>
      </c>
      <c r="L22" s="83"/>
      <c r="M22" s="47" t="str">
        <f>IFERROR(RIGHT(KOSDAQ!C9,6),"")</f>
        <v>254490</v>
      </c>
      <c r="N22" s="42" t="str">
        <f>IFERROR(KOSDAQ!B9,"")</f>
        <v>미래반도체</v>
      </c>
      <c r="O22" s="72">
        <f>IFERROR(KOSDAQ!D9,"")</f>
        <v>13930</v>
      </c>
      <c r="P22" s="73" t="str">
        <f>IFERROR(KOSDAQ!E9,"")</f>
        <v>△ 2,120</v>
      </c>
      <c r="Q22" s="74">
        <f>IF(ISBLANK(KOSDAQ!F9),"",KOSDAQ!F9)</f>
        <v>0.17949999999999999</v>
      </c>
      <c r="R22" s="42">
        <f>KOSDAQ!G14</f>
        <v>2727197</v>
      </c>
      <c r="S22" s="42">
        <f>KOSDAQ!H14</f>
        <v>442</v>
      </c>
      <c r="T22" s="42">
        <f>KOSDAQ!I14</f>
        <v>-44</v>
      </c>
      <c r="U22" s="42">
        <f>KOSDAQ!J14</f>
        <v>0.32</v>
      </c>
      <c r="V22" s="42">
        <f>KOSDAQ!K14</f>
        <v>-2.87</v>
      </c>
      <c r="W22" s="42">
        <f>KOSDAQ!L14</f>
        <v>-129.12</v>
      </c>
      <c r="X22" s="42">
        <f>KOSDAQ!M14</f>
        <v>1.82</v>
      </c>
      <c r="Y22" s="42" t="str">
        <f>IFERROR(IF(VLOOKUP(N32, 종목별전자공시!C:C, 2, FALSE)="전자공시", VLOOKUP(N32, 종목별전자공시!C:C, 1, FALSE), "일치 없음"), "결과 없음")</f>
        <v>결과 없음</v>
      </c>
      <c r="Z22" s="43" t="str">
        <f>IF(ISBLANK(KOSDAQ!C9),"",HYPERLINK(KOSDAQ!C9, "▶"))</f>
        <v>▶</v>
      </c>
      <c r="AB22" s="75" t="str">
        <f t="array" ref="AB22">IFERROR(INDEX(종목별전자공시!$E$2:$E$200, MATCH(1,--($AC$4=종목별전자공시!$C$2:$C$200)*(ROWS($A$1:A5)=종목별전자공시!$A$2:$A$200),0)),"")</f>
        <v/>
      </c>
      <c r="AC22" s="48"/>
      <c r="AD22" s="58" t="str">
        <f t="array" ref="AD22">IFERROR(HYPERLINK(INDEX(종목별전자공시!$D$2:$D$200, MATCH(1,--($AC$4=종목별전자공시!$C$2:$C$200)*(ROWS($A$1:A5)=종목별전자공시!$A$2:$A$200),0)),"▶"),"")</f>
        <v/>
      </c>
      <c r="AE22" s="56" t="s">
        <v>46</v>
      </c>
      <c r="AF22" s="59">
        <f>COUNTA(경제분석!$A$2:$A$200)</f>
        <v>13</v>
      </c>
    </row>
    <row r="23" spans="1:33" ht="17.25" thickBot="1" x14ac:dyDescent="0.35">
      <c r="K23" s="47">
        <v>9</v>
      </c>
      <c r="L23" s="83"/>
      <c r="M23" s="47" t="str">
        <f>IFERROR(RIGHT(KOSDAQ!C10,6),"")</f>
        <v>064290</v>
      </c>
      <c r="N23" s="42" t="str">
        <f>IFERROR(KOSDAQ!B10,"")</f>
        <v>인텍플러스</v>
      </c>
      <c r="O23" s="72">
        <f>IFERROR(KOSDAQ!D10,"")</f>
        <v>14650</v>
      </c>
      <c r="P23" s="73" t="str">
        <f>IFERROR(KOSDAQ!E10,"")</f>
        <v>△ 2,100</v>
      </c>
      <c r="Q23" s="74">
        <f>IF(ISBLANK(KOSDAQ!F10),"",KOSDAQ!F10)</f>
        <v>0.1673</v>
      </c>
      <c r="R23" s="42">
        <f>KOSDAQ!G15</f>
        <v>17282385</v>
      </c>
      <c r="S23" s="42">
        <f>KOSDAQ!H15</f>
        <v>4130</v>
      </c>
      <c r="T23" s="42">
        <f>KOSDAQ!I15</f>
        <v>11</v>
      </c>
      <c r="U23" s="42">
        <f>KOSDAQ!J15</f>
        <v>0.91</v>
      </c>
      <c r="V23" s="42">
        <f>KOSDAQ!K15</f>
        <v>-33.950000000000003</v>
      </c>
      <c r="W23" s="42">
        <f>KOSDAQ!L15</f>
        <v>-5.33</v>
      </c>
      <c r="X23" s="42">
        <f>KOSDAQ!M15</f>
        <v>4.18</v>
      </c>
      <c r="Y23" s="42" t="str">
        <f>IFERROR(IF(VLOOKUP(N33, 종목별전자공시!C:C, 2, FALSE)="전자공시", VLOOKUP(N33, 종목별전자공시!C:C, 1, FALSE), "일치 없음"), "결과 없음")</f>
        <v>결과 없음</v>
      </c>
      <c r="Z23" s="43" t="str">
        <f>IF(ISBLANK(KOSDAQ!C10),"",HYPERLINK(KOSDAQ!C10, "▶"))</f>
        <v>▶</v>
      </c>
      <c r="AB23" s="75" t="str">
        <f t="array" ref="AB23">IFERROR(INDEX(종목별전자공시!$E$2:$E$200, MATCH(1,--($AC$4=종목별전자공시!$C$2:$C$200)*(ROWS($A$1:A6)=종목별전자공시!$A$2:$A$200),0)),"")</f>
        <v/>
      </c>
      <c r="AC23" s="48"/>
      <c r="AD23" s="58" t="str">
        <f t="array" ref="AD23">IFERROR(HYPERLINK(INDEX(종목별전자공시!$D$2:$D$200, MATCH(1,--($AC$4=종목별전자공시!$C$2:$C$200)*(ROWS($A$1:A6)=종목별전자공시!$A$2:$A$200),0)),"▶"),"")</f>
        <v/>
      </c>
      <c r="AE23" s="76" t="s">
        <v>36</v>
      </c>
      <c r="AF23" s="76"/>
    </row>
    <row r="24" spans="1:33" x14ac:dyDescent="0.3">
      <c r="K24" s="47">
        <v>10</v>
      </c>
      <c r="L24" s="84"/>
      <c r="M24" s="47" t="str">
        <f>IFERROR(RIGHT(KOSDAQ!C11,6),"")</f>
        <v>082800</v>
      </c>
      <c r="N24" s="42" t="str">
        <f>IFERROR(KOSDAQ!B11,"")</f>
        <v>비보존 제약</v>
      </c>
      <c r="O24" s="72">
        <f>IFERROR(KOSDAQ!D11,"")</f>
        <v>7910</v>
      </c>
      <c r="P24" s="73" t="str">
        <f>IFERROR(KOSDAQ!E11,"")</f>
        <v>△ 1,120</v>
      </c>
      <c r="Q24" s="74">
        <f>IF(ISBLANK(KOSDAQ!F11),"",KOSDAQ!F11)</f>
        <v>0.16489999999999999</v>
      </c>
      <c r="R24" s="42">
        <f>KOSDAQ!G16</f>
        <v>13515135</v>
      </c>
      <c r="S24" s="42">
        <f>KOSDAQ!H16</f>
        <v>1289</v>
      </c>
      <c r="T24" s="42">
        <f>KOSDAQ!I16</f>
        <v>-161</v>
      </c>
      <c r="U24" s="42">
        <f>KOSDAQ!J16</f>
        <v>8.83</v>
      </c>
      <c r="V24" s="42">
        <f>KOSDAQ!K16</f>
        <v>-6.39</v>
      </c>
      <c r="W24" s="42">
        <f>KOSDAQ!L16</f>
        <v>-60.02</v>
      </c>
      <c r="X24" s="42">
        <f>KOSDAQ!M16</f>
        <v>4.72</v>
      </c>
      <c r="Y24" s="42" t="str">
        <f>IFERROR(IF(VLOOKUP(N34, 종목별전자공시!C:C, 2, FALSE)="전자공시", VLOOKUP(N34, 종목별전자공시!C:C, 1, FALSE), "일치 없음"), "결과 없음")</f>
        <v>결과 없음</v>
      </c>
      <c r="Z24" s="43" t="str">
        <f>IF(ISBLANK(KOSDAQ!C11),"",HYPERLINK(KOSDAQ!C11, "▶"))</f>
        <v>▶</v>
      </c>
      <c r="AB24" s="75" t="str">
        <f t="array" ref="AB24">IFERROR(INDEX(종목별전자공시!$E$2:$E$200, MATCH(1,--($AC$4=종목별전자공시!$C$2:$C$200)*(ROWS($A$1:A7)=종목별전자공시!$A$2:$A$200),0)),"")</f>
        <v/>
      </c>
      <c r="AC24" s="48"/>
      <c r="AD24" s="58" t="str">
        <f t="array" ref="AD24">IFERROR(HYPERLINK(INDEX(종목별전자공시!$D$2:$D$200, MATCH(1,--($AC$4=종목별전자공시!$C$2:$C$200)*(ROWS($A$1:A7)=종목별전자공시!$A$2:$A$200),0)),"▶"),"")</f>
        <v/>
      </c>
      <c r="AE24" s="86" t="str">
        <f>HYPERLINK("https://www.bok.or.kr/static/jslibrary/pdfjs/viewer.html?file=%2FfileSrc%2Fportal%2F686e75f27bf04f44a8c7c8ad6d32b4bf%2F1%2F65da0166f8334cfe95c57a6e0ea6c4af.pdf","2024년 11월 경제전망보고서(Indigo Book)_FFFFF.pdf")</f>
        <v>2024년 11월 경제전망보고서(Indigo Book)_FFFFF.pdf</v>
      </c>
      <c r="AF24" s="87"/>
    </row>
    <row r="25" spans="1:33" x14ac:dyDescent="0.3">
      <c r="K25" s="60"/>
      <c r="L25" s="60"/>
      <c r="M25" s="60"/>
      <c r="N25" s="61"/>
      <c r="O25" s="61"/>
      <c r="P25" s="62"/>
      <c r="Q25" s="62"/>
      <c r="R25" s="61"/>
      <c r="S25" s="61"/>
      <c r="T25" s="61"/>
      <c r="U25" s="61"/>
      <c r="V25" s="61"/>
      <c r="W25" s="61"/>
      <c r="X25" s="61"/>
      <c r="Y25" s="61"/>
      <c r="Z25" s="63"/>
      <c r="AB25" s="75" t="str">
        <f t="array" ref="AB25">IFERROR(INDEX(종목별전자공시!$E$2:$E$200, MATCH(1,--($AC$4=종목별전자공시!$C$2:$C$200)*(ROWS($A$1:A8)=종목별전자공시!$A$2:$A$200),0)),"")</f>
        <v/>
      </c>
      <c r="AC25" s="48"/>
      <c r="AD25" s="58" t="str">
        <f t="array" ref="AD25">IFERROR(HYPERLINK(INDEX(종목별전자공시!$D$2:$D$200, MATCH(1,--($AC$4=종목별전자공시!$C$2:$C$200)*(ROWS($A$1:A8)=종목별전자공시!$A$2:$A$200),0)),"▶"),"")</f>
        <v/>
      </c>
      <c r="AE25" s="88"/>
      <c r="AF25" s="88"/>
    </row>
    <row r="26" spans="1:33" ht="30" customHeight="1" thickBot="1" x14ac:dyDescent="0.35"/>
    <row r="27" spans="1:33" ht="17.25" thickBot="1" x14ac:dyDescent="0.35">
      <c r="B27" s="76" t="s">
        <v>81</v>
      </c>
      <c r="C27" s="76"/>
      <c r="D27" s="76"/>
      <c r="E27" s="76"/>
      <c r="F27" s="76"/>
      <c r="G27" s="76"/>
      <c r="H27" s="76"/>
      <c r="I27" s="76"/>
      <c r="K27" s="76" t="s">
        <v>38</v>
      </c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B27" s="76" t="s">
        <v>79</v>
      </c>
      <c r="AC27" s="76"/>
      <c r="AD27" s="76"/>
      <c r="AE27" s="76"/>
      <c r="AF27" s="76"/>
    </row>
    <row r="28" spans="1:33" ht="17.25" thickBot="1" x14ac:dyDescent="0.35">
      <c r="K28" s="79" t="s">
        <v>717</v>
      </c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B28" s="38" t="s">
        <v>26</v>
      </c>
      <c r="AC28" s="70"/>
      <c r="AD28" s="70"/>
      <c r="AE28" s="70" t="s">
        <v>74</v>
      </c>
      <c r="AF28" s="70" t="s">
        <v>4</v>
      </c>
    </row>
    <row r="29" spans="1:33" x14ac:dyDescent="0.3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61"/>
      <c r="AB29" s="64" t="str">
        <f t="array" ref="AB29">IFERROR(INDEX(종목별뉴스공시!E:E, SMALL(IF(종목별뉴스공시!A:A=1,ROW(종목별뉴스공시!A:A)),ROWS($A$1:A1))),"")</f>
        <v>"매도→중립→매수" 2차전지 찐바닥 왔나…반등 기대감↑</v>
      </c>
      <c r="AC29" s="65"/>
      <c r="AD29" s="65"/>
      <c r="AE29" s="66" t="str">
        <f t="array" ref="AE29">IFERROR(HYPERLINK(INDEX(종목별뉴스공시!D:D, SMALL(IF(종목별뉴스공시!A:A=1,ROW(종목별뉴스공시!A:A)),ROWS($A$1:A1))),"▶"),"")</f>
        <v>▶</v>
      </c>
      <c r="AF29" s="64" t="str">
        <f t="array" ref="AF29">IFERROR(INDEX(종목별뉴스공시!C:C, SMALL(IF(종목별뉴스공시!A:A=1,ROW(종목별뉴스공시!A:A)),ROWS($A$1:A1))),"")</f>
        <v>솔루스첨단소재</v>
      </c>
    </row>
    <row r="30" spans="1:33" x14ac:dyDescent="0.3"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61"/>
      <c r="AB30" s="64" t="str">
        <f t="array" ref="AB30">IFERROR(INDEX(종목별뉴스공시!E:E, SMALL(IF(종목별뉴스공시!A:A=1,ROW(종목별뉴스공시!A:A)),ROWS($A$1:A2))),"")</f>
        <v>트럼프 2기 D-day' 기대·경계 공존…코스피, 2520선 줄다리기 
동영상기사</v>
      </c>
      <c r="AC30" s="65"/>
      <c r="AD30" s="65"/>
      <c r="AE30" s="66" t="str">
        <f t="array" ref="AE30">IFERROR(HYPERLINK(INDEX(종목별뉴스공시!D:D, SMALL(IF(종목별뉴스공시!A:A=1,ROW(종목별뉴스공시!A:A)),ROWS($A$1:A2))),"▶"),"")</f>
        <v>▶</v>
      </c>
      <c r="AF30" s="64" t="str">
        <f t="array" ref="AF30">IFERROR(INDEX(종목별뉴스공시!C:C, SMALL(IF(종목별뉴스공시!A:A=1,ROW(종목별뉴스공시!A:A)),ROWS($A$1:A2))),"")</f>
        <v>LS네트웍스</v>
      </c>
      <c r="AG30" s="61"/>
    </row>
    <row r="31" spans="1:33" ht="17.25" thickBot="1" x14ac:dyDescent="0.35"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61"/>
      <c r="AB31" s="64" t="str">
        <f t="array" ref="AB31">IFERROR(INDEX(종목별뉴스공시!E:E, SMALL(IF(종목별뉴스공시!A:A=1,ROW(종목별뉴스공시!A:A)),ROWS($A$1:A3))),"")</f>
        <v>"매도→중립→매수" 2차전지 찐바닥 왔나…반등 기대감↑</v>
      </c>
      <c r="AC31" s="65"/>
      <c r="AD31" s="65"/>
      <c r="AE31" s="66" t="str">
        <f t="array" ref="AE31">IFERROR(HYPERLINK(INDEX(종목별뉴스공시!D:D, SMALL(IF(종목별뉴스공시!A:A=1,ROW(종목별뉴스공시!A:A)),ROWS($A$1:A3))),"▶"),"")</f>
        <v>▶</v>
      </c>
      <c r="AF31" s="64" t="str">
        <f t="array" ref="AF31">IFERROR(INDEX(종목별뉴스공시!C:C, SMALL(IF(종목별뉴스공시!A:A=1,ROW(종목별뉴스공시!A:A)),ROWS($A$1:A3))),"")</f>
        <v>코스모신소재</v>
      </c>
      <c r="AG31" s="61"/>
    </row>
    <row r="32" spans="1:33" ht="17.25" thickBot="1" x14ac:dyDescent="0.35">
      <c r="K32" s="77" t="s">
        <v>7</v>
      </c>
      <c r="L32" s="77"/>
      <c r="M32" s="77" t="s">
        <v>26</v>
      </c>
      <c r="N32" s="77"/>
      <c r="O32" s="77"/>
      <c r="P32" s="77"/>
      <c r="Q32" s="77"/>
      <c r="R32" s="38"/>
      <c r="S32" s="38"/>
      <c r="T32" s="38"/>
      <c r="U32" s="38"/>
      <c r="V32" s="38"/>
      <c r="W32" s="38"/>
      <c r="X32" s="38"/>
      <c r="Y32" s="38"/>
      <c r="Z32" s="38" t="s">
        <v>5</v>
      </c>
      <c r="AA32" s="61"/>
      <c r="AB32" s="64" t="str">
        <f t="array" ref="AB32">IFERROR(INDEX(종목별뉴스공시!E:E, SMALL(IF(종목별뉴스공시!A:A=1,ROW(종목별뉴스공시!A:A)),ROWS($A$1:A4))),"")</f>
        <v>트럼프 '에너지 비상사태' 선포 전망에 석유·원전 관련주↑[핫종목]</v>
      </c>
      <c r="AC32" s="65"/>
      <c r="AD32" s="65"/>
      <c r="AE32" s="66" t="str">
        <f t="array" ref="AE32">IFERROR(HYPERLINK(INDEX(종목별뉴스공시!D:D, SMALL(IF(종목별뉴스공시!A:A=1,ROW(종목별뉴스공시!A:A)),ROWS($A$1:A4))),"▶"),"")</f>
        <v>▶</v>
      </c>
      <c r="AF32" s="64" t="str">
        <f t="array" ref="AF32">IFERROR(INDEX(종목별뉴스공시!C:C, SMALL(IF(종목별뉴스공시!A:A=1,ROW(종목별뉴스공시!A:A)),ROWS($A$1:A4))),"")</f>
        <v>넥스틸</v>
      </c>
      <c r="AG32" s="61"/>
    </row>
    <row r="33" spans="1:33" x14ac:dyDescent="0.3">
      <c r="K33" s="78" t="str">
        <f>IFERROR(주요뉴스!$D2,"")</f>
        <v xml:space="preserve">이코노미스트 </v>
      </c>
      <c r="L33" s="78"/>
      <c r="M33" s="61" t="str">
        <f>IFERROR(주요뉴스!$A2,"")</f>
        <v>제주 특급호텔서 사라진 8억 가상화폐 무슨 일?</v>
      </c>
      <c r="N33" s="61"/>
      <c r="O33" s="61"/>
      <c r="P33" s="61"/>
      <c r="Q33" s="61"/>
      <c r="R33" s="65"/>
      <c r="S33" s="65"/>
      <c r="T33" s="65"/>
      <c r="U33" s="65"/>
      <c r="V33" s="65"/>
      <c r="W33" s="65"/>
      <c r="X33" s="65"/>
      <c r="Y33" s="65"/>
      <c r="Z33" s="71" t="str">
        <f>IF(주요뉴스!$B2="","",HYPERLINK(주요뉴스!$B2,"▶"))</f>
        <v>▶</v>
      </c>
      <c r="AA33" s="61"/>
      <c r="AB33" s="64" t="str">
        <f t="array" ref="AB33">IFERROR(INDEX(종목별뉴스공시!E:E, SMALL(IF(종목별뉴스공시!A:A=1,ROW(종목별뉴스공시!A:A)),ROWS($A$1:A5))),"")</f>
        <v>뇌 수술용 로봇 FDA 승인…고영 "17兆 세계 시장 공략"</v>
      </c>
      <c r="AC33" s="65"/>
      <c r="AD33" s="65"/>
      <c r="AE33" s="66" t="str">
        <f t="array" ref="AE33">IFERROR(HYPERLINK(INDEX(종목별뉴스공시!D:D, SMALL(IF(종목별뉴스공시!A:A=1,ROW(종목별뉴스공시!A:A)),ROWS($A$1:A5))),"▶"),"")</f>
        <v>▶</v>
      </c>
      <c r="AF33" s="64" t="str">
        <f t="array" ref="AF33">IFERROR(INDEX(종목별뉴스공시!C:C, SMALL(IF(종목별뉴스공시!A:A=1,ROW(종목별뉴스공시!A:A)),ROWS($A$1:A5))),"")</f>
        <v>고영</v>
      </c>
      <c r="AG33" s="61"/>
    </row>
    <row r="34" spans="1:33" x14ac:dyDescent="0.3">
      <c r="K34" s="78" t="str">
        <f>IFERROR(주요뉴스!$D3,"")</f>
        <v xml:space="preserve">매일경제 </v>
      </c>
      <c r="L34" s="78"/>
      <c r="M34" s="61" t="str">
        <f>IFERROR(주요뉴스!$A3,"")</f>
        <v>“대통령 부부 이름 내걸었더니”…트럼프 이어 멜라니아 코인에 시장 혼돈</v>
      </c>
      <c r="N34" s="61"/>
      <c r="O34" s="61"/>
      <c r="P34" s="61"/>
      <c r="Q34" s="61"/>
      <c r="R34" s="65"/>
      <c r="S34" s="65"/>
      <c r="T34" s="65"/>
      <c r="U34" s="65"/>
      <c r="V34" s="65"/>
      <c r="W34" s="65"/>
      <c r="X34" s="65"/>
      <c r="Y34" s="65"/>
      <c r="Z34" s="71" t="str">
        <f>IF(주요뉴스!$B3="","",HYPERLINK(주요뉴스!$B3,"▶"))</f>
        <v>▶</v>
      </c>
      <c r="AA34" s="61"/>
      <c r="AB34" s="64" t="str">
        <f t="array" ref="AB34">IFERROR(INDEX(종목별뉴스공시!E:E, SMALL(IF(종목별뉴스공시!A:A=1,ROW(종목별뉴스공시!A:A)),ROWS($A$1:A6))),"")</f>
        <v>[코스닥 마감]개인 사자에 사흘째 상승…720선</v>
      </c>
      <c r="AC34" s="65"/>
      <c r="AD34" s="65"/>
      <c r="AE34" s="66" t="str">
        <f t="array" ref="AE34">IFERROR(HYPERLINK(INDEX(종목별뉴스공시!D:D, SMALL(IF(종목별뉴스공시!A:A=1,ROW(종목별뉴스공시!A:A)),ROWS($A$1:A6))),"▶"),"")</f>
        <v>▶</v>
      </c>
      <c r="AF34" s="64" t="str">
        <f t="array" ref="AF34">IFERROR(INDEX(종목별뉴스공시!C:C, SMALL(IF(종목별뉴스공시!A:A=1,ROW(종목별뉴스공시!A:A)),ROWS($A$1:A6))),"")</f>
        <v>제주반도체</v>
      </c>
      <c r="AG34" s="61"/>
    </row>
    <row r="35" spans="1:33" x14ac:dyDescent="0.3">
      <c r="K35" s="78" t="str">
        <f>IFERROR(주요뉴스!$D4,"")</f>
        <v xml:space="preserve">MBN </v>
      </c>
      <c r="L35" s="78"/>
      <c r="M35" s="61" t="str">
        <f>IFERROR(주요뉴스!$A4,"")</f>
        <v>[단독] 휴일 배송 불참했다고 '카톡' 해고…택배기사-대리점 갈등에 CJ대한통운 '주 7일 배송' 첫발부터 삐끗</v>
      </c>
      <c r="N35" s="61"/>
      <c r="O35" s="61"/>
      <c r="P35" s="61"/>
      <c r="Q35" s="61"/>
      <c r="R35" s="65"/>
      <c r="S35" s="65"/>
      <c r="T35" s="65"/>
      <c r="U35" s="65"/>
      <c r="V35" s="65"/>
      <c r="W35" s="65"/>
      <c r="X35" s="65"/>
      <c r="Y35" s="65"/>
      <c r="Z35" s="71" t="str">
        <f>IF(주요뉴스!$B4="","",HYPERLINK(주요뉴스!$B4,"▶"))</f>
        <v>▶</v>
      </c>
      <c r="AA35" s="61"/>
      <c r="AB35" s="64" t="str">
        <f t="array" ref="AB35">IFERROR(INDEX(종목별뉴스공시!E:E, SMALL(IF(종목별뉴스공시!A:A=1,ROW(종목별뉴스공시!A:A)),ROWS($A$1:A7))),"")</f>
        <v>[코스닥 마감]개인 사자에 사흘째 상승…720선</v>
      </c>
      <c r="AC35" s="65"/>
      <c r="AD35" s="65"/>
      <c r="AE35" s="66" t="str">
        <f t="array" ref="AE35">IFERROR(HYPERLINK(INDEX(종목별뉴스공시!D:D, SMALL(IF(종목별뉴스공시!A:A=1,ROW(종목별뉴스공시!A:A)),ROWS($A$1:A7))),"▶"),"")</f>
        <v>▶</v>
      </c>
      <c r="AF35" s="64" t="str">
        <f t="array" ref="AF35">IFERROR(INDEX(종목별뉴스공시!C:C, SMALL(IF(종목별뉴스공시!A:A=1,ROW(종목별뉴스공시!A:A)),ROWS($A$1:A7))),"")</f>
        <v>세원물산</v>
      </c>
      <c r="AG35" s="61"/>
    </row>
    <row r="36" spans="1:33" x14ac:dyDescent="0.3">
      <c r="K36" s="78" t="str">
        <f>IFERROR(주요뉴스!$D5,"")</f>
        <v xml:space="preserve">MBN </v>
      </c>
      <c r="L36" s="78"/>
      <c r="M36" s="61" t="str">
        <f>IFERROR(주요뉴스!$A5,"")</f>
        <v>헌재, 이진숙 탄핵심판 23일 선고…5개월 만에 결론</v>
      </c>
      <c r="N36" s="61"/>
      <c r="O36" s="61"/>
      <c r="P36" s="61"/>
      <c r="Q36" s="61"/>
      <c r="R36" s="65"/>
      <c r="S36" s="65"/>
      <c r="T36" s="65"/>
      <c r="U36" s="65"/>
      <c r="V36" s="65"/>
      <c r="W36" s="65"/>
      <c r="X36" s="65"/>
      <c r="Y36" s="65"/>
      <c r="Z36" s="71" t="str">
        <f>IF(주요뉴스!$B5="","",HYPERLINK(주요뉴스!$B5,"▶"))</f>
        <v>▶</v>
      </c>
      <c r="AA36" s="61"/>
      <c r="AB36" s="64" t="str">
        <f t="array" ref="AB36">IFERROR(INDEX(종목별뉴스공시!E:E, SMALL(IF(종목별뉴스공시!A:A=1,ROW(종목별뉴스공시!A:A)),ROWS($A$1:A8))),"")</f>
        <v>[코스닥 마감]개인 사자에 사흘째 상승…720선</v>
      </c>
      <c r="AC36" s="65"/>
      <c r="AD36" s="65"/>
      <c r="AE36" s="66" t="str">
        <f t="array" ref="AE36">IFERROR(HYPERLINK(INDEX(종목별뉴스공시!D:D, SMALL(IF(종목별뉴스공시!A:A=1,ROW(종목별뉴스공시!A:A)),ROWS($A$1:A8))),"▶"),"")</f>
        <v>▶</v>
      </c>
      <c r="AF36" s="64" t="str">
        <f t="array" ref="AF36">IFERROR(INDEX(종목별뉴스공시!C:C, SMALL(IF(종목별뉴스공시!A:A=1,ROW(종목별뉴스공시!A:A)),ROWS($A$1:A8))),"")</f>
        <v>DH오토웨어</v>
      </c>
      <c r="AG36" s="61"/>
    </row>
    <row r="37" spans="1:33" x14ac:dyDescent="0.3">
      <c r="K37" s="78" t="str">
        <f>IFERROR(주요뉴스!$D6,"")</f>
        <v xml:space="preserve">뉴스1 </v>
      </c>
      <c r="L37" s="78"/>
      <c r="M37" s="61" t="str">
        <f>IFERROR(주요뉴스!$A6,"")</f>
        <v>국내 증시 반등 탄력 받을까…본격 4분기 실적 발표 '스타트'</v>
      </c>
      <c r="N37" s="61"/>
      <c r="O37" s="61"/>
      <c r="P37" s="61"/>
      <c r="Q37" s="61"/>
      <c r="R37" s="65"/>
      <c r="S37" s="65"/>
      <c r="T37" s="65"/>
      <c r="U37" s="65"/>
      <c r="V37" s="65"/>
      <c r="W37" s="65"/>
      <c r="X37" s="65"/>
      <c r="Y37" s="65"/>
      <c r="Z37" s="71" t="str">
        <f>IF(주요뉴스!$B6="","",HYPERLINK(주요뉴스!$B6,"▶"))</f>
        <v>▶</v>
      </c>
      <c r="AA37" s="61"/>
      <c r="AB37" s="64" t="str">
        <f t="array" ref="AB37">IFERROR(INDEX(종목별뉴스공시!E:E, SMALL(IF(종목별뉴스공시!A:A=1,ROW(종목별뉴스공시!A:A)),ROWS($A$1:A9))),"")</f>
        <v>[특징주]펜타닐 없는 미래 비보존에 달렸다…트럼프 '좀비 마약' 퇴출</v>
      </c>
      <c r="AC37" s="65"/>
      <c r="AD37" s="65"/>
      <c r="AE37" s="66" t="str">
        <f t="array" ref="AE37">IFERROR(HYPERLINK(INDEX(종목별뉴스공시!D:D, SMALL(IF(종목별뉴스공시!A:A=1,ROW(종목별뉴스공시!A:A)),ROWS($A$1:A9))),"▶"),"")</f>
        <v>▶</v>
      </c>
      <c r="AF37" s="64" t="str">
        <f t="array" ref="AF37">IFERROR(INDEX(종목별뉴스공시!C:C, SMALL(IF(종목별뉴스공시!A:A=1,ROW(종목별뉴스공시!A:A)),ROWS($A$1:A9))),"")</f>
        <v>비보존 제약</v>
      </c>
      <c r="AG37" s="61"/>
    </row>
    <row r="38" spans="1:33" x14ac:dyDescent="0.3">
      <c r="A38" s="67"/>
      <c r="K38" s="78" t="str">
        <f>IFERROR(주요뉴스!$D7,"")</f>
        <v xml:space="preserve">디지털타임스 </v>
      </c>
      <c r="L38" s="78"/>
      <c r="M38" s="61" t="str">
        <f>IFERROR(주요뉴스!$A7,"")</f>
        <v>"한달 간 수억 장난질"… 단 한명에 뻥 뚫힌 5대 가상자산거래소</v>
      </c>
      <c r="N38" s="61"/>
      <c r="O38" s="61"/>
      <c r="P38" s="61"/>
      <c r="Q38" s="61"/>
      <c r="R38" s="65"/>
      <c r="S38" s="65"/>
      <c r="T38" s="65"/>
      <c r="U38" s="65"/>
      <c r="V38" s="65"/>
      <c r="W38" s="65"/>
      <c r="X38" s="65"/>
      <c r="Y38" s="65"/>
      <c r="Z38" s="71" t="str">
        <f>IF(주요뉴스!$B7="","",HYPERLINK(주요뉴스!$B7,"▶"))</f>
        <v>▶</v>
      </c>
      <c r="AA38" s="61"/>
      <c r="AB38" s="64" t="str">
        <f t="array" ref="AB38">IFERROR(INDEX(종목별뉴스공시!E:E, SMALL(IF(종목별뉴스공시!A:A=1,ROW(종목별뉴스공시!A:A)),ROWS($A$1:A10))),"")</f>
        <v/>
      </c>
      <c r="AC38" s="65"/>
      <c r="AD38" s="65"/>
      <c r="AE38" s="66" t="str">
        <f t="array" ref="AE38">IFERROR(HYPERLINK(INDEX(종목별뉴스공시!D:D, SMALL(IF(종목별뉴스공시!A:A=1,ROW(종목별뉴스공시!A:A)),ROWS($A$1:A10))),"▶"),"")</f>
        <v/>
      </c>
      <c r="AF38" s="64" t="str">
        <f t="array" ref="AF38">IFERROR(INDEX(종목별뉴스공시!C:C, SMALL(IF(종목별뉴스공시!A:A=1,ROW(종목별뉴스공시!A:A)),ROWS($A$1:A10))),"")</f>
        <v/>
      </c>
      <c r="AG38" s="61"/>
    </row>
    <row r="39" spans="1:33" x14ac:dyDescent="0.3">
      <c r="A39" s="68"/>
      <c r="K39" s="78" t="str">
        <f>IFERROR(주요뉴스!$D8,"")</f>
        <v xml:space="preserve">파이낸셜뉴스 </v>
      </c>
      <c r="L39" s="78"/>
      <c r="M39" s="61" t="str">
        <f>IFERROR(주요뉴스!$A8,"")</f>
        <v>취임 후 쏟아질 행정명령… 에너지·AI 정책 주목하라 [트럼프 美 47대 대통령 취임]</v>
      </c>
      <c r="N39" s="61"/>
      <c r="O39" s="61"/>
      <c r="P39" s="61"/>
      <c r="Q39" s="61"/>
      <c r="R39" s="65"/>
      <c r="S39" s="65"/>
      <c r="T39" s="65"/>
      <c r="U39" s="65"/>
      <c r="V39" s="65"/>
      <c r="W39" s="65"/>
      <c r="X39" s="65"/>
      <c r="Y39" s="65"/>
      <c r="Z39" s="71" t="str">
        <f>IF(주요뉴스!$B8="","",HYPERLINK(주요뉴스!$B8,"▶"))</f>
        <v>▶</v>
      </c>
      <c r="AA39" s="61"/>
      <c r="AB39" s="64" t="str">
        <f t="array" ref="AB39">IFERROR(INDEX(종목별뉴스공시!E:E, SMALL(IF(종목별뉴스공시!A:A=1,ROW(종목별뉴스공시!A:A)),ROWS($A$1:A11))),"")</f>
        <v/>
      </c>
      <c r="AC39" s="65"/>
      <c r="AD39" s="65"/>
      <c r="AE39" s="66" t="str">
        <f t="array" ref="AE39">IFERROR(HYPERLINK(INDEX(종목별뉴스공시!D:D, SMALL(IF(종목별뉴스공시!A:A=1,ROW(종목별뉴스공시!A:A)),ROWS($A$1:A11))),"▶"),"")</f>
        <v/>
      </c>
      <c r="AF39" s="64" t="str">
        <f t="array" ref="AF39">IFERROR(INDEX(종목별뉴스공시!C:C, SMALL(IF(종목별뉴스공시!A:A=1,ROW(종목별뉴스공시!A:A)),ROWS($A$1:A11))),"")</f>
        <v/>
      </c>
      <c r="AG39" s="61"/>
    </row>
    <row r="40" spans="1:33" x14ac:dyDescent="0.3">
      <c r="A40" s="68"/>
      <c r="K40" s="78" t="str">
        <f>IFERROR(주요뉴스!$D9,"")</f>
        <v xml:space="preserve">서울경제 </v>
      </c>
      <c r="L40" s="78"/>
      <c r="M40" s="61" t="str">
        <f>IFERROR(주요뉴스!$A9,"")</f>
        <v>삼전 '팔자' 행렬…외인 보유율 50%도 위태</v>
      </c>
      <c r="N40" s="61"/>
      <c r="O40" s="61"/>
      <c r="P40" s="61"/>
      <c r="Q40" s="61"/>
      <c r="R40" s="65"/>
      <c r="S40" s="65"/>
      <c r="T40" s="65"/>
      <c r="U40" s="65"/>
      <c r="V40" s="65"/>
      <c r="W40" s="65"/>
      <c r="X40" s="65"/>
      <c r="Y40" s="65"/>
      <c r="Z40" s="71" t="str">
        <f>IF(주요뉴스!$B9="","",HYPERLINK(주요뉴스!$B9,"▶"))</f>
        <v>▶</v>
      </c>
      <c r="AA40" s="61"/>
      <c r="AB40" s="64" t="str">
        <f t="array" ref="AB40">IFERROR(INDEX(종목별뉴스공시!E:E, SMALL(IF(종목별뉴스공시!A:A=1,ROW(종목별뉴스공시!A:A)),ROWS($A$1:A12))),"")</f>
        <v/>
      </c>
      <c r="AC40" s="65"/>
      <c r="AD40" s="65"/>
      <c r="AE40" s="66" t="str">
        <f t="array" ref="AE40">IFERROR(HYPERLINK(INDEX(종목별뉴스공시!D:D, SMALL(IF(종목별뉴스공시!A:A=1,ROW(종목별뉴스공시!A:A)),ROWS($A$1:A12))),"▶"),"")</f>
        <v/>
      </c>
      <c r="AF40" s="64" t="str">
        <f t="array" ref="AF40">IFERROR(INDEX(종목별뉴스공시!C:C, SMALL(IF(종목별뉴스공시!A:A=1,ROW(종목별뉴스공시!A:A)),ROWS($A$1:A12))),"")</f>
        <v/>
      </c>
      <c r="AG40" s="61"/>
    </row>
    <row r="41" spans="1:33" x14ac:dyDescent="0.3">
      <c r="A41" s="68"/>
      <c r="K41" s="78" t="str">
        <f>IFERROR(주요뉴스!$D10,"")</f>
        <v xml:space="preserve">파이낸셜뉴스 </v>
      </c>
      <c r="L41" s="78"/>
      <c r="M41" s="61" t="str">
        <f>IFERROR(주요뉴스!$A10,"")</f>
        <v>안정적 수익 추구' 초단기채에 뭉칫돈</v>
      </c>
      <c r="N41" s="61"/>
      <c r="O41" s="61"/>
      <c r="P41" s="61"/>
      <c r="Q41" s="61"/>
      <c r="R41" s="65"/>
      <c r="S41" s="65"/>
      <c r="T41" s="65"/>
      <c r="U41" s="65"/>
      <c r="V41" s="65"/>
      <c r="W41" s="65"/>
      <c r="X41" s="65"/>
      <c r="Y41" s="65"/>
      <c r="Z41" s="71" t="str">
        <f>IF(주요뉴스!$B10="","",HYPERLINK(주요뉴스!$B10,"▶"))</f>
        <v>▶</v>
      </c>
      <c r="AA41" s="61"/>
      <c r="AB41" s="64" t="str">
        <f t="array" ref="AB41">IFERROR(INDEX(종목별뉴스공시!E:E, SMALL(IF(종목별뉴스공시!A:A=1,ROW(종목별뉴스공시!A:A)),ROWS($A$1:A13))),"")</f>
        <v/>
      </c>
      <c r="AC41" s="65"/>
      <c r="AD41" s="65"/>
      <c r="AE41" s="66" t="str">
        <f t="array" ref="AE41">IFERROR(HYPERLINK(INDEX(종목별뉴스공시!D:D, SMALL(IF(종목별뉴스공시!A:A=1,ROW(종목별뉴스공시!A:A)),ROWS($A$1:A13))),"▶"),"")</f>
        <v/>
      </c>
      <c r="AF41" s="64" t="str">
        <f t="array" ref="AF41">IFERROR(INDEX(종목별뉴스공시!C:C, SMALL(IF(종목별뉴스공시!A:A=1,ROW(종목별뉴스공시!A:A)),ROWS($A$1:A13))),"")</f>
        <v/>
      </c>
      <c r="AG41" s="61"/>
    </row>
    <row r="42" spans="1:33" x14ac:dyDescent="0.3">
      <c r="A42" s="68"/>
      <c r="K42" s="78" t="str">
        <f>IFERROR(주요뉴스!$D11,"")</f>
        <v xml:space="preserve">이코노미스트 </v>
      </c>
      <c r="L42" s="78"/>
      <c r="M42" s="61" t="str">
        <f>IFERROR(주요뉴스!$A11,"")</f>
        <v>정용진 회장, 트럼프 사교 무도회 참석 “춤보다 이것 중요해”</v>
      </c>
      <c r="N42" s="61"/>
      <c r="O42" s="61"/>
      <c r="P42" s="61"/>
      <c r="Q42" s="61"/>
      <c r="R42" s="65"/>
      <c r="S42" s="65"/>
      <c r="T42" s="65"/>
      <c r="U42" s="65"/>
      <c r="V42" s="65"/>
      <c r="W42" s="65"/>
      <c r="X42" s="65"/>
      <c r="Y42" s="65"/>
      <c r="Z42" s="71" t="str">
        <f>IF(주요뉴스!$B11="","",HYPERLINK(주요뉴스!$B11,"▶"))</f>
        <v>▶</v>
      </c>
      <c r="AA42" s="61"/>
      <c r="AB42" s="64" t="str">
        <f t="array" ref="AB42">IFERROR(INDEX(종목별뉴스공시!E:E, SMALL(IF(종목별뉴스공시!A:A=1,ROW(종목별뉴스공시!A:A)),ROWS($A$1:A14))),"")</f>
        <v/>
      </c>
      <c r="AC42" s="65"/>
      <c r="AD42" s="65"/>
      <c r="AE42" s="66" t="str">
        <f t="array" ref="AE42">IFERROR(HYPERLINK(INDEX(종목별뉴스공시!D:D, SMALL(IF(종목별뉴스공시!A:A=1,ROW(종목별뉴스공시!A:A)),ROWS($A$1:A14))),"▶"),"")</f>
        <v/>
      </c>
      <c r="AF42" s="64" t="str">
        <f t="array" ref="AF42">IFERROR(INDEX(종목별뉴스공시!C:C, SMALL(IF(종목별뉴스공시!A:A=1,ROW(종목별뉴스공시!A:A)),ROWS($A$1:A14))),"")</f>
        <v/>
      </c>
      <c r="AG42" s="61"/>
    </row>
    <row r="43" spans="1:33" s="60" customFormat="1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78" t="str">
        <f>IFERROR(주요뉴스!$D12,"")</f>
        <v xml:space="preserve">이데일리 </v>
      </c>
      <c r="L43" s="78"/>
      <c r="M43" s="61" t="str">
        <f>IFERROR(주요뉴스!$A12,"")</f>
        <v>해외 투자 연기금, 강달러에 다 웃고 있을까</v>
      </c>
      <c r="N43" s="61"/>
      <c r="O43" s="61"/>
      <c r="P43" s="61"/>
      <c r="Q43" s="61"/>
      <c r="R43" s="65"/>
      <c r="S43" s="65"/>
      <c r="T43" s="65"/>
      <c r="U43" s="65"/>
      <c r="V43" s="65"/>
      <c r="W43" s="65"/>
      <c r="X43" s="65"/>
      <c r="Y43" s="65"/>
      <c r="Z43" s="71" t="str">
        <f>IF(주요뉴스!$B12="","",HYPERLINK(주요뉴스!$B12,"▶"))</f>
        <v>▶</v>
      </c>
      <c r="AA43" s="61"/>
      <c r="AB43" s="64" t="str">
        <f t="array" ref="AB43">IFERROR(INDEX(종목별뉴스공시!E:E, SMALL(IF(종목별뉴스공시!A:A=1,ROW(종목별뉴스공시!A:A)),ROWS($A$1:A15))),"")</f>
        <v/>
      </c>
      <c r="AC43" s="65"/>
      <c r="AD43" s="65"/>
      <c r="AE43" s="66" t="str">
        <f t="array" ref="AE43">IFERROR(HYPERLINK(INDEX(종목별뉴스공시!D:D, SMALL(IF(종목별뉴스공시!A:A=1,ROW(종목별뉴스공시!A:A)),ROWS($A$1:A15))),"▶"),"")</f>
        <v/>
      </c>
      <c r="AF43" s="64" t="str">
        <f t="array" ref="AF43">IFERROR(INDEX(종목별뉴스공시!C:C, SMALL(IF(종목별뉴스공시!A:A=1,ROW(종목별뉴스공시!A:A)),ROWS($A$1:A15))),"")</f>
        <v/>
      </c>
      <c r="AG43" s="61"/>
    </row>
    <row r="44" spans="1:33" x14ac:dyDescent="0.3">
      <c r="K44" s="78" t="str">
        <f>IFERROR(주요뉴스!$D13,"")</f>
        <v xml:space="preserve">헤럴드경제 </v>
      </c>
      <c r="L44" s="78"/>
      <c r="M44" s="61" t="str">
        <f>IFERROR(주요뉴스!$A13,"")</f>
        <v>3%대 ‘환율장벽’ 서학개미 어쩌나…美주식형은 ‘환노출’ 채권형은 ‘환헤지’ [투자360]</v>
      </c>
      <c r="N44" s="61"/>
      <c r="O44" s="61"/>
      <c r="P44" s="61"/>
      <c r="Q44" s="61"/>
      <c r="R44" s="65"/>
      <c r="S44" s="65"/>
      <c r="T44" s="65"/>
      <c r="U44" s="65"/>
      <c r="V44" s="65"/>
      <c r="W44" s="65"/>
      <c r="X44" s="65"/>
      <c r="Y44" s="65"/>
      <c r="Z44" s="71" t="str">
        <f>IF(주요뉴스!$B13="","",HYPERLINK(주요뉴스!$B13,"▶"))</f>
        <v>▶</v>
      </c>
      <c r="AA44" s="61"/>
      <c r="AB44" s="64" t="str">
        <f t="array" ref="AB44">IFERROR(INDEX(종목별뉴스공시!E:E, SMALL(IF(종목별뉴스공시!A:A=1,ROW(종목별뉴스공시!A:A)),ROWS($A$1:A16))),"")</f>
        <v/>
      </c>
      <c r="AC44" s="65"/>
      <c r="AD44" s="65"/>
      <c r="AE44" s="66" t="str">
        <f t="array" ref="AE44">IFERROR(HYPERLINK(INDEX(종목별뉴스공시!D:D, SMALL(IF(종목별뉴스공시!A:A=1,ROW(종목별뉴스공시!A:A)),ROWS($A$1:A16))),"▶"),"")</f>
        <v/>
      </c>
      <c r="AF44" s="64" t="str">
        <f t="array" ref="AF44">IFERROR(INDEX(종목별뉴스공시!C:C, SMALL(IF(종목별뉴스공시!A:A=1,ROW(종목별뉴스공시!A:A)),ROWS($A$1:A16))),"")</f>
        <v/>
      </c>
      <c r="AG44" s="61"/>
    </row>
    <row r="45" spans="1:33" x14ac:dyDescent="0.3">
      <c r="K45" s="78" t="str">
        <f>IFERROR(주요뉴스!$D14,"")</f>
        <v xml:space="preserve">비즈워치 </v>
      </c>
      <c r="L45" s="78"/>
      <c r="M45" s="61" t="str">
        <f>IFERROR(주요뉴스!$A14,"")</f>
        <v>트럼프 밈 코인 발행에 '솔라나' 급등</v>
      </c>
      <c r="N45" s="61"/>
      <c r="O45" s="61"/>
      <c r="P45" s="61"/>
      <c r="Q45" s="61"/>
      <c r="R45" s="65"/>
      <c r="S45" s="65"/>
      <c r="T45" s="65"/>
      <c r="U45" s="65"/>
      <c r="V45" s="65"/>
      <c r="W45" s="65"/>
      <c r="X45" s="65"/>
      <c r="Y45" s="65"/>
      <c r="Z45" s="71" t="str">
        <f>IF(주요뉴스!$B14="","",HYPERLINK(주요뉴스!$B14,"▶"))</f>
        <v>▶</v>
      </c>
      <c r="AA45" s="61"/>
      <c r="AB45" s="64" t="str">
        <f t="array" ref="AB45">IFERROR(INDEX(종목별뉴스공시!E:E, SMALL(IF(종목별뉴스공시!A:A=1,ROW(종목별뉴스공시!A:A)),ROWS($A$1:A17))),"")</f>
        <v/>
      </c>
      <c r="AC45" s="65"/>
      <c r="AD45" s="65"/>
      <c r="AE45" s="66" t="str">
        <f t="array" ref="AE45">IFERROR(HYPERLINK(INDEX(종목별뉴스공시!D:D, SMALL(IF(종목별뉴스공시!A:A=1,ROW(종목별뉴스공시!A:A)),ROWS($A$1:A17))),"▶"),"")</f>
        <v/>
      </c>
      <c r="AF45" s="64" t="str">
        <f t="array" ref="AF45">IFERROR(INDEX(종목별뉴스공시!C:C, SMALL(IF(종목별뉴스공시!A:A=1,ROW(종목별뉴스공시!A:A)),ROWS($A$1:A17))),"")</f>
        <v/>
      </c>
      <c r="AG45" s="61"/>
    </row>
    <row r="46" spans="1:33" ht="18" customHeight="1" x14ac:dyDescent="0.3">
      <c r="K46" s="78" t="str">
        <f>IFERROR(주요뉴스!$D15,"")</f>
        <v xml:space="preserve">매일경제 </v>
      </c>
      <c r="L46" s="78"/>
      <c r="M46" s="61" t="str">
        <f>IFERROR(주요뉴스!$A15,"")</f>
        <v>"트럼프가 원하는 K군함 … 방산주 상승 초입"</v>
      </c>
      <c r="N46" s="61"/>
      <c r="O46" s="61"/>
      <c r="P46" s="61"/>
      <c r="Q46" s="61"/>
      <c r="R46" s="65"/>
      <c r="S46" s="65"/>
      <c r="T46" s="65"/>
      <c r="U46" s="65"/>
      <c r="V46" s="65"/>
      <c r="W46" s="65"/>
      <c r="X46" s="65"/>
      <c r="Y46" s="65"/>
      <c r="Z46" s="71" t="str">
        <f>IF(주요뉴스!$B15="","",HYPERLINK(주요뉴스!$B15,"▶"))</f>
        <v>▶</v>
      </c>
      <c r="AA46" s="61"/>
      <c r="AB46" s="64" t="str">
        <f t="array" ref="AB46">IFERROR(INDEX(종목별뉴스공시!E:E, SMALL(IF(종목별뉴스공시!A:A=1,ROW(종목별뉴스공시!A:A)),ROWS($A$1:A18))),"")</f>
        <v/>
      </c>
      <c r="AC46" s="65"/>
      <c r="AD46" s="65"/>
      <c r="AE46" s="66" t="str">
        <f t="array" ref="AE46">IFERROR(HYPERLINK(INDEX(종목별뉴스공시!D:D, SMALL(IF(종목별뉴스공시!A:A=1,ROW(종목별뉴스공시!A:A)),ROWS($A$1:A18))),"▶"),"")</f>
        <v/>
      </c>
      <c r="AF46" s="64" t="str">
        <f t="array" ref="AF46">IFERROR(INDEX(종목별뉴스공시!C:C, SMALL(IF(종목별뉴스공시!A:A=1,ROW(종목별뉴스공시!A:A)),ROWS($A$1:A18))),"")</f>
        <v/>
      </c>
      <c r="AG46" s="61"/>
    </row>
    <row r="47" spans="1:33" x14ac:dyDescent="0.3">
      <c r="K47" s="78" t="str">
        <f>IFERROR(주요뉴스!$D16,"")</f>
        <v xml:space="preserve">매일경제 </v>
      </c>
      <c r="L47" s="78"/>
      <c r="M47" s="61" t="str">
        <f>IFERROR(주요뉴스!$A16,"")</f>
        <v>트럼프 기대감? 멜라니아 쇼크?…혼돈의 코인시장</v>
      </c>
      <c r="N47" s="61"/>
      <c r="O47" s="61"/>
      <c r="P47" s="61"/>
      <c r="Q47" s="61"/>
      <c r="R47" s="65"/>
      <c r="S47" s="65"/>
      <c r="T47" s="65"/>
      <c r="U47" s="65"/>
      <c r="V47" s="65"/>
      <c r="W47" s="65"/>
      <c r="X47" s="65"/>
      <c r="Y47" s="65"/>
      <c r="Z47" s="71" t="str">
        <f>IF(주요뉴스!$B16="","",HYPERLINK(주요뉴스!$B16,"▶"))</f>
        <v>▶</v>
      </c>
      <c r="AA47" s="61"/>
      <c r="AB47" s="64" t="str">
        <f t="array" ref="AB47">IFERROR(INDEX(종목별뉴스공시!E:E, SMALL(IF(종목별뉴스공시!A:A=1,ROW(종목별뉴스공시!A:A)),ROWS($A$1:A19))),"")</f>
        <v/>
      </c>
      <c r="AC47" s="65"/>
      <c r="AD47" s="65"/>
      <c r="AE47" s="66" t="str">
        <f t="array" ref="AE47">IFERROR(HYPERLINK(INDEX(종목별뉴스공시!D:D, SMALL(IF(종목별뉴스공시!A:A=1,ROW(종목별뉴스공시!A:A)),ROWS($A$1:A19))),"▶"),"")</f>
        <v/>
      </c>
      <c r="AF47" s="64" t="str">
        <f t="array" ref="AF47">IFERROR(INDEX(종목별뉴스공시!C:C, SMALL(IF(종목별뉴스공시!A:A=1,ROW(종목별뉴스공시!A:A)),ROWS($A$1:A19))),"")</f>
        <v/>
      </c>
      <c r="AG47" s="61"/>
    </row>
    <row r="48" spans="1:33" x14ac:dyDescent="0.3">
      <c r="K48" s="78" t="str">
        <f>IFERROR(주요뉴스!$D17,"")</f>
        <v xml:space="preserve">매일경제 </v>
      </c>
      <c r="L48" s="78"/>
      <c r="M48" s="61" t="str">
        <f>IFERROR(주요뉴스!$A17,"")</f>
        <v>"돈줄 마른 기업들 유상증자 늘어날 것"[IB명가에 듣는다]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71" t="str">
        <f>IF(주요뉴스!$B17="","",HYPERLINK(주요뉴스!$B17,"▶"))</f>
        <v>▶</v>
      </c>
      <c r="AA48" s="61"/>
      <c r="AB48" s="64" t="str">
        <f t="array" ref="AB48">IFERROR(INDEX(종목별뉴스공시!E:E, SMALL(IF(종목별뉴스공시!A:A=1,ROW(종목별뉴스공시!A:A)),ROWS($A$1:A20))),"")</f>
        <v/>
      </c>
      <c r="AC48" s="65"/>
      <c r="AD48" s="65"/>
      <c r="AE48" s="66" t="str">
        <f t="array" ref="AE48">IFERROR(HYPERLINK(INDEX(종목별뉴스공시!D:D, SMALL(IF(종목별뉴스공시!A:A=1,ROW(종목별뉴스공시!A:A)),ROWS($A$1:A20))),"▶"),"")</f>
        <v/>
      </c>
      <c r="AF48" s="64" t="str">
        <f t="array" ref="AF48">IFERROR(INDEX(종목별뉴스공시!C:C, SMALL(IF(종목별뉴스공시!A:A=1,ROW(종목별뉴스공시!A:A)),ROWS($A$1:A20))),"")</f>
        <v/>
      </c>
      <c r="AG48" s="61"/>
    </row>
    <row r="49" spans="31:31" x14ac:dyDescent="0.3">
      <c r="AE49" s="69"/>
    </row>
    <row r="51" spans="31:31" ht="19.149999999999999" customHeight="1" x14ac:dyDescent="0.3"/>
  </sheetData>
  <mergeCells count="44"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L15:L24"/>
    <mergeCell ref="L5:L14"/>
    <mergeCell ref="AE23:AF23"/>
    <mergeCell ref="AB27:AF27"/>
    <mergeCell ref="AB15:AD15"/>
    <mergeCell ref="AE24:AF25"/>
    <mergeCell ref="AB16:AD16"/>
    <mergeCell ref="B27:I27"/>
    <mergeCell ref="K32:L32"/>
    <mergeCell ref="K33:L33"/>
    <mergeCell ref="K37:L37"/>
    <mergeCell ref="K36:L36"/>
    <mergeCell ref="K35:L35"/>
    <mergeCell ref="K34:L34"/>
    <mergeCell ref="K27:Z27"/>
    <mergeCell ref="M32:Q32"/>
    <mergeCell ref="K28:Z31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1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718</v>
      </c>
      <c r="C2" s="27" t="s">
        <v>719</v>
      </c>
      <c r="D2" s="9">
        <v>5660</v>
      </c>
      <c r="E2" s="30" t="s">
        <v>720</v>
      </c>
      <c r="F2" s="29">
        <v>0.2412</v>
      </c>
      <c r="G2" s="9">
        <v>1967988</v>
      </c>
      <c r="H2" s="9">
        <v>214</v>
      </c>
      <c r="I2" s="10" t="s">
        <v>721</v>
      </c>
      <c r="J2" s="9">
        <v>0.01</v>
      </c>
      <c r="K2" s="10">
        <v>-14.51</v>
      </c>
      <c r="L2" s="10" t="s">
        <v>721</v>
      </c>
      <c r="M2" s="10">
        <v>0.72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722</v>
      </c>
      <c r="C3" s="27" t="s">
        <v>723</v>
      </c>
      <c r="D3" s="9">
        <v>11050</v>
      </c>
      <c r="E3" s="30" t="s">
        <v>724</v>
      </c>
      <c r="F3" s="29">
        <v>0.20499999999999999</v>
      </c>
      <c r="G3" s="9">
        <v>7760155</v>
      </c>
      <c r="H3" s="9">
        <v>7759</v>
      </c>
      <c r="I3" s="10">
        <v>-732</v>
      </c>
      <c r="J3" s="9">
        <v>5.88</v>
      </c>
      <c r="K3" s="10">
        <v>-28.33</v>
      </c>
      <c r="L3" s="10">
        <v>29.34</v>
      </c>
      <c r="M3" s="10">
        <v>1.4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725</v>
      </c>
      <c r="C4" s="27" t="s">
        <v>726</v>
      </c>
      <c r="D4" s="9">
        <v>2325</v>
      </c>
      <c r="E4" s="30" t="s">
        <v>727</v>
      </c>
      <c r="F4" s="29">
        <v>0.14530000000000001</v>
      </c>
      <c r="G4" s="9">
        <v>3264475</v>
      </c>
      <c r="H4" s="9">
        <v>393</v>
      </c>
      <c r="I4" s="9" t="s">
        <v>721</v>
      </c>
      <c r="J4" s="9">
        <v>10.16</v>
      </c>
      <c r="K4" s="9">
        <v>-5.96</v>
      </c>
      <c r="L4" s="10" t="s">
        <v>721</v>
      </c>
      <c r="M4" s="10">
        <v>0.3</v>
      </c>
      <c r="N4" s="7" t="str">
        <f t="shared" si="0"/>
        <v>▶</v>
      </c>
    </row>
    <row r="5" spans="1:14" x14ac:dyDescent="0.3">
      <c r="A5" s="6">
        <v>4</v>
      </c>
      <c r="B5" s="8" t="s">
        <v>728</v>
      </c>
      <c r="C5" s="27" t="s">
        <v>729</v>
      </c>
      <c r="D5" s="9">
        <v>40100</v>
      </c>
      <c r="E5" s="30" t="s">
        <v>730</v>
      </c>
      <c r="F5" s="29">
        <v>0.13120000000000001</v>
      </c>
      <c r="G5" s="9">
        <v>1214876</v>
      </c>
      <c r="H5" s="9">
        <v>2652</v>
      </c>
      <c r="I5" s="9">
        <v>78</v>
      </c>
      <c r="J5" s="9">
        <v>26.63</v>
      </c>
      <c r="K5" s="9">
        <v>14.79</v>
      </c>
      <c r="L5" s="10">
        <v>7.92</v>
      </c>
      <c r="M5" s="10">
        <v>3.01</v>
      </c>
      <c r="N5" s="7" t="str">
        <f t="shared" si="0"/>
        <v>▶</v>
      </c>
    </row>
    <row r="6" spans="1:14" x14ac:dyDescent="0.3">
      <c r="A6" s="6">
        <v>5</v>
      </c>
      <c r="B6" s="8" t="s">
        <v>731</v>
      </c>
      <c r="C6" s="27" t="s">
        <v>732</v>
      </c>
      <c r="D6" s="9">
        <v>4430</v>
      </c>
      <c r="E6" s="30" t="s">
        <v>733</v>
      </c>
      <c r="F6" s="29">
        <v>0.1258</v>
      </c>
      <c r="G6" s="9">
        <v>33404890</v>
      </c>
      <c r="H6" s="9">
        <v>3491</v>
      </c>
      <c r="I6" s="9">
        <v>116</v>
      </c>
      <c r="J6" s="9">
        <v>0.81</v>
      </c>
      <c r="K6" s="9">
        <v>-14.57</v>
      </c>
      <c r="L6" s="10">
        <v>1.92</v>
      </c>
      <c r="M6" s="10">
        <v>0.61</v>
      </c>
      <c r="N6" s="7" t="str">
        <f t="shared" si="0"/>
        <v>▶</v>
      </c>
    </row>
    <row r="7" spans="1:14" x14ac:dyDescent="0.3">
      <c r="A7" s="6">
        <v>6</v>
      </c>
      <c r="B7" s="8" t="s">
        <v>734</v>
      </c>
      <c r="C7" s="27" t="s">
        <v>735</v>
      </c>
      <c r="D7" s="9">
        <v>1718</v>
      </c>
      <c r="E7" s="30" t="s">
        <v>736</v>
      </c>
      <c r="F7" s="29">
        <v>0.1192</v>
      </c>
      <c r="G7" s="9">
        <v>4017926</v>
      </c>
      <c r="H7" s="9">
        <v>1862</v>
      </c>
      <c r="I7" s="9">
        <v>111</v>
      </c>
      <c r="J7" s="9">
        <v>1.41</v>
      </c>
      <c r="K7" s="9">
        <v>52.06</v>
      </c>
      <c r="L7" s="10">
        <v>4.6399999999999997</v>
      </c>
      <c r="M7" s="10">
        <v>0.92</v>
      </c>
      <c r="N7" s="7" t="str">
        <f t="shared" si="0"/>
        <v>▶</v>
      </c>
    </row>
    <row r="8" spans="1:14" x14ac:dyDescent="0.3">
      <c r="A8" s="6">
        <v>11</v>
      </c>
      <c r="B8" s="8" t="s">
        <v>737</v>
      </c>
      <c r="C8" s="27" t="s">
        <v>738</v>
      </c>
      <c r="D8" s="9">
        <v>17700</v>
      </c>
      <c r="E8" s="30" t="s">
        <v>739</v>
      </c>
      <c r="F8" s="29">
        <v>0.1174</v>
      </c>
      <c r="G8" s="9">
        <v>1522873</v>
      </c>
      <c r="H8" s="9">
        <v>8747</v>
      </c>
      <c r="I8" s="9">
        <v>237</v>
      </c>
      <c r="J8" s="9">
        <v>10.87</v>
      </c>
      <c r="K8" s="9">
        <v>35.83</v>
      </c>
      <c r="L8" s="10">
        <v>2.95</v>
      </c>
      <c r="M8" s="10">
        <v>1.04</v>
      </c>
      <c r="N8" s="7" t="str">
        <f t="shared" si="0"/>
        <v>▶</v>
      </c>
    </row>
    <row r="9" spans="1:14" x14ac:dyDescent="0.3">
      <c r="A9" s="6">
        <v>14</v>
      </c>
      <c r="B9" s="8" t="s">
        <v>740</v>
      </c>
      <c r="C9" s="27" t="s">
        <v>741</v>
      </c>
      <c r="D9" s="9">
        <v>8840</v>
      </c>
      <c r="E9" s="30" t="s">
        <v>742</v>
      </c>
      <c r="F9" s="29">
        <v>0.10639999999999999</v>
      </c>
      <c r="G9" s="9">
        <v>317084</v>
      </c>
      <c r="H9" s="9">
        <v>884</v>
      </c>
      <c r="I9" s="9">
        <v>192</v>
      </c>
      <c r="J9" s="9">
        <v>2.35</v>
      </c>
      <c r="K9" s="9">
        <v>1.63</v>
      </c>
      <c r="L9" s="10">
        <v>10.06</v>
      </c>
      <c r="M9" s="10">
        <v>0.15</v>
      </c>
      <c r="N9" s="7" t="str">
        <f t="shared" si="0"/>
        <v>▶</v>
      </c>
    </row>
    <row r="10" spans="1:14" x14ac:dyDescent="0.3">
      <c r="A10" s="6">
        <v>15</v>
      </c>
      <c r="B10" s="8" t="s">
        <v>743</v>
      </c>
      <c r="C10" s="27" t="s">
        <v>744</v>
      </c>
      <c r="D10" s="9">
        <v>61100</v>
      </c>
      <c r="E10" s="30" t="s">
        <v>745</v>
      </c>
      <c r="F10" s="29">
        <v>0.10489999999999999</v>
      </c>
      <c r="G10" s="9">
        <v>679159</v>
      </c>
      <c r="H10" s="9">
        <v>19864</v>
      </c>
      <c r="I10" s="9">
        <v>323</v>
      </c>
      <c r="J10" s="9">
        <v>12.97</v>
      </c>
      <c r="K10" s="9">
        <v>76.09</v>
      </c>
      <c r="L10" s="10">
        <v>7.41</v>
      </c>
      <c r="M10" s="10">
        <v>4.01</v>
      </c>
      <c r="N10" s="7" t="str">
        <f t="shared" si="0"/>
        <v>▶</v>
      </c>
    </row>
    <row r="11" spans="1:14" x14ac:dyDescent="0.3">
      <c r="A11" s="6">
        <v>16</v>
      </c>
      <c r="B11" s="8" t="s">
        <v>746</v>
      </c>
      <c r="C11" s="27" t="s">
        <v>747</v>
      </c>
      <c r="D11" s="9">
        <v>9630</v>
      </c>
      <c r="E11" s="30" t="s">
        <v>748</v>
      </c>
      <c r="F11" s="29">
        <v>9.06E-2</v>
      </c>
      <c r="G11" s="9">
        <v>6468478</v>
      </c>
      <c r="H11" s="9">
        <v>2504</v>
      </c>
      <c r="I11" s="9">
        <v>1573</v>
      </c>
      <c r="J11" s="9">
        <v>2.4900000000000002</v>
      </c>
      <c r="K11" s="9">
        <v>4.55</v>
      </c>
      <c r="L11" s="10">
        <v>35.49</v>
      </c>
      <c r="M11" s="10">
        <v>0.54</v>
      </c>
      <c r="N11" s="7" t="str">
        <f t="shared" si="0"/>
        <v>▶</v>
      </c>
    </row>
    <row r="12" spans="1:14" x14ac:dyDescent="0.3">
      <c r="A12" s="6">
        <v>18</v>
      </c>
      <c r="B12" s="8" t="s">
        <v>749</v>
      </c>
      <c r="C12" s="27" t="s">
        <v>750</v>
      </c>
      <c r="D12" s="9">
        <v>22700</v>
      </c>
      <c r="E12" s="30" t="s">
        <v>751</v>
      </c>
      <c r="F12" s="29">
        <v>8.8700000000000001E-2</v>
      </c>
      <c r="G12" s="9">
        <v>325819</v>
      </c>
      <c r="H12" s="9">
        <v>4081</v>
      </c>
      <c r="I12" s="9">
        <v>182</v>
      </c>
      <c r="J12" s="9">
        <v>7.92</v>
      </c>
      <c r="K12" s="9">
        <v>9.4499999999999993</v>
      </c>
      <c r="L12" s="10">
        <v>8.83</v>
      </c>
      <c r="M12" s="10">
        <v>1.1399999999999999</v>
      </c>
      <c r="N12" s="7" t="str">
        <f t="shared" si="0"/>
        <v>▶</v>
      </c>
    </row>
    <row r="13" spans="1:14" x14ac:dyDescent="0.3">
      <c r="A13" s="6">
        <v>19</v>
      </c>
      <c r="B13" s="8" t="s">
        <v>752</v>
      </c>
      <c r="C13" s="27" t="s">
        <v>753</v>
      </c>
      <c r="D13" s="9">
        <v>93300</v>
      </c>
      <c r="E13" s="30" t="s">
        <v>754</v>
      </c>
      <c r="F13" s="29">
        <v>8.7400000000000005E-2</v>
      </c>
      <c r="G13" s="9">
        <v>766173</v>
      </c>
      <c r="H13" s="9">
        <v>33865</v>
      </c>
      <c r="I13" s="9">
        <v>-2223</v>
      </c>
      <c r="J13" s="9">
        <v>20.69</v>
      </c>
      <c r="K13" s="9">
        <v>-6.2</v>
      </c>
      <c r="L13" s="10">
        <v>-16.350000000000001</v>
      </c>
      <c r="M13" s="10">
        <v>3.75</v>
      </c>
      <c r="N13" s="7" t="str">
        <f t="shared" si="0"/>
        <v>▶</v>
      </c>
    </row>
    <row r="14" spans="1:14" x14ac:dyDescent="0.3">
      <c r="A14" s="6">
        <v>23</v>
      </c>
      <c r="B14" s="8" t="s">
        <v>755</v>
      </c>
      <c r="C14" s="27" t="s">
        <v>756</v>
      </c>
      <c r="D14" s="9">
        <v>90300</v>
      </c>
      <c r="E14" s="30" t="s">
        <v>757</v>
      </c>
      <c r="F14" s="29">
        <v>8.14E-2</v>
      </c>
      <c r="G14" s="9">
        <v>63388</v>
      </c>
      <c r="H14" s="9">
        <v>5870</v>
      </c>
      <c r="I14" s="9">
        <v>-623</v>
      </c>
      <c r="J14" s="9">
        <v>7.23</v>
      </c>
      <c r="K14" s="9">
        <v>-18.43</v>
      </c>
      <c r="L14" s="10">
        <v>-1.58</v>
      </c>
      <c r="M14" s="10">
        <v>0.31</v>
      </c>
      <c r="N14" s="7" t="str">
        <f t="shared" si="0"/>
        <v>▶</v>
      </c>
    </row>
    <row r="15" spans="1:14" x14ac:dyDescent="0.3">
      <c r="A15" s="6">
        <v>25</v>
      </c>
      <c r="B15" s="8" t="s">
        <v>758</v>
      </c>
      <c r="C15" s="27" t="s">
        <v>759</v>
      </c>
      <c r="D15" s="9">
        <v>100000</v>
      </c>
      <c r="E15" s="30" t="s">
        <v>760</v>
      </c>
      <c r="F15" s="29">
        <v>7.5300000000000006E-2</v>
      </c>
      <c r="G15" s="9">
        <v>289849</v>
      </c>
      <c r="H15" s="9">
        <v>27335</v>
      </c>
      <c r="I15" s="9">
        <v>3590</v>
      </c>
      <c r="J15" s="9">
        <v>20.65</v>
      </c>
      <c r="K15" s="9">
        <v>8.19</v>
      </c>
      <c r="L15" s="10">
        <v>7.77</v>
      </c>
      <c r="M15" s="10">
        <v>0.44</v>
      </c>
      <c r="N15" s="7" t="str">
        <f t="shared" si="0"/>
        <v>▶</v>
      </c>
    </row>
    <row r="16" spans="1:14" x14ac:dyDescent="0.3">
      <c r="A16" s="6">
        <v>26</v>
      </c>
      <c r="B16" s="8" t="s">
        <v>761</v>
      </c>
      <c r="C16" s="27" t="s">
        <v>762</v>
      </c>
      <c r="D16" s="9">
        <v>1080</v>
      </c>
      <c r="E16" s="30" t="s">
        <v>763</v>
      </c>
      <c r="F16" s="29">
        <v>7.46E-2</v>
      </c>
      <c r="G16" s="9">
        <v>2695160</v>
      </c>
      <c r="H16" s="9">
        <v>870</v>
      </c>
      <c r="I16" s="9">
        <v>-21</v>
      </c>
      <c r="J16" s="9">
        <v>1.77</v>
      </c>
      <c r="K16" s="9">
        <v>-11.61</v>
      </c>
      <c r="L16" s="11">
        <v>-9.7200000000000006</v>
      </c>
      <c r="M16" s="10">
        <v>0.63</v>
      </c>
      <c r="N16" s="7" t="str">
        <f t="shared" si="0"/>
        <v>▶</v>
      </c>
    </row>
    <row r="17" spans="1:14" x14ac:dyDescent="0.3">
      <c r="A17" s="6">
        <v>28</v>
      </c>
      <c r="B17" s="8" t="s">
        <v>764</v>
      </c>
      <c r="C17" s="27" t="s">
        <v>765</v>
      </c>
      <c r="D17" s="9">
        <v>979</v>
      </c>
      <c r="E17" s="30" t="s">
        <v>766</v>
      </c>
      <c r="F17" s="29">
        <v>7.2300000000000003E-2</v>
      </c>
      <c r="G17" s="9">
        <v>924481</v>
      </c>
      <c r="H17" s="9">
        <v>224</v>
      </c>
      <c r="I17" s="9">
        <v>-299</v>
      </c>
      <c r="J17" s="9">
        <v>0.37</v>
      </c>
      <c r="K17" s="9">
        <v>0.42</v>
      </c>
      <c r="L17" s="10">
        <v>-14.6</v>
      </c>
      <c r="M17" s="10">
        <v>0.1</v>
      </c>
      <c r="N17" s="7" t="str">
        <f t="shared" si="0"/>
        <v>▶</v>
      </c>
    </row>
    <row r="18" spans="1:14" x14ac:dyDescent="0.3">
      <c r="A18" s="6">
        <v>29</v>
      </c>
      <c r="B18" s="8" t="s">
        <v>767</v>
      </c>
      <c r="C18" s="27" t="s">
        <v>768</v>
      </c>
      <c r="D18" s="9">
        <v>217500</v>
      </c>
      <c r="E18" s="30" t="s">
        <v>769</v>
      </c>
      <c r="F18" s="29">
        <v>7.1400000000000005E-2</v>
      </c>
      <c r="G18" s="9">
        <v>29655</v>
      </c>
      <c r="H18" s="9">
        <v>9008</v>
      </c>
      <c r="I18" s="9">
        <v>5909</v>
      </c>
      <c r="J18" s="9">
        <v>8.27</v>
      </c>
      <c r="K18" s="9">
        <v>10.23</v>
      </c>
      <c r="L18" s="10">
        <v>17.18</v>
      </c>
      <c r="M18" s="10">
        <v>0.46</v>
      </c>
      <c r="N18" s="7" t="str">
        <f t="shared" si="0"/>
        <v>▶</v>
      </c>
    </row>
    <row r="19" spans="1:14" x14ac:dyDescent="0.3">
      <c r="A19" s="6">
        <v>30</v>
      </c>
      <c r="B19" s="8" t="s">
        <v>770</v>
      </c>
      <c r="C19" s="27" t="s">
        <v>771</v>
      </c>
      <c r="D19" s="9">
        <v>12660</v>
      </c>
      <c r="E19" s="30" t="s">
        <v>772</v>
      </c>
      <c r="F19" s="29">
        <v>7.0199999999999999E-2</v>
      </c>
      <c r="G19" s="9">
        <v>12969938</v>
      </c>
      <c r="H19" s="9">
        <v>4127</v>
      </c>
      <c r="I19" s="9">
        <v>260</v>
      </c>
      <c r="J19" s="9">
        <v>4.3099999999999996</v>
      </c>
      <c r="K19" s="9">
        <v>30.43</v>
      </c>
      <c r="L19" s="10">
        <v>15.53</v>
      </c>
      <c r="M19" s="10">
        <v>3.67</v>
      </c>
      <c r="N19" s="7" t="str">
        <f t="shared" si="0"/>
        <v>▶</v>
      </c>
    </row>
    <row r="20" spans="1:14" x14ac:dyDescent="0.3">
      <c r="A20" s="6">
        <v>31</v>
      </c>
      <c r="B20" s="8" t="s">
        <v>773</v>
      </c>
      <c r="C20" s="27" t="s">
        <v>774</v>
      </c>
      <c r="D20" s="9">
        <v>3360</v>
      </c>
      <c r="E20" s="30" t="s">
        <v>775</v>
      </c>
      <c r="F20" s="29">
        <v>6.5000000000000002E-2</v>
      </c>
      <c r="G20" s="9">
        <v>910614</v>
      </c>
      <c r="H20" s="9">
        <v>605</v>
      </c>
      <c r="I20" s="9">
        <v>431</v>
      </c>
      <c r="J20" s="9">
        <v>2.81</v>
      </c>
      <c r="K20" s="9">
        <v>2.14</v>
      </c>
      <c r="L20" s="10">
        <v>28.65</v>
      </c>
      <c r="M20" s="10">
        <v>0.43</v>
      </c>
      <c r="N20" s="7" t="str">
        <f t="shared" si="0"/>
        <v>▶</v>
      </c>
    </row>
    <row r="21" spans="1:14" x14ac:dyDescent="0.3">
      <c r="A21" s="6">
        <v>34</v>
      </c>
      <c r="B21" s="8" t="s">
        <v>776</v>
      </c>
      <c r="C21" s="27" t="s">
        <v>777</v>
      </c>
      <c r="D21" s="9">
        <v>25250</v>
      </c>
      <c r="E21" s="30" t="s">
        <v>778</v>
      </c>
      <c r="F21" s="29">
        <v>6.0900000000000003E-2</v>
      </c>
      <c r="G21" s="9">
        <v>302577</v>
      </c>
      <c r="H21" s="9">
        <v>11643</v>
      </c>
      <c r="I21" s="9">
        <v>118</v>
      </c>
      <c r="J21" s="9">
        <v>9.17</v>
      </c>
      <c r="K21" s="9">
        <v>174.14</v>
      </c>
      <c r="L21" s="10">
        <v>-2.25</v>
      </c>
      <c r="M21" s="10">
        <v>0.85</v>
      </c>
      <c r="N21" s="7" t="str">
        <f t="shared" si="0"/>
        <v>▶</v>
      </c>
    </row>
    <row r="22" spans="1:14" x14ac:dyDescent="0.3">
      <c r="A22" s="6">
        <v>35</v>
      </c>
      <c r="B22" s="8" t="s">
        <v>779</v>
      </c>
      <c r="C22" s="27" t="s">
        <v>780</v>
      </c>
      <c r="D22" s="9">
        <v>4650</v>
      </c>
      <c r="E22" s="30" t="s">
        <v>781</v>
      </c>
      <c r="F22" s="29">
        <v>6.0400000000000002E-2</v>
      </c>
      <c r="G22" s="9">
        <v>3808219</v>
      </c>
      <c r="H22" s="9">
        <v>2613</v>
      </c>
      <c r="I22" s="9">
        <v>1232</v>
      </c>
      <c r="J22" s="9">
        <v>1.97</v>
      </c>
      <c r="K22" s="9">
        <v>-155</v>
      </c>
      <c r="L22" s="11">
        <v>7.54</v>
      </c>
      <c r="M22" s="10">
        <v>0.24</v>
      </c>
      <c r="N22" s="7" t="str">
        <f t="shared" si="0"/>
        <v>▶</v>
      </c>
    </row>
    <row r="23" spans="1:14" x14ac:dyDescent="0.3">
      <c r="A23" s="6">
        <v>36</v>
      </c>
      <c r="B23" s="8" t="s">
        <v>782</v>
      </c>
      <c r="C23" s="27" t="s">
        <v>783</v>
      </c>
      <c r="D23" s="9">
        <v>141000</v>
      </c>
      <c r="E23" s="30" t="s">
        <v>784</v>
      </c>
      <c r="F23" s="29">
        <v>5.9400000000000001E-2</v>
      </c>
      <c r="G23" s="9">
        <v>65558</v>
      </c>
      <c r="H23" s="9">
        <v>3999</v>
      </c>
      <c r="I23" s="9">
        <v>2319</v>
      </c>
      <c r="J23" s="9">
        <v>6.61</v>
      </c>
      <c r="K23" s="9">
        <v>3.8</v>
      </c>
      <c r="L23" s="10">
        <v>20.68</v>
      </c>
      <c r="M23" s="10">
        <v>0.38</v>
      </c>
      <c r="N23" s="7" t="str">
        <f t="shared" si="0"/>
        <v>▶</v>
      </c>
    </row>
    <row r="24" spans="1:14" x14ac:dyDescent="0.3">
      <c r="A24" s="6">
        <v>37</v>
      </c>
      <c r="B24" s="8" t="s">
        <v>785</v>
      </c>
      <c r="C24" s="27" t="s">
        <v>786</v>
      </c>
      <c r="D24" s="9">
        <v>3075</v>
      </c>
      <c r="E24" s="30" t="s">
        <v>787</v>
      </c>
      <c r="F24" s="29">
        <v>5.8500000000000003E-2</v>
      </c>
      <c r="G24" s="9">
        <v>934658</v>
      </c>
      <c r="H24" s="9">
        <v>621</v>
      </c>
      <c r="I24" s="9">
        <v>34</v>
      </c>
      <c r="J24" s="9">
        <v>2.2400000000000002</v>
      </c>
      <c r="K24" s="9">
        <v>-15.22</v>
      </c>
      <c r="L24" s="10">
        <v>0.88</v>
      </c>
      <c r="M24" s="10">
        <v>0.43</v>
      </c>
      <c r="N24" s="7" t="str">
        <f t="shared" si="0"/>
        <v>▶</v>
      </c>
    </row>
    <row r="25" spans="1:14" x14ac:dyDescent="0.3">
      <c r="A25" s="6">
        <v>38</v>
      </c>
      <c r="B25" s="8" t="s">
        <v>788</v>
      </c>
      <c r="C25" s="27" t="s">
        <v>789</v>
      </c>
      <c r="D25" s="9">
        <v>370500</v>
      </c>
      <c r="E25" s="30" t="s">
        <v>790</v>
      </c>
      <c r="F25" s="29">
        <v>5.7099999999999998E-2</v>
      </c>
      <c r="G25" s="9">
        <v>401439</v>
      </c>
      <c r="H25" s="9">
        <v>866970</v>
      </c>
      <c r="I25" s="9">
        <v>21632</v>
      </c>
      <c r="J25" s="9">
        <v>4.41</v>
      </c>
      <c r="K25" s="9">
        <v>-239.03</v>
      </c>
      <c r="L25" s="10">
        <v>6.36</v>
      </c>
      <c r="M25" s="10">
        <v>4.29</v>
      </c>
      <c r="N25" s="7" t="str">
        <f t="shared" si="0"/>
        <v>▶</v>
      </c>
    </row>
    <row r="26" spans="1:14" x14ac:dyDescent="0.3">
      <c r="A26" s="6">
        <v>39</v>
      </c>
      <c r="B26" s="8" t="s">
        <v>791</v>
      </c>
      <c r="C26" s="27" t="s">
        <v>792</v>
      </c>
      <c r="D26" s="9">
        <v>131600</v>
      </c>
      <c r="E26" s="30" t="s">
        <v>793</v>
      </c>
      <c r="F26" s="29">
        <v>5.7000000000000002E-2</v>
      </c>
      <c r="G26" s="9">
        <v>36192</v>
      </c>
      <c r="H26" s="9">
        <v>5259</v>
      </c>
      <c r="I26" s="9" t="s">
        <v>721</v>
      </c>
      <c r="J26" s="9">
        <v>11.42</v>
      </c>
      <c r="K26" s="9">
        <v>-8.74</v>
      </c>
      <c r="L26" s="10" t="s">
        <v>721</v>
      </c>
      <c r="M26" s="10">
        <v>1.51</v>
      </c>
      <c r="N26" s="7" t="str">
        <f t="shared" si="0"/>
        <v>▶</v>
      </c>
    </row>
    <row r="27" spans="1:14" x14ac:dyDescent="0.3">
      <c r="A27" s="6">
        <v>40</v>
      </c>
      <c r="B27" s="8" t="s">
        <v>794</v>
      </c>
      <c r="C27" s="27" t="s">
        <v>795</v>
      </c>
      <c r="D27" s="9">
        <v>1054</v>
      </c>
      <c r="E27" s="30" t="s">
        <v>796</v>
      </c>
      <c r="F27" s="29">
        <v>5.5100000000000003E-2</v>
      </c>
      <c r="G27" s="9">
        <v>8941901</v>
      </c>
      <c r="H27" s="9">
        <v>325</v>
      </c>
      <c r="I27" s="9">
        <v>-198</v>
      </c>
      <c r="J27" s="9">
        <v>0.56999999999999995</v>
      </c>
      <c r="K27" s="9">
        <v>-1.5</v>
      </c>
      <c r="L27" s="10" t="s">
        <v>721</v>
      </c>
      <c r="M27" s="10">
        <v>0.7</v>
      </c>
      <c r="N27" s="7" t="str">
        <f t="shared" si="0"/>
        <v>▶</v>
      </c>
    </row>
    <row r="28" spans="1:14" x14ac:dyDescent="0.3">
      <c r="A28" s="6">
        <v>43</v>
      </c>
      <c r="B28" s="8" t="s">
        <v>797</v>
      </c>
      <c r="C28" s="27" t="s">
        <v>798</v>
      </c>
      <c r="D28" s="9">
        <v>4340</v>
      </c>
      <c r="E28" s="30" t="s">
        <v>799</v>
      </c>
      <c r="F28" s="29">
        <v>5.4699999999999999E-2</v>
      </c>
      <c r="G28" s="9">
        <v>1309785</v>
      </c>
      <c r="H28" s="9">
        <v>1476</v>
      </c>
      <c r="I28" s="9">
        <v>60</v>
      </c>
      <c r="J28" s="9">
        <v>3.64</v>
      </c>
      <c r="K28" s="9">
        <v>6.96</v>
      </c>
      <c r="L28" s="10">
        <v>31.45</v>
      </c>
      <c r="M28" s="10">
        <v>1.99</v>
      </c>
      <c r="N28" s="7" t="str">
        <f t="shared" si="0"/>
        <v>▶</v>
      </c>
    </row>
    <row r="29" spans="1:14" x14ac:dyDescent="0.3">
      <c r="A29" s="6">
        <v>46</v>
      </c>
      <c r="B29" s="8" t="s">
        <v>800</v>
      </c>
      <c r="C29" s="27" t="s">
        <v>801</v>
      </c>
      <c r="D29" s="9">
        <v>2340</v>
      </c>
      <c r="E29" s="30" t="s">
        <v>802</v>
      </c>
      <c r="F29" s="29">
        <v>5.4100000000000002E-2</v>
      </c>
      <c r="G29" s="9">
        <v>5430562</v>
      </c>
      <c r="H29" s="9">
        <v>859</v>
      </c>
      <c r="I29" s="9">
        <v>9</v>
      </c>
      <c r="J29" s="9">
        <v>2.42</v>
      </c>
      <c r="K29" s="9">
        <v>23.64</v>
      </c>
      <c r="L29" s="11">
        <v>5.01</v>
      </c>
      <c r="M29" s="10">
        <v>1.03</v>
      </c>
      <c r="N29" s="7" t="str">
        <f t="shared" si="0"/>
        <v>▶</v>
      </c>
    </row>
    <row r="30" spans="1:14" x14ac:dyDescent="0.3">
      <c r="A30" s="6">
        <v>47</v>
      </c>
      <c r="B30" s="8" t="s">
        <v>803</v>
      </c>
      <c r="C30" s="27" t="s">
        <v>804</v>
      </c>
      <c r="D30" s="9">
        <v>53000</v>
      </c>
      <c r="E30" s="30" t="s">
        <v>805</v>
      </c>
      <c r="F30" s="29">
        <v>5.3699999999999998E-2</v>
      </c>
      <c r="G30" s="9">
        <v>80281</v>
      </c>
      <c r="H30" s="9">
        <v>4852</v>
      </c>
      <c r="I30" s="9">
        <v>215</v>
      </c>
      <c r="J30" s="9">
        <v>0.64</v>
      </c>
      <c r="K30" s="9">
        <v>142.09</v>
      </c>
      <c r="L30" s="11">
        <v>7.93</v>
      </c>
      <c r="M30" s="10">
        <v>5.59</v>
      </c>
      <c r="N30" s="7" t="str">
        <f t="shared" si="0"/>
        <v>▶</v>
      </c>
    </row>
    <row r="31" spans="1:14" x14ac:dyDescent="0.3">
      <c r="A31" s="6">
        <v>54</v>
      </c>
      <c r="B31" s="8" t="s">
        <v>806</v>
      </c>
      <c r="C31" s="27" t="s">
        <v>807</v>
      </c>
      <c r="D31" s="9">
        <v>3370</v>
      </c>
      <c r="E31" s="30" t="s">
        <v>808</v>
      </c>
      <c r="F31" s="29">
        <v>5.1499999999999997E-2</v>
      </c>
      <c r="G31" s="9">
        <v>371369</v>
      </c>
      <c r="H31" s="9">
        <v>1524</v>
      </c>
      <c r="I31" s="9">
        <v>294</v>
      </c>
      <c r="J31" s="9">
        <v>1.19</v>
      </c>
      <c r="K31" s="9">
        <v>-8.85</v>
      </c>
      <c r="L31" s="10">
        <v>-1.05</v>
      </c>
      <c r="M31" s="10">
        <v>0.21</v>
      </c>
      <c r="N31" s="7" t="str">
        <f t="shared" si="0"/>
        <v>▶</v>
      </c>
    </row>
    <row r="32" spans="1:14" x14ac:dyDescent="0.3">
      <c r="A32" s="6">
        <v>55</v>
      </c>
      <c r="B32" s="8" t="s">
        <v>809</v>
      </c>
      <c r="C32" s="28" t="s">
        <v>810</v>
      </c>
      <c r="D32" s="9">
        <v>21100</v>
      </c>
      <c r="E32" s="30" t="s">
        <v>811</v>
      </c>
      <c r="F32" s="29">
        <v>4.9799999999999997E-2</v>
      </c>
      <c r="G32" s="9">
        <v>2704888</v>
      </c>
      <c r="H32" s="9">
        <v>13497</v>
      </c>
      <c r="I32" s="10">
        <v>-146</v>
      </c>
      <c r="J32" s="10">
        <v>10.43</v>
      </c>
      <c r="K32" s="10">
        <v>-7.99</v>
      </c>
      <c r="L32" s="10">
        <v>-38.520000000000003</v>
      </c>
      <c r="M32" s="10">
        <v>14.99</v>
      </c>
      <c r="N32" s="7" t="str">
        <f t="shared" si="0"/>
        <v>▶</v>
      </c>
    </row>
    <row r="33" spans="1:14" x14ac:dyDescent="0.3">
      <c r="A33" s="6">
        <v>56</v>
      </c>
      <c r="B33" s="8" t="s">
        <v>812</v>
      </c>
      <c r="C33" s="28" t="s">
        <v>813</v>
      </c>
      <c r="D33" s="9">
        <v>189000</v>
      </c>
      <c r="E33" s="30" t="s">
        <v>814</v>
      </c>
      <c r="F33" s="29">
        <v>4.9399999999999999E-2</v>
      </c>
      <c r="G33" s="9">
        <v>198793</v>
      </c>
      <c r="H33" s="9">
        <v>84010</v>
      </c>
      <c r="I33" s="9">
        <v>2015</v>
      </c>
      <c r="J33" s="10">
        <v>5.49</v>
      </c>
      <c r="K33" s="10">
        <v>50.03</v>
      </c>
      <c r="L33" s="10">
        <v>71.59</v>
      </c>
      <c r="M33" s="10">
        <v>12.57</v>
      </c>
      <c r="N33" s="7" t="str">
        <f t="shared" si="0"/>
        <v>▶</v>
      </c>
    </row>
    <row r="34" spans="1:14" x14ac:dyDescent="0.3">
      <c r="A34" s="6">
        <v>57</v>
      </c>
      <c r="B34" s="8" t="s">
        <v>815</v>
      </c>
      <c r="C34" s="28" t="s">
        <v>816</v>
      </c>
      <c r="D34" s="9">
        <v>4570</v>
      </c>
      <c r="E34" s="30" t="s">
        <v>817</v>
      </c>
      <c r="F34" s="29">
        <v>4.9399999999999999E-2</v>
      </c>
      <c r="G34" s="9">
        <v>2126399</v>
      </c>
      <c r="H34" s="9">
        <v>1280</v>
      </c>
      <c r="I34" s="10" t="s">
        <v>721</v>
      </c>
      <c r="J34" s="10">
        <v>0.83</v>
      </c>
      <c r="K34" s="10" t="s">
        <v>721</v>
      </c>
      <c r="L34" s="10" t="s">
        <v>721</v>
      </c>
      <c r="M34" s="10" t="s">
        <v>721</v>
      </c>
      <c r="N34" s="7" t="str">
        <f t="shared" si="0"/>
        <v>▶</v>
      </c>
    </row>
    <row r="35" spans="1:14" x14ac:dyDescent="0.3">
      <c r="A35" s="6">
        <v>58</v>
      </c>
      <c r="B35" s="8" t="s">
        <v>818</v>
      </c>
      <c r="C35" s="28" t="s">
        <v>819</v>
      </c>
      <c r="D35" s="9">
        <v>1886</v>
      </c>
      <c r="E35" s="30" t="s">
        <v>820</v>
      </c>
      <c r="F35" s="29">
        <v>4.7800000000000002E-2</v>
      </c>
      <c r="G35" s="9">
        <v>7202329</v>
      </c>
      <c r="H35" s="10">
        <v>882</v>
      </c>
      <c r="I35" s="10">
        <v>357</v>
      </c>
      <c r="J35" s="10">
        <v>1.77</v>
      </c>
      <c r="K35" s="10">
        <v>7.12</v>
      </c>
      <c r="L35" s="10">
        <v>18.63</v>
      </c>
      <c r="M35" s="10">
        <v>0.78</v>
      </c>
      <c r="N35" s="7" t="str">
        <f t="shared" si="0"/>
        <v>▶</v>
      </c>
    </row>
    <row r="36" spans="1:14" x14ac:dyDescent="0.3">
      <c r="A36" s="6">
        <v>59</v>
      </c>
      <c r="B36" s="8" t="s">
        <v>821</v>
      </c>
      <c r="C36" s="28" t="s">
        <v>822</v>
      </c>
      <c r="D36" s="9">
        <v>38050</v>
      </c>
      <c r="E36" s="30" t="s">
        <v>823</v>
      </c>
      <c r="F36" s="29">
        <v>4.6800000000000001E-2</v>
      </c>
      <c r="G36" s="9">
        <v>66369</v>
      </c>
      <c r="H36" s="9">
        <v>5598</v>
      </c>
      <c r="I36" s="10">
        <v>38</v>
      </c>
      <c r="J36" s="10">
        <v>39.46</v>
      </c>
      <c r="K36" s="10">
        <v>-74.03</v>
      </c>
      <c r="L36" s="10">
        <v>1.73</v>
      </c>
      <c r="M36" s="10">
        <v>2.27</v>
      </c>
      <c r="N36" s="7" t="str">
        <f t="shared" si="0"/>
        <v>▶</v>
      </c>
    </row>
    <row r="37" spans="1:14" x14ac:dyDescent="0.3">
      <c r="A37" s="6">
        <v>61</v>
      </c>
      <c r="B37" s="8" t="s">
        <v>824</v>
      </c>
      <c r="C37" s="28" t="s">
        <v>825</v>
      </c>
      <c r="D37" s="9">
        <v>12620</v>
      </c>
      <c r="E37" s="30" t="s">
        <v>826</v>
      </c>
      <c r="F37" s="29">
        <v>4.6399999999999997E-2</v>
      </c>
      <c r="G37" s="9">
        <v>5858692</v>
      </c>
      <c r="H37" s="9">
        <v>3236</v>
      </c>
      <c r="I37" s="10">
        <v>654</v>
      </c>
      <c r="J37" s="10">
        <v>3.68</v>
      </c>
      <c r="K37" s="10">
        <v>-14.08</v>
      </c>
      <c r="L37" s="10">
        <v>4.41</v>
      </c>
      <c r="M37" s="10">
        <v>0.67</v>
      </c>
      <c r="N37" s="7" t="str">
        <f t="shared" si="0"/>
        <v>▶</v>
      </c>
    </row>
    <row r="38" spans="1:14" x14ac:dyDescent="0.3">
      <c r="A38" s="6">
        <v>64</v>
      </c>
      <c r="B38" s="8" t="s">
        <v>827</v>
      </c>
      <c r="C38" s="28" t="s">
        <v>828</v>
      </c>
      <c r="D38" s="9">
        <v>4695</v>
      </c>
      <c r="E38" s="30" t="s">
        <v>829</v>
      </c>
      <c r="F38" s="29">
        <v>4.4499999999999998E-2</v>
      </c>
      <c r="G38" s="9">
        <v>172679</v>
      </c>
      <c r="H38" s="9">
        <v>1456</v>
      </c>
      <c r="I38" s="10">
        <v>-150</v>
      </c>
      <c r="J38" s="10">
        <v>1.34</v>
      </c>
      <c r="K38" s="10">
        <v>-3.12</v>
      </c>
      <c r="L38" s="10">
        <v>-73.98</v>
      </c>
      <c r="M38" s="10">
        <v>2.12</v>
      </c>
      <c r="N38" s="7" t="str">
        <f t="shared" si="0"/>
        <v>▶</v>
      </c>
    </row>
    <row r="39" spans="1:14" x14ac:dyDescent="0.3">
      <c r="A39" s="6">
        <v>66</v>
      </c>
      <c r="B39" s="8" t="s">
        <v>830</v>
      </c>
      <c r="C39" s="28" t="s">
        <v>831</v>
      </c>
      <c r="D39" s="9">
        <v>4270</v>
      </c>
      <c r="E39" s="30" t="s">
        <v>832</v>
      </c>
      <c r="F39" s="29">
        <v>4.3999999999999997E-2</v>
      </c>
      <c r="G39" s="9">
        <v>429277</v>
      </c>
      <c r="H39" s="9">
        <v>1304</v>
      </c>
      <c r="I39" s="10" t="s">
        <v>721</v>
      </c>
      <c r="J39" s="10">
        <v>0.76</v>
      </c>
      <c r="K39" s="10" t="s">
        <v>721</v>
      </c>
      <c r="L39" s="10" t="s">
        <v>721</v>
      </c>
      <c r="M39" s="10" t="s">
        <v>721</v>
      </c>
      <c r="N39" s="7" t="str">
        <f t="shared" si="0"/>
        <v>▶</v>
      </c>
    </row>
    <row r="40" spans="1:14" x14ac:dyDescent="0.3">
      <c r="A40" s="6">
        <v>67</v>
      </c>
      <c r="B40" s="8" t="s">
        <v>833</v>
      </c>
      <c r="C40" s="28" t="s">
        <v>834</v>
      </c>
      <c r="D40" s="10">
        <v>778</v>
      </c>
      <c r="E40" s="30" t="s">
        <v>835</v>
      </c>
      <c r="F40" s="29">
        <v>4.2900000000000001E-2</v>
      </c>
      <c r="G40" s="9">
        <v>2053040</v>
      </c>
      <c r="H40" s="10">
        <v>523</v>
      </c>
      <c r="I40" s="10">
        <v>-42</v>
      </c>
      <c r="J40" s="10">
        <v>1.27</v>
      </c>
      <c r="K40" s="10">
        <v>-3.59</v>
      </c>
      <c r="L40" s="10">
        <v>-14.78</v>
      </c>
      <c r="M40" s="10">
        <v>0.52</v>
      </c>
      <c r="N40" s="7" t="str">
        <f t="shared" si="0"/>
        <v>▶</v>
      </c>
    </row>
    <row r="41" spans="1:14" x14ac:dyDescent="0.3">
      <c r="A41" s="6">
        <v>68</v>
      </c>
      <c r="B41" s="8" t="s">
        <v>836</v>
      </c>
      <c r="C41" s="28" t="s">
        <v>837</v>
      </c>
      <c r="D41" s="9">
        <v>5505</v>
      </c>
      <c r="E41" s="30" t="s">
        <v>799</v>
      </c>
      <c r="F41" s="29">
        <v>4.2599999999999999E-2</v>
      </c>
      <c r="G41" s="9">
        <v>10870</v>
      </c>
      <c r="H41" s="10">
        <v>47</v>
      </c>
      <c r="I41" s="10" t="s">
        <v>721</v>
      </c>
      <c r="J41" s="10">
        <v>0</v>
      </c>
      <c r="K41" s="10" t="s">
        <v>721</v>
      </c>
      <c r="L41" s="10" t="s">
        <v>721</v>
      </c>
      <c r="M41" s="10" t="s">
        <v>721</v>
      </c>
      <c r="N41" s="7" t="str">
        <f t="shared" si="0"/>
        <v>▶</v>
      </c>
    </row>
    <row r="42" spans="1:14" x14ac:dyDescent="0.3">
      <c r="A42" s="6">
        <v>69</v>
      </c>
      <c r="B42" s="8" t="s">
        <v>838</v>
      </c>
      <c r="C42" s="28" t="s">
        <v>839</v>
      </c>
      <c r="D42" s="9">
        <v>8960</v>
      </c>
      <c r="E42" s="30" t="s">
        <v>840</v>
      </c>
      <c r="F42" s="29">
        <v>4.2500000000000003E-2</v>
      </c>
      <c r="G42" s="9">
        <v>1715861</v>
      </c>
      <c r="H42" s="9">
        <v>3293</v>
      </c>
      <c r="I42" s="10" t="s">
        <v>721</v>
      </c>
      <c r="J42" s="10">
        <v>0.24</v>
      </c>
      <c r="K42" s="10" t="s">
        <v>721</v>
      </c>
      <c r="L42" s="10" t="s">
        <v>721</v>
      </c>
      <c r="M42" s="10" t="s">
        <v>721</v>
      </c>
      <c r="N42" s="7" t="str">
        <f t="shared" si="0"/>
        <v>▶</v>
      </c>
    </row>
    <row r="43" spans="1:14" x14ac:dyDescent="0.3">
      <c r="A43" s="6">
        <v>71</v>
      </c>
      <c r="B43" s="8" t="s">
        <v>841</v>
      </c>
      <c r="C43" s="28" t="s">
        <v>842</v>
      </c>
      <c r="D43" s="9">
        <v>271000</v>
      </c>
      <c r="E43" s="30" t="s">
        <v>843</v>
      </c>
      <c r="F43" s="29">
        <v>4.2299999999999997E-2</v>
      </c>
      <c r="G43" s="9">
        <v>439192</v>
      </c>
      <c r="H43" s="9">
        <v>223912</v>
      </c>
      <c r="I43" s="9">
        <v>35314</v>
      </c>
      <c r="J43" s="10">
        <v>28.67</v>
      </c>
      <c r="K43" s="10">
        <v>17.34</v>
      </c>
      <c r="L43" s="10">
        <v>3.18</v>
      </c>
      <c r="M43" s="10">
        <v>0.37</v>
      </c>
      <c r="N43" s="7" t="str">
        <f t="shared" si="0"/>
        <v>▶</v>
      </c>
    </row>
    <row r="44" spans="1:14" x14ac:dyDescent="0.3">
      <c r="A44" s="6">
        <v>72</v>
      </c>
      <c r="B44" s="8" t="s">
        <v>844</v>
      </c>
      <c r="C44" s="28" t="s">
        <v>845</v>
      </c>
      <c r="D44" s="9">
        <v>149000</v>
      </c>
      <c r="E44" s="30" t="s">
        <v>846</v>
      </c>
      <c r="F44" s="29">
        <v>4.2000000000000003E-2</v>
      </c>
      <c r="G44" s="9">
        <v>4107</v>
      </c>
      <c r="H44" s="9">
        <v>2411</v>
      </c>
      <c r="I44" s="10" t="s">
        <v>721</v>
      </c>
      <c r="J44" s="10">
        <v>17.260000000000002</v>
      </c>
      <c r="K44" s="10">
        <v>7.93</v>
      </c>
      <c r="L44" s="10" t="s">
        <v>721</v>
      </c>
      <c r="M44" s="10">
        <v>0.51</v>
      </c>
      <c r="N44" s="7" t="str">
        <f t="shared" si="0"/>
        <v>▶</v>
      </c>
    </row>
    <row r="45" spans="1:14" x14ac:dyDescent="0.3">
      <c r="A45" s="6">
        <v>73</v>
      </c>
      <c r="B45" s="8" t="s">
        <v>847</v>
      </c>
      <c r="C45" s="28" t="s">
        <v>848</v>
      </c>
      <c r="D45" s="9">
        <v>7460</v>
      </c>
      <c r="E45" s="30" t="s">
        <v>849</v>
      </c>
      <c r="F45" s="29">
        <v>4.19E-2</v>
      </c>
      <c r="G45" s="9">
        <v>2443426</v>
      </c>
      <c r="H45" s="9">
        <v>1790</v>
      </c>
      <c r="I45" s="10">
        <v>50</v>
      </c>
      <c r="J45" s="10">
        <v>0.45</v>
      </c>
      <c r="K45" s="10">
        <v>35.19</v>
      </c>
      <c r="L45" s="10">
        <v>2.76</v>
      </c>
      <c r="M45" s="10">
        <v>1.45</v>
      </c>
      <c r="N45" s="7" t="str">
        <f t="shared" si="0"/>
        <v>▶</v>
      </c>
    </row>
    <row r="46" spans="1:14" x14ac:dyDescent="0.3">
      <c r="A46" s="6">
        <v>74</v>
      </c>
      <c r="B46" s="8" t="s">
        <v>850</v>
      </c>
      <c r="C46" s="28" t="s">
        <v>851</v>
      </c>
      <c r="D46" s="9">
        <v>4480</v>
      </c>
      <c r="E46" s="30" t="s">
        <v>832</v>
      </c>
      <c r="F46" s="29">
        <v>4.19E-2</v>
      </c>
      <c r="G46" s="9">
        <v>4795593</v>
      </c>
      <c r="H46" s="9">
        <v>4794</v>
      </c>
      <c r="I46" s="10" t="s">
        <v>721</v>
      </c>
      <c r="J46" s="10">
        <v>0.13</v>
      </c>
      <c r="K46" s="10" t="s">
        <v>721</v>
      </c>
      <c r="L46" s="10" t="s">
        <v>721</v>
      </c>
      <c r="M46" s="10" t="s">
        <v>721</v>
      </c>
      <c r="N46" s="7" t="str">
        <f t="shared" si="0"/>
        <v>▶</v>
      </c>
    </row>
    <row r="47" spans="1:14" x14ac:dyDescent="0.3">
      <c r="A47" s="6">
        <v>75</v>
      </c>
      <c r="B47" s="8" t="s">
        <v>852</v>
      </c>
      <c r="C47" s="28" t="s">
        <v>853</v>
      </c>
      <c r="D47" s="9">
        <v>6350</v>
      </c>
      <c r="E47" s="30" t="s">
        <v>854</v>
      </c>
      <c r="F47" s="29">
        <v>4.1000000000000002E-2</v>
      </c>
      <c r="G47" s="9">
        <v>220077</v>
      </c>
      <c r="H47" s="9">
        <v>1448</v>
      </c>
      <c r="I47" s="10">
        <v>204</v>
      </c>
      <c r="J47" s="10">
        <v>2.86</v>
      </c>
      <c r="K47" s="10">
        <v>8.6199999999999992</v>
      </c>
      <c r="L47" s="10">
        <v>4.9000000000000004</v>
      </c>
      <c r="M47" s="10">
        <v>0.39</v>
      </c>
      <c r="N47" s="7" t="str">
        <f t="shared" si="0"/>
        <v>▶</v>
      </c>
    </row>
    <row r="48" spans="1:14" x14ac:dyDescent="0.3">
      <c r="A48" s="6">
        <v>76</v>
      </c>
      <c r="B48" s="8" t="s">
        <v>855</v>
      </c>
      <c r="C48" s="28" t="s">
        <v>856</v>
      </c>
      <c r="D48" s="9">
        <v>40700</v>
      </c>
      <c r="E48" s="30" t="s">
        <v>857</v>
      </c>
      <c r="F48" s="29">
        <v>4.0899999999999999E-2</v>
      </c>
      <c r="G48" s="9">
        <v>521576</v>
      </c>
      <c r="H48" s="9">
        <v>21262</v>
      </c>
      <c r="I48" s="10">
        <v>22</v>
      </c>
      <c r="J48" s="10">
        <v>6.21</v>
      </c>
      <c r="K48" s="10">
        <v>-339.17</v>
      </c>
      <c r="L48" s="10">
        <v>1.98</v>
      </c>
      <c r="M48" s="10">
        <v>12.04</v>
      </c>
      <c r="N48" s="7" t="str">
        <f t="shared" si="0"/>
        <v>▶</v>
      </c>
    </row>
    <row r="49" spans="1:14" x14ac:dyDescent="0.3">
      <c r="A49" s="6">
        <v>77</v>
      </c>
      <c r="B49" s="8" t="s">
        <v>858</v>
      </c>
      <c r="C49" s="28" t="s">
        <v>859</v>
      </c>
      <c r="D49" s="9">
        <v>1276</v>
      </c>
      <c r="E49" s="30" t="s">
        <v>860</v>
      </c>
      <c r="F49" s="29">
        <v>4.0800000000000003E-2</v>
      </c>
      <c r="G49" s="9">
        <v>239456</v>
      </c>
      <c r="H49" s="10">
        <v>446</v>
      </c>
      <c r="I49" s="10">
        <v>-40</v>
      </c>
      <c r="J49" s="10">
        <v>0.7</v>
      </c>
      <c r="K49" s="10">
        <v>-39.880000000000003</v>
      </c>
      <c r="L49" s="10">
        <v>-8.5299999999999994</v>
      </c>
      <c r="M49" s="10">
        <v>0.48</v>
      </c>
      <c r="N49" s="7" t="str">
        <f t="shared" si="0"/>
        <v>▶</v>
      </c>
    </row>
    <row r="50" spans="1:14" x14ac:dyDescent="0.3">
      <c r="A50" s="6">
        <v>78</v>
      </c>
      <c r="B50" s="8" t="s">
        <v>861</v>
      </c>
      <c r="C50" s="28" t="s">
        <v>862</v>
      </c>
      <c r="D50" s="9">
        <v>40850</v>
      </c>
      <c r="E50" s="30" t="s">
        <v>857</v>
      </c>
      <c r="F50" s="29">
        <v>4.0800000000000003E-2</v>
      </c>
      <c r="G50" s="9">
        <v>80842</v>
      </c>
      <c r="H50" s="9">
        <v>10539</v>
      </c>
      <c r="I50" s="9">
        <v>1548</v>
      </c>
      <c r="J50" s="10">
        <v>17.149999999999999</v>
      </c>
      <c r="K50" s="10">
        <v>16.260000000000002</v>
      </c>
      <c r="L50" s="10">
        <v>7.78</v>
      </c>
      <c r="M50" s="10">
        <v>0.44</v>
      </c>
      <c r="N50" s="7" t="str">
        <f t="shared" si="0"/>
        <v>▶</v>
      </c>
    </row>
    <row r="51" spans="1:14" x14ac:dyDescent="0.3">
      <c r="A51" s="6">
        <v>79</v>
      </c>
      <c r="B51" s="8" t="s">
        <v>863</v>
      </c>
      <c r="C51" s="28" t="s">
        <v>864</v>
      </c>
      <c r="D51" s="9">
        <v>19410</v>
      </c>
      <c r="E51" s="30" t="s">
        <v>865</v>
      </c>
      <c r="F51" s="29">
        <v>4.0800000000000003E-2</v>
      </c>
      <c r="G51" s="9">
        <v>303274</v>
      </c>
      <c r="H51" s="9">
        <v>7455</v>
      </c>
      <c r="I51" s="10">
        <v>30</v>
      </c>
      <c r="J51" s="10">
        <v>7.4</v>
      </c>
      <c r="K51" s="10">
        <v>-24.79</v>
      </c>
      <c r="L51" s="10">
        <v>-10.55</v>
      </c>
      <c r="M51" s="10">
        <v>2.68</v>
      </c>
      <c r="N51" s="7" t="str">
        <f t="shared" si="0"/>
        <v>▶</v>
      </c>
    </row>
    <row r="52" spans="1:14" x14ac:dyDescent="0.3">
      <c r="A52" s="6">
        <v>80</v>
      </c>
      <c r="B52" s="8" t="s">
        <v>866</v>
      </c>
      <c r="C52" s="28" t="s">
        <v>867</v>
      </c>
      <c r="D52" s="9">
        <v>243500</v>
      </c>
      <c r="E52" s="30" t="s">
        <v>868</v>
      </c>
      <c r="F52" s="29">
        <v>4.0599999999999997E-2</v>
      </c>
      <c r="G52" s="9">
        <v>424125</v>
      </c>
      <c r="H52" s="9">
        <v>167442</v>
      </c>
      <c r="I52" s="9">
        <v>16334</v>
      </c>
      <c r="J52" s="10">
        <v>35.75</v>
      </c>
      <c r="K52" s="10">
        <v>12.96</v>
      </c>
      <c r="L52" s="10">
        <v>11.48</v>
      </c>
      <c r="M52" s="10">
        <v>0.84</v>
      </c>
      <c r="N52" s="7" t="str">
        <f t="shared" si="0"/>
        <v>▶</v>
      </c>
    </row>
    <row r="53" spans="1:14" x14ac:dyDescent="0.3">
      <c r="A53" s="6">
        <v>81</v>
      </c>
      <c r="B53" s="8" t="s">
        <v>869</v>
      </c>
      <c r="C53" s="28" t="s">
        <v>870</v>
      </c>
      <c r="D53" s="10">
        <v>770</v>
      </c>
      <c r="E53" s="30" t="s">
        <v>871</v>
      </c>
      <c r="F53" s="29">
        <v>4.0500000000000001E-2</v>
      </c>
      <c r="G53" s="9">
        <v>2687879</v>
      </c>
      <c r="H53" s="9">
        <v>1528</v>
      </c>
      <c r="I53" s="10">
        <v>-575</v>
      </c>
      <c r="J53" s="10">
        <v>1.69</v>
      </c>
      <c r="K53" s="10">
        <v>-0.57999999999999996</v>
      </c>
      <c r="L53" s="10">
        <v>-29.75</v>
      </c>
      <c r="M53" s="10">
        <v>0.35</v>
      </c>
      <c r="N53" s="7" t="str">
        <f t="shared" si="0"/>
        <v>▶</v>
      </c>
    </row>
    <row r="54" spans="1:14" x14ac:dyDescent="0.3">
      <c r="A54" s="6">
        <v>82</v>
      </c>
      <c r="B54" s="8" t="s">
        <v>872</v>
      </c>
      <c r="C54" s="28" t="s">
        <v>873</v>
      </c>
      <c r="D54" s="9">
        <v>7750</v>
      </c>
      <c r="E54" s="30" t="s">
        <v>849</v>
      </c>
      <c r="F54" s="29">
        <v>4.0300000000000002E-2</v>
      </c>
      <c r="G54" s="9">
        <v>435141</v>
      </c>
      <c r="H54" s="9">
        <v>1575</v>
      </c>
      <c r="I54" s="10">
        <v>154</v>
      </c>
      <c r="J54" s="10">
        <v>2.4300000000000002</v>
      </c>
      <c r="K54" s="10">
        <v>15.44</v>
      </c>
      <c r="L54" s="10">
        <v>7.19</v>
      </c>
      <c r="M54" s="10">
        <v>0.87</v>
      </c>
      <c r="N54" s="7" t="str">
        <f t="shared" si="0"/>
        <v>▶</v>
      </c>
    </row>
    <row r="55" spans="1:14" x14ac:dyDescent="0.3">
      <c r="A55" s="6">
        <v>83</v>
      </c>
      <c r="B55" s="8" t="s">
        <v>874</v>
      </c>
      <c r="C55" s="28" t="s">
        <v>875</v>
      </c>
      <c r="D55" s="9">
        <v>11435</v>
      </c>
      <c r="E55" s="30" t="s">
        <v>876</v>
      </c>
      <c r="F55" s="29">
        <v>0.04</v>
      </c>
      <c r="G55" s="9">
        <v>105708</v>
      </c>
      <c r="H55" s="10">
        <v>309</v>
      </c>
      <c r="I55" s="10" t="s">
        <v>721</v>
      </c>
      <c r="J55" s="10">
        <v>0.06</v>
      </c>
      <c r="K55" s="10" t="s">
        <v>721</v>
      </c>
      <c r="L55" s="10" t="s">
        <v>721</v>
      </c>
      <c r="M55" s="10" t="s">
        <v>721</v>
      </c>
      <c r="N55" s="7" t="str">
        <f t="shared" si="0"/>
        <v>▶</v>
      </c>
    </row>
    <row r="56" spans="1:14" x14ac:dyDescent="0.3">
      <c r="A56" s="6">
        <v>84</v>
      </c>
      <c r="B56" s="8" t="s">
        <v>877</v>
      </c>
      <c r="C56" s="28" t="s">
        <v>878</v>
      </c>
      <c r="D56" s="9">
        <v>7800</v>
      </c>
      <c r="E56" s="30" t="s">
        <v>849</v>
      </c>
      <c r="F56" s="29">
        <v>0.04</v>
      </c>
      <c r="G56" s="9">
        <v>6844</v>
      </c>
      <c r="H56" s="10">
        <v>70</v>
      </c>
      <c r="I56" s="10" t="s">
        <v>721</v>
      </c>
      <c r="J56" s="10">
        <v>0</v>
      </c>
      <c r="K56" s="10" t="s">
        <v>721</v>
      </c>
      <c r="L56" s="10" t="s">
        <v>721</v>
      </c>
      <c r="M56" s="10" t="s">
        <v>721</v>
      </c>
      <c r="N56" s="7" t="str">
        <f t="shared" si="0"/>
        <v>▶</v>
      </c>
    </row>
    <row r="57" spans="1:14" x14ac:dyDescent="0.3">
      <c r="A57" s="6">
        <v>85</v>
      </c>
      <c r="B57" s="8" t="s">
        <v>879</v>
      </c>
      <c r="C57" s="28" t="s">
        <v>880</v>
      </c>
      <c r="D57" s="9">
        <v>155800</v>
      </c>
      <c r="E57" s="30" t="s">
        <v>881</v>
      </c>
      <c r="F57" s="29">
        <v>3.9399999999999998E-2</v>
      </c>
      <c r="G57" s="9">
        <v>486389</v>
      </c>
      <c r="H57" s="9">
        <v>120688</v>
      </c>
      <c r="I57" s="10">
        <v>359</v>
      </c>
      <c r="J57" s="10">
        <v>9.48</v>
      </c>
      <c r="K57" s="10">
        <v>-564.49</v>
      </c>
      <c r="L57" s="10">
        <v>1.19</v>
      </c>
      <c r="M57" s="10">
        <v>5.2</v>
      </c>
      <c r="N57" s="7" t="str">
        <f t="shared" si="0"/>
        <v>▶</v>
      </c>
    </row>
    <row r="58" spans="1:14" x14ac:dyDescent="0.3">
      <c r="A58" s="6">
        <v>86</v>
      </c>
      <c r="B58" s="8" t="s">
        <v>882</v>
      </c>
      <c r="C58" s="28" t="s">
        <v>883</v>
      </c>
      <c r="D58" s="9">
        <v>22400</v>
      </c>
      <c r="E58" s="30" t="s">
        <v>742</v>
      </c>
      <c r="F58" s="29">
        <v>3.9399999999999998E-2</v>
      </c>
      <c r="G58" s="9">
        <v>799372</v>
      </c>
      <c r="H58" s="9">
        <v>29892</v>
      </c>
      <c r="I58" s="9">
        <v>7983</v>
      </c>
      <c r="J58" s="10">
        <v>18.739999999999998</v>
      </c>
      <c r="K58" s="10">
        <v>-15.49</v>
      </c>
      <c r="L58" s="10">
        <v>2.44</v>
      </c>
      <c r="M58" s="10">
        <v>0.16</v>
      </c>
      <c r="N58" s="7" t="str">
        <f t="shared" si="0"/>
        <v>▶</v>
      </c>
    </row>
    <row r="59" spans="1:14" x14ac:dyDescent="0.3">
      <c r="A59" s="6">
        <v>87</v>
      </c>
      <c r="B59" s="8" t="s">
        <v>884</v>
      </c>
      <c r="C59" s="28" t="s">
        <v>885</v>
      </c>
      <c r="D59" s="9">
        <v>7930</v>
      </c>
      <c r="E59" s="30" t="s">
        <v>849</v>
      </c>
      <c r="F59" s="29">
        <v>3.9300000000000002E-2</v>
      </c>
      <c r="G59" s="9">
        <v>236675</v>
      </c>
      <c r="H59" s="9">
        <v>3562</v>
      </c>
      <c r="I59" s="10">
        <v>177</v>
      </c>
      <c r="J59" s="10">
        <v>2.0099999999999998</v>
      </c>
      <c r="K59" s="10">
        <v>344.78</v>
      </c>
      <c r="L59" s="10">
        <v>3.65</v>
      </c>
      <c r="M59" s="10">
        <v>1.64</v>
      </c>
      <c r="N59" s="7" t="str">
        <f t="shared" si="0"/>
        <v>▶</v>
      </c>
    </row>
    <row r="60" spans="1:14" x14ac:dyDescent="0.3">
      <c r="A60" s="6">
        <v>89</v>
      </c>
      <c r="B60" s="8" t="s">
        <v>886</v>
      </c>
      <c r="C60" s="28" t="s">
        <v>887</v>
      </c>
      <c r="D60" s="9">
        <v>12460</v>
      </c>
      <c r="E60" s="30" t="s">
        <v>888</v>
      </c>
      <c r="F60" s="29">
        <v>3.9199999999999999E-2</v>
      </c>
      <c r="G60" s="9">
        <v>117112</v>
      </c>
      <c r="H60" s="9">
        <v>2990</v>
      </c>
      <c r="I60" s="10">
        <v>585</v>
      </c>
      <c r="J60" s="10">
        <v>14.46</v>
      </c>
      <c r="K60" s="10">
        <v>9.4499999999999993</v>
      </c>
      <c r="L60" s="10">
        <v>5.0199999999999996</v>
      </c>
      <c r="M60" s="10">
        <v>0.41</v>
      </c>
      <c r="N60" s="7" t="str">
        <f t="shared" si="0"/>
        <v>▶</v>
      </c>
    </row>
    <row r="61" spans="1:14" x14ac:dyDescent="0.3">
      <c r="A61" s="6">
        <v>90</v>
      </c>
      <c r="B61" s="8" t="s">
        <v>889</v>
      </c>
      <c r="C61" s="28" t="s">
        <v>890</v>
      </c>
      <c r="D61" s="9">
        <v>32150</v>
      </c>
      <c r="E61" s="30" t="s">
        <v>891</v>
      </c>
      <c r="F61" s="29">
        <v>3.8800000000000001E-2</v>
      </c>
      <c r="G61" s="9">
        <v>225387</v>
      </c>
      <c r="H61" s="9">
        <v>7973</v>
      </c>
      <c r="I61" s="10">
        <v>-162</v>
      </c>
      <c r="J61" s="10">
        <v>4.91</v>
      </c>
      <c r="K61" s="10">
        <v>132.85</v>
      </c>
      <c r="L61" s="10">
        <v>-5.96</v>
      </c>
      <c r="M61" s="10">
        <v>2.5099999999999998</v>
      </c>
      <c r="N61" s="7" t="str">
        <f t="shared" si="0"/>
        <v>▶</v>
      </c>
    </row>
    <row r="62" spans="1:14" x14ac:dyDescent="0.3">
      <c r="A62" s="6">
        <v>91</v>
      </c>
      <c r="B62" s="8" t="s">
        <v>892</v>
      </c>
      <c r="C62" s="28" t="s">
        <v>893</v>
      </c>
      <c r="D62" s="9">
        <v>122000</v>
      </c>
      <c r="E62" s="30" t="s">
        <v>894</v>
      </c>
      <c r="F62" s="29">
        <v>3.8300000000000001E-2</v>
      </c>
      <c r="G62" s="9">
        <v>3161</v>
      </c>
      <c r="H62" s="9">
        <v>1090</v>
      </c>
      <c r="I62" s="10" t="s">
        <v>721</v>
      </c>
      <c r="J62" s="10">
        <v>1.6</v>
      </c>
      <c r="K62" s="10">
        <v>-8.11</v>
      </c>
      <c r="L62" s="10" t="s">
        <v>721</v>
      </c>
      <c r="M62" s="10">
        <v>1.4</v>
      </c>
      <c r="N62" s="7" t="str">
        <f t="shared" si="0"/>
        <v>▶</v>
      </c>
    </row>
    <row r="63" spans="1:14" x14ac:dyDescent="0.3">
      <c r="A63" s="6">
        <v>92</v>
      </c>
      <c r="B63" s="8" t="s">
        <v>895</v>
      </c>
      <c r="C63" s="28" t="s">
        <v>896</v>
      </c>
      <c r="D63" s="9">
        <v>9330</v>
      </c>
      <c r="E63" s="30" t="s">
        <v>897</v>
      </c>
      <c r="F63" s="29">
        <v>3.78E-2</v>
      </c>
      <c r="G63" s="9">
        <v>280489</v>
      </c>
      <c r="H63" s="10">
        <v>427</v>
      </c>
      <c r="I63" s="10" t="s">
        <v>721</v>
      </c>
      <c r="J63" s="10">
        <v>4.57</v>
      </c>
      <c r="K63" s="10" t="s">
        <v>721</v>
      </c>
      <c r="L63" s="10" t="s">
        <v>721</v>
      </c>
      <c r="M63" s="10" t="s">
        <v>721</v>
      </c>
      <c r="N63" s="7" t="str">
        <f t="shared" si="0"/>
        <v>▶</v>
      </c>
    </row>
    <row r="64" spans="1:14" x14ac:dyDescent="0.3">
      <c r="A64" s="6">
        <v>93</v>
      </c>
      <c r="B64" s="8" t="s">
        <v>898</v>
      </c>
      <c r="C64" s="28" t="s">
        <v>899</v>
      </c>
      <c r="D64" s="9">
        <v>9770</v>
      </c>
      <c r="E64" s="30" t="s">
        <v>900</v>
      </c>
      <c r="F64" s="29">
        <v>3.7199999999999997E-2</v>
      </c>
      <c r="G64" s="9">
        <v>106211</v>
      </c>
      <c r="H64" s="9">
        <v>2308</v>
      </c>
      <c r="I64" s="10">
        <v>-321</v>
      </c>
      <c r="J64" s="10">
        <v>2.13</v>
      </c>
      <c r="K64" s="10">
        <v>-7.32</v>
      </c>
      <c r="L64" s="10">
        <v>-8.0500000000000007</v>
      </c>
      <c r="M64" s="10">
        <v>0.61</v>
      </c>
      <c r="N64" s="7" t="str">
        <f t="shared" si="0"/>
        <v>▶</v>
      </c>
    </row>
    <row r="65" spans="1:14" x14ac:dyDescent="0.3">
      <c r="A65" s="6">
        <v>94</v>
      </c>
      <c r="B65" s="8" t="s">
        <v>901</v>
      </c>
      <c r="C65" s="28" t="s">
        <v>902</v>
      </c>
      <c r="D65" s="9">
        <v>16325</v>
      </c>
      <c r="E65" s="30" t="s">
        <v>903</v>
      </c>
      <c r="F65" s="29">
        <v>3.7199999999999997E-2</v>
      </c>
      <c r="G65" s="9">
        <v>2996445</v>
      </c>
      <c r="H65" s="9">
        <v>9387</v>
      </c>
      <c r="I65" s="10" t="s">
        <v>721</v>
      </c>
      <c r="J65" s="10">
        <v>1.1000000000000001</v>
      </c>
      <c r="K65" s="10" t="s">
        <v>721</v>
      </c>
      <c r="L65" s="10" t="s">
        <v>721</v>
      </c>
      <c r="M65" s="10" t="s">
        <v>721</v>
      </c>
      <c r="N65" s="7" t="str">
        <f t="shared" si="0"/>
        <v>▶</v>
      </c>
    </row>
    <row r="66" spans="1:14" x14ac:dyDescent="0.3">
      <c r="A66" s="6">
        <v>96</v>
      </c>
      <c r="B66" s="8" t="s">
        <v>904</v>
      </c>
      <c r="C66" s="28" t="s">
        <v>905</v>
      </c>
      <c r="D66" s="9">
        <v>252500</v>
      </c>
      <c r="E66" s="30" t="s">
        <v>906</v>
      </c>
      <c r="F66" s="29">
        <v>3.6999999999999998E-2</v>
      </c>
      <c r="G66" s="9">
        <v>245028</v>
      </c>
      <c r="H66" s="9">
        <v>178246</v>
      </c>
      <c r="I66" s="9">
        <v>25292</v>
      </c>
      <c r="J66" s="10">
        <v>33.700000000000003</v>
      </c>
      <c r="K66" s="10">
        <v>69.81</v>
      </c>
      <c r="L66" s="10">
        <v>4.2</v>
      </c>
      <c r="M66" s="10">
        <v>0.6</v>
      </c>
      <c r="N66" s="7" t="str">
        <f t="shared" si="0"/>
        <v>▶</v>
      </c>
    </row>
    <row r="67" spans="1:14" x14ac:dyDescent="0.3">
      <c r="A67" s="6">
        <v>98</v>
      </c>
      <c r="B67" s="8" t="s">
        <v>907</v>
      </c>
      <c r="C67" s="28" t="s">
        <v>908</v>
      </c>
      <c r="D67" s="9">
        <v>29850</v>
      </c>
      <c r="E67" s="30" t="s">
        <v>909</v>
      </c>
      <c r="F67" s="29">
        <v>3.6499999999999998E-2</v>
      </c>
      <c r="G67" s="9">
        <v>120123</v>
      </c>
      <c r="H67" s="9">
        <v>3103</v>
      </c>
      <c r="I67" s="10">
        <v>237</v>
      </c>
      <c r="J67" s="10">
        <v>6.25</v>
      </c>
      <c r="K67" s="10">
        <v>17.82</v>
      </c>
      <c r="L67" s="10">
        <v>8.9</v>
      </c>
      <c r="M67" s="10">
        <v>1.18</v>
      </c>
      <c r="N67" s="7" t="str">
        <f t="shared" ref="N67:N130" si="1">IF(ISBLANK($C67),"",HYPERLINK($C67,"▶"))</f>
        <v>▶</v>
      </c>
    </row>
    <row r="68" spans="1:14" x14ac:dyDescent="0.3">
      <c r="A68" s="6">
        <v>99</v>
      </c>
      <c r="B68" s="8" t="s">
        <v>910</v>
      </c>
      <c r="C68" s="28" t="s">
        <v>911</v>
      </c>
      <c r="D68" s="9">
        <v>3690</v>
      </c>
      <c r="E68" s="30" t="s">
        <v>912</v>
      </c>
      <c r="F68" s="29">
        <v>3.6499999999999998E-2</v>
      </c>
      <c r="G68" s="9">
        <v>124363</v>
      </c>
      <c r="H68" s="9">
        <v>1055</v>
      </c>
      <c r="I68" s="10">
        <v>707</v>
      </c>
      <c r="J68" s="10">
        <v>0</v>
      </c>
      <c r="K68" s="10">
        <v>3.66</v>
      </c>
      <c r="L68" s="10">
        <v>23.77</v>
      </c>
      <c r="M68" s="10">
        <v>0.42</v>
      </c>
      <c r="N68" s="7" t="str">
        <f t="shared" si="1"/>
        <v>▶</v>
      </c>
    </row>
    <row r="69" spans="1:14" x14ac:dyDescent="0.3">
      <c r="A69" s="6">
        <v>100</v>
      </c>
      <c r="B69" s="8" t="s">
        <v>913</v>
      </c>
      <c r="C69" s="28" t="s">
        <v>914</v>
      </c>
      <c r="D69" s="9">
        <v>51300</v>
      </c>
      <c r="E69" s="30" t="s">
        <v>915</v>
      </c>
      <c r="F69" s="29">
        <v>3.6400000000000002E-2</v>
      </c>
      <c r="G69" s="9">
        <v>488969</v>
      </c>
      <c r="H69" s="9">
        <v>40192</v>
      </c>
      <c r="I69" s="10">
        <v>-120</v>
      </c>
      <c r="J69" s="10">
        <v>7.02</v>
      </c>
      <c r="K69" s="10">
        <v>-91.12</v>
      </c>
      <c r="L69" s="10">
        <v>1.3</v>
      </c>
      <c r="M69" s="10">
        <v>2.29</v>
      </c>
      <c r="N69" s="7" t="str">
        <f t="shared" si="1"/>
        <v>▶</v>
      </c>
    </row>
    <row r="70" spans="1:14" x14ac:dyDescent="0.3">
      <c r="A70" s="6">
        <v>101</v>
      </c>
      <c r="B70" s="8" t="s">
        <v>916</v>
      </c>
      <c r="C70" s="28" t="s">
        <v>917</v>
      </c>
      <c r="D70" s="9">
        <v>3430</v>
      </c>
      <c r="E70" s="30" t="s">
        <v>802</v>
      </c>
      <c r="F70" s="29">
        <v>3.6299999999999999E-2</v>
      </c>
      <c r="G70" s="9">
        <v>24763431</v>
      </c>
      <c r="H70" s="9">
        <v>2153</v>
      </c>
      <c r="I70" s="10">
        <v>394</v>
      </c>
      <c r="J70" s="10">
        <v>0.04</v>
      </c>
      <c r="K70" s="10" t="s">
        <v>721</v>
      </c>
      <c r="L70" s="10" t="s">
        <v>721</v>
      </c>
      <c r="M70" s="10">
        <v>1.19</v>
      </c>
      <c r="N70" s="7" t="str">
        <f t="shared" si="1"/>
        <v>▶</v>
      </c>
    </row>
    <row r="71" spans="1:14" x14ac:dyDescent="0.3">
      <c r="A71" s="6">
        <v>102</v>
      </c>
      <c r="B71" s="8" t="s">
        <v>918</v>
      </c>
      <c r="C71" s="28" t="s">
        <v>919</v>
      </c>
      <c r="D71" s="9">
        <v>2455</v>
      </c>
      <c r="E71" s="30" t="s">
        <v>920</v>
      </c>
      <c r="F71" s="29">
        <v>3.5900000000000001E-2</v>
      </c>
      <c r="G71" s="9">
        <v>513536</v>
      </c>
      <c r="H71" s="10">
        <v>914</v>
      </c>
      <c r="I71" s="10">
        <v>-189</v>
      </c>
      <c r="J71" s="10">
        <v>0.84</v>
      </c>
      <c r="K71" s="10">
        <v>-3.55</v>
      </c>
      <c r="L71" s="10">
        <v>-13.62</v>
      </c>
      <c r="M71" s="10">
        <v>0.48</v>
      </c>
      <c r="N71" s="7" t="str">
        <f t="shared" si="1"/>
        <v>▶</v>
      </c>
    </row>
    <row r="72" spans="1:14" x14ac:dyDescent="0.3">
      <c r="A72" s="6">
        <v>103</v>
      </c>
      <c r="B72" s="8" t="s">
        <v>921</v>
      </c>
      <c r="C72" s="28" t="s">
        <v>922</v>
      </c>
      <c r="D72" s="9">
        <v>14150</v>
      </c>
      <c r="E72" s="30" t="s">
        <v>923</v>
      </c>
      <c r="F72" s="29">
        <v>3.5900000000000001E-2</v>
      </c>
      <c r="G72" s="9">
        <v>16839</v>
      </c>
      <c r="H72" s="10">
        <v>675</v>
      </c>
      <c r="I72" s="10">
        <v>66</v>
      </c>
      <c r="J72" s="10">
        <v>3.43</v>
      </c>
      <c r="K72" s="10">
        <v>22.25</v>
      </c>
      <c r="L72" s="10">
        <v>5.39</v>
      </c>
      <c r="M72" s="10">
        <v>0.44</v>
      </c>
      <c r="N72" s="7" t="str">
        <f t="shared" si="1"/>
        <v>▶</v>
      </c>
    </row>
    <row r="73" spans="1:14" x14ac:dyDescent="0.3">
      <c r="A73" s="6">
        <v>104</v>
      </c>
      <c r="B73" s="8" t="s">
        <v>924</v>
      </c>
      <c r="C73" s="28" t="s">
        <v>925</v>
      </c>
      <c r="D73" s="9">
        <v>2170</v>
      </c>
      <c r="E73" s="30" t="s">
        <v>763</v>
      </c>
      <c r="F73" s="29">
        <v>3.5799999999999998E-2</v>
      </c>
      <c r="G73" s="9">
        <v>32880</v>
      </c>
      <c r="H73" s="10">
        <v>434</v>
      </c>
      <c r="I73" s="10">
        <v>91</v>
      </c>
      <c r="J73" s="10">
        <v>1.27</v>
      </c>
      <c r="K73" s="10">
        <v>-15.72</v>
      </c>
      <c r="L73" s="10">
        <v>5.79</v>
      </c>
      <c r="M73" s="10">
        <v>0.42</v>
      </c>
      <c r="N73" s="7" t="str">
        <f t="shared" si="1"/>
        <v>▶</v>
      </c>
    </row>
    <row r="74" spans="1:14" x14ac:dyDescent="0.3">
      <c r="A74" s="6">
        <v>105</v>
      </c>
      <c r="B74" s="8" t="s">
        <v>926</v>
      </c>
      <c r="C74" s="28" t="s">
        <v>927</v>
      </c>
      <c r="D74" s="9">
        <v>13490</v>
      </c>
      <c r="E74" s="30" t="s">
        <v>928</v>
      </c>
      <c r="F74" s="29">
        <v>3.5700000000000003E-2</v>
      </c>
      <c r="G74" s="9">
        <v>2730956</v>
      </c>
      <c r="H74" s="9">
        <v>10023</v>
      </c>
      <c r="I74" s="10" t="s">
        <v>721</v>
      </c>
      <c r="J74" s="10">
        <v>0.43</v>
      </c>
      <c r="K74" s="10" t="s">
        <v>721</v>
      </c>
      <c r="L74" s="10" t="s">
        <v>721</v>
      </c>
      <c r="M74" s="10" t="s">
        <v>721</v>
      </c>
      <c r="N74" s="7" t="str">
        <f t="shared" si="1"/>
        <v>▶</v>
      </c>
    </row>
    <row r="75" spans="1:14" x14ac:dyDescent="0.3">
      <c r="A75" s="6">
        <v>106</v>
      </c>
      <c r="B75" s="8" t="s">
        <v>929</v>
      </c>
      <c r="C75" s="28" t="s">
        <v>930</v>
      </c>
      <c r="D75" s="9">
        <v>44000</v>
      </c>
      <c r="E75" s="30" t="s">
        <v>931</v>
      </c>
      <c r="F75" s="29">
        <v>3.5299999999999998E-2</v>
      </c>
      <c r="G75" s="9">
        <v>30158</v>
      </c>
      <c r="H75" s="9">
        <v>5095</v>
      </c>
      <c r="I75" s="9">
        <v>3147</v>
      </c>
      <c r="J75" s="10">
        <v>3.04</v>
      </c>
      <c r="K75" s="10">
        <v>0.97</v>
      </c>
      <c r="L75" s="10">
        <v>10.63</v>
      </c>
      <c r="M75" s="10">
        <v>0.23</v>
      </c>
      <c r="N75" s="7" t="str">
        <f t="shared" si="1"/>
        <v>▶</v>
      </c>
    </row>
    <row r="76" spans="1:14" x14ac:dyDescent="0.3">
      <c r="A76" s="6">
        <v>107</v>
      </c>
      <c r="B76" s="8" t="s">
        <v>932</v>
      </c>
      <c r="C76" s="28" t="s">
        <v>933</v>
      </c>
      <c r="D76" s="9">
        <v>48500</v>
      </c>
      <c r="E76" s="30" t="s">
        <v>934</v>
      </c>
      <c r="F76" s="29">
        <v>3.5200000000000002E-2</v>
      </c>
      <c r="G76" s="9">
        <v>13487</v>
      </c>
      <c r="H76" s="9">
        <v>1466</v>
      </c>
      <c r="I76" s="10" t="s">
        <v>721</v>
      </c>
      <c r="J76" s="10">
        <v>16.670000000000002</v>
      </c>
      <c r="K76" s="10">
        <v>3.97</v>
      </c>
      <c r="L76" s="10" t="s">
        <v>721</v>
      </c>
      <c r="M76" s="10">
        <v>0.21</v>
      </c>
      <c r="N76" s="7" t="str">
        <f t="shared" si="1"/>
        <v>▶</v>
      </c>
    </row>
    <row r="77" spans="1:14" x14ac:dyDescent="0.3">
      <c r="A77" s="6">
        <v>108</v>
      </c>
      <c r="B77" s="8" t="s">
        <v>935</v>
      </c>
      <c r="C77" s="28" t="s">
        <v>936</v>
      </c>
      <c r="D77" s="9">
        <v>31650</v>
      </c>
      <c r="E77" s="30" t="s">
        <v>909</v>
      </c>
      <c r="F77" s="29">
        <v>3.4299999999999997E-2</v>
      </c>
      <c r="G77" s="9">
        <v>246338</v>
      </c>
      <c r="H77" s="9">
        <v>8297</v>
      </c>
      <c r="I77" s="10">
        <v>113</v>
      </c>
      <c r="J77" s="10">
        <v>6.71</v>
      </c>
      <c r="K77" s="10">
        <v>35.64</v>
      </c>
      <c r="L77" s="10">
        <v>-3.57</v>
      </c>
      <c r="M77" s="10">
        <v>3.46</v>
      </c>
      <c r="N77" s="7" t="str">
        <f t="shared" si="1"/>
        <v>▶</v>
      </c>
    </row>
    <row r="78" spans="1:14" x14ac:dyDescent="0.3">
      <c r="A78" s="6">
        <v>109</v>
      </c>
      <c r="B78" s="8" t="s">
        <v>937</v>
      </c>
      <c r="C78" s="28" t="s">
        <v>938</v>
      </c>
      <c r="D78" s="9">
        <v>13730</v>
      </c>
      <c r="E78" s="30" t="s">
        <v>939</v>
      </c>
      <c r="F78" s="29">
        <v>3.39E-2</v>
      </c>
      <c r="G78" s="9">
        <v>141546</v>
      </c>
      <c r="H78" s="9">
        <v>2952</v>
      </c>
      <c r="I78" s="10">
        <v>531</v>
      </c>
      <c r="J78" s="10">
        <v>7.46</v>
      </c>
      <c r="K78" s="10">
        <v>6.06</v>
      </c>
      <c r="L78" s="10">
        <v>21.47</v>
      </c>
      <c r="M78" s="10">
        <v>1.28</v>
      </c>
      <c r="N78" s="7" t="str">
        <f t="shared" si="1"/>
        <v>▶</v>
      </c>
    </row>
    <row r="79" spans="1:14" x14ac:dyDescent="0.3">
      <c r="A79" s="6">
        <v>111</v>
      </c>
      <c r="B79" s="8" t="s">
        <v>940</v>
      </c>
      <c r="C79" s="28" t="s">
        <v>941</v>
      </c>
      <c r="D79" s="9">
        <v>11515</v>
      </c>
      <c r="E79" s="30" t="s">
        <v>942</v>
      </c>
      <c r="F79" s="29">
        <v>3.32E-2</v>
      </c>
      <c r="G79" s="9">
        <v>160535</v>
      </c>
      <c r="H79" s="10">
        <v>98</v>
      </c>
      <c r="I79" s="10" t="s">
        <v>721</v>
      </c>
      <c r="J79" s="10">
        <v>0</v>
      </c>
      <c r="K79" s="10" t="s">
        <v>721</v>
      </c>
      <c r="L79" s="10" t="s">
        <v>721</v>
      </c>
      <c r="M79" s="10" t="s">
        <v>721</v>
      </c>
      <c r="N79" s="7" t="str">
        <f t="shared" si="1"/>
        <v>▶</v>
      </c>
    </row>
    <row r="80" spans="1:14" x14ac:dyDescent="0.3">
      <c r="A80" s="6">
        <v>112</v>
      </c>
      <c r="B80" s="8" t="s">
        <v>943</v>
      </c>
      <c r="C80" s="28" t="s">
        <v>944</v>
      </c>
      <c r="D80" s="9">
        <v>20150</v>
      </c>
      <c r="E80" s="30" t="s">
        <v>945</v>
      </c>
      <c r="F80" s="29">
        <v>3.2300000000000002E-2</v>
      </c>
      <c r="G80" s="9">
        <v>796836</v>
      </c>
      <c r="H80" s="9">
        <v>30635</v>
      </c>
      <c r="I80" s="9">
        <v>1106</v>
      </c>
      <c r="J80" s="10">
        <v>5.94</v>
      </c>
      <c r="K80" s="10">
        <v>38.6</v>
      </c>
      <c r="L80" s="10">
        <v>21.08</v>
      </c>
      <c r="M80" s="10">
        <v>6.06</v>
      </c>
      <c r="N80" s="7" t="str">
        <f t="shared" si="1"/>
        <v>▶</v>
      </c>
    </row>
    <row r="81" spans="1:14" x14ac:dyDescent="0.3">
      <c r="A81" s="6">
        <v>113</v>
      </c>
      <c r="B81" s="8" t="s">
        <v>946</v>
      </c>
      <c r="C81" s="28" t="s">
        <v>947</v>
      </c>
      <c r="D81" s="9">
        <v>25550</v>
      </c>
      <c r="E81" s="30" t="s">
        <v>748</v>
      </c>
      <c r="F81" s="29">
        <v>3.2300000000000002E-2</v>
      </c>
      <c r="G81" s="9">
        <v>174153</v>
      </c>
      <c r="H81" s="9">
        <v>18217</v>
      </c>
      <c r="I81" s="10">
        <v>320</v>
      </c>
      <c r="J81" s="10">
        <v>7.4</v>
      </c>
      <c r="K81" s="10">
        <v>-24.95</v>
      </c>
      <c r="L81" s="10">
        <v>3.58</v>
      </c>
      <c r="M81" s="10">
        <v>0.78</v>
      </c>
      <c r="N81" s="7" t="str">
        <f t="shared" si="1"/>
        <v>▶</v>
      </c>
    </row>
    <row r="82" spans="1:14" x14ac:dyDescent="0.3">
      <c r="A82" s="6">
        <v>114</v>
      </c>
      <c r="B82" s="8" t="s">
        <v>948</v>
      </c>
      <c r="C82" s="28" t="s">
        <v>949</v>
      </c>
      <c r="D82" s="9">
        <v>6440</v>
      </c>
      <c r="E82" s="30" t="s">
        <v>829</v>
      </c>
      <c r="F82" s="29">
        <v>3.2099999999999997E-2</v>
      </c>
      <c r="G82" s="9">
        <v>50359</v>
      </c>
      <c r="H82" s="9">
        <v>1835</v>
      </c>
      <c r="I82" s="10">
        <v>162</v>
      </c>
      <c r="J82" s="10">
        <v>1.19</v>
      </c>
      <c r="K82" s="10">
        <v>3.57</v>
      </c>
      <c r="L82" s="10">
        <v>12.83</v>
      </c>
      <c r="M82" s="10">
        <v>0.3</v>
      </c>
      <c r="N82" s="7" t="str">
        <f t="shared" si="1"/>
        <v>▶</v>
      </c>
    </row>
    <row r="83" spans="1:14" x14ac:dyDescent="0.3">
      <c r="A83" s="6">
        <v>115</v>
      </c>
      <c r="B83" s="8" t="s">
        <v>950</v>
      </c>
      <c r="C83" s="28" t="s">
        <v>951</v>
      </c>
      <c r="D83" s="9">
        <v>3065</v>
      </c>
      <c r="E83" s="30" t="s">
        <v>952</v>
      </c>
      <c r="F83" s="29">
        <v>3.2000000000000001E-2</v>
      </c>
      <c r="G83" s="9">
        <v>2904912</v>
      </c>
      <c r="H83" s="9">
        <v>6601</v>
      </c>
      <c r="I83" s="9">
        <v>1394</v>
      </c>
      <c r="J83" s="10">
        <v>2.35</v>
      </c>
      <c r="K83" s="10">
        <v>13.44</v>
      </c>
      <c r="L83" s="10">
        <v>91.56</v>
      </c>
      <c r="M83" s="10">
        <v>3.88</v>
      </c>
      <c r="N83" s="7" t="str">
        <f t="shared" si="1"/>
        <v>▶</v>
      </c>
    </row>
    <row r="84" spans="1:14" x14ac:dyDescent="0.3">
      <c r="A84" s="6">
        <v>118</v>
      </c>
      <c r="B84" s="8" t="s">
        <v>953</v>
      </c>
      <c r="C84" s="28" t="s">
        <v>954</v>
      </c>
      <c r="D84" s="9">
        <v>9200</v>
      </c>
      <c r="E84" s="30" t="s">
        <v>955</v>
      </c>
      <c r="F84" s="29">
        <v>3.0200000000000001E-2</v>
      </c>
      <c r="G84" s="9">
        <v>12055</v>
      </c>
      <c r="H84" s="10">
        <v>39</v>
      </c>
      <c r="I84" s="10" t="s">
        <v>721</v>
      </c>
      <c r="J84" s="10">
        <v>0</v>
      </c>
      <c r="K84" s="10" t="s">
        <v>721</v>
      </c>
      <c r="L84" s="10" t="s">
        <v>721</v>
      </c>
      <c r="M84" s="10" t="s">
        <v>721</v>
      </c>
      <c r="N84" s="7" t="str">
        <f t="shared" si="1"/>
        <v>▶</v>
      </c>
    </row>
    <row r="85" spans="1:14" x14ac:dyDescent="0.3">
      <c r="A85" s="6">
        <v>121</v>
      </c>
      <c r="B85" s="8" t="s">
        <v>956</v>
      </c>
      <c r="C85" s="28" t="s">
        <v>957</v>
      </c>
      <c r="D85" s="9">
        <v>10160</v>
      </c>
      <c r="E85" s="30" t="s">
        <v>958</v>
      </c>
      <c r="F85" s="29">
        <v>2.9399999999999999E-2</v>
      </c>
      <c r="G85" s="9">
        <v>186912</v>
      </c>
      <c r="H85" s="10">
        <v>81</v>
      </c>
      <c r="I85" s="10" t="s">
        <v>721</v>
      </c>
      <c r="J85" s="10">
        <v>0</v>
      </c>
      <c r="K85" s="10" t="s">
        <v>721</v>
      </c>
      <c r="L85" s="10" t="s">
        <v>721</v>
      </c>
      <c r="M85" s="10" t="s">
        <v>721</v>
      </c>
      <c r="N85" s="7" t="str">
        <f t="shared" si="1"/>
        <v>▶</v>
      </c>
    </row>
    <row r="86" spans="1:14" x14ac:dyDescent="0.3">
      <c r="A86" s="6">
        <v>122</v>
      </c>
      <c r="B86" s="8" t="s">
        <v>959</v>
      </c>
      <c r="C86" s="28" t="s">
        <v>960</v>
      </c>
      <c r="D86" s="9">
        <v>12250</v>
      </c>
      <c r="E86" s="30" t="s">
        <v>900</v>
      </c>
      <c r="F86" s="29">
        <v>2.9399999999999999E-2</v>
      </c>
      <c r="G86" s="9">
        <v>82008</v>
      </c>
      <c r="H86" s="9">
        <v>2714</v>
      </c>
      <c r="I86" s="10">
        <v>-164</v>
      </c>
      <c r="J86" s="10">
        <v>8.58</v>
      </c>
      <c r="K86" s="10">
        <v>11.26</v>
      </c>
      <c r="L86" s="10">
        <v>-6.76</v>
      </c>
      <c r="M86" s="10">
        <v>0.65</v>
      </c>
      <c r="N86" s="7" t="str">
        <f t="shared" si="1"/>
        <v>▶</v>
      </c>
    </row>
    <row r="87" spans="1:14" x14ac:dyDescent="0.3">
      <c r="A87" s="6">
        <v>124</v>
      </c>
      <c r="B87" s="8" t="s">
        <v>961</v>
      </c>
      <c r="C87" s="28" t="s">
        <v>962</v>
      </c>
      <c r="D87" s="9">
        <v>6750</v>
      </c>
      <c r="E87" s="30" t="s">
        <v>963</v>
      </c>
      <c r="F87" s="29">
        <v>2.9000000000000001E-2</v>
      </c>
      <c r="G87" s="9">
        <v>42723</v>
      </c>
      <c r="H87" s="9">
        <v>1614</v>
      </c>
      <c r="I87" s="10">
        <v>55</v>
      </c>
      <c r="J87" s="10">
        <v>1.1599999999999999</v>
      </c>
      <c r="K87" s="10">
        <v>32.770000000000003</v>
      </c>
      <c r="L87" s="10">
        <v>2.0699999999999998</v>
      </c>
      <c r="M87" s="10">
        <v>1.1100000000000001</v>
      </c>
      <c r="N87" s="7" t="str">
        <f t="shared" si="1"/>
        <v>▶</v>
      </c>
    </row>
    <row r="88" spans="1:14" x14ac:dyDescent="0.3">
      <c r="E88" s="30"/>
      <c r="F88" s="30"/>
      <c r="N88" s="7" t="str">
        <f t="shared" si="1"/>
        <v/>
      </c>
    </row>
    <row r="89" spans="1:14" x14ac:dyDescent="0.3">
      <c r="E89" s="30"/>
      <c r="F89" s="30"/>
      <c r="N89" s="7" t="str">
        <f t="shared" si="1"/>
        <v/>
      </c>
    </row>
    <row r="90" spans="1:14" x14ac:dyDescent="0.3">
      <c r="E90" s="30"/>
      <c r="F90" s="30"/>
      <c r="N90" s="7" t="str">
        <f t="shared" si="1"/>
        <v/>
      </c>
    </row>
    <row r="91" spans="1:14" x14ac:dyDescent="0.3">
      <c r="E91" s="30"/>
      <c r="F91" s="30"/>
      <c r="N91" s="7" t="str">
        <f t="shared" si="1"/>
        <v/>
      </c>
    </row>
    <row r="92" spans="1:14" x14ac:dyDescent="0.3">
      <c r="E92" s="30"/>
      <c r="F92" s="30"/>
      <c r="N92" s="7" t="str">
        <f t="shared" si="1"/>
        <v/>
      </c>
    </row>
    <row r="93" spans="1:14" x14ac:dyDescent="0.3">
      <c r="E93" s="30"/>
      <c r="F93" s="30"/>
      <c r="N93" s="7" t="str">
        <f t="shared" si="1"/>
        <v/>
      </c>
    </row>
    <row r="94" spans="1:14" x14ac:dyDescent="0.3">
      <c r="E94" s="30"/>
      <c r="F94" s="30"/>
      <c r="N94" s="7" t="str">
        <f t="shared" si="1"/>
        <v/>
      </c>
    </row>
    <row r="95" spans="1:14" x14ac:dyDescent="0.3">
      <c r="E95" s="30"/>
      <c r="F95" s="30"/>
      <c r="N95" s="7" t="str">
        <f t="shared" si="1"/>
        <v/>
      </c>
    </row>
    <row r="96" spans="1:14" x14ac:dyDescent="0.3">
      <c r="E96" s="30"/>
      <c r="F96" s="30"/>
      <c r="N96" s="7" t="str">
        <f t="shared" si="1"/>
        <v/>
      </c>
    </row>
    <row r="97" spans="5:14" x14ac:dyDescent="0.3">
      <c r="E97" s="30"/>
      <c r="F97" s="30"/>
      <c r="N97" s="7" t="str">
        <f t="shared" si="1"/>
        <v/>
      </c>
    </row>
    <row r="98" spans="5:14" x14ac:dyDescent="0.3">
      <c r="E98" s="30"/>
      <c r="F98" s="30"/>
      <c r="N98" s="7" t="str">
        <f t="shared" si="1"/>
        <v/>
      </c>
    </row>
    <row r="99" spans="5:14" x14ac:dyDescent="0.3">
      <c r="E99" s="30"/>
      <c r="F99" s="30"/>
      <c r="N99" s="7" t="str">
        <f t="shared" si="1"/>
        <v/>
      </c>
    </row>
    <row r="100" spans="5:14" x14ac:dyDescent="0.3">
      <c r="E100" s="30"/>
      <c r="F100" s="30"/>
      <c r="N100" s="7" t="str">
        <f t="shared" si="1"/>
        <v/>
      </c>
    </row>
    <row r="101" spans="5:14" x14ac:dyDescent="0.3">
      <c r="E101" s="30"/>
      <c r="F101" s="30"/>
      <c r="N101" s="7" t="str">
        <f t="shared" si="1"/>
        <v/>
      </c>
    </row>
    <row r="102" spans="5:14" x14ac:dyDescent="0.3">
      <c r="E102" s="30"/>
      <c r="F102" s="30"/>
      <c r="N102" s="7" t="str">
        <f t="shared" si="1"/>
        <v/>
      </c>
    </row>
    <row r="103" spans="5:14" x14ac:dyDescent="0.3">
      <c r="E103" s="30"/>
      <c r="F103" s="30"/>
      <c r="N103" s="7" t="str">
        <f t="shared" si="1"/>
        <v/>
      </c>
    </row>
    <row r="104" spans="5:14" x14ac:dyDescent="0.3">
      <c r="E104" s="30"/>
      <c r="F104" s="30"/>
      <c r="N104" s="7" t="str">
        <f t="shared" si="1"/>
        <v/>
      </c>
    </row>
    <row r="105" spans="5:14" x14ac:dyDescent="0.3">
      <c r="E105" s="30"/>
      <c r="F105" s="30"/>
      <c r="N105" s="7" t="str">
        <f t="shared" si="1"/>
        <v/>
      </c>
    </row>
    <row r="106" spans="5:14" x14ac:dyDescent="0.3">
      <c r="E106" s="30"/>
      <c r="F106" s="30"/>
      <c r="N106" s="7" t="str">
        <f t="shared" si="1"/>
        <v/>
      </c>
    </row>
    <row r="107" spans="5:14" x14ac:dyDescent="0.3">
      <c r="E107" s="30"/>
      <c r="F107" s="30"/>
      <c r="N107" s="7" t="str">
        <f t="shared" si="1"/>
        <v/>
      </c>
    </row>
    <row r="108" spans="5:14" x14ac:dyDescent="0.3">
      <c r="E108" s="30"/>
      <c r="F108" s="30"/>
      <c r="N108" s="7" t="str">
        <f t="shared" si="1"/>
        <v/>
      </c>
    </row>
    <row r="109" spans="5:14" x14ac:dyDescent="0.3">
      <c r="E109" s="30"/>
      <c r="F109" s="30"/>
      <c r="N109" s="7" t="str">
        <f t="shared" si="1"/>
        <v/>
      </c>
    </row>
    <row r="110" spans="5:14" x14ac:dyDescent="0.3">
      <c r="E110" s="30"/>
      <c r="F110" s="30"/>
      <c r="N110" s="7" t="str">
        <f t="shared" si="1"/>
        <v/>
      </c>
    </row>
    <row r="111" spans="5:14" x14ac:dyDescent="0.3">
      <c r="E111" s="30"/>
      <c r="F111" s="30"/>
      <c r="N111" s="7" t="str">
        <f t="shared" si="1"/>
        <v/>
      </c>
    </row>
    <row r="112" spans="5:14" x14ac:dyDescent="0.3">
      <c r="E112" s="30"/>
      <c r="F112" s="30"/>
      <c r="N112" s="7" t="str">
        <f t="shared" si="1"/>
        <v/>
      </c>
    </row>
    <row r="113" spans="5:14" x14ac:dyDescent="0.3">
      <c r="E113" s="30"/>
      <c r="F113" s="30"/>
      <c r="N113" s="7" t="str">
        <f t="shared" si="1"/>
        <v/>
      </c>
    </row>
    <row r="114" spans="5:14" x14ac:dyDescent="0.3">
      <c r="E114" s="30"/>
      <c r="F114" s="30"/>
      <c r="N114" s="7" t="str">
        <f t="shared" si="1"/>
        <v/>
      </c>
    </row>
    <row r="115" spans="5:14" x14ac:dyDescent="0.3">
      <c r="E115" s="30"/>
      <c r="F115" s="30"/>
      <c r="N115" s="7" t="str">
        <f t="shared" si="1"/>
        <v/>
      </c>
    </row>
    <row r="116" spans="5:14" x14ac:dyDescent="0.3">
      <c r="E116" s="30"/>
      <c r="F116" s="30"/>
      <c r="N116" s="7" t="str">
        <f t="shared" si="1"/>
        <v/>
      </c>
    </row>
    <row r="117" spans="5:14" x14ac:dyDescent="0.3">
      <c r="E117" s="30"/>
      <c r="F117" s="30"/>
      <c r="N117" s="7" t="str">
        <f t="shared" si="1"/>
        <v/>
      </c>
    </row>
    <row r="118" spans="5:14" x14ac:dyDescent="0.3">
      <c r="E118" s="30"/>
      <c r="F118" s="30"/>
      <c r="N118" s="7" t="str">
        <f t="shared" si="1"/>
        <v/>
      </c>
    </row>
    <row r="119" spans="5:14" x14ac:dyDescent="0.3">
      <c r="E119" s="30"/>
      <c r="F119" s="30"/>
      <c r="N119" s="7" t="str">
        <f t="shared" si="1"/>
        <v/>
      </c>
    </row>
    <row r="120" spans="5:14" x14ac:dyDescent="0.3">
      <c r="E120" s="30"/>
      <c r="F120" s="30"/>
      <c r="N120" s="7" t="str">
        <f t="shared" si="1"/>
        <v/>
      </c>
    </row>
    <row r="121" spans="5:14" x14ac:dyDescent="0.3">
      <c r="E121" s="30"/>
      <c r="F121" s="30"/>
      <c r="N121" s="7" t="str">
        <f t="shared" si="1"/>
        <v/>
      </c>
    </row>
    <row r="122" spans="5:14" x14ac:dyDescent="0.3">
      <c r="E122" s="30"/>
      <c r="F122" s="30"/>
      <c r="N122" s="7" t="str">
        <f t="shared" si="1"/>
        <v/>
      </c>
    </row>
    <row r="123" spans="5:14" x14ac:dyDescent="0.3">
      <c r="E123" s="30"/>
      <c r="F123" s="30"/>
      <c r="N123" s="7" t="str">
        <f t="shared" si="1"/>
        <v/>
      </c>
    </row>
    <row r="124" spans="5:14" x14ac:dyDescent="0.3">
      <c r="E124" s="30"/>
      <c r="F124" s="30"/>
      <c r="N124" s="7" t="str">
        <f t="shared" si="1"/>
        <v/>
      </c>
    </row>
    <row r="125" spans="5:14" x14ac:dyDescent="0.3">
      <c r="E125" s="30"/>
      <c r="F125" s="30"/>
      <c r="N125" s="7" t="str">
        <f t="shared" si="1"/>
        <v/>
      </c>
    </row>
    <row r="126" spans="5:14" x14ac:dyDescent="0.3">
      <c r="E126" s="30"/>
      <c r="F126" s="30"/>
      <c r="N126" s="7" t="str">
        <f t="shared" si="1"/>
        <v/>
      </c>
    </row>
    <row r="127" spans="5:14" x14ac:dyDescent="0.3">
      <c r="E127" s="30"/>
      <c r="F127" s="30"/>
      <c r="N127" s="7" t="str">
        <f t="shared" si="1"/>
        <v/>
      </c>
    </row>
    <row r="128" spans="5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6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964</v>
      </c>
      <c r="C2" s="27" t="s">
        <v>965</v>
      </c>
      <c r="D2" s="9">
        <v>12220</v>
      </c>
      <c r="E2" s="30" t="s">
        <v>966</v>
      </c>
      <c r="F2" s="29">
        <v>0.3</v>
      </c>
      <c r="G2" s="9">
        <v>10303007</v>
      </c>
      <c r="H2" s="9">
        <v>8390</v>
      </c>
      <c r="I2" s="10">
        <v>204</v>
      </c>
      <c r="J2" s="9">
        <v>31.12</v>
      </c>
      <c r="K2" s="10">
        <v>70.64</v>
      </c>
      <c r="L2" s="10">
        <v>7.18</v>
      </c>
      <c r="M2" s="10">
        <v>2.59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967</v>
      </c>
      <c r="C3" s="27" t="s">
        <v>968</v>
      </c>
      <c r="D3" s="9">
        <v>12700</v>
      </c>
      <c r="E3" s="30" t="s">
        <v>969</v>
      </c>
      <c r="F3" s="29">
        <v>0.2999</v>
      </c>
      <c r="G3" s="9">
        <v>26041673</v>
      </c>
      <c r="H3" s="9">
        <v>4374</v>
      </c>
      <c r="I3" s="10">
        <v>178</v>
      </c>
      <c r="J3" s="9">
        <v>0</v>
      </c>
      <c r="K3" s="10">
        <v>51.84</v>
      </c>
      <c r="L3" s="10">
        <v>11.21</v>
      </c>
      <c r="M3" s="10">
        <v>2.44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970</v>
      </c>
      <c r="C4" s="27" t="s">
        <v>971</v>
      </c>
      <c r="D4" s="9">
        <v>10330</v>
      </c>
      <c r="E4" s="30" t="s">
        <v>972</v>
      </c>
      <c r="F4" s="29">
        <v>0.2994</v>
      </c>
      <c r="G4" s="9">
        <v>361129</v>
      </c>
      <c r="H4" s="9">
        <v>863</v>
      </c>
      <c r="I4" s="9">
        <v>59</v>
      </c>
      <c r="J4" s="9">
        <v>1.75</v>
      </c>
      <c r="K4" s="9">
        <v>4.6399999999999997</v>
      </c>
      <c r="L4" s="10">
        <v>4.24</v>
      </c>
      <c r="M4" s="10">
        <v>0.23</v>
      </c>
      <c r="N4" s="7" t="str">
        <f t="shared" si="0"/>
        <v>▶</v>
      </c>
    </row>
    <row r="5" spans="1:14" x14ac:dyDescent="0.3">
      <c r="A5" s="6">
        <v>4</v>
      </c>
      <c r="B5" s="8" t="s">
        <v>973</v>
      </c>
      <c r="C5" s="27" t="s">
        <v>974</v>
      </c>
      <c r="D5" s="9">
        <v>1095</v>
      </c>
      <c r="E5" s="30" t="s">
        <v>975</v>
      </c>
      <c r="F5" s="29">
        <v>0.2989</v>
      </c>
      <c r="G5" s="9">
        <v>3546581</v>
      </c>
      <c r="H5" s="9">
        <v>337</v>
      </c>
      <c r="I5" s="9">
        <v>28</v>
      </c>
      <c r="J5" s="9">
        <v>0</v>
      </c>
      <c r="K5" s="9">
        <v>-24.33</v>
      </c>
      <c r="L5" s="10">
        <v>1.05</v>
      </c>
      <c r="M5" s="10">
        <v>0.5</v>
      </c>
      <c r="N5" s="7" t="str">
        <f t="shared" si="0"/>
        <v>▶</v>
      </c>
    </row>
    <row r="6" spans="1:14" x14ac:dyDescent="0.3">
      <c r="A6" s="6">
        <v>5</v>
      </c>
      <c r="B6" s="8" t="s">
        <v>976</v>
      </c>
      <c r="C6" s="27" t="s">
        <v>977</v>
      </c>
      <c r="D6" s="9">
        <v>8470</v>
      </c>
      <c r="E6" s="30" t="s">
        <v>978</v>
      </c>
      <c r="F6" s="29">
        <v>0.2311</v>
      </c>
      <c r="G6" s="9">
        <v>5904899</v>
      </c>
      <c r="H6" s="9">
        <v>1451</v>
      </c>
      <c r="I6" s="9">
        <v>62</v>
      </c>
      <c r="J6" s="9">
        <v>2.21</v>
      </c>
      <c r="K6" s="9">
        <v>24.55</v>
      </c>
      <c r="L6" s="10">
        <v>12.04</v>
      </c>
      <c r="M6" s="10">
        <v>2.4900000000000002</v>
      </c>
      <c r="N6" s="7" t="str">
        <f t="shared" si="0"/>
        <v>▶</v>
      </c>
    </row>
    <row r="7" spans="1:14" x14ac:dyDescent="0.3">
      <c r="A7" s="6">
        <v>6</v>
      </c>
      <c r="B7" s="8" t="s">
        <v>979</v>
      </c>
      <c r="C7" s="27" t="s">
        <v>980</v>
      </c>
      <c r="D7" s="9">
        <v>2895</v>
      </c>
      <c r="E7" s="30" t="s">
        <v>981</v>
      </c>
      <c r="F7" s="29">
        <v>0.22409999999999999</v>
      </c>
      <c r="G7" s="9">
        <v>4963725</v>
      </c>
      <c r="H7" s="9">
        <v>506</v>
      </c>
      <c r="I7" s="9">
        <v>-24</v>
      </c>
      <c r="J7" s="9">
        <v>0.31</v>
      </c>
      <c r="K7" s="9">
        <v>-47.46</v>
      </c>
      <c r="L7" s="10">
        <v>-5.99</v>
      </c>
      <c r="M7" s="10">
        <v>1.25</v>
      </c>
      <c r="N7" s="7" t="str">
        <f t="shared" si="0"/>
        <v>▶</v>
      </c>
    </row>
    <row r="8" spans="1:14" x14ac:dyDescent="0.3">
      <c r="A8" s="6">
        <v>7</v>
      </c>
      <c r="B8" s="8" t="s">
        <v>982</v>
      </c>
      <c r="C8" s="27" t="s">
        <v>983</v>
      </c>
      <c r="D8" s="9">
        <v>11890</v>
      </c>
      <c r="E8" s="30" t="s">
        <v>984</v>
      </c>
      <c r="F8" s="29">
        <v>0.19500000000000001</v>
      </c>
      <c r="G8" s="9">
        <v>6667838</v>
      </c>
      <c r="H8" s="9">
        <v>1656</v>
      </c>
      <c r="I8" s="9">
        <v>-112</v>
      </c>
      <c r="J8" s="9">
        <v>0</v>
      </c>
      <c r="K8" s="9">
        <v>-14.5</v>
      </c>
      <c r="L8" s="10">
        <v>-68.319999999999993</v>
      </c>
      <c r="M8" s="10">
        <v>3.04</v>
      </c>
      <c r="N8" s="7" t="str">
        <f t="shared" si="0"/>
        <v>▶</v>
      </c>
    </row>
    <row r="9" spans="1:14" x14ac:dyDescent="0.3">
      <c r="A9" s="6">
        <v>8</v>
      </c>
      <c r="B9" s="8" t="s">
        <v>985</v>
      </c>
      <c r="C9" s="27" t="s">
        <v>986</v>
      </c>
      <c r="D9" s="9">
        <v>13930</v>
      </c>
      <c r="E9" s="30" t="s">
        <v>987</v>
      </c>
      <c r="F9" s="29">
        <v>0.17949999999999999</v>
      </c>
      <c r="G9" s="9">
        <v>2891936</v>
      </c>
      <c r="H9" s="9">
        <v>2011</v>
      </c>
      <c r="I9" s="9">
        <v>94</v>
      </c>
      <c r="J9" s="9">
        <v>0.63</v>
      </c>
      <c r="K9" s="9">
        <v>29.7</v>
      </c>
      <c r="L9" s="10">
        <v>7.53</v>
      </c>
      <c r="M9" s="10">
        <v>2.35</v>
      </c>
      <c r="N9" s="7" t="str">
        <f t="shared" si="0"/>
        <v>▶</v>
      </c>
    </row>
    <row r="10" spans="1:14" x14ac:dyDescent="0.3">
      <c r="A10" s="6">
        <v>9</v>
      </c>
      <c r="B10" s="8" t="s">
        <v>988</v>
      </c>
      <c r="C10" s="27" t="s">
        <v>989</v>
      </c>
      <c r="D10" s="9">
        <v>14650</v>
      </c>
      <c r="E10" s="30" t="s">
        <v>990</v>
      </c>
      <c r="F10" s="29">
        <v>0.1673</v>
      </c>
      <c r="G10" s="9">
        <v>3836170</v>
      </c>
      <c r="H10" s="9">
        <v>1885</v>
      </c>
      <c r="I10" s="9">
        <v>-111</v>
      </c>
      <c r="J10" s="9">
        <v>0</v>
      </c>
      <c r="K10" s="9">
        <v>-18.399999999999999</v>
      </c>
      <c r="L10" s="10">
        <v>-17.54</v>
      </c>
      <c r="M10" s="10">
        <v>3.76</v>
      </c>
      <c r="N10" s="7" t="str">
        <f t="shared" si="0"/>
        <v>▶</v>
      </c>
    </row>
    <row r="11" spans="1:14" x14ac:dyDescent="0.3">
      <c r="A11" s="6">
        <v>10</v>
      </c>
      <c r="B11" s="8" t="s">
        <v>991</v>
      </c>
      <c r="C11" s="27" t="s">
        <v>992</v>
      </c>
      <c r="D11" s="9">
        <v>7910</v>
      </c>
      <c r="E11" s="30" t="s">
        <v>993</v>
      </c>
      <c r="F11" s="29">
        <v>0.16489999999999999</v>
      </c>
      <c r="G11" s="9">
        <v>5408026</v>
      </c>
      <c r="H11" s="9">
        <v>3963</v>
      </c>
      <c r="I11" s="9">
        <v>26</v>
      </c>
      <c r="J11" s="9">
        <v>0</v>
      </c>
      <c r="K11" s="9">
        <v>-143.82</v>
      </c>
      <c r="L11" s="10">
        <v>-3.24</v>
      </c>
      <c r="M11" s="10">
        <v>3.58</v>
      </c>
      <c r="N11" s="7" t="str">
        <f t="shared" si="0"/>
        <v>▶</v>
      </c>
    </row>
    <row r="12" spans="1:14" x14ac:dyDescent="0.3">
      <c r="A12" s="6">
        <v>11</v>
      </c>
      <c r="B12" s="8" t="s">
        <v>994</v>
      </c>
      <c r="C12" s="27" t="s">
        <v>995</v>
      </c>
      <c r="D12" s="9">
        <v>2160</v>
      </c>
      <c r="E12" s="30" t="s">
        <v>996</v>
      </c>
      <c r="F12" s="29">
        <v>0.16</v>
      </c>
      <c r="G12" s="9">
        <v>538799</v>
      </c>
      <c r="H12" s="9">
        <v>483</v>
      </c>
      <c r="I12" s="9">
        <v>-45</v>
      </c>
      <c r="J12" s="9">
        <v>0.09</v>
      </c>
      <c r="K12" s="9">
        <v>7.94</v>
      </c>
      <c r="L12" s="10">
        <v>8.26</v>
      </c>
      <c r="M12" s="10">
        <v>0.49</v>
      </c>
      <c r="N12" s="7" t="str">
        <f t="shared" si="0"/>
        <v>▶</v>
      </c>
    </row>
    <row r="13" spans="1:14" x14ac:dyDescent="0.3">
      <c r="A13" s="6">
        <v>12</v>
      </c>
      <c r="B13" s="8" t="s">
        <v>997</v>
      </c>
      <c r="C13" s="27" t="s">
        <v>998</v>
      </c>
      <c r="D13" s="9">
        <v>6200</v>
      </c>
      <c r="E13" s="30" t="s">
        <v>999</v>
      </c>
      <c r="F13" s="29">
        <v>0.15670000000000001</v>
      </c>
      <c r="G13" s="9">
        <v>3030834</v>
      </c>
      <c r="H13" s="9">
        <v>1415</v>
      </c>
      <c r="I13" s="9">
        <v>-21</v>
      </c>
      <c r="J13" s="9">
        <v>34.700000000000003</v>
      </c>
      <c r="K13" s="9">
        <v>-55.36</v>
      </c>
      <c r="L13" s="10">
        <v>-8.6199999999999992</v>
      </c>
      <c r="M13" s="10">
        <v>2.46</v>
      </c>
      <c r="N13" s="7" t="str">
        <f t="shared" si="0"/>
        <v>▶</v>
      </c>
    </row>
    <row r="14" spans="1:14" x14ac:dyDescent="0.3">
      <c r="A14" s="6">
        <v>13</v>
      </c>
      <c r="B14" s="8" t="s">
        <v>1000</v>
      </c>
      <c r="C14" s="27" t="s">
        <v>1001</v>
      </c>
      <c r="D14" s="9">
        <v>1650</v>
      </c>
      <c r="E14" s="30" t="s">
        <v>1002</v>
      </c>
      <c r="F14" s="29">
        <v>0.14580000000000001</v>
      </c>
      <c r="G14" s="9">
        <v>2727197</v>
      </c>
      <c r="H14" s="9">
        <v>442</v>
      </c>
      <c r="I14" s="9">
        <v>-44</v>
      </c>
      <c r="J14" s="9">
        <v>0.32</v>
      </c>
      <c r="K14" s="9">
        <v>-2.87</v>
      </c>
      <c r="L14" s="10">
        <v>-129.12</v>
      </c>
      <c r="M14" s="10">
        <v>1.82</v>
      </c>
      <c r="N14" s="7" t="str">
        <f t="shared" si="0"/>
        <v>▶</v>
      </c>
    </row>
    <row r="15" spans="1:14" x14ac:dyDescent="0.3">
      <c r="A15" s="6">
        <v>14</v>
      </c>
      <c r="B15" s="8" t="s">
        <v>1003</v>
      </c>
      <c r="C15" s="27" t="s">
        <v>1004</v>
      </c>
      <c r="D15" s="9">
        <v>10050</v>
      </c>
      <c r="E15" s="30" t="s">
        <v>1005</v>
      </c>
      <c r="F15" s="29">
        <v>0.13950000000000001</v>
      </c>
      <c r="G15" s="9">
        <v>17282385</v>
      </c>
      <c r="H15" s="9">
        <v>4130</v>
      </c>
      <c r="I15" s="9">
        <v>11</v>
      </c>
      <c r="J15" s="9">
        <v>0.91</v>
      </c>
      <c r="K15" s="9">
        <v>-33.950000000000003</v>
      </c>
      <c r="L15" s="10">
        <v>-5.33</v>
      </c>
      <c r="M15" s="10">
        <v>4.18</v>
      </c>
      <c r="N15" s="7" t="str">
        <f t="shared" si="0"/>
        <v>▶</v>
      </c>
    </row>
    <row r="16" spans="1:14" x14ac:dyDescent="0.3">
      <c r="A16" s="6">
        <v>15</v>
      </c>
      <c r="B16" s="8" t="s">
        <v>1006</v>
      </c>
      <c r="C16" s="27" t="s">
        <v>1007</v>
      </c>
      <c r="D16" s="9">
        <v>3490</v>
      </c>
      <c r="E16" s="30" t="s">
        <v>1008</v>
      </c>
      <c r="F16" s="29">
        <v>0.1258</v>
      </c>
      <c r="G16" s="9">
        <v>13515135</v>
      </c>
      <c r="H16" s="9">
        <v>1289</v>
      </c>
      <c r="I16" s="9">
        <v>-161</v>
      </c>
      <c r="J16" s="9">
        <v>8.83</v>
      </c>
      <c r="K16" s="9">
        <v>-6.39</v>
      </c>
      <c r="L16" s="11">
        <v>-60.02</v>
      </c>
      <c r="M16" s="10">
        <v>4.72</v>
      </c>
      <c r="N16" s="7" t="str">
        <f t="shared" si="0"/>
        <v>▶</v>
      </c>
    </row>
    <row r="17" spans="1:14" x14ac:dyDescent="0.3">
      <c r="A17" s="6">
        <v>16</v>
      </c>
      <c r="B17" s="8" t="s">
        <v>1009</v>
      </c>
      <c r="C17" s="27" t="s">
        <v>1010</v>
      </c>
      <c r="D17" s="9">
        <v>7880</v>
      </c>
      <c r="E17" s="30" t="s">
        <v>742</v>
      </c>
      <c r="F17" s="29">
        <v>0.12089999999999999</v>
      </c>
      <c r="G17" s="9">
        <v>2265666</v>
      </c>
      <c r="H17" s="9">
        <v>1554</v>
      </c>
      <c r="I17" s="9">
        <v>54</v>
      </c>
      <c r="J17" s="9">
        <v>2.19</v>
      </c>
      <c r="K17" s="9">
        <v>-202.05</v>
      </c>
      <c r="L17" s="10" t="s">
        <v>721</v>
      </c>
      <c r="M17" s="10">
        <v>3.29</v>
      </c>
      <c r="N17" s="7" t="str">
        <f t="shared" si="0"/>
        <v>▶</v>
      </c>
    </row>
    <row r="18" spans="1:14" x14ac:dyDescent="0.3">
      <c r="A18" s="6">
        <v>17</v>
      </c>
      <c r="B18" s="8" t="s">
        <v>1011</v>
      </c>
      <c r="C18" s="27" t="s">
        <v>1012</v>
      </c>
      <c r="D18" s="9">
        <v>4450</v>
      </c>
      <c r="E18" s="30" t="s">
        <v>939</v>
      </c>
      <c r="F18" s="29">
        <v>0.1125</v>
      </c>
      <c r="G18" s="9">
        <v>268361</v>
      </c>
      <c r="H18" s="9">
        <v>429</v>
      </c>
      <c r="I18" s="9">
        <v>-53</v>
      </c>
      <c r="J18" s="9">
        <v>0.63</v>
      </c>
      <c r="K18" s="9">
        <v>-3.59</v>
      </c>
      <c r="L18" s="10">
        <v>124.68</v>
      </c>
      <c r="M18" s="10">
        <v>4.99</v>
      </c>
      <c r="N18" s="7" t="str">
        <f t="shared" si="0"/>
        <v>▶</v>
      </c>
    </row>
    <row r="19" spans="1:14" x14ac:dyDescent="0.3">
      <c r="A19" s="6">
        <v>18</v>
      </c>
      <c r="B19" s="8" t="s">
        <v>1013</v>
      </c>
      <c r="C19" s="27" t="s">
        <v>1014</v>
      </c>
      <c r="D19" s="9">
        <v>3290</v>
      </c>
      <c r="E19" s="30" t="s">
        <v>1015</v>
      </c>
      <c r="F19" s="29">
        <v>0.1115</v>
      </c>
      <c r="G19" s="9">
        <v>4806726</v>
      </c>
      <c r="H19" s="9">
        <v>928</v>
      </c>
      <c r="I19" s="9">
        <v>-25</v>
      </c>
      <c r="J19" s="9">
        <v>1.35</v>
      </c>
      <c r="K19" s="9">
        <v>-29.38</v>
      </c>
      <c r="L19" s="10">
        <v>0.64</v>
      </c>
      <c r="M19" s="10">
        <v>0.56000000000000005</v>
      </c>
      <c r="N19" s="7" t="str">
        <f t="shared" si="0"/>
        <v>▶</v>
      </c>
    </row>
    <row r="20" spans="1:14" x14ac:dyDescent="0.3">
      <c r="A20" s="6">
        <v>19</v>
      </c>
      <c r="B20" s="8" t="s">
        <v>1016</v>
      </c>
      <c r="C20" s="27" t="s">
        <v>1017</v>
      </c>
      <c r="D20" s="9">
        <v>6260</v>
      </c>
      <c r="E20" s="30" t="s">
        <v>1018</v>
      </c>
      <c r="F20" s="29">
        <v>0.106</v>
      </c>
      <c r="G20" s="9">
        <v>632421</v>
      </c>
      <c r="H20" s="9">
        <v>1379</v>
      </c>
      <c r="I20" s="9">
        <v>17</v>
      </c>
      <c r="J20" s="9">
        <v>1.72</v>
      </c>
      <c r="K20" s="9">
        <v>17.73</v>
      </c>
      <c r="L20" s="10">
        <v>1.2</v>
      </c>
      <c r="M20" s="10">
        <v>0.9</v>
      </c>
      <c r="N20" s="7" t="str">
        <f t="shared" si="0"/>
        <v>▶</v>
      </c>
    </row>
    <row r="21" spans="1:14" x14ac:dyDescent="0.3">
      <c r="A21" s="6">
        <v>20</v>
      </c>
      <c r="B21" s="8" t="s">
        <v>1019</v>
      </c>
      <c r="C21" s="27" t="s">
        <v>1020</v>
      </c>
      <c r="D21" s="9">
        <v>30000</v>
      </c>
      <c r="E21" s="30" t="s">
        <v>1021</v>
      </c>
      <c r="F21" s="29">
        <v>0.10290000000000001</v>
      </c>
      <c r="G21" s="9">
        <v>124573</v>
      </c>
      <c r="H21" s="9">
        <v>1826</v>
      </c>
      <c r="I21" s="9">
        <v>30</v>
      </c>
      <c r="J21" s="9">
        <v>0.94</v>
      </c>
      <c r="K21" s="9">
        <v>-49.02</v>
      </c>
      <c r="L21" s="10">
        <v>3.16</v>
      </c>
      <c r="M21" s="10">
        <v>2.02</v>
      </c>
      <c r="N21" s="7" t="str">
        <f t="shared" si="0"/>
        <v>▶</v>
      </c>
    </row>
    <row r="22" spans="1:14" x14ac:dyDescent="0.3">
      <c r="A22" s="6">
        <v>21</v>
      </c>
      <c r="B22" s="8" t="s">
        <v>1022</v>
      </c>
      <c r="C22" s="27" t="s">
        <v>1023</v>
      </c>
      <c r="D22" s="9">
        <v>9370</v>
      </c>
      <c r="E22" s="30" t="s">
        <v>999</v>
      </c>
      <c r="F22" s="29">
        <v>9.8500000000000004E-2</v>
      </c>
      <c r="G22" s="9">
        <v>3001428</v>
      </c>
      <c r="H22" s="9">
        <v>1666</v>
      </c>
      <c r="I22" s="9">
        <v>-146</v>
      </c>
      <c r="J22" s="9">
        <v>6.09</v>
      </c>
      <c r="K22" s="9">
        <v>-70.98</v>
      </c>
      <c r="L22" s="11">
        <v>-11.1</v>
      </c>
      <c r="M22" s="10">
        <v>1.39</v>
      </c>
      <c r="N22" s="7" t="str">
        <f t="shared" si="0"/>
        <v>▶</v>
      </c>
    </row>
    <row r="23" spans="1:14" x14ac:dyDescent="0.3">
      <c r="A23" s="6">
        <v>22</v>
      </c>
      <c r="B23" s="8" t="s">
        <v>1024</v>
      </c>
      <c r="C23" s="27" t="s">
        <v>1025</v>
      </c>
      <c r="D23" s="9">
        <v>280</v>
      </c>
      <c r="E23" s="30" t="s">
        <v>1026</v>
      </c>
      <c r="F23" s="29">
        <v>9.8000000000000004E-2</v>
      </c>
      <c r="G23" s="9">
        <v>26381258</v>
      </c>
      <c r="H23" s="9">
        <v>883</v>
      </c>
      <c r="I23" s="9">
        <v>-102</v>
      </c>
      <c r="J23" s="9">
        <v>0.66</v>
      </c>
      <c r="K23" s="9">
        <v>-4</v>
      </c>
      <c r="L23" s="10">
        <v>-19.82</v>
      </c>
      <c r="M23" s="10">
        <v>1.08</v>
      </c>
      <c r="N23" s="7" t="str">
        <f t="shared" si="0"/>
        <v>▶</v>
      </c>
    </row>
    <row r="24" spans="1:14" x14ac:dyDescent="0.3">
      <c r="A24" s="6">
        <v>23</v>
      </c>
      <c r="B24" s="8" t="s">
        <v>1027</v>
      </c>
      <c r="C24" s="27" t="s">
        <v>1028</v>
      </c>
      <c r="D24" s="9">
        <v>5110</v>
      </c>
      <c r="E24" s="30" t="s">
        <v>939</v>
      </c>
      <c r="F24" s="29">
        <v>9.6600000000000005E-2</v>
      </c>
      <c r="G24" s="9">
        <v>145100</v>
      </c>
      <c r="H24" s="9">
        <v>766</v>
      </c>
      <c r="I24" s="9">
        <v>74</v>
      </c>
      <c r="J24" s="9">
        <v>0.16</v>
      </c>
      <c r="K24" s="9">
        <v>10.92</v>
      </c>
      <c r="L24" s="10">
        <v>4.97</v>
      </c>
      <c r="M24" s="10">
        <v>0.59</v>
      </c>
      <c r="N24" s="7" t="str">
        <f t="shared" si="0"/>
        <v>▶</v>
      </c>
    </row>
    <row r="25" spans="1:14" x14ac:dyDescent="0.3">
      <c r="A25" s="6">
        <v>24</v>
      </c>
      <c r="B25" s="8" t="s">
        <v>1029</v>
      </c>
      <c r="C25" s="27" t="s">
        <v>1030</v>
      </c>
      <c r="D25" s="9">
        <v>3990</v>
      </c>
      <c r="E25" s="30" t="s">
        <v>900</v>
      </c>
      <c r="F25" s="29">
        <v>9.6199999999999994E-2</v>
      </c>
      <c r="G25" s="9">
        <v>422638</v>
      </c>
      <c r="H25" s="9">
        <v>388</v>
      </c>
      <c r="I25" s="9">
        <v>14</v>
      </c>
      <c r="J25" s="9">
        <v>1.49</v>
      </c>
      <c r="K25" s="9">
        <v>29.34</v>
      </c>
      <c r="L25" s="10">
        <v>3.8</v>
      </c>
      <c r="M25" s="10">
        <v>0.87</v>
      </c>
      <c r="N25" s="7" t="str">
        <f t="shared" si="0"/>
        <v>▶</v>
      </c>
    </row>
    <row r="26" spans="1:14" x14ac:dyDescent="0.3">
      <c r="A26" s="6">
        <v>25</v>
      </c>
      <c r="B26" s="8" t="s">
        <v>1031</v>
      </c>
      <c r="C26" s="27" t="s">
        <v>1032</v>
      </c>
      <c r="D26" s="9">
        <v>7490</v>
      </c>
      <c r="E26" s="30" t="s">
        <v>1033</v>
      </c>
      <c r="F26" s="29">
        <v>9.5000000000000001E-2</v>
      </c>
      <c r="G26" s="9">
        <v>1279482</v>
      </c>
      <c r="H26" s="9">
        <v>734</v>
      </c>
      <c r="I26" s="9">
        <v>13</v>
      </c>
      <c r="J26" s="9">
        <v>1.1299999999999999</v>
      </c>
      <c r="K26" s="9">
        <v>43.05</v>
      </c>
      <c r="L26" s="10" t="s">
        <v>721</v>
      </c>
      <c r="M26" s="10">
        <v>1.91</v>
      </c>
      <c r="N26" s="7" t="str">
        <f t="shared" si="0"/>
        <v>▶</v>
      </c>
    </row>
    <row r="27" spans="1:14" x14ac:dyDescent="0.3">
      <c r="A27" s="6">
        <v>26</v>
      </c>
      <c r="B27" s="8" t="s">
        <v>1034</v>
      </c>
      <c r="C27" s="27" t="s">
        <v>1035</v>
      </c>
      <c r="D27" s="9">
        <v>8000</v>
      </c>
      <c r="E27" s="30" t="s">
        <v>1036</v>
      </c>
      <c r="F27" s="29">
        <v>9.4399999999999998E-2</v>
      </c>
      <c r="G27" s="9">
        <v>2575376</v>
      </c>
      <c r="H27" s="9">
        <v>730</v>
      </c>
      <c r="I27" s="9">
        <v>174</v>
      </c>
      <c r="J27" s="9">
        <v>0.79</v>
      </c>
      <c r="K27" s="9">
        <v>55.56</v>
      </c>
      <c r="L27" s="10">
        <v>14.82</v>
      </c>
      <c r="M27" s="10">
        <v>0.62</v>
      </c>
      <c r="N27" s="7" t="str">
        <f t="shared" si="0"/>
        <v>▶</v>
      </c>
    </row>
    <row r="28" spans="1:14" x14ac:dyDescent="0.3">
      <c r="A28" s="6">
        <v>27</v>
      </c>
      <c r="B28" s="8" t="s">
        <v>1037</v>
      </c>
      <c r="C28" s="27" t="s">
        <v>1038</v>
      </c>
      <c r="D28" s="9">
        <v>1020</v>
      </c>
      <c r="E28" s="30" t="s">
        <v>1039</v>
      </c>
      <c r="F28" s="29">
        <v>9.3200000000000005E-2</v>
      </c>
      <c r="G28" s="9">
        <v>11543442</v>
      </c>
      <c r="H28" s="9">
        <v>517</v>
      </c>
      <c r="I28" s="9">
        <v>22</v>
      </c>
      <c r="J28" s="9">
        <v>0.77</v>
      </c>
      <c r="K28" s="9">
        <v>10.85</v>
      </c>
      <c r="L28" s="10">
        <v>3.17</v>
      </c>
      <c r="M28" s="10">
        <v>0.83</v>
      </c>
      <c r="N28" s="7" t="str">
        <f t="shared" si="0"/>
        <v>▶</v>
      </c>
    </row>
    <row r="29" spans="1:14" x14ac:dyDescent="0.3">
      <c r="A29" s="6">
        <v>28</v>
      </c>
      <c r="B29" s="8" t="s">
        <v>1040</v>
      </c>
      <c r="C29" s="27" t="s">
        <v>1041</v>
      </c>
      <c r="D29" s="9">
        <v>2160</v>
      </c>
      <c r="E29" s="30" t="s">
        <v>1042</v>
      </c>
      <c r="F29" s="29">
        <v>9.1499999999999998E-2</v>
      </c>
      <c r="G29" s="9">
        <v>7074377</v>
      </c>
      <c r="H29" s="9">
        <v>438</v>
      </c>
      <c r="I29" s="9">
        <v>-41</v>
      </c>
      <c r="J29" s="9">
        <v>0.27</v>
      </c>
      <c r="K29" s="9">
        <v>-7.94</v>
      </c>
      <c r="L29" s="11">
        <v>-4.6900000000000004</v>
      </c>
      <c r="M29" s="10">
        <v>0.74</v>
      </c>
      <c r="N29" s="7" t="str">
        <f t="shared" si="0"/>
        <v>▶</v>
      </c>
    </row>
    <row r="30" spans="1:14" x14ac:dyDescent="0.3">
      <c r="A30" s="6">
        <v>29</v>
      </c>
      <c r="B30" s="8" t="s">
        <v>1043</v>
      </c>
      <c r="C30" s="27" t="s">
        <v>1044</v>
      </c>
      <c r="D30" s="9">
        <v>1347</v>
      </c>
      <c r="E30" s="30" t="s">
        <v>1045</v>
      </c>
      <c r="F30" s="29">
        <v>9.0700000000000003E-2</v>
      </c>
      <c r="G30" s="9">
        <v>6870533</v>
      </c>
      <c r="H30" s="9">
        <v>1437</v>
      </c>
      <c r="I30" s="9">
        <v>-13</v>
      </c>
      <c r="J30" s="9">
        <v>0.85</v>
      </c>
      <c r="K30" s="9">
        <v>-6.91</v>
      </c>
      <c r="L30" s="11">
        <v>-5.77</v>
      </c>
      <c r="M30" s="10">
        <v>1.95</v>
      </c>
      <c r="N30" s="7" t="str">
        <f t="shared" si="0"/>
        <v>▶</v>
      </c>
    </row>
    <row r="31" spans="1:14" x14ac:dyDescent="0.3">
      <c r="A31" s="6">
        <v>30</v>
      </c>
      <c r="B31" s="8" t="s">
        <v>1046</v>
      </c>
      <c r="C31" s="27" t="s">
        <v>1047</v>
      </c>
      <c r="D31" s="9">
        <v>1075</v>
      </c>
      <c r="E31" s="30" t="s">
        <v>920</v>
      </c>
      <c r="F31" s="29">
        <v>8.5900000000000004E-2</v>
      </c>
      <c r="G31" s="9">
        <v>4661576</v>
      </c>
      <c r="H31" s="9">
        <v>1372</v>
      </c>
      <c r="I31" s="9">
        <v>397</v>
      </c>
      <c r="J31" s="9">
        <v>2.17</v>
      </c>
      <c r="K31" s="9">
        <v>10.54</v>
      </c>
      <c r="L31" s="10">
        <v>15.47</v>
      </c>
      <c r="M31" s="10">
        <v>0.82</v>
      </c>
      <c r="N31" s="7" t="str">
        <f t="shared" si="0"/>
        <v>▶</v>
      </c>
    </row>
    <row r="32" spans="1:14" x14ac:dyDescent="0.3">
      <c r="A32" s="6">
        <v>31</v>
      </c>
      <c r="B32" s="8" t="s">
        <v>1048</v>
      </c>
      <c r="C32" s="28" t="s">
        <v>1049</v>
      </c>
      <c r="D32" s="9">
        <v>4600</v>
      </c>
      <c r="E32" s="30" t="s">
        <v>1050</v>
      </c>
      <c r="F32" s="29">
        <v>8.4900000000000003E-2</v>
      </c>
      <c r="G32" s="9">
        <v>758057</v>
      </c>
      <c r="H32" s="10">
        <v>401</v>
      </c>
      <c r="I32" s="10">
        <v>-58</v>
      </c>
      <c r="J32" s="10">
        <v>2.0299999999999998</v>
      </c>
      <c r="K32" s="10">
        <v>-11.92</v>
      </c>
      <c r="L32" s="10">
        <v>-0.51</v>
      </c>
      <c r="M32" s="10">
        <v>1.3</v>
      </c>
      <c r="N32" s="7" t="str">
        <f t="shared" si="0"/>
        <v>▶</v>
      </c>
    </row>
    <row r="33" spans="1:14" x14ac:dyDescent="0.3">
      <c r="A33" s="6">
        <v>32</v>
      </c>
      <c r="B33" s="8" t="s">
        <v>1051</v>
      </c>
      <c r="C33" s="28" t="s">
        <v>1052</v>
      </c>
      <c r="D33" s="9">
        <v>23900</v>
      </c>
      <c r="E33" s="30" t="s">
        <v>915</v>
      </c>
      <c r="F33" s="29">
        <v>8.14E-2</v>
      </c>
      <c r="G33" s="9">
        <v>5936600</v>
      </c>
      <c r="H33" s="9">
        <v>13826</v>
      </c>
      <c r="I33" s="10">
        <v>285</v>
      </c>
      <c r="J33" s="10">
        <v>2.5</v>
      </c>
      <c r="K33" s="10">
        <v>-61.28</v>
      </c>
      <c r="L33" s="10">
        <v>5.15</v>
      </c>
      <c r="M33" s="10">
        <v>3.99</v>
      </c>
      <c r="N33" s="7" t="str">
        <f t="shared" si="0"/>
        <v>▶</v>
      </c>
    </row>
    <row r="34" spans="1:14" x14ac:dyDescent="0.3">
      <c r="A34" s="6">
        <v>33</v>
      </c>
      <c r="B34" s="8" t="s">
        <v>1053</v>
      </c>
      <c r="C34" s="28" t="s">
        <v>1054</v>
      </c>
      <c r="D34" s="9">
        <v>9460</v>
      </c>
      <c r="E34" s="30" t="s">
        <v>1055</v>
      </c>
      <c r="F34" s="29">
        <v>8.1100000000000005E-2</v>
      </c>
      <c r="G34" s="9">
        <v>4810907</v>
      </c>
      <c r="H34" s="10">
        <v>985</v>
      </c>
      <c r="I34" s="10">
        <v>100</v>
      </c>
      <c r="J34" s="10">
        <v>6.19</v>
      </c>
      <c r="K34" s="10">
        <v>16.600000000000001</v>
      </c>
      <c r="L34" s="10">
        <v>9.5500000000000007</v>
      </c>
      <c r="M34" s="10">
        <v>1.07</v>
      </c>
      <c r="N34" s="7" t="str">
        <f t="shared" si="0"/>
        <v>▶</v>
      </c>
    </row>
    <row r="35" spans="1:14" x14ac:dyDescent="0.3">
      <c r="A35" s="6">
        <v>34</v>
      </c>
      <c r="B35" s="8" t="s">
        <v>1056</v>
      </c>
      <c r="C35" s="28" t="s">
        <v>1057</v>
      </c>
      <c r="D35" s="9">
        <v>3600</v>
      </c>
      <c r="E35" s="30" t="s">
        <v>1058</v>
      </c>
      <c r="F35" s="29">
        <v>7.7799999999999994E-2</v>
      </c>
      <c r="G35" s="9">
        <v>5761844</v>
      </c>
      <c r="H35" s="10">
        <v>602</v>
      </c>
      <c r="I35" s="10">
        <v>60</v>
      </c>
      <c r="J35" s="10">
        <v>13.28</v>
      </c>
      <c r="K35" s="10">
        <v>7.13</v>
      </c>
      <c r="L35" s="10">
        <v>10.51</v>
      </c>
      <c r="M35" s="10">
        <v>0.8</v>
      </c>
      <c r="N35" s="7" t="str">
        <f t="shared" si="0"/>
        <v>▶</v>
      </c>
    </row>
    <row r="36" spans="1:14" x14ac:dyDescent="0.3">
      <c r="A36" s="6">
        <v>35</v>
      </c>
      <c r="B36" s="8" t="s">
        <v>1059</v>
      </c>
      <c r="C36" s="28" t="s">
        <v>1060</v>
      </c>
      <c r="D36" s="9">
        <v>14520</v>
      </c>
      <c r="E36" s="30" t="s">
        <v>1061</v>
      </c>
      <c r="F36" s="29">
        <v>7.6399999999999996E-2</v>
      </c>
      <c r="G36" s="9">
        <v>289132</v>
      </c>
      <c r="H36" s="9">
        <v>1784</v>
      </c>
      <c r="I36" s="10">
        <v>8</v>
      </c>
      <c r="J36" s="10">
        <v>2.86</v>
      </c>
      <c r="K36" s="10">
        <v>118.05</v>
      </c>
      <c r="L36" s="10">
        <v>2.57</v>
      </c>
      <c r="M36" s="10">
        <v>1.84</v>
      </c>
      <c r="N36" s="7" t="str">
        <f t="shared" si="0"/>
        <v>▶</v>
      </c>
    </row>
    <row r="37" spans="1:14" x14ac:dyDescent="0.3">
      <c r="A37" s="6">
        <v>36</v>
      </c>
      <c r="B37" s="8" t="s">
        <v>1062</v>
      </c>
      <c r="C37" s="28" t="s">
        <v>1063</v>
      </c>
      <c r="D37" s="9">
        <v>1344</v>
      </c>
      <c r="E37" s="30" t="s">
        <v>1064</v>
      </c>
      <c r="F37" s="29">
        <v>7.5200000000000003E-2</v>
      </c>
      <c r="G37" s="9">
        <v>98837</v>
      </c>
      <c r="H37" s="10">
        <v>176</v>
      </c>
      <c r="I37" s="10">
        <v>-246</v>
      </c>
      <c r="J37" s="10">
        <v>0</v>
      </c>
      <c r="K37" s="10">
        <v>-0.88</v>
      </c>
      <c r="L37" s="10">
        <v>-77.58</v>
      </c>
      <c r="M37" s="10">
        <v>0.45</v>
      </c>
      <c r="N37" s="7" t="str">
        <f t="shared" si="0"/>
        <v>▶</v>
      </c>
    </row>
    <row r="38" spans="1:14" x14ac:dyDescent="0.3">
      <c r="A38" s="6">
        <v>37</v>
      </c>
      <c r="B38" s="8" t="s">
        <v>1065</v>
      </c>
      <c r="C38" s="28" t="s">
        <v>1066</v>
      </c>
      <c r="D38" s="9">
        <v>14880</v>
      </c>
      <c r="E38" s="30" t="s">
        <v>1061</v>
      </c>
      <c r="F38" s="29">
        <v>7.4399999999999994E-2</v>
      </c>
      <c r="G38" s="9">
        <v>129601</v>
      </c>
      <c r="H38" s="9">
        <v>1205</v>
      </c>
      <c r="I38" s="10">
        <v>-69</v>
      </c>
      <c r="J38" s="10">
        <v>1.38</v>
      </c>
      <c r="K38" s="10">
        <v>-8.3699999999999992</v>
      </c>
      <c r="L38" s="11">
        <v>-45024.03</v>
      </c>
      <c r="M38" s="10">
        <v>7.69</v>
      </c>
      <c r="N38" s="7" t="str">
        <f t="shared" si="0"/>
        <v>▶</v>
      </c>
    </row>
    <row r="39" spans="1:14" x14ac:dyDescent="0.3">
      <c r="A39" s="6">
        <v>38</v>
      </c>
      <c r="B39" s="8" t="s">
        <v>1067</v>
      </c>
      <c r="C39" s="28" t="s">
        <v>1068</v>
      </c>
      <c r="D39" s="9">
        <v>6650</v>
      </c>
      <c r="E39" s="30" t="s">
        <v>939</v>
      </c>
      <c r="F39" s="29">
        <v>7.2599999999999998E-2</v>
      </c>
      <c r="G39" s="9">
        <v>98537</v>
      </c>
      <c r="H39" s="10">
        <v>850</v>
      </c>
      <c r="I39" s="10">
        <v>71</v>
      </c>
      <c r="J39" s="10">
        <v>1.61</v>
      </c>
      <c r="K39" s="10">
        <v>-25.38</v>
      </c>
      <c r="L39" s="10">
        <v>5.81</v>
      </c>
      <c r="M39" s="10">
        <v>1.25</v>
      </c>
      <c r="N39" s="7" t="str">
        <f t="shared" si="0"/>
        <v>▶</v>
      </c>
    </row>
    <row r="40" spans="1:14" x14ac:dyDescent="0.3">
      <c r="A40" s="6">
        <v>39</v>
      </c>
      <c r="B40" s="8" t="s">
        <v>1069</v>
      </c>
      <c r="C40" s="28" t="s">
        <v>1070</v>
      </c>
      <c r="D40" s="9">
        <v>5490</v>
      </c>
      <c r="E40" s="30" t="s">
        <v>942</v>
      </c>
      <c r="F40" s="29">
        <v>7.2300000000000003E-2</v>
      </c>
      <c r="G40" s="9">
        <v>198866</v>
      </c>
      <c r="H40" s="9">
        <v>1234</v>
      </c>
      <c r="I40" s="10">
        <v>-43</v>
      </c>
      <c r="J40" s="10">
        <v>1.54</v>
      </c>
      <c r="K40" s="10">
        <v>-9.1999999999999993</v>
      </c>
      <c r="L40" s="10">
        <v>-20.66</v>
      </c>
      <c r="M40" s="10">
        <v>4.68</v>
      </c>
      <c r="N40" s="7" t="str">
        <f t="shared" si="0"/>
        <v>▶</v>
      </c>
    </row>
    <row r="41" spans="1:14" x14ac:dyDescent="0.3">
      <c r="A41" s="6">
        <v>40</v>
      </c>
      <c r="B41" s="8" t="s">
        <v>1071</v>
      </c>
      <c r="C41" s="28" t="s">
        <v>1072</v>
      </c>
      <c r="D41" s="9">
        <v>2350</v>
      </c>
      <c r="E41" s="30" t="s">
        <v>1073</v>
      </c>
      <c r="F41" s="29">
        <v>7.0599999999999996E-2</v>
      </c>
      <c r="G41" s="9">
        <v>302811</v>
      </c>
      <c r="H41" s="10">
        <v>272</v>
      </c>
      <c r="I41" s="10">
        <v>-11</v>
      </c>
      <c r="J41" s="10">
        <v>0.36</v>
      </c>
      <c r="K41" s="10">
        <v>-44.34</v>
      </c>
      <c r="L41" s="10">
        <v>-2.82</v>
      </c>
      <c r="M41" s="10">
        <v>1.24</v>
      </c>
      <c r="N41" s="7" t="str">
        <f t="shared" si="0"/>
        <v>▶</v>
      </c>
    </row>
    <row r="42" spans="1:14" x14ac:dyDescent="0.3">
      <c r="A42" s="6">
        <v>41</v>
      </c>
      <c r="B42" s="8" t="s">
        <v>1074</v>
      </c>
      <c r="C42" s="28" t="s">
        <v>1075</v>
      </c>
      <c r="D42" s="9">
        <v>9200</v>
      </c>
      <c r="E42" s="30" t="s">
        <v>1018</v>
      </c>
      <c r="F42" s="29">
        <v>6.9800000000000001E-2</v>
      </c>
      <c r="G42" s="9">
        <v>106220</v>
      </c>
      <c r="H42" s="10">
        <v>837</v>
      </c>
      <c r="I42" s="10">
        <v>124</v>
      </c>
      <c r="J42" s="10">
        <v>0</v>
      </c>
      <c r="K42" s="10">
        <v>9.7100000000000009</v>
      </c>
      <c r="L42" s="10">
        <v>0.2</v>
      </c>
      <c r="M42" s="10">
        <v>0.5</v>
      </c>
      <c r="N42" s="7" t="str">
        <f t="shared" si="0"/>
        <v>▶</v>
      </c>
    </row>
    <row r="43" spans="1:14" x14ac:dyDescent="0.3">
      <c r="A43" s="6">
        <v>42</v>
      </c>
      <c r="B43" s="8" t="s">
        <v>1076</v>
      </c>
      <c r="C43" s="28" t="s">
        <v>1077</v>
      </c>
      <c r="D43" s="9">
        <v>27900</v>
      </c>
      <c r="E43" s="30" t="s">
        <v>915</v>
      </c>
      <c r="F43" s="29">
        <v>6.9000000000000006E-2</v>
      </c>
      <c r="G43" s="9">
        <v>429645</v>
      </c>
      <c r="H43" s="9">
        <v>7224</v>
      </c>
      <c r="I43" s="10">
        <v>-7</v>
      </c>
      <c r="J43" s="10">
        <v>1.73</v>
      </c>
      <c r="K43" s="10">
        <v>398.57</v>
      </c>
      <c r="L43" s="10">
        <v>-4.4800000000000004</v>
      </c>
      <c r="M43" s="10">
        <v>19.309999999999999</v>
      </c>
      <c r="N43" s="7" t="str">
        <f t="shared" si="0"/>
        <v>▶</v>
      </c>
    </row>
    <row r="44" spans="1:14" x14ac:dyDescent="0.3">
      <c r="A44" s="6">
        <v>43</v>
      </c>
      <c r="B44" s="8" t="s">
        <v>1078</v>
      </c>
      <c r="C44" s="28" t="s">
        <v>1079</v>
      </c>
      <c r="D44" s="9">
        <v>9920</v>
      </c>
      <c r="E44" s="30" t="s">
        <v>1080</v>
      </c>
      <c r="F44" s="29">
        <v>6.9000000000000006E-2</v>
      </c>
      <c r="G44" s="9">
        <v>5583354</v>
      </c>
      <c r="H44" s="9">
        <v>2401</v>
      </c>
      <c r="I44" s="10">
        <v>48</v>
      </c>
      <c r="J44" s="10">
        <v>1</v>
      </c>
      <c r="K44" s="10">
        <v>47.92</v>
      </c>
      <c r="L44" s="10">
        <v>14.66</v>
      </c>
      <c r="M44" s="10">
        <v>4.01</v>
      </c>
      <c r="N44" s="7" t="str">
        <f t="shared" si="0"/>
        <v>▶</v>
      </c>
    </row>
    <row r="45" spans="1:14" x14ac:dyDescent="0.3">
      <c r="A45" s="6">
        <v>44</v>
      </c>
      <c r="B45" s="8" t="s">
        <v>1081</v>
      </c>
      <c r="C45" s="28" t="s">
        <v>1082</v>
      </c>
      <c r="D45" s="9">
        <v>20100</v>
      </c>
      <c r="E45" s="30" t="s">
        <v>1083</v>
      </c>
      <c r="F45" s="29">
        <v>6.8599999999999994E-2</v>
      </c>
      <c r="G45" s="9">
        <v>7849389</v>
      </c>
      <c r="H45" s="9">
        <v>7114</v>
      </c>
      <c r="I45" s="10">
        <v>145</v>
      </c>
      <c r="J45" s="10">
        <v>0.24</v>
      </c>
      <c r="K45" s="10">
        <v>41.79</v>
      </c>
      <c r="L45" s="10">
        <v>5.87</v>
      </c>
      <c r="M45" s="10">
        <v>3.08</v>
      </c>
      <c r="N45" s="7" t="str">
        <f t="shared" si="0"/>
        <v>▶</v>
      </c>
    </row>
    <row r="46" spans="1:14" x14ac:dyDescent="0.3">
      <c r="A46" s="6">
        <v>45</v>
      </c>
      <c r="B46" s="8" t="s">
        <v>1084</v>
      </c>
      <c r="C46" s="28" t="s">
        <v>1085</v>
      </c>
      <c r="D46" s="9">
        <v>1430</v>
      </c>
      <c r="E46" s="30" t="s">
        <v>1086</v>
      </c>
      <c r="F46" s="29">
        <v>6.8000000000000005E-2</v>
      </c>
      <c r="G46" s="9">
        <v>26956</v>
      </c>
      <c r="H46" s="10">
        <v>315</v>
      </c>
      <c r="I46" s="10">
        <v>-86</v>
      </c>
      <c r="J46" s="10">
        <v>2.0099999999999998</v>
      </c>
      <c r="K46" s="10">
        <v>-3.53</v>
      </c>
      <c r="L46" s="10">
        <v>-27.57</v>
      </c>
      <c r="M46" s="10">
        <v>2.15</v>
      </c>
      <c r="N46" s="7" t="str">
        <f t="shared" si="0"/>
        <v>▶</v>
      </c>
    </row>
    <row r="47" spans="1:14" x14ac:dyDescent="0.3">
      <c r="A47" s="6">
        <v>46</v>
      </c>
      <c r="B47" s="8" t="s">
        <v>1087</v>
      </c>
      <c r="C47" s="28" t="s">
        <v>1088</v>
      </c>
      <c r="D47" s="9">
        <v>1131</v>
      </c>
      <c r="E47" s="30" t="s">
        <v>1089</v>
      </c>
      <c r="F47" s="29">
        <v>6.7000000000000004E-2</v>
      </c>
      <c r="G47" s="9">
        <v>4367002</v>
      </c>
      <c r="H47" s="10">
        <v>435</v>
      </c>
      <c r="I47" s="10">
        <v>88</v>
      </c>
      <c r="J47" s="10">
        <v>2.2999999999999998</v>
      </c>
      <c r="K47" s="10">
        <v>-37.700000000000003</v>
      </c>
      <c r="L47" s="10">
        <v>20.86</v>
      </c>
      <c r="M47" s="10">
        <v>1.53</v>
      </c>
      <c r="N47" s="7" t="str">
        <f t="shared" si="0"/>
        <v>▶</v>
      </c>
    </row>
    <row r="48" spans="1:14" x14ac:dyDescent="0.3">
      <c r="A48" s="6">
        <v>47</v>
      </c>
      <c r="B48" s="8" t="s">
        <v>1090</v>
      </c>
      <c r="C48" s="28" t="s">
        <v>1091</v>
      </c>
      <c r="D48" s="9">
        <v>7540</v>
      </c>
      <c r="E48" s="30" t="s">
        <v>888</v>
      </c>
      <c r="F48" s="29">
        <v>6.6500000000000004E-2</v>
      </c>
      <c r="G48" s="9">
        <v>1095057</v>
      </c>
      <c r="H48" s="10">
        <v>736</v>
      </c>
      <c r="I48" s="10">
        <v>16</v>
      </c>
      <c r="J48" s="10">
        <v>1.79</v>
      </c>
      <c r="K48" s="10">
        <v>359.05</v>
      </c>
      <c r="L48" s="10">
        <v>3.61</v>
      </c>
      <c r="M48" s="10">
        <v>1.79</v>
      </c>
      <c r="N48" s="7" t="str">
        <f t="shared" si="0"/>
        <v>▶</v>
      </c>
    </row>
    <row r="49" spans="1:14" x14ac:dyDescent="0.3">
      <c r="A49" s="6">
        <v>48</v>
      </c>
      <c r="B49" s="8" t="s">
        <v>1092</v>
      </c>
      <c r="C49" s="28" t="s">
        <v>1093</v>
      </c>
      <c r="D49" s="9">
        <v>72300</v>
      </c>
      <c r="E49" s="30" t="s">
        <v>894</v>
      </c>
      <c r="F49" s="29">
        <v>6.6400000000000001E-2</v>
      </c>
      <c r="G49" s="9">
        <v>181434</v>
      </c>
      <c r="H49" s="9">
        <v>8818</v>
      </c>
      <c r="I49" s="10">
        <v>119</v>
      </c>
      <c r="J49" s="10">
        <v>9.1</v>
      </c>
      <c r="K49" s="10">
        <v>116.61</v>
      </c>
      <c r="L49" s="10">
        <v>7.65</v>
      </c>
      <c r="M49" s="10">
        <v>3.58</v>
      </c>
      <c r="N49" s="7" t="str">
        <f t="shared" si="0"/>
        <v>▶</v>
      </c>
    </row>
    <row r="50" spans="1:14" x14ac:dyDescent="0.3">
      <c r="A50" s="6">
        <v>49</v>
      </c>
      <c r="B50" s="8" t="s">
        <v>1094</v>
      </c>
      <c r="C50" s="28" t="s">
        <v>1095</v>
      </c>
      <c r="D50" s="9">
        <v>19030</v>
      </c>
      <c r="E50" s="30" t="s">
        <v>1096</v>
      </c>
      <c r="F50" s="29">
        <v>6.6100000000000006E-2</v>
      </c>
      <c r="G50" s="9">
        <v>228958</v>
      </c>
      <c r="H50" s="9">
        <v>2863</v>
      </c>
      <c r="I50" s="10">
        <v>289</v>
      </c>
      <c r="J50" s="10">
        <v>4.17</v>
      </c>
      <c r="K50" s="10">
        <v>8.91</v>
      </c>
      <c r="L50" s="10">
        <v>31.41</v>
      </c>
      <c r="M50" s="10">
        <v>1.92</v>
      </c>
      <c r="N50" s="7" t="str">
        <f t="shared" si="0"/>
        <v>▶</v>
      </c>
    </row>
    <row r="51" spans="1:14" x14ac:dyDescent="0.3">
      <c r="A51" s="6">
        <v>50</v>
      </c>
      <c r="B51" s="8" t="s">
        <v>1097</v>
      </c>
      <c r="C51" s="28" t="s">
        <v>1098</v>
      </c>
      <c r="D51" s="9">
        <v>1734</v>
      </c>
      <c r="E51" s="30" t="s">
        <v>1099</v>
      </c>
      <c r="F51" s="29">
        <v>6.5100000000000005E-2</v>
      </c>
      <c r="G51" s="9">
        <v>12847099</v>
      </c>
      <c r="H51" s="10">
        <v>521</v>
      </c>
      <c r="I51" s="10">
        <v>33</v>
      </c>
      <c r="J51" s="10">
        <v>0.09</v>
      </c>
      <c r="K51" s="10">
        <v>48.17</v>
      </c>
      <c r="L51" s="10">
        <v>7.37</v>
      </c>
      <c r="M51" s="10">
        <v>1.3</v>
      </c>
      <c r="N51" s="7" t="str">
        <f t="shared" si="0"/>
        <v>▶</v>
      </c>
    </row>
    <row r="52" spans="1:14" x14ac:dyDescent="0.3">
      <c r="A52" s="6">
        <v>51</v>
      </c>
      <c r="B52" s="8" t="s">
        <v>1100</v>
      </c>
      <c r="C52" s="28" t="s">
        <v>1101</v>
      </c>
      <c r="D52" s="9">
        <v>14000</v>
      </c>
      <c r="E52" s="30" t="s">
        <v>742</v>
      </c>
      <c r="F52" s="29">
        <v>6.4600000000000005E-2</v>
      </c>
      <c r="G52" s="9">
        <v>149924</v>
      </c>
      <c r="H52" s="9">
        <v>2088</v>
      </c>
      <c r="I52" s="10">
        <v>44</v>
      </c>
      <c r="J52" s="10">
        <v>5.15</v>
      </c>
      <c r="K52" s="10">
        <v>12.44</v>
      </c>
      <c r="L52" s="10">
        <v>2.41</v>
      </c>
      <c r="M52" s="10">
        <v>1.07</v>
      </c>
      <c r="N52" s="7" t="str">
        <f t="shared" si="0"/>
        <v>▶</v>
      </c>
    </row>
    <row r="53" spans="1:14" x14ac:dyDescent="0.3">
      <c r="A53" s="6">
        <v>52</v>
      </c>
      <c r="B53" s="8" t="s">
        <v>1102</v>
      </c>
      <c r="C53" s="28" t="s">
        <v>1103</v>
      </c>
      <c r="D53" s="9">
        <v>14940</v>
      </c>
      <c r="E53" s="30" t="s">
        <v>1104</v>
      </c>
      <c r="F53" s="29">
        <v>6.3299999999999995E-2</v>
      </c>
      <c r="G53" s="9">
        <v>628191</v>
      </c>
      <c r="H53" s="9">
        <v>3268</v>
      </c>
      <c r="I53" s="10">
        <v>-159</v>
      </c>
      <c r="J53" s="10">
        <v>4.04</v>
      </c>
      <c r="K53" s="10">
        <v>-33.270000000000003</v>
      </c>
      <c r="L53" s="10">
        <v>-56.25</v>
      </c>
      <c r="M53" s="10">
        <v>5.5</v>
      </c>
      <c r="N53" s="7" t="str">
        <f t="shared" si="0"/>
        <v>▶</v>
      </c>
    </row>
    <row r="54" spans="1:14" x14ac:dyDescent="0.3">
      <c r="A54" s="6">
        <v>53</v>
      </c>
      <c r="B54" s="8" t="s">
        <v>1105</v>
      </c>
      <c r="C54" s="28" t="s">
        <v>1106</v>
      </c>
      <c r="D54" s="9">
        <v>7600</v>
      </c>
      <c r="E54" s="30" t="s">
        <v>939</v>
      </c>
      <c r="F54" s="29">
        <v>6.2899999999999998E-2</v>
      </c>
      <c r="G54" s="9">
        <v>202176</v>
      </c>
      <c r="H54" s="9">
        <v>1830</v>
      </c>
      <c r="I54" s="10">
        <v>-110</v>
      </c>
      <c r="J54" s="10">
        <v>1.79</v>
      </c>
      <c r="K54" s="10">
        <v>-19.690000000000001</v>
      </c>
      <c r="L54" s="10">
        <v>-5.81</v>
      </c>
      <c r="M54" s="10">
        <v>1.49</v>
      </c>
      <c r="N54" s="7" t="str">
        <f t="shared" si="0"/>
        <v>▶</v>
      </c>
    </row>
    <row r="55" spans="1:14" x14ac:dyDescent="0.3">
      <c r="A55" s="6">
        <v>54</v>
      </c>
      <c r="B55" s="8" t="s">
        <v>1107</v>
      </c>
      <c r="C55" s="28" t="s">
        <v>1108</v>
      </c>
      <c r="D55" s="9">
        <v>138000</v>
      </c>
      <c r="E55" s="30" t="s">
        <v>784</v>
      </c>
      <c r="F55" s="29">
        <v>6.0699999999999997E-2</v>
      </c>
      <c r="G55" s="9">
        <v>1308467</v>
      </c>
      <c r="H55" s="9">
        <v>134966</v>
      </c>
      <c r="I55" s="9">
        <v>1560</v>
      </c>
      <c r="J55" s="10">
        <v>11.45</v>
      </c>
      <c r="K55" s="10">
        <v>-62.11</v>
      </c>
      <c r="L55" s="10">
        <v>-0.64</v>
      </c>
      <c r="M55" s="10">
        <v>10.4</v>
      </c>
      <c r="N55" s="7" t="str">
        <f t="shared" si="0"/>
        <v>▶</v>
      </c>
    </row>
    <row r="56" spans="1:14" x14ac:dyDescent="0.3">
      <c r="A56" s="6">
        <v>55</v>
      </c>
      <c r="B56" s="8" t="s">
        <v>1109</v>
      </c>
      <c r="C56" s="28" t="s">
        <v>1110</v>
      </c>
      <c r="D56" s="9">
        <v>3260</v>
      </c>
      <c r="E56" s="30" t="s">
        <v>832</v>
      </c>
      <c r="F56" s="29">
        <v>5.8400000000000001E-2</v>
      </c>
      <c r="G56" s="9">
        <v>93952</v>
      </c>
      <c r="H56" s="10">
        <v>506</v>
      </c>
      <c r="I56" s="10">
        <v>-45</v>
      </c>
      <c r="J56" s="10">
        <v>1.03</v>
      </c>
      <c r="K56" s="10">
        <v>-15.31</v>
      </c>
      <c r="L56" s="10">
        <v>-0.15</v>
      </c>
      <c r="M56" s="10">
        <v>0.48</v>
      </c>
      <c r="N56" s="7" t="str">
        <f t="shared" si="0"/>
        <v>▶</v>
      </c>
    </row>
    <row r="57" spans="1:14" x14ac:dyDescent="0.3">
      <c r="A57" s="6">
        <v>56</v>
      </c>
      <c r="B57" s="8" t="s">
        <v>1111</v>
      </c>
      <c r="C57" s="28" t="s">
        <v>1112</v>
      </c>
      <c r="D57" s="9">
        <v>1299</v>
      </c>
      <c r="E57" s="30" t="s">
        <v>1089</v>
      </c>
      <c r="F57" s="29">
        <v>5.7799999999999997E-2</v>
      </c>
      <c r="G57" s="9">
        <v>3414138</v>
      </c>
      <c r="H57" s="9">
        <v>1309</v>
      </c>
      <c r="I57" s="10">
        <v>-16</v>
      </c>
      <c r="J57" s="10">
        <v>2.95</v>
      </c>
      <c r="K57" s="10">
        <v>108.25</v>
      </c>
      <c r="L57" s="10">
        <v>-0.04</v>
      </c>
      <c r="M57" s="10">
        <v>1.17</v>
      </c>
      <c r="N57" s="7" t="str">
        <f t="shared" si="0"/>
        <v>▶</v>
      </c>
    </row>
    <row r="58" spans="1:14" x14ac:dyDescent="0.3">
      <c r="A58" s="6">
        <v>57</v>
      </c>
      <c r="B58" s="8" t="s">
        <v>1113</v>
      </c>
      <c r="C58" s="28" t="s">
        <v>1114</v>
      </c>
      <c r="D58" s="9">
        <v>7710</v>
      </c>
      <c r="E58" s="30" t="s">
        <v>1115</v>
      </c>
      <c r="F58" s="29">
        <v>5.7599999999999998E-2</v>
      </c>
      <c r="G58" s="9">
        <v>59417</v>
      </c>
      <c r="H58" s="9">
        <v>1279</v>
      </c>
      <c r="I58" s="10">
        <v>80</v>
      </c>
      <c r="J58" s="10">
        <v>0.86</v>
      </c>
      <c r="K58" s="10">
        <v>-22.95</v>
      </c>
      <c r="L58" s="10">
        <v>11.02</v>
      </c>
      <c r="M58" s="10">
        <v>2.02</v>
      </c>
      <c r="N58" s="7" t="str">
        <f t="shared" si="0"/>
        <v>▶</v>
      </c>
    </row>
    <row r="59" spans="1:14" x14ac:dyDescent="0.3">
      <c r="A59" s="6">
        <v>58</v>
      </c>
      <c r="B59" s="8" t="s">
        <v>1116</v>
      </c>
      <c r="C59" s="28" t="s">
        <v>1117</v>
      </c>
      <c r="D59" s="9">
        <v>1195</v>
      </c>
      <c r="E59" s="30" t="s">
        <v>1118</v>
      </c>
      <c r="F59" s="29">
        <v>5.7500000000000002E-2</v>
      </c>
      <c r="G59" s="9">
        <v>3133707</v>
      </c>
      <c r="H59" s="10">
        <v>851</v>
      </c>
      <c r="I59" s="10">
        <v>-56</v>
      </c>
      <c r="J59" s="10">
        <v>0.22</v>
      </c>
      <c r="K59" s="10">
        <v>-2.52</v>
      </c>
      <c r="L59" s="10">
        <v>-29.38</v>
      </c>
      <c r="M59" s="10">
        <v>0.64</v>
      </c>
      <c r="N59" s="7" t="str">
        <f t="shared" si="0"/>
        <v>▶</v>
      </c>
    </row>
    <row r="60" spans="1:14" x14ac:dyDescent="0.3">
      <c r="A60" s="6">
        <v>59</v>
      </c>
      <c r="B60" s="8" t="s">
        <v>1119</v>
      </c>
      <c r="C60" s="28" t="s">
        <v>1120</v>
      </c>
      <c r="D60" s="9">
        <v>5540</v>
      </c>
      <c r="E60" s="30" t="s">
        <v>849</v>
      </c>
      <c r="F60" s="29">
        <v>5.7299999999999997E-2</v>
      </c>
      <c r="G60" s="9">
        <v>188654</v>
      </c>
      <c r="H60" s="10">
        <v>415</v>
      </c>
      <c r="I60" s="10">
        <v>11</v>
      </c>
      <c r="J60" s="10">
        <v>2.2400000000000002</v>
      </c>
      <c r="K60" s="10">
        <v>26.38</v>
      </c>
      <c r="L60" s="10">
        <v>15.76</v>
      </c>
      <c r="M60" s="10">
        <v>1.36</v>
      </c>
      <c r="N60" s="7" t="str">
        <f t="shared" si="0"/>
        <v>▶</v>
      </c>
    </row>
    <row r="61" spans="1:14" x14ac:dyDescent="0.3">
      <c r="A61" s="6">
        <v>60</v>
      </c>
      <c r="B61" s="8" t="s">
        <v>1121</v>
      </c>
      <c r="C61" s="28" t="s">
        <v>1122</v>
      </c>
      <c r="D61" s="9">
        <v>9260</v>
      </c>
      <c r="E61" s="30" t="s">
        <v>1123</v>
      </c>
      <c r="F61" s="29">
        <v>5.7099999999999998E-2</v>
      </c>
      <c r="G61" s="9">
        <v>1235737</v>
      </c>
      <c r="H61" s="9">
        <v>9256</v>
      </c>
      <c r="I61" s="10">
        <v>0</v>
      </c>
      <c r="J61" s="10">
        <v>5.36</v>
      </c>
      <c r="K61" s="10">
        <v>-9.08</v>
      </c>
      <c r="L61" s="10">
        <v>-114.49</v>
      </c>
      <c r="M61" s="10">
        <v>9.91</v>
      </c>
      <c r="N61" s="7" t="str">
        <f t="shared" si="0"/>
        <v>▶</v>
      </c>
    </row>
    <row r="62" spans="1:14" x14ac:dyDescent="0.3">
      <c r="A62" s="6">
        <v>61</v>
      </c>
      <c r="B62" s="8" t="s">
        <v>1124</v>
      </c>
      <c r="C62" s="28" t="s">
        <v>1125</v>
      </c>
      <c r="D62" s="9">
        <v>3080</v>
      </c>
      <c r="E62" s="30" t="s">
        <v>808</v>
      </c>
      <c r="F62" s="29">
        <v>5.6599999999999998E-2</v>
      </c>
      <c r="G62" s="9">
        <v>337264</v>
      </c>
      <c r="H62" s="10">
        <v>833</v>
      </c>
      <c r="I62" s="10">
        <v>-167</v>
      </c>
      <c r="J62" s="10">
        <v>0.75</v>
      </c>
      <c r="K62" s="10">
        <v>-10.58</v>
      </c>
      <c r="L62" s="10">
        <v>-173.51</v>
      </c>
      <c r="M62" s="10">
        <v>5.97</v>
      </c>
      <c r="N62" s="7" t="str">
        <f t="shared" si="0"/>
        <v>▶</v>
      </c>
    </row>
    <row r="63" spans="1:14" x14ac:dyDescent="0.3">
      <c r="A63" s="6">
        <v>62</v>
      </c>
      <c r="B63" s="8" t="s">
        <v>1126</v>
      </c>
      <c r="C63" s="28" t="s">
        <v>1127</v>
      </c>
      <c r="D63" s="9">
        <v>22550</v>
      </c>
      <c r="E63" s="30" t="s">
        <v>891</v>
      </c>
      <c r="F63" s="29">
        <v>5.62E-2</v>
      </c>
      <c r="G63" s="9">
        <v>687657</v>
      </c>
      <c r="H63" s="9">
        <v>2618</v>
      </c>
      <c r="I63" s="10">
        <v>-89</v>
      </c>
      <c r="J63" s="10">
        <v>0.39</v>
      </c>
      <c r="K63" s="10">
        <v>-21.02</v>
      </c>
      <c r="L63" s="10">
        <v>-10.07</v>
      </c>
      <c r="M63" s="10">
        <v>3.19</v>
      </c>
      <c r="N63" s="7" t="str">
        <f t="shared" si="0"/>
        <v>▶</v>
      </c>
    </row>
    <row r="64" spans="1:14" x14ac:dyDescent="0.3">
      <c r="A64" s="6">
        <v>63</v>
      </c>
      <c r="B64" s="8" t="s">
        <v>1128</v>
      </c>
      <c r="C64" s="28" t="s">
        <v>1129</v>
      </c>
      <c r="D64" s="9">
        <v>49450</v>
      </c>
      <c r="E64" s="30" t="s">
        <v>1130</v>
      </c>
      <c r="F64" s="29">
        <v>5.5500000000000001E-2</v>
      </c>
      <c r="G64" s="9">
        <v>104511</v>
      </c>
      <c r="H64" s="9">
        <v>4695</v>
      </c>
      <c r="I64" s="10">
        <v>-41</v>
      </c>
      <c r="J64" s="10">
        <v>1.8</v>
      </c>
      <c r="K64" s="10">
        <v>62.52</v>
      </c>
      <c r="L64" s="10">
        <v>-12.29</v>
      </c>
      <c r="M64" s="10">
        <v>5.85</v>
      </c>
      <c r="N64" s="7" t="str">
        <f t="shared" si="0"/>
        <v>▶</v>
      </c>
    </row>
    <row r="65" spans="1:14" x14ac:dyDescent="0.3">
      <c r="A65" s="6">
        <v>64</v>
      </c>
      <c r="B65" s="8" t="s">
        <v>1131</v>
      </c>
      <c r="C65" s="28" t="s">
        <v>1132</v>
      </c>
      <c r="D65" s="9">
        <v>6100</v>
      </c>
      <c r="E65" s="30" t="s">
        <v>1133</v>
      </c>
      <c r="F65" s="29">
        <v>5.5399999999999998E-2</v>
      </c>
      <c r="G65" s="9">
        <v>205053</v>
      </c>
      <c r="H65" s="10">
        <v>507</v>
      </c>
      <c r="I65" s="10">
        <v>74</v>
      </c>
      <c r="J65" s="10">
        <v>12.67</v>
      </c>
      <c r="K65" s="10">
        <v>9.5</v>
      </c>
      <c r="L65" s="10">
        <v>14.22</v>
      </c>
      <c r="M65" s="10">
        <v>0.85</v>
      </c>
      <c r="N65" s="7" t="str">
        <f t="shared" si="0"/>
        <v>▶</v>
      </c>
    </row>
    <row r="66" spans="1:14" x14ac:dyDescent="0.3">
      <c r="A66" s="6">
        <v>65</v>
      </c>
      <c r="B66" s="8" t="s">
        <v>1134</v>
      </c>
      <c r="C66" s="28" t="s">
        <v>1135</v>
      </c>
      <c r="D66" s="9">
        <v>7640</v>
      </c>
      <c r="E66" s="30" t="s">
        <v>1136</v>
      </c>
      <c r="F66" s="29">
        <v>5.5199999999999999E-2</v>
      </c>
      <c r="G66" s="10">
        <v>82</v>
      </c>
      <c r="H66" s="10">
        <v>27</v>
      </c>
      <c r="I66" s="10" t="s">
        <v>721</v>
      </c>
      <c r="J66" s="10">
        <v>0.03</v>
      </c>
      <c r="K66" s="10">
        <v>-119.38</v>
      </c>
      <c r="L66" s="10" t="s">
        <v>721</v>
      </c>
      <c r="M66" s="10">
        <v>14.85</v>
      </c>
      <c r="N66" s="7" t="str">
        <f t="shared" si="0"/>
        <v>▶</v>
      </c>
    </row>
    <row r="67" spans="1:14" x14ac:dyDescent="0.3">
      <c r="A67" s="6">
        <v>66</v>
      </c>
      <c r="B67" s="8" t="s">
        <v>1137</v>
      </c>
      <c r="C67" s="28" t="s">
        <v>1138</v>
      </c>
      <c r="D67" s="9">
        <v>3635</v>
      </c>
      <c r="E67" s="30" t="s">
        <v>963</v>
      </c>
      <c r="F67" s="29">
        <v>5.5199999999999999E-2</v>
      </c>
      <c r="G67" s="9">
        <v>93991</v>
      </c>
      <c r="H67" s="9">
        <v>1094</v>
      </c>
      <c r="I67" s="10">
        <v>-22</v>
      </c>
      <c r="J67" s="10">
        <v>0.88</v>
      </c>
      <c r="K67" s="10">
        <v>-21.9</v>
      </c>
      <c r="L67" s="10">
        <v>-49.02</v>
      </c>
      <c r="M67" s="10">
        <v>6.21</v>
      </c>
      <c r="N67" s="7" t="str">
        <f t="shared" ref="N67:N130" si="1">IF(ISBLANK($C67),"",HYPERLINK($C67,"▶"))</f>
        <v>▶</v>
      </c>
    </row>
    <row r="68" spans="1:14" x14ac:dyDescent="0.3">
      <c r="A68" s="6">
        <v>67</v>
      </c>
      <c r="B68" s="8" t="s">
        <v>1139</v>
      </c>
      <c r="C68" s="28" t="s">
        <v>1140</v>
      </c>
      <c r="D68" s="9">
        <v>1129</v>
      </c>
      <c r="E68" s="30" t="s">
        <v>1141</v>
      </c>
      <c r="F68" s="29">
        <v>5.5100000000000003E-2</v>
      </c>
      <c r="G68" s="9">
        <v>245650</v>
      </c>
      <c r="H68" s="10">
        <v>235</v>
      </c>
      <c r="I68" s="10">
        <v>-33</v>
      </c>
      <c r="J68" s="10">
        <v>0.14000000000000001</v>
      </c>
      <c r="K68" s="10">
        <v>-3.14</v>
      </c>
      <c r="L68" s="10">
        <v>-81.34</v>
      </c>
      <c r="M68" s="10">
        <v>1.17</v>
      </c>
      <c r="N68" s="7" t="str">
        <f t="shared" si="1"/>
        <v>▶</v>
      </c>
    </row>
    <row r="69" spans="1:14" x14ac:dyDescent="0.3">
      <c r="A69" s="6">
        <v>68</v>
      </c>
      <c r="B69" s="8" t="s">
        <v>1142</v>
      </c>
      <c r="C69" s="28" t="s">
        <v>1143</v>
      </c>
      <c r="D69" s="9">
        <v>8120</v>
      </c>
      <c r="E69" s="30" t="s">
        <v>1115</v>
      </c>
      <c r="F69" s="29">
        <v>5.45E-2</v>
      </c>
      <c r="G69" s="9">
        <v>1933314</v>
      </c>
      <c r="H69" s="9">
        <v>1729</v>
      </c>
      <c r="I69" s="10">
        <v>81</v>
      </c>
      <c r="J69" s="10">
        <v>1.42</v>
      </c>
      <c r="K69" s="10">
        <v>-324.8</v>
      </c>
      <c r="L69" s="10">
        <v>24.34</v>
      </c>
      <c r="M69" s="10">
        <v>5.86</v>
      </c>
      <c r="N69" s="7" t="str">
        <f t="shared" si="1"/>
        <v>▶</v>
      </c>
    </row>
    <row r="70" spans="1:14" x14ac:dyDescent="0.3">
      <c r="A70" s="6">
        <v>69</v>
      </c>
      <c r="B70" s="8" t="s">
        <v>1144</v>
      </c>
      <c r="C70" s="28" t="s">
        <v>1145</v>
      </c>
      <c r="D70" s="9">
        <v>2325</v>
      </c>
      <c r="E70" s="30" t="s">
        <v>802</v>
      </c>
      <c r="F70" s="29">
        <v>5.4399999999999997E-2</v>
      </c>
      <c r="G70" s="9">
        <v>2356702</v>
      </c>
      <c r="H70" s="10">
        <v>637</v>
      </c>
      <c r="I70" s="10">
        <v>290</v>
      </c>
      <c r="J70" s="10">
        <v>0.51</v>
      </c>
      <c r="K70" s="10">
        <v>3.31</v>
      </c>
      <c r="L70" s="10">
        <v>19.63</v>
      </c>
      <c r="M70" s="10">
        <v>0.5</v>
      </c>
      <c r="N70" s="7" t="str">
        <f t="shared" si="1"/>
        <v>▶</v>
      </c>
    </row>
    <row r="71" spans="1:14" x14ac:dyDescent="0.3">
      <c r="A71" s="6">
        <v>70</v>
      </c>
      <c r="B71" s="8" t="s">
        <v>1146</v>
      </c>
      <c r="C71" s="28" t="s">
        <v>1147</v>
      </c>
      <c r="D71" s="9">
        <v>5630</v>
      </c>
      <c r="E71" s="30" t="s">
        <v>958</v>
      </c>
      <c r="F71" s="29">
        <v>5.4300000000000001E-2</v>
      </c>
      <c r="G71" s="9">
        <v>97557</v>
      </c>
      <c r="H71" s="10">
        <v>748</v>
      </c>
      <c r="I71" s="10">
        <v>-47</v>
      </c>
      <c r="J71" s="10">
        <v>14.94</v>
      </c>
      <c r="K71" s="10">
        <v>-29.95</v>
      </c>
      <c r="L71" s="10">
        <v>-2.06</v>
      </c>
      <c r="M71" s="10">
        <v>0.67</v>
      </c>
      <c r="N71" s="7" t="str">
        <f t="shared" si="1"/>
        <v>▶</v>
      </c>
    </row>
    <row r="72" spans="1:14" x14ac:dyDescent="0.3">
      <c r="A72" s="6">
        <v>72</v>
      </c>
      <c r="B72" s="8" t="s">
        <v>1148</v>
      </c>
      <c r="C72" s="28" t="s">
        <v>1149</v>
      </c>
      <c r="D72" s="9">
        <v>13080</v>
      </c>
      <c r="E72" s="30" t="s">
        <v>1150</v>
      </c>
      <c r="F72" s="29">
        <v>5.3100000000000001E-2</v>
      </c>
      <c r="G72" s="9">
        <v>93257</v>
      </c>
      <c r="H72" s="9">
        <v>2967</v>
      </c>
      <c r="I72" s="10">
        <v>-149</v>
      </c>
      <c r="J72" s="10">
        <v>3.47</v>
      </c>
      <c r="K72" s="10">
        <v>-12.58</v>
      </c>
      <c r="L72" s="10">
        <v>-17.190000000000001</v>
      </c>
      <c r="M72" s="10">
        <v>1.57</v>
      </c>
      <c r="N72" s="7" t="str">
        <f t="shared" si="1"/>
        <v>▶</v>
      </c>
    </row>
    <row r="73" spans="1:14" x14ac:dyDescent="0.3">
      <c r="A73" s="6">
        <v>73</v>
      </c>
      <c r="B73" s="8" t="s">
        <v>1151</v>
      </c>
      <c r="C73" s="28" t="s">
        <v>1152</v>
      </c>
      <c r="D73" s="9">
        <v>9400</v>
      </c>
      <c r="E73" s="30" t="s">
        <v>888</v>
      </c>
      <c r="F73" s="29">
        <v>5.2600000000000001E-2</v>
      </c>
      <c r="G73" s="9">
        <v>493760</v>
      </c>
      <c r="H73" s="9">
        <v>4165</v>
      </c>
      <c r="I73" s="10">
        <v>-533</v>
      </c>
      <c r="J73" s="10">
        <v>4.0999999999999996</v>
      </c>
      <c r="K73" s="10">
        <v>-8.26</v>
      </c>
      <c r="L73" s="10">
        <v>-66.319999999999993</v>
      </c>
      <c r="M73" s="10">
        <v>8.91</v>
      </c>
      <c r="N73" s="7" t="str">
        <f t="shared" si="1"/>
        <v>▶</v>
      </c>
    </row>
    <row r="74" spans="1:14" x14ac:dyDescent="0.3">
      <c r="A74" s="6">
        <v>74</v>
      </c>
      <c r="B74" s="8" t="s">
        <v>1153</v>
      </c>
      <c r="C74" s="28" t="s">
        <v>1154</v>
      </c>
      <c r="D74" s="9">
        <v>29650</v>
      </c>
      <c r="E74" s="30" t="s">
        <v>778</v>
      </c>
      <c r="F74" s="29">
        <v>5.1400000000000001E-2</v>
      </c>
      <c r="G74" s="9">
        <v>87665</v>
      </c>
      <c r="H74" s="9">
        <v>4210</v>
      </c>
      <c r="I74" s="10">
        <v>-106</v>
      </c>
      <c r="J74" s="10">
        <v>0.63</v>
      </c>
      <c r="K74" s="10">
        <v>-12.25</v>
      </c>
      <c r="L74" s="10">
        <v>55.22</v>
      </c>
      <c r="M74" s="10">
        <v>11.05</v>
      </c>
      <c r="N74" s="7" t="str">
        <f t="shared" si="1"/>
        <v>▶</v>
      </c>
    </row>
    <row r="75" spans="1:14" x14ac:dyDescent="0.3">
      <c r="A75" s="6">
        <v>75</v>
      </c>
      <c r="B75" s="8" t="s">
        <v>1155</v>
      </c>
      <c r="C75" s="28" t="s">
        <v>1156</v>
      </c>
      <c r="D75" s="9">
        <v>3005</v>
      </c>
      <c r="E75" s="30" t="s">
        <v>1157</v>
      </c>
      <c r="F75" s="29">
        <v>5.0700000000000002E-2</v>
      </c>
      <c r="G75" s="9">
        <v>3324446</v>
      </c>
      <c r="H75" s="9">
        <v>2173</v>
      </c>
      <c r="I75" s="10">
        <v>15</v>
      </c>
      <c r="J75" s="10">
        <v>1.04</v>
      </c>
      <c r="K75" s="10">
        <v>-333.89</v>
      </c>
      <c r="L75" s="10">
        <v>1.28</v>
      </c>
      <c r="M75" s="10">
        <v>2.29</v>
      </c>
      <c r="N75" s="7" t="str">
        <f t="shared" si="1"/>
        <v>▶</v>
      </c>
    </row>
    <row r="76" spans="1:14" x14ac:dyDescent="0.3">
      <c r="A76" s="6">
        <v>76</v>
      </c>
      <c r="B76" s="8" t="s">
        <v>1158</v>
      </c>
      <c r="C76" s="28" t="s">
        <v>1159</v>
      </c>
      <c r="D76" s="9">
        <v>3210</v>
      </c>
      <c r="E76" s="30" t="s">
        <v>1073</v>
      </c>
      <c r="F76" s="29">
        <v>5.0700000000000002E-2</v>
      </c>
      <c r="G76" s="9">
        <v>2501966</v>
      </c>
      <c r="H76" s="9">
        <v>1356</v>
      </c>
      <c r="I76" s="10">
        <v>64</v>
      </c>
      <c r="J76" s="10">
        <v>0.76</v>
      </c>
      <c r="K76" s="10">
        <v>19.34</v>
      </c>
      <c r="L76" s="10">
        <v>26.65</v>
      </c>
      <c r="M76" s="10">
        <v>1.52</v>
      </c>
      <c r="N76" s="7" t="str">
        <f t="shared" si="1"/>
        <v>▶</v>
      </c>
    </row>
    <row r="77" spans="1:14" x14ac:dyDescent="0.3">
      <c r="A77" s="6">
        <v>77</v>
      </c>
      <c r="B77" s="8" t="s">
        <v>1160</v>
      </c>
      <c r="C77" s="28" t="s">
        <v>1161</v>
      </c>
      <c r="D77" s="9">
        <v>13600</v>
      </c>
      <c r="E77" s="30" t="s">
        <v>1033</v>
      </c>
      <c r="F77" s="29">
        <v>5.0200000000000002E-2</v>
      </c>
      <c r="G77" s="9">
        <v>99050</v>
      </c>
      <c r="H77" s="9">
        <v>1337</v>
      </c>
      <c r="I77" s="10">
        <v>30</v>
      </c>
      <c r="J77" s="10">
        <v>2.76</v>
      </c>
      <c r="K77" s="10">
        <v>50.18</v>
      </c>
      <c r="L77" s="10">
        <v>2.2599999999999998</v>
      </c>
      <c r="M77" s="10">
        <v>1.2</v>
      </c>
      <c r="N77" s="7" t="str">
        <f t="shared" si="1"/>
        <v>▶</v>
      </c>
    </row>
    <row r="78" spans="1:14" x14ac:dyDescent="0.3">
      <c r="A78" s="6">
        <v>78</v>
      </c>
      <c r="B78" s="8" t="s">
        <v>1162</v>
      </c>
      <c r="C78" s="28" t="s">
        <v>1163</v>
      </c>
      <c r="D78" s="9">
        <v>14600</v>
      </c>
      <c r="E78" s="30" t="s">
        <v>1036</v>
      </c>
      <c r="F78" s="29">
        <v>4.9599999999999998E-2</v>
      </c>
      <c r="G78" s="9">
        <v>140348</v>
      </c>
      <c r="H78" s="10">
        <v>807</v>
      </c>
      <c r="I78" s="10">
        <v>50</v>
      </c>
      <c r="J78" s="10">
        <v>3.33</v>
      </c>
      <c r="K78" s="10">
        <v>15.57</v>
      </c>
      <c r="L78" s="10">
        <v>22.73</v>
      </c>
      <c r="M78" s="10">
        <v>2.13</v>
      </c>
      <c r="N78" s="7" t="str">
        <f t="shared" si="1"/>
        <v>▶</v>
      </c>
    </row>
    <row r="79" spans="1:14" x14ac:dyDescent="0.3">
      <c r="A79" s="6">
        <v>79</v>
      </c>
      <c r="B79" s="8" t="s">
        <v>1164</v>
      </c>
      <c r="C79" s="28" t="s">
        <v>1165</v>
      </c>
      <c r="D79" s="9">
        <v>2560</v>
      </c>
      <c r="E79" s="30" t="s">
        <v>802</v>
      </c>
      <c r="F79" s="29">
        <v>4.9200000000000001E-2</v>
      </c>
      <c r="G79" s="9">
        <v>175601</v>
      </c>
      <c r="H79" s="9">
        <v>1215</v>
      </c>
      <c r="I79" s="10">
        <v>29</v>
      </c>
      <c r="J79" s="10">
        <v>1.1000000000000001</v>
      </c>
      <c r="K79" s="10">
        <v>-2.88</v>
      </c>
      <c r="L79" s="10">
        <v>-2.86</v>
      </c>
      <c r="M79" s="10">
        <v>1.43</v>
      </c>
      <c r="N79" s="7" t="str">
        <f t="shared" si="1"/>
        <v>▶</v>
      </c>
    </row>
    <row r="80" spans="1:14" x14ac:dyDescent="0.3">
      <c r="A80" s="6">
        <v>80</v>
      </c>
      <c r="B80" s="8" t="s">
        <v>1166</v>
      </c>
      <c r="C80" s="28" t="s">
        <v>1167</v>
      </c>
      <c r="D80" s="9">
        <v>42750</v>
      </c>
      <c r="E80" s="30" t="s">
        <v>1168</v>
      </c>
      <c r="F80" s="29">
        <v>4.9099999999999998E-2</v>
      </c>
      <c r="G80" s="9">
        <v>758651</v>
      </c>
      <c r="H80" s="9">
        <v>10150</v>
      </c>
      <c r="I80" s="10">
        <v>769</v>
      </c>
      <c r="J80" s="10">
        <v>7.39</v>
      </c>
      <c r="K80" s="10">
        <v>10.81</v>
      </c>
      <c r="L80" s="10">
        <v>20.010000000000002</v>
      </c>
      <c r="M80" s="10">
        <v>2.02</v>
      </c>
      <c r="N80" s="7" t="str">
        <f t="shared" si="1"/>
        <v>▶</v>
      </c>
    </row>
    <row r="81" spans="1:14" x14ac:dyDescent="0.3">
      <c r="A81" s="6">
        <v>81</v>
      </c>
      <c r="B81" s="8" t="s">
        <v>1169</v>
      </c>
      <c r="C81" s="28" t="s">
        <v>1170</v>
      </c>
      <c r="D81" s="9">
        <v>6620</v>
      </c>
      <c r="E81" s="30" t="s">
        <v>1171</v>
      </c>
      <c r="F81" s="29">
        <v>4.9099999999999998E-2</v>
      </c>
      <c r="G81" s="9">
        <v>68058</v>
      </c>
      <c r="H81" s="9">
        <v>1464</v>
      </c>
      <c r="I81" s="10">
        <v>-261</v>
      </c>
      <c r="J81" s="10">
        <v>1.1299999999999999</v>
      </c>
      <c r="K81" s="10">
        <v>-7.03</v>
      </c>
      <c r="L81" s="10">
        <v>-22.94</v>
      </c>
      <c r="M81" s="10">
        <v>1.8</v>
      </c>
      <c r="N81" s="7" t="str">
        <f t="shared" si="1"/>
        <v>▶</v>
      </c>
    </row>
    <row r="82" spans="1:14" x14ac:dyDescent="0.3">
      <c r="A82" s="6">
        <v>82</v>
      </c>
      <c r="B82" s="8" t="s">
        <v>1172</v>
      </c>
      <c r="C82" s="28" t="s">
        <v>1173</v>
      </c>
      <c r="D82" s="9">
        <v>11540</v>
      </c>
      <c r="E82" s="30" t="s">
        <v>1174</v>
      </c>
      <c r="F82" s="29">
        <v>4.9099999999999998E-2</v>
      </c>
      <c r="G82" s="9">
        <v>600308</v>
      </c>
      <c r="H82" s="9">
        <v>1543</v>
      </c>
      <c r="I82" s="10">
        <v>-33</v>
      </c>
      <c r="J82" s="10">
        <v>0.23</v>
      </c>
      <c r="K82" s="10">
        <v>-27.35</v>
      </c>
      <c r="L82" s="10">
        <v>-29.15</v>
      </c>
      <c r="M82" s="10">
        <v>6.54</v>
      </c>
      <c r="N82" s="7" t="str">
        <f t="shared" si="1"/>
        <v>▶</v>
      </c>
    </row>
    <row r="83" spans="1:14" x14ac:dyDescent="0.3">
      <c r="A83" s="6">
        <v>83</v>
      </c>
      <c r="B83" s="8" t="s">
        <v>1175</v>
      </c>
      <c r="C83" s="28" t="s">
        <v>1176</v>
      </c>
      <c r="D83" s="9">
        <v>7980</v>
      </c>
      <c r="E83" s="30" t="s">
        <v>942</v>
      </c>
      <c r="F83" s="29">
        <v>4.8599999999999997E-2</v>
      </c>
      <c r="G83" s="9">
        <v>244733</v>
      </c>
      <c r="H83" s="9">
        <v>1072</v>
      </c>
      <c r="I83" s="10">
        <v>302</v>
      </c>
      <c r="J83" s="10">
        <v>4.0999999999999996</v>
      </c>
      <c r="K83" s="10">
        <v>21.22</v>
      </c>
      <c r="L83" s="10">
        <v>19.46</v>
      </c>
      <c r="M83" s="10">
        <v>0.71</v>
      </c>
      <c r="N83" s="7" t="str">
        <f t="shared" si="1"/>
        <v>▶</v>
      </c>
    </row>
    <row r="84" spans="1:14" x14ac:dyDescent="0.3">
      <c r="A84" s="6">
        <v>84</v>
      </c>
      <c r="B84" s="8" t="s">
        <v>1177</v>
      </c>
      <c r="C84" s="28" t="s">
        <v>1178</v>
      </c>
      <c r="D84" s="9">
        <v>15020</v>
      </c>
      <c r="E84" s="30" t="s">
        <v>1179</v>
      </c>
      <c r="F84" s="29">
        <v>4.7399999999999998E-2</v>
      </c>
      <c r="G84" s="9">
        <v>117515</v>
      </c>
      <c r="H84" s="9">
        <v>1597</v>
      </c>
      <c r="I84" s="10">
        <v>101</v>
      </c>
      <c r="J84" s="10">
        <v>44.75</v>
      </c>
      <c r="K84" s="10">
        <v>10.97</v>
      </c>
      <c r="L84" s="10">
        <v>7.81</v>
      </c>
      <c r="M84" s="10">
        <v>1.37</v>
      </c>
      <c r="N84" s="7" t="str">
        <f t="shared" si="1"/>
        <v>▶</v>
      </c>
    </row>
    <row r="85" spans="1:14" x14ac:dyDescent="0.3">
      <c r="A85" s="6">
        <v>85</v>
      </c>
      <c r="B85" s="8" t="s">
        <v>1180</v>
      </c>
      <c r="C85" s="28" t="s">
        <v>1181</v>
      </c>
      <c r="D85" s="9">
        <v>6310</v>
      </c>
      <c r="E85" s="30" t="s">
        <v>1182</v>
      </c>
      <c r="F85" s="29">
        <v>4.6399999999999997E-2</v>
      </c>
      <c r="G85" s="9">
        <v>266587</v>
      </c>
      <c r="H85" s="9">
        <v>1058</v>
      </c>
      <c r="I85" s="10">
        <v>128</v>
      </c>
      <c r="J85" s="10">
        <v>1.45</v>
      </c>
      <c r="K85" s="10">
        <v>7.55</v>
      </c>
      <c r="L85" s="10">
        <v>19.82</v>
      </c>
      <c r="M85" s="10">
        <v>1.17</v>
      </c>
      <c r="N85" s="7" t="str">
        <f t="shared" si="1"/>
        <v>▶</v>
      </c>
    </row>
    <row r="86" spans="1:14" x14ac:dyDescent="0.3">
      <c r="A86" s="6">
        <v>86</v>
      </c>
      <c r="B86" s="8" t="s">
        <v>1183</v>
      </c>
      <c r="C86" s="28" t="s">
        <v>1184</v>
      </c>
      <c r="D86" s="10">
        <v>634</v>
      </c>
      <c r="E86" s="30" t="s">
        <v>1185</v>
      </c>
      <c r="F86" s="29">
        <v>4.6199999999999998E-2</v>
      </c>
      <c r="G86" s="9">
        <v>2307010</v>
      </c>
      <c r="H86" s="10">
        <v>641</v>
      </c>
      <c r="I86" s="10">
        <v>-33</v>
      </c>
      <c r="J86" s="10">
        <v>0.44</v>
      </c>
      <c r="K86" s="10">
        <v>-0.76</v>
      </c>
      <c r="L86" s="10">
        <v>-45.56</v>
      </c>
      <c r="M86" s="10">
        <v>3.15</v>
      </c>
      <c r="N86" s="7" t="str">
        <f t="shared" si="1"/>
        <v>▶</v>
      </c>
    </row>
    <row r="87" spans="1:14" x14ac:dyDescent="0.3">
      <c r="A87" s="6">
        <v>88</v>
      </c>
      <c r="B87" s="8" t="s">
        <v>1186</v>
      </c>
      <c r="C87" s="28" t="s">
        <v>1187</v>
      </c>
      <c r="D87" s="9">
        <v>5290</v>
      </c>
      <c r="E87" s="30" t="s">
        <v>1188</v>
      </c>
      <c r="F87" s="29">
        <v>4.5499999999999999E-2</v>
      </c>
      <c r="G87" s="9">
        <v>69965</v>
      </c>
      <c r="H87" s="10">
        <v>588</v>
      </c>
      <c r="I87" s="10">
        <v>-163</v>
      </c>
      <c r="J87" s="10">
        <v>1.65</v>
      </c>
      <c r="K87" s="10">
        <v>-3.29</v>
      </c>
      <c r="L87" s="10">
        <v>-39.65</v>
      </c>
      <c r="M87" s="10">
        <v>1.85</v>
      </c>
      <c r="N87" s="7" t="str">
        <f t="shared" si="1"/>
        <v>▶</v>
      </c>
    </row>
    <row r="88" spans="1:14" x14ac:dyDescent="0.3">
      <c r="A88" s="6">
        <v>89</v>
      </c>
      <c r="B88" s="8" t="s">
        <v>1189</v>
      </c>
      <c r="C88" s="28" t="s">
        <v>1190</v>
      </c>
      <c r="D88" s="9">
        <v>5540</v>
      </c>
      <c r="E88" s="30" t="s">
        <v>1191</v>
      </c>
      <c r="F88" s="29">
        <v>4.53E-2</v>
      </c>
      <c r="G88" s="9">
        <v>464485</v>
      </c>
      <c r="H88" s="9">
        <v>1355</v>
      </c>
      <c r="I88" s="10">
        <v>103</v>
      </c>
      <c r="J88" s="10">
        <v>1.96</v>
      </c>
      <c r="K88" s="10">
        <v>9.2200000000000006</v>
      </c>
      <c r="L88" s="10">
        <v>9.8000000000000007</v>
      </c>
      <c r="M88" s="10">
        <v>1.39</v>
      </c>
      <c r="N88" s="7" t="str">
        <f t="shared" si="1"/>
        <v>▶</v>
      </c>
    </row>
    <row r="89" spans="1:14" x14ac:dyDescent="0.3">
      <c r="A89" s="6">
        <v>90</v>
      </c>
      <c r="B89" s="8" t="s">
        <v>1192</v>
      </c>
      <c r="C89" s="28" t="s">
        <v>1193</v>
      </c>
      <c r="D89" s="9">
        <v>12850</v>
      </c>
      <c r="E89" s="30" t="s">
        <v>1194</v>
      </c>
      <c r="F89" s="29">
        <v>4.4699999999999997E-2</v>
      </c>
      <c r="G89" s="9">
        <v>90160</v>
      </c>
      <c r="H89" s="9">
        <v>1566</v>
      </c>
      <c r="I89" s="10">
        <v>-69</v>
      </c>
      <c r="J89" s="10">
        <v>2.0699999999999998</v>
      </c>
      <c r="K89" s="10">
        <v>-3.96</v>
      </c>
      <c r="L89" s="10">
        <v>-12.57</v>
      </c>
      <c r="M89" s="10">
        <v>0.89</v>
      </c>
      <c r="N89" s="7" t="str">
        <f t="shared" si="1"/>
        <v>▶</v>
      </c>
    </row>
    <row r="90" spans="1:14" x14ac:dyDescent="0.3">
      <c r="A90" s="6">
        <v>91</v>
      </c>
      <c r="B90" s="8" t="s">
        <v>1195</v>
      </c>
      <c r="C90" s="28" t="s">
        <v>1196</v>
      </c>
      <c r="D90" s="9">
        <v>22450</v>
      </c>
      <c r="E90" s="30" t="s">
        <v>1197</v>
      </c>
      <c r="F90" s="29">
        <v>4.4200000000000003E-2</v>
      </c>
      <c r="G90" s="9">
        <v>2108457</v>
      </c>
      <c r="H90" s="9">
        <v>2270</v>
      </c>
      <c r="I90" s="10">
        <v>-78</v>
      </c>
      <c r="J90" s="10">
        <v>1.72</v>
      </c>
      <c r="K90" s="10">
        <v>-17.309999999999999</v>
      </c>
      <c r="L90" s="10">
        <v>-9.4499999999999993</v>
      </c>
      <c r="M90" s="10">
        <v>4.53</v>
      </c>
      <c r="N90" s="7" t="str">
        <f t="shared" si="1"/>
        <v>▶</v>
      </c>
    </row>
    <row r="91" spans="1:14" x14ac:dyDescent="0.3">
      <c r="A91" s="6">
        <v>92</v>
      </c>
      <c r="B91" s="8" t="s">
        <v>1198</v>
      </c>
      <c r="C91" s="28" t="s">
        <v>1199</v>
      </c>
      <c r="D91" s="9">
        <v>22550</v>
      </c>
      <c r="E91" s="30" t="s">
        <v>1197</v>
      </c>
      <c r="F91" s="29">
        <v>4.3999999999999997E-2</v>
      </c>
      <c r="G91" s="9">
        <v>314003</v>
      </c>
      <c r="H91" s="9">
        <v>3360</v>
      </c>
      <c r="I91" s="10">
        <v>337</v>
      </c>
      <c r="J91" s="10">
        <v>2.09</v>
      </c>
      <c r="K91" s="10">
        <v>12.33</v>
      </c>
      <c r="L91" s="10">
        <v>18.18</v>
      </c>
      <c r="M91" s="10">
        <v>1.71</v>
      </c>
      <c r="N91" s="7" t="str">
        <f t="shared" si="1"/>
        <v>▶</v>
      </c>
    </row>
    <row r="92" spans="1:14" x14ac:dyDescent="0.3">
      <c r="A92" s="6">
        <v>93</v>
      </c>
      <c r="B92" s="8" t="s">
        <v>1200</v>
      </c>
      <c r="C92" s="28" t="s">
        <v>1201</v>
      </c>
      <c r="D92" s="9">
        <v>5150</v>
      </c>
      <c r="E92" s="30" t="s">
        <v>817</v>
      </c>
      <c r="F92" s="29">
        <v>4.36E-2</v>
      </c>
      <c r="G92" s="9">
        <v>153127</v>
      </c>
      <c r="H92" s="9">
        <v>2004</v>
      </c>
      <c r="I92" s="10">
        <v>437</v>
      </c>
      <c r="J92" s="10">
        <v>6.41</v>
      </c>
      <c r="K92" s="10">
        <v>12.75</v>
      </c>
      <c r="L92" s="10">
        <v>9.58</v>
      </c>
      <c r="M92" s="10">
        <v>0.67</v>
      </c>
      <c r="N92" s="7" t="str">
        <f t="shared" si="1"/>
        <v>▶</v>
      </c>
    </row>
    <row r="93" spans="1:14" x14ac:dyDescent="0.3">
      <c r="A93" s="6">
        <v>94</v>
      </c>
      <c r="B93" s="8" t="s">
        <v>1202</v>
      </c>
      <c r="C93" s="28" t="s">
        <v>1203</v>
      </c>
      <c r="D93" s="9">
        <v>10540</v>
      </c>
      <c r="E93" s="30" t="s">
        <v>876</v>
      </c>
      <c r="F93" s="29">
        <v>4.36E-2</v>
      </c>
      <c r="G93" s="9">
        <v>1850726</v>
      </c>
      <c r="H93" s="9">
        <v>4624</v>
      </c>
      <c r="I93" s="10">
        <v>81</v>
      </c>
      <c r="J93" s="10">
        <v>0</v>
      </c>
      <c r="K93" s="10">
        <v>36.85</v>
      </c>
      <c r="L93" s="10">
        <v>11.11</v>
      </c>
      <c r="M93" s="10">
        <v>4.2</v>
      </c>
      <c r="N93" s="7" t="str">
        <f t="shared" si="1"/>
        <v>▶</v>
      </c>
    </row>
    <row r="94" spans="1:14" x14ac:dyDescent="0.3">
      <c r="A94" s="6">
        <v>95</v>
      </c>
      <c r="B94" s="8" t="s">
        <v>1204</v>
      </c>
      <c r="C94" s="28" t="s">
        <v>1205</v>
      </c>
      <c r="D94" s="9">
        <v>2890</v>
      </c>
      <c r="E94" s="30" t="s">
        <v>802</v>
      </c>
      <c r="F94" s="29">
        <v>4.3299999999999998E-2</v>
      </c>
      <c r="G94" s="9">
        <v>1041932</v>
      </c>
      <c r="H94" s="9">
        <v>1400</v>
      </c>
      <c r="I94" s="10">
        <v>260</v>
      </c>
      <c r="J94" s="10">
        <v>6.14</v>
      </c>
      <c r="K94" s="10">
        <v>16.149999999999999</v>
      </c>
      <c r="L94" s="10">
        <v>8.23</v>
      </c>
      <c r="M94" s="10">
        <v>0.64</v>
      </c>
      <c r="N94" s="7" t="str">
        <f t="shared" si="1"/>
        <v>▶</v>
      </c>
    </row>
    <row r="95" spans="1:14" x14ac:dyDescent="0.3">
      <c r="A95" s="6">
        <v>96</v>
      </c>
      <c r="B95" s="8" t="s">
        <v>1206</v>
      </c>
      <c r="C95" s="28" t="s">
        <v>1207</v>
      </c>
      <c r="D95" s="9">
        <v>6770</v>
      </c>
      <c r="E95" s="30" t="s">
        <v>1182</v>
      </c>
      <c r="F95" s="29">
        <v>4.3099999999999999E-2</v>
      </c>
      <c r="G95" s="9">
        <v>438402</v>
      </c>
      <c r="H95" s="9">
        <v>2076</v>
      </c>
      <c r="I95" s="10">
        <v>174</v>
      </c>
      <c r="J95" s="10">
        <v>6.1</v>
      </c>
      <c r="K95" s="10">
        <v>20.45</v>
      </c>
      <c r="L95" s="10">
        <v>8.81</v>
      </c>
      <c r="M95" s="10">
        <v>0.9</v>
      </c>
      <c r="N95" s="7" t="str">
        <f t="shared" si="1"/>
        <v>▶</v>
      </c>
    </row>
    <row r="96" spans="1:14" x14ac:dyDescent="0.3">
      <c r="A96" s="6">
        <v>97</v>
      </c>
      <c r="B96" s="8" t="s">
        <v>1208</v>
      </c>
      <c r="C96" s="28" t="s">
        <v>1209</v>
      </c>
      <c r="D96" s="9">
        <v>19420</v>
      </c>
      <c r="E96" s="30" t="s">
        <v>748</v>
      </c>
      <c r="F96" s="29">
        <v>4.2999999999999997E-2</v>
      </c>
      <c r="G96" s="9">
        <v>2223376</v>
      </c>
      <c r="H96" s="9">
        <v>4044</v>
      </c>
      <c r="I96" s="10">
        <v>78</v>
      </c>
      <c r="J96" s="10">
        <v>0.22</v>
      </c>
      <c r="K96" s="10">
        <v>-22.93</v>
      </c>
      <c r="L96" s="10">
        <v>-47.49</v>
      </c>
      <c r="M96" s="10">
        <v>5.96</v>
      </c>
      <c r="N96" s="7" t="str">
        <f t="shared" si="1"/>
        <v>▶</v>
      </c>
    </row>
    <row r="97" spans="1:14" x14ac:dyDescent="0.3">
      <c r="A97" s="6">
        <v>98</v>
      </c>
      <c r="B97" s="8" t="s">
        <v>1210</v>
      </c>
      <c r="C97" s="28" t="s">
        <v>1211</v>
      </c>
      <c r="D97" s="9">
        <v>40550</v>
      </c>
      <c r="E97" s="30" t="s">
        <v>934</v>
      </c>
      <c r="F97" s="29">
        <v>4.24E-2</v>
      </c>
      <c r="G97" s="9">
        <v>41066</v>
      </c>
      <c r="H97" s="9">
        <v>4055</v>
      </c>
      <c r="I97" s="10">
        <v>-80</v>
      </c>
      <c r="J97" s="10">
        <v>4.08</v>
      </c>
      <c r="K97" s="10">
        <v>-6.74</v>
      </c>
      <c r="L97" s="10">
        <v>-13.06</v>
      </c>
      <c r="M97" s="10">
        <v>1.63</v>
      </c>
      <c r="N97" s="7" t="str">
        <f t="shared" si="1"/>
        <v>▶</v>
      </c>
    </row>
    <row r="98" spans="1:14" x14ac:dyDescent="0.3">
      <c r="A98" s="6">
        <v>99</v>
      </c>
      <c r="B98" s="8" t="s">
        <v>1212</v>
      </c>
      <c r="C98" s="28" t="s">
        <v>1213</v>
      </c>
      <c r="D98" s="9">
        <v>8890</v>
      </c>
      <c r="E98" s="30" t="s">
        <v>1050</v>
      </c>
      <c r="F98" s="29">
        <v>4.2200000000000001E-2</v>
      </c>
      <c r="G98" s="9">
        <v>23613</v>
      </c>
      <c r="H98" s="9">
        <v>1388</v>
      </c>
      <c r="I98" s="10">
        <v>22</v>
      </c>
      <c r="J98" s="10">
        <v>0.93</v>
      </c>
      <c r="K98" s="10">
        <v>12.38</v>
      </c>
      <c r="L98" s="10">
        <v>3.44</v>
      </c>
      <c r="M98" s="10">
        <v>0.81</v>
      </c>
      <c r="N98" s="7" t="str">
        <f t="shared" si="1"/>
        <v>▶</v>
      </c>
    </row>
    <row r="99" spans="1:14" x14ac:dyDescent="0.3">
      <c r="A99" s="6">
        <v>100</v>
      </c>
      <c r="B99" s="8" t="s">
        <v>1214</v>
      </c>
      <c r="C99" s="28" t="s">
        <v>1215</v>
      </c>
      <c r="D99" s="9">
        <v>2845</v>
      </c>
      <c r="E99" s="30" t="s">
        <v>1216</v>
      </c>
      <c r="F99" s="29">
        <v>4.2099999999999999E-2</v>
      </c>
      <c r="G99" s="9">
        <v>24304</v>
      </c>
      <c r="H99" s="10">
        <v>343</v>
      </c>
      <c r="I99" s="10">
        <v>20</v>
      </c>
      <c r="J99" s="10">
        <v>27.53</v>
      </c>
      <c r="K99" s="10">
        <v>-2.4900000000000002</v>
      </c>
      <c r="L99" s="10">
        <v>3.63</v>
      </c>
      <c r="M99" s="10">
        <v>0.41</v>
      </c>
      <c r="N99" s="7" t="str">
        <f t="shared" si="1"/>
        <v>▶</v>
      </c>
    </row>
    <row r="100" spans="1:14" x14ac:dyDescent="0.3">
      <c r="A100" s="6">
        <v>101</v>
      </c>
      <c r="B100" s="8" t="s">
        <v>1217</v>
      </c>
      <c r="C100" s="28" t="s">
        <v>1218</v>
      </c>
      <c r="D100" s="9">
        <v>23500</v>
      </c>
      <c r="E100" s="30" t="s">
        <v>1197</v>
      </c>
      <c r="F100" s="29">
        <v>4.2099999999999999E-2</v>
      </c>
      <c r="G100" s="9">
        <v>216051</v>
      </c>
      <c r="H100" s="9">
        <v>2072</v>
      </c>
      <c r="I100" s="10">
        <v>-17</v>
      </c>
      <c r="J100" s="10">
        <v>2.0499999999999998</v>
      </c>
      <c r="K100" s="10">
        <v>-12.63</v>
      </c>
      <c r="L100" s="10">
        <v>2.66</v>
      </c>
      <c r="M100" s="10">
        <v>1.52</v>
      </c>
      <c r="N100" s="7" t="str">
        <f t="shared" si="1"/>
        <v>▶</v>
      </c>
    </row>
    <row r="101" spans="1:14" x14ac:dyDescent="0.3">
      <c r="A101" s="6">
        <v>102</v>
      </c>
      <c r="B101" s="8" t="s">
        <v>1219</v>
      </c>
      <c r="C101" s="28" t="s">
        <v>1220</v>
      </c>
      <c r="D101" s="9">
        <v>26100</v>
      </c>
      <c r="E101" s="30" t="s">
        <v>909</v>
      </c>
      <c r="F101" s="29">
        <v>4.19E-2</v>
      </c>
      <c r="G101" s="9">
        <v>51181</v>
      </c>
      <c r="H101" s="9">
        <v>1668</v>
      </c>
      <c r="I101" s="10">
        <v>159</v>
      </c>
      <c r="J101" s="10">
        <v>0.22</v>
      </c>
      <c r="K101" s="10">
        <v>450</v>
      </c>
      <c r="L101" s="10">
        <v>-6.46</v>
      </c>
      <c r="M101" s="10">
        <v>1.2</v>
      </c>
      <c r="N101" s="7" t="str">
        <f t="shared" si="1"/>
        <v>▶</v>
      </c>
    </row>
    <row r="102" spans="1:14" x14ac:dyDescent="0.3">
      <c r="A102" s="6">
        <v>103</v>
      </c>
      <c r="B102" s="8" t="s">
        <v>1221</v>
      </c>
      <c r="C102" s="28" t="s">
        <v>1222</v>
      </c>
      <c r="D102" s="10">
        <v>980</v>
      </c>
      <c r="E102" s="30" t="s">
        <v>1223</v>
      </c>
      <c r="F102" s="29">
        <v>4.1399999999999999E-2</v>
      </c>
      <c r="G102" s="9">
        <v>350498</v>
      </c>
      <c r="H102" s="10">
        <v>540</v>
      </c>
      <c r="I102" s="10">
        <v>81</v>
      </c>
      <c r="J102" s="10">
        <v>1.38</v>
      </c>
      <c r="K102" s="10">
        <v>5.73</v>
      </c>
      <c r="L102" s="10">
        <v>3.9</v>
      </c>
      <c r="M102" s="10">
        <v>0.45</v>
      </c>
      <c r="N102" s="7" t="str">
        <f t="shared" si="1"/>
        <v>▶</v>
      </c>
    </row>
    <row r="103" spans="1:14" x14ac:dyDescent="0.3">
      <c r="A103" s="6">
        <v>104</v>
      </c>
      <c r="B103" s="8" t="s">
        <v>1224</v>
      </c>
      <c r="C103" s="28" t="s">
        <v>1225</v>
      </c>
      <c r="D103" s="9">
        <v>13870</v>
      </c>
      <c r="E103" s="30" t="s">
        <v>1194</v>
      </c>
      <c r="F103" s="29">
        <v>4.1300000000000003E-2</v>
      </c>
      <c r="G103" s="9">
        <v>339328</v>
      </c>
      <c r="H103" s="9">
        <v>1810</v>
      </c>
      <c r="I103" s="10">
        <v>15</v>
      </c>
      <c r="J103" s="10">
        <v>2.65</v>
      </c>
      <c r="K103" s="10">
        <v>-34.159999999999997</v>
      </c>
      <c r="L103" s="10">
        <v>3.36</v>
      </c>
      <c r="M103" s="10">
        <v>0.99</v>
      </c>
      <c r="N103" s="7" t="str">
        <f t="shared" si="1"/>
        <v>▶</v>
      </c>
    </row>
    <row r="104" spans="1:14" x14ac:dyDescent="0.3">
      <c r="A104" s="6">
        <v>105</v>
      </c>
      <c r="B104" s="8" t="s">
        <v>1226</v>
      </c>
      <c r="C104" s="28" t="s">
        <v>1227</v>
      </c>
      <c r="D104" s="9">
        <v>22850</v>
      </c>
      <c r="E104" s="30" t="s">
        <v>1228</v>
      </c>
      <c r="F104" s="29">
        <v>4.1000000000000002E-2</v>
      </c>
      <c r="G104" s="9">
        <v>108846</v>
      </c>
      <c r="H104" s="9">
        <v>2257</v>
      </c>
      <c r="I104" s="10">
        <v>182</v>
      </c>
      <c r="J104" s="10">
        <v>0.15</v>
      </c>
      <c r="K104" s="10">
        <v>11.71</v>
      </c>
      <c r="L104" s="10">
        <v>17.399999999999999</v>
      </c>
      <c r="M104" s="10">
        <v>1.76</v>
      </c>
      <c r="N104" s="7" t="str">
        <f t="shared" si="1"/>
        <v>▶</v>
      </c>
    </row>
    <row r="105" spans="1:14" x14ac:dyDescent="0.3">
      <c r="A105" s="6">
        <v>106</v>
      </c>
      <c r="B105" s="8" t="s">
        <v>1229</v>
      </c>
      <c r="C105" s="28" t="s">
        <v>1230</v>
      </c>
      <c r="D105" s="9">
        <v>3455</v>
      </c>
      <c r="E105" s="30" t="s">
        <v>1231</v>
      </c>
      <c r="F105" s="29">
        <v>4.07E-2</v>
      </c>
      <c r="G105" s="9">
        <v>5575</v>
      </c>
      <c r="H105" s="10">
        <v>198</v>
      </c>
      <c r="I105" s="10">
        <v>8</v>
      </c>
      <c r="J105" s="10">
        <v>0.28999999999999998</v>
      </c>
      <c r="K105" s="10">
        <v>9.44</v>
      </c>
      <c r="L105" s="10">
        <v>6.55</v>
      </c>
      <c r="M105" s="10">
        <v>0.4</v>
      </c>
      <c r="N105" s="7" t="str">
        <f t="shared" si="1"/>
        <v>▶</v>
      </c>
    </row>
    <row r="106" spans="1:14" x14ac:dyDescent="0.3">
      <c r="A106" s="6">
        <v>107</v>
      </c>
      <c r="B106" s="8" t="s">
        <v>1232</v>
      </c>
      <c r="C106" s="28" t="s">
        <v>1233</v>
      </c>
      <c r="D106" s="9">
        <v>4370</v>
      </c>
      <c r="E106" s="30" t="s">
        <v>787</v>
      </c>
      <c r="F106" s="29">
        <v>4.0500000000000001E-2</v>
      </c>
      <c r="G106" s="9">
        <v>407703</v>
      </c>
      <c r="H106" s="10">
        <v>612</v>
      </c>
      <c r="I106" s="10">
        <v>-26</v>
      </c>
      <c r="J106" s="10">
        <v>0.9</v>
      </c>
      <c r="K106" s="10">
        <v>13.83</v>
      </c>
      <c r="L106" s="10">
        <v>3.16</v>
      </c>
      <c r="M106" s="10">
        <v>0.73</v>
      </c>
      <c r="N106" s="7" t="str">
        <f t="shared" si="1"/>
        <v>▶</v>
      </c>
    </row>
    <row r="107" spans="1:14" x14ac:dyDescent="0.3">
      <c r="A107" s="6">
        <v>108</v>
      </c>
      <c r="B107" s="8" t="s">
        <v>1234</v>
      </c>
      <c r="C107" s="28" t="s">
        <v>1235</v>
      </c>
      <c r="D107" s="9">
        <v>4235</v>
      </c>
      <c r="E107" s="30" t="s">
        <v>808</v>
      </c>
      <c r="F107" s="29">
        <v>4.0500000000000001E-2</v>
      </c>
      <c r="G107" s="9">
        <v>64467</v>
      </c>
      <c r="H107" s="10">
        <v>525</v>
      </c>
      <c r="I107" s="10">
        <v>-92</v>
      </c>
      <c r="J107" s="10">
        <v>0.72</v>
      </c>
      <c r="K107" s="10">
        <v>-4.8499999999999996</v>
      </c>
      <c r="L107" s="10">
        <v>82.83</v>
      </c>
      <c r="M107" s="10">
        <v>0.93</v>
      </c>
      <c r="N107" s="7" t="str">
        <f t="shared" si="1"/>
        <v>▶</v>
      </c>
    </row>
    <row r="108" spans="1:14" x14ac:dyDescent="0.3">
      <c r="A108" s="6">
        <v>109</v>
      </c>
      <c r="B108" s="8" t="s">
        <v>1236</v>
      </c>
      <c r="C108" s="28" t="s">
        <v>1237</v>
      </c>
      <c r="D108" s="9">
        <v>4260</v>
      </c>
      <c r="E108" s="30" t="s">
        <v>808</v>
      </c>
      <c r="F108" s="29">
        <v>4.0300000000000002E-2</v>
      </c>
      <c r="G108" s="9">
        <v>623460</v>
      </c>
      <c r="H108" s="10">
        <v>704</v>
      </c>
      <c r="I108" s="10">
        <v>11</v>
      </c>
      <c r="J108" s="10">
        <v>2.68</v>
      </c>
      <c r="K108" s="10">
        <v>-21.73</v>
      </c>
      <c r="L108" s="10">
        <v>1.25</v>
      </c>
      <c r="M108" s="10">
        <v>0.89</v>
      </c>
      <c r="N108" s="7" t="str">
        <f t="shared" si="1"/>
        <v>▶</v>
      </c>
    </row>
    <row r="109" spans="1:14" x14ac:dyDescent="0.3">
      <c r="A109" s="6">
        <v>110</v>
      </c>
      <c r="B109" s="8" t="s">
        <v>1238</v>
      </c>
      <c r="C109" s="28" t="s">
        <v>1239</v>
      </c>
      <c r="D109" s="9">
        <v>6720</v>
      </c>
      <c r="E109" s="30" t="s">
        <v>1058</v>
      </c>
      <c r="F109" s="29">
        <v>4.02E-2</v>
      </c>
      <c r="G109" s="9">
        <v>3144783</v>
      </c>
      <c r="H109" s="10">
        <v>679</v>
      </c>
      <c r="I109" s="10">
        <v>-46</v>
      </c>
      <c r="J109" s="10">
        <v>5.51</v>
      </c>
      <c r="K109" s="10">
        <v>-7.21</v>
      </c>
      <c r="L109" s="10">
        <v>-228.62</v>
      </c>
      <c r="M109" s="10">
        <v>3.07</v>
      </c>
      <c r="N109" s="7" t="str">
        <f t="shared" si="1"/>
        <v>▶</v>
      </c>
    </row>
    <row r="110" spans="1:14" x14ac:dyDescent="0.3">
      <c r="A110" s="6">
        <v>111</v>
      </c>
      <c r="B110" s="8" t="s">
        <v>1240</v>
      </c>
      <c r="C110" s="28" t="s">
        <v>1241</v>
      </c>
      <c r="D110" s="9">
        <v>3645</v>
      </c>
      <c r="E110" s="30" t="s">
        <v>1242</v>
      </c>
      <c r="F110" s="29">
        <v>3.9899999999999998E-2</v>
      </c>
      <c r="G110" s="9">
        <v>21774</v>
      </c>
      <c r="H110" s="10">
        <v>456</v>
      </c>
      <c r="I110" s="10">
        <v>-11</v>
      </c>
      <c r="J110" s="10">
        <v>0.62</v>
      </c>
      <c r="K110" s="10">
        <v>67.5</v>
      </c>
      <c r="L110" s="10">
        <v>-12.39</v>
      </c>
      <c r="M110" s="10">
        <v>1.63</v>
      </c>
      <c r="N110" s="7" t="str">
        <f t="shared" si="1"/>
        <v>▶</v>
      </c>
    </row>
    <row r="111" spans="1:14" x14ac:dyDescent="0.3">
      <c r="A111" s="6">
        <v>112</v>
      </c>
      <c r="B111" s="8" t="s">
        <v>1243</v>
      </c>
      <c r="C111" s="28" t="s">
        <v>1244</v>
      </c>
      <c r="D111" s="9">
        <v>16200</v>
      </c>
      <c r="E111" s="30" t="s">
        <v>1245</v>
      </c>
      <c r="F111" s="29">
        <v>3.9100000000000003E-2</v>
      </c>
      <c r="G111" s="9">
        <v>702817</v>
      </c>
      <c r="H111" s="9">
        <v>2074</v>
      </c>
      <c r="I111" s="10">
        <v>-50</v>
      </c>
      <c r="J111" s="10">
        <v>1.74</v>
      </c>
      <c r="K111" s="10">
        <v>-44.26</v>
      </c>
      <c r="L111" s="10">
        <v>-70.98</v>
      </c>
      <c r="M111" s="10">
        <v>60.53</v>
      </c>
      <c r="N111" s="7" t="str">
        <f t="shared" si="1"/>
        <v>▶</v>
      </c>
    </row>
    <row r="112" spans="1:14" x14ac:dyDescent="0.3">
      <c r="A112" s="6">
        <v>113</v>
      </c>
      <c r="B112" s="8" t="s">
        <v>1246</v>
      </c>
      <c r="C112" s="28" t="s">
        <v>1247</v>
      </c>
      <c r="D112" s="9">
        <v>4260</v>
      </c>
      <c r="E112" s="30" t="s">
        <v>1248</v>
      </c>
      <c r="F112" s="29">
        <v>3.9E-2</v>
      </c>
      <c r="G112" s="9">
        <v>222867</v>
      </c>
      <c r="H112" s="9">
        <v>2344</v>
      </c>
      <c r="I112" s="10">
        <v>21</v>
      </c>
      <c r="J112" s="10">
        <v>5.89</v>
      </c>
      <c r="K112" s="10">
        <v>-6.17</v>
      </c>
      <c r="L112" s="10">
        <v>-15.14</v>
      </c>
      <c r="M112" s="10">
        <v>1.36</v>
      </c>
      <c r="N112" s="7" t="str">
        <f t="shared" si="1"/>
        <v>▶</v>
      </c>
    </row>
    <row r="113" spans="1:14" x14ac:dyDescent="0.3">
      <c r="A113" s="6">
        <v>114</v>
      </c>
      <c r="B113" s="8" t="s">
        <v>1249</v>
      </c>
      <c r="C113" s="28" t="s">
        <v>1250</v>
      </c>
      <c r="D113" s="9">
        <v>64700</v>
      </c>
      <c r="E113" s="30" t="s">
        <v>1251</v>
      </c>
      <c r="F113" s="29">
        <v>3.85E-2</v>
      </c>
      <c r="G113" s="9">
        <v>1115082</v>
      </c>
      <c r="H113" s="9">
        <v>86140</v>
      </c>
      <c r="I113" s="9">
        <v>2982</v>
      </c>
      <c r="J113" s="10">
        <v>19.989999999999998</v>
      </c>
      <c r="K113" s="10">
        <v>-47.4</v>
      </c>
      <c r="L113" s="10">
        <v>3.43</v>
      </c>
      <c r="M113" s="10">
        <v>5.64</v>
      </c>
      <c r="N113" s="7" t="str">
        <f t="shared" si="1"/>
        <v>▶</v>
      </c>
    </row>
    <row r="114" spans="1:14" x14ac:dyDescent="0.3">
      <c r="A114" s="6">
        <v>115</v>
      </c>
      <c r="B114" s="8" t="s">
        <v>1252</v>
      </c>
      <c r="C114" s="28" t="s">
        <v>1253</v>
      </c>
      <c r="D114" s="9">
        <v>108200</v>
      </c>
      <c r="E114" s="30" t="s">
        <v>1254</v>
      </c>
      <c r="F114" s="29">
        <v>3.8399999999999997E-2</v>
      </c>
      <c r="G114" s="9">
        <v>410989</v>
      </c>
      <c r="H114" s="9">
        <v>16750</v>
      </c>
      <c r="I114" s="10">
        <v>62</v>
      </c>
      <c r="J114" s="10">
        <v>20.65</v>
      </c>
      <c r="K114" s="10">
        <v>94.09</v>
      </c>
      <c r="L114" s="10">
        <v>0.51</v>
      </c>
      <c r="M114" s="10">
        <v>9.56</v>
      </c>
      <c r="N114" s="7" t="str">
        <f t="shared" si="1"/>
        <v>▶</v>
      </c>
    </row>
    <row r="115" spans="1:14" x14ac:dyDescent="0.3">
      <c r="A115" s="6">
        <v>116</v>
      </c>
      <c r="B115" s="8" t="s">
        <v>1255</v>
      </c>
      <c r="C115" s="28" t="s">
        <v>1256</v>
      </c>
      <c r="D115" s="9">
        <v>5520</v>
      </c>
      <c r="E115" s="30" t="s">
        <v>829</v>
      </c>
      <c r="F115" s="29">
        <v>3.7600000000000001E-2</v>
      </c>
      <c r="G115" s="9">
        <v>27005</v>
      </c>
      <c r="H115" s="9">
        <v>1113</v>
      </c>
      <c r="I115" s="10">
        <v>20</v>
      </c>
      <c r="J115" s="10">
        <v>0.48</v>
      </c>
      <c r="K115" s="10">
        <v>6.45</v>
      </c>
      <c r="L115" s="10">
        <v>-6.86</v>
      </c>
      <c r="M115" s="10">
        <v>1.2</v>
      </c>
      <c r="N115" s="7" t="str">
        <f t="shared" si="1"/>
        <v>▶</v>
      </c>
    </row>
    <row r="116" spans="1:14" x14ac:dyDescent="0.3">
      <c r="A116" s="6">
        <v>117</v>
      </c>
      <c r="B116" s="8" t="s">
        <v>1257</v>
      </c>
      <c r="C116" s="28" t="s">
        <v>1258</v>
      </c>
      <c r="D116" s="9">
        <v>3325</v>
      </c>
      <c r="E116" s="30" t="s">
        <v>802</v>
      </c>
      <c r="F116" s="29">
        <v>3.7400000000000003E-2</v>
      </c>
      <c r="G116" s="9">
        <v>50494</v>
      </c>
      <c r="H116" s="10">
        <v>332</v>
      </c>
      <c r="I116" s="10">
        <v>-24</v>
      </c>
      <c r="J116" s="10">
        <v>1.25</v>
      </c>
      <c r="K116" s="10">
        <v>-11.16</v>
      </c>
      <c r="L116" s="10">
        <v>-3.06</v>
      </c>
      <c r="M116" s="10">
        <v>0.45</v>
      </c>
      <c r="N116" s="7" t="str">
        <f t="shared" si="1"/>
        <v>▶</v>
      </c>
    </row>
    <row r="117" spans="1:14" x14ac:dyDescent="0.3">
      <c r="A117" s="6">
        <v>118</v>
      </c>
      <c r="B117" s="8" t="s">
        <v>1259</v>
      </c>
      <c r="C117" s="28" t="s">
        <v>1260</v>
      </c>
      <c r="D117" s="9">
        <v>2915</v>
      </c>
      <c r="E117" s="30" t="s">
        <v>1261</v>
      </c>
      <c r="F117" s="29">
        <v>3.7400000000000003E-2</v>
      </c>
      <c r="G117" s="9">
        <v>153193</v>
      </c>
      <c r="H117" s="10">
        <v>349</v>
      </c>
      <c r="I117" s="10">
        <v>-39</v>
      </c>
      <c r="J117" s="10">
        <v>1.04</v>
      </c>
      <c r="K117" s="10">
        <v>-11.61</v>
      </c>
      <c r="L117" s="10">
        <v>-20.41</v>
      </c>
      <c r="M117" s="10">
        <v>2.2599999999999998</v>
      </c>
      <c r="N117" s="7" t="str">
        <f t="shared" si="1"/>
        <v>▶</v>
      </c>
    </row>
    <row r="118" spans="1:14" x14ac:dyDescent="0.3">
      <c r="A118" s="6">
        <v>119</v>
      </c>
      <c r="B118" s="8" t="s">
        <v>1262</v>
      </c>
      <c r="C118" s="28" t="s">
        <v>1263</v>
      </c>
      <c r="D118" s="9">
        <v>1276</v>
      </c>
      <c r="E118" s="30" t="s">
        <v>1264</v>
      </c>
      <c r="F118" s="29">
        <v>3.7400000000000003E-2</v>
      </c>
      <c r="G118" s="9">
        <v>119379</v>
      </c>
      <c r="H118" s="10">
        <v>454</v>
      </c>
      <c r="I118" s="10">
        <v>2</v>
      </c>
      <c r="J118" s="10">
        <v>0</v>
      </c>
      <c r="K118" s="10">
        <v>-4.33</v>
      </c>
      <c r="L118" s="10">
        <v>-1.35</v>
      </c>
      <c r="M118" s="10">
        <v>1.76</v>
      </c>
      <c r="N118" s="7" t="str">
        <f t="shared" si="1"/>
        <v>▶</v>
      </c>
    </row>
    <row r="119" spans="1:14" x14ac:dyDescent="0.3">
      <c r="A119" s="6">
        <v>120</v>
      </c>
      <c r="B119" s="8" t="s">
        <v>1265</v>
      </c>
      <c r="C119" s="28" t="s">
        <v>1266</v>
      </c>
      <c r="D119" s="9">
        <v>2510</v>
      </c>
      <c r="E119" s="30" t="s">
        <v>1267</v>
      </c>
      <c r="F119" s="29">
        <v>3.7199999999999997E-2</v>
      </c>
      <c r="G119" s="9">
        <v>30899985</v>
      </c>
      <c r="H119" s="10">
        <v>807</v>
      </c>
      <c r="I119" s="10">
        <v>-19</v>
      </c>
      <c r="J119" s="10">
        <v>0.27</v>
      </c>
      <c r="K119" s="10">
        <v>-46.48</v>
      </c>
      <c r="L119" s="10">
        <v>-2.2799999999999998</v>
      </c>
      <c r="M119" s="10">
        <v>2.11</v>
      </c>
      <c r="N119" s="7" t="str">
        <f t="shared" si="1"/>
        <v>▶</v>
      </c>
    </row>
    <row r="120" spans="1:14" x14ac:dyDescent="0.3">
      <c r="A120" s="6">
        <v>121</v>
      </c>
      <c r="B120" s="8" t="s">
        <v>1268</v>
      </c>
      <c r="C120" s="28" t="s">
        <v>1269</v>
      </c>
      <c r="D120" s="9">
        <v>1815</v>
      </c>
      <c r="E120" s="30" t="s">
        <v>1118</v>
      </c>
      <c r="F120" s="29">
        <v>3.7100000000000001E-2</v>
      </c>
      <c r="G120" s="9">
        <v>3615259</v>
      </c>
      <c r="H120" s="10">
        <v>660</v>
      </c>
      <c r="I120" s="10">
        <v>87</v>
      </c>
      <c r="J120" s="10">
        <v>1.74</v>
      </c>
      <c r="K120" s="10">
        <v>27.09</v>
      </c>
      <c r="L120" s="10">
        <v>8.2200000000000006</v>
      </c>
      <c r="M120" s="10">
        <v>0.57999999999999996</v>
      </c>
      <c r="N120" s="7" t="str">
        <f t="shared" si="1"/>
        <v>▶</v>
      </c>
    </row>
    <row r="121" spans="1:14" x14ac:dyDescent="0.3">
      <c r="A121" s="6">
        <v>122</v>
      </c>
      <c r="B121" s="8" t="s">
        <v>1270</v>
      </c>
      <c r="C121" s="28" t="s">
        <v>1271</v>
      </c>
      <c r="D121" s="9">
        <v>3090</v>
      </c>
      <c r="E121" s="30" t="s">
        <v>1272</v>
      </c>
      <c r="F121" s="29">
        <v>3.6900000000000002E-2</v>
      </c>
      <c r="G121" s="9">
        <v>458066</v>
      </c>
      <c r="H121" s="10">
        <v>260</v>
      </c>
      <c r="I121" s="10">
        <v>-70</v>
      </c>
      <c r="J121" s="10">
        <v>0.69</v>
      </c>
      <c r="K121" s="10">
        <v>-11.04</v>
      </c>
      <c r="L121" s="10">
        <v>-17.37</v>
      </c>
      <c r="M121" s="10">
        <v>0.65</v>
      </c>
      <c r="N121" s="7" t="str">
        <f t="shared" si="1"/>
        <v>▶</v>
      </c>
    </row>
    <row r="122" spans="1:14" x14ac:dyDescent="0.3">
      <c r="A122" s="6">
        <v>123</v>
      </c>
      <c r="B122" s="8" t="s">
        <v>1273</v>
      </c>
      <c r="C122" s="28" t="s">
        <v>1274</v>
      </c>
      <c r="D122" s="9">
        <v>1128</v>
      </c>
      <c r="E122" s="30" t="s">
        <v>1275</v>
      </c>
      <c r="F122" s="29">
        <v>3.6799999999999999E-2</v>
      </c>
      <c r="G122" s="9">
        <v>343998</v>
      </c>
      <c r="H122" s="10">
        <v>353</v>
      </c>
      <c r="I122" s="10">
        <v>9</v>
      </c>
      <c r="J122" s="10">
        <v>3.81</v>
      </c>
      <c r="K122" s="10">
        <v>-3.51</v>
      </c>
      <c r="L122" s="10">
        <v>-4.84</v>
      </c>
      <c r="M122" s="10">
        <v>0.73</v>
      </c>
      <c r="N122" s="7" t="str">
        <f t="shared" si="1"/>
        <v>▶</v>
      </c>
    </row>
    <row r="123" spans="1:14" x14ac:dyDescent="0.3">
      <c r="A123" s="6">
        <v>124</v>
      </c>
      <c r="B123" s="8" t="s">
        <v>1276</v>
      </c>
      <c r="C123" s="28" t="s">
        <v>1277</v>
      </c>
      <c r="D123" s="9">
        <v>28350</v>
      </c>
      <c r="E123" s="30" t="s">
        <v>811</v>
      </c>
      <c r="F123" s="29">
        <v>3.6600000000000001E-2</v>
      </c>
      <c r="G123" s="9">
        <v>232039</v>
      </c>
      <c r="H123" s="9">
        <v>3486</v>
      </c>
      <c r="I123" s="10">
        <v>519</v>
      </c>
      <c r="J123" s="10">
        <v>26.98</v>
      </c>
      <c r="K123" s="10">
        <v>8</v>
      </c>
      <c r="L123" s="10">
        <v>12.13</v>
      </c>
      <c r="M123" s="10">
        <v>0.83</v>
      </c>
      <c r="N123" s="7" t="str">
        <f t="shared" si="1"/>
        <v>▶</v>
      </c>
    </row>
    <row r="124" spans="1:14" x14ac:dyDescent="0.3">
      <c r="A124" s="6">
        <v>125</v>
      </c>
      <c r="B124" s="8" t="s">
        <v>1278</v>
      </c>
      <c r="C124" s="28" t="s">
        <v>1279</v>
      </c>
      <c r="D124" s="9">
        <v>14020</v>
      </c>
      <c r="E124" s="30" t="s">
        <v>923</v>
      </c>
      <c r="F124" s="29">
        <v>3.6200000000000003E-2</v>
      </c>
      <c r="G124" s="9">
        <v>433667</v>
      </c>
      <c r="H124" s="9">
        <v>1146</v>
      </c>
      <c r="I124" s="10">
        <v>2</v>
      </c>
      <c r="J124" s="10">
        <v>7.0000000000000007E-2</v>
      </c>
      <c r="K124" s="10">
        <v>-3.69</v>
      </c>
      <c r="L124" s="10">
        <v>-60.76</v>
      </c>
      <c r="M124" s="10">
        <v>2.76</v>
      </c>
      <c r="N124" s="7" t="str">
        <f t="shared" si="1"/>
        <v>▶</v>
      </c>
    </row>
    <row r="125" spans="1:14" x14ac:dyDescent="0.3">
      <c r="E125" s="30"/>
      <c r="F125" s="30"/>
      <c r="N125" s="7" t="str">
        <f t="shared" si="1"/>
        <v/>
      </c>
    </row>
    <row r="126" spans="1:14" x14ac:dyDescent="0.3">
      <c r="E126" s="30"/>
      <c r="F126" s="30"/>
      <c r="N126" s="7" t="str">
        <f t="shared" si="1"/>
        <v/>
      </c>
    </row>
    <row r="127" spans="1:14" x14ac:dyDescent="0.3">
      <c r="E127" s="30"/>
      <c r="F127" s="30"/>
      <c r="N127" s="7" t="str">
        <f t="shared" si="1"/>
        <v/>
      </c>
    </row>
    <row r="128" spans="1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 x14ac:dyDescent="0.3"/>
  <cols>
    <col min="1" max="1" width="28.25" customWidth="1"/>
    <col min="2" max="2" width="0.875" style="22" customWidth="1"/>
    <col min="3" max="3" width="9.25" bestFit="1" customWidth="1"/>
    <col min="4" max="7" width="23" bestFit="1" customWidth="1"/>
    <col min="8" max="8" width="11.25" bestFit="1" customWidth="1"/>
    <col min="9" max="9" width="9" style="6"/>
  </cols>
  <sheetData>
    <row r="1" spans="1:9" s="14" customFormat="1" ht="17.25" thickBot="1" x14ac:dyDescent="0.35">
      <c r="A1" s="13" t="s">
        <v>69</v>
      </c>
      <c r="B1" s="21" t="s">
        <v>78</v>
      </c>
      <c r="C1" s="13" t="s">
        <v>70</v>
      </c>
      <c r="D1" s="13" t="s">
        <v>1280</v>
      </c>
      <c r="E1" s="13" t="s">
        <v>1281</v>
      </c>
      <c r="F1" s="13" t="s">
        <v>1282</v>
      </c>
      <c r="G1" s="13" t="s">
        <v>1283</v>
      </c>
      <c r="H1" s="13" t="s">
        <v>71</v>
      </c>
      <c r="I1" s="13" t="s">
        <v>39</v>
      </c>
    </row>
    <row r="2" spans="1:9" ht="17.25" thickTop="1" x14ac:dyDescent="0.3">
      <c r="A2" t="s">
        <v>1284</v>
      </c>
      <c r="B2" s="22" t="s">
        <v>1285</v>
      </c>
      <c r="C2" s="3">
        <v>4.99E-2</v>
      </c>
      <c r="D2">
        <v>72</v>
      </c>
      <c r="E2">
        <v>47</v>
      </c>
      <c r="F2">
        <v>6</v>
      </c>
      <c r="G2">
        <v>19</v>
      </c>
      <c r="H2" s="4">
        <v>0.79</v>
      </c>
      <c r="I2" s="7" t="str">
        <f>IF(ISBLANK($B2),"",HYPERLINK($B2,"▶"))</f>
        <v>▶</v>
      </c>
    </row>
    <row r="3" spans="1:9" x14ac:dyDescent="0.3">
      <c r="A3" t="s">
        <v>1286</v>
      </c>
      <c r="B3" s="22" t="s">
        <v>1287</v>
      </c>
      <c r="C3" s="3">
        <v>3.5400000000000001E-2</v>
      </c>
      <c r="D3">
        <v>57</v>
      </c>
      <c r="E3">
        <v>35</v>
      </c>
      <c r="F3">
        <v>1</v>
      </c>
      <c r="G3">
        <v>21</v>
      </c>
      <c r="H3" s="4">
        <v>0.56000000000000005</v>
      </c>
      <c r="I3" s="7" t="str">
        <f t="shared" ref="I3:I66" si="0">IF(ISBLANK($B3),"",HYPERLINK($B3,"▶"))</f>
        <v>▶</v>
      </c>
    </row>
    <row r="4" spans="1:9" x14ac:dyDescent="0.3">
      <c r="A4" t="s">
        <v>1288</v>
      </c>
      <c r="B4" s="22" t="s">
        <v>1289</v>
      </c>
      <c r="C4" s="3">
        <v>3.5299999999999998E-2</v>
      </c>
      <c r="D4">
        <v>1</v>
      </c>
      <c r="E4">
        <v>1</v>
      </c>
      <c r="F4">
        <v>0</v>
      </c>
      <c r="G4">
        <v>0</v>
      </c>
      <c r="H4" s="4">
        <v>0.56000000000000005</v>
      </c>
      <c r="I4" s="7" t="str">
        <f t="shared" si="0"/>
        <v>▶</v>
      </c>
    </row>
    <row r="5" spans="1:9" x14ac:dyDescent="0.3">
      <c r="A5" t="s">
        <v>1290</v>
      </c>
      <c r="B5" s="22" t="s">
        <v>1291</v>
      </c>
      <c r="C5" s="3">
        <v>2.5899999999999999E-2</v>
      </c>
      <c r="D5">
        <v>121</v>
      </c>
      <c r="E5">
        <v>73</v>
      </c>
      <c r="F5">
        <v>10</v>
      </c>
      <c r="G5">
        <v>38</v>
      </c>
      <c r="H5" s="4">
        <v>0.41</v>
      </c>
      <c r="I5" s="7" t="str">
        <f t="shared" si="0"/>
        <v>▶</v>
      </c>
    </row>
    <row r="6" spans="1:9" x14ac:dyDescent="0.3">
      <c r="A6" t="s">
        <v>1292</v>
      </c>
      <c r="B6" s="22" t="s">
        <v>1293</v>
      </c>
      <c r="C6" s="3">
        <v>2.1499999999999998E-2</v>
      </c>
      <c r="D6">
        <v>108</v>
      </c>
      <c r="E6">
        <v>58</v>
      </c>
      <c r="F6">
        <v>10</v>
      </c>
      <c r="G6">
        <v>40</v>
      </c>
      <c r="H6" s="4">
        <v>0.34</v>
      </c>
      <c r="I6" s="7" t="str">
        <f t="shared" si="0"/>
        <v>▶</v>
      </c>
    </row>
    <row r="7" spans="1:9" x14ac:dyDescent="0.3">
      <c r="A7" t="s">
        <v>1294</v>
      </c>
      <c r="B7" s="22" t="s">
        <v>1295</v>
      </c>
      <c r="C7" s="3">
        <v>1.72E-2</v>
      </c>
      <c r="D7">
        <v>27</v>
      </c>
      <c r="E7">
        <v>13</v>
      </c>
      <c r="F7">
        <v>4</v>
      </c>
      <c r="G7">
        <v>10</v>
      </c>
      <c r="H7" s="4">
        <v>0.27</v>
      </c>
      <c r="I7" s="7" t="str">
        <f t="shared" si="0"/>
        <v>▶</v>
      </c>
    </row>
    <row r="8" spans="1:9" x14ac:dyDescent="0.3">
      <c r="A8" t="s">
        <v>1296</v>
      </c>
      <c r="B8" s="22" t="s">
        <v>1297</v>
      </c>
      <c r="C8" s="3">
        <v>1.44E-2</v>
      </c>
      <c r="D8">
        <v>12</v>
      </c>
      <c r="E8">
        <v>7</v>
      </c>
      <c r="F8">
        <v>0</v>
      </c>
      <c r="G8">
        <v>5</v>
      </c>
      <c r="H8" s="4">
        <v>0.22</v>
      </c>
      <c r="I8" s="7" t="str">
        <f t="shared" si="0"/>
        <v>▶</v>
      </c>
    </row>
    <row r="9" spans="1:9" x14ac:dyDescent="0.3">
      <c r="A9" t="s">
        <v>1298</v>
      </c>
      <c r="B9" s="22" t="s">
        <v>1299</v>
      </c>
      <c r="C9" s="3">
        <v>1.23E-2</v>
      </c>
      <c r="D9">
        <v>64</v>
      </c>
      <c r="E9">
        <v>29</v>
      </c>
      <c r="F9">
        <v>4</v>
      </c>
      <c r="G9">
        <v>31</v>
      </c>
      <c r="H9" s="4">
        <v>0.19</v>
      </c>
      <c r="I9" s="7" t="str">
        <f t="shared" si="0"/>
        <v>▶</v>
      </c>
    </row>
    <row r="10" spans="1:9" x14ac:dyDescent="0.3">
      <c r="A10" t="s">
        <v>1300</v>
      </c>
      <c r="B10" s="22" t="s">
        <v>1301</v>
      </c>
      <c r="C10" s="3">
        <v>1.14E-2</v>
      </c>
      <c r="D10">
        <v>12</v>
      </c>
      <c r="E10">
        <v>5</v>
      </c>
      <c r="F10">
        <v>1</v>
      </c>
      <c r="G10">
        <v>6</v>
      </c>
      <c r="H10" s="4">
        <v>0.18</v>
      </c>
      <c r="I10" s="7" t="str">
        <f t="shared" si="0"/>
        <v>▶</v>
      </c>
    </row>
    <row r="11" spans="1:9" x14ac:dyDescent="0.3">
      <c r="A11" t="s">
        <v>1302</v>
      </c>
      <c r="B11" s="22" t="s">
        <v>1303</v>
      </c>
      <c r="C11" s="3">
        <v>7.3000000000000001E-3</v>
      </c>
      <c r="D11">
        <v>52</v>
      </c>
      <c r="E11">
        <v>23</v>
      </c>
      <c r="F11">
        <v>6</v>
      </c>
      <c r="G11">
        <v>23</v>
      </c>
      <c r="H11" s="4">
        <v>0.11</v>
      </c>
      <c r="I11" s="7" t="str">
        <f t="shared" si="0"/>
        <v>▶</v>
      </c>
    </row>
    <row r="12" spans="1:9" x14ac:dyDescent="0.3">
      <c r="A12" t="s">
        <v>1304</v>
      </c>
      <c r="B12" s="22" t="s">
        <v>1305</v>
      </c>
      <c r="C12" s="3">
        <v>7.3000000000000001E-3</v>
      </c>
      <c r="D12">
        <v>24</v>
      </c>
      <c r="E12">
        <v>13</v>
      </c>
      <c r="F12">
        <v>1</v>
      </c>
      <c r="G12">
        <v>10</v>
      </c>
      <c r="H12" s="4">
        <v>0.11</v>
      </c>
      <c r="I12" s="7" t="str">
        <f t="shared" si="0"/>
        <v>▶</v>
      </c>
    </row>
    <row r="13" spans="1:9" x14ac:dyDescent="0.3">
      <c r="A13" t="s">
        <v>1306</v>
      </c>
      <c r="B13" s="22" t="s">
        <v>1307</v>
      </c>
      <c r="C13" s="3">
        <v>7.0000000000000001E-3</v>
      </c>
      <c r="D13">
        <v>31</v>
      </c>
      <c r="E13">
        <v>8</v>
      </c>
      <c r="F13">
        <v>4</v>
      </c>
      <c r="G13">
        <v>19</v>
      </c>
      <c r="H13" s="4">
        <v>0.11</v>
      </c>
      <c r="I13" s="7" t="str">
        <f t="shared" si="0"/>
        <v>▶</v>
      </c>
    </row>
    <row r="14" spans="1:9" x14ac:dyDescent="0.3">
      <c r="A14" t="s">
        <v>1308</v>
      </c>
      <c r="B14" s="22" t="s">
        <v>1309</v>
      </c>
      <c r="C14" s="3">
        <v>6.7999999999999996E-3</v>
      </c>
      <c r="D14">
        <v>23</v>
      </c>
      <c r="E14">
        <v>7</v>
      </c>
      <c r="F14">
        <v>7</v>
      </c>
      <c r="G14">
        <v>9</v>
      </c>
      <c r="H14" s="4">
        <v>0.1</v>
      </c>
      <c r="I14" s="7" t="str">
        <f t="shared" si="0"/>
        <v>▶</v>
      </c>
    </row>
    <row r="15" spans="1:9" x14ac:dyDescent="0.3">
      <c r="A15" t="s">
        <v>1310</v>
      </c>
      <c r="B15" s="22" t="s">
        <v>1311</v>
      </c>
      <c r="C15" s="3">
        <v>6.7000000000000002E-3</v>
      </c>
      <c r="D15">
        <v>5</v>
      </c>
      <c r="E15">
        <v>4</v>
      </c>
      <c r="F15">
        <v>0</v>
      </c>
      <c r="G15">
        <v>1</v>
      </c>
      <c r="H15" s="4">
        <v>0.1</v>
      </c>
      <c r="I15" s="7" t="str">
        <f t="shared" si="0"/>
        <v>▶</v>
      </c>
    </row>
    <row r="16" spans="1:9" x14ac:dyDescent="0.3">
      <c r="A16" t="s">
        <v>1312</v>
      </c>
      <c r="B16" s="22" t="s">
        <v>1313</v>
      </c>
      <c r="C16" s="3">
        <v>6.1000000000000004E-3</v>
      </c>
      <c r="D16">
        <v>9</v>
      </c>
      <c r="E16">
        <v>5</v>
      </c>
      <c r="F16">
        <v>0</v>
      </c>
      <c r="G16">
        <v>4</v>
      </c>
      <c r="H16" s="4">
        <v>0.09</v>
      </c>
      <c r="I16" s="7" t="str">
        <f t="shared" si="0"/>
        <v>▶</v>
      </c>
    </row>
    <row r="17" spans="1:9" x14ac:dyDescent="0.3">
      <c r="A17" t="s">
        <v>1314</v>
      </c>
      <c r="B17" s="22" t="s">
        <v>1315</v>
      </c>
      <c r="C17" s="3">
        <v>5.7999999999999996E-3</v>
      </c>
      <c r="D17">
        <v>61</v>
      </c>
      <c r="E17">
        <v>20</v>
      </c>
      <c r="F17">
        <v>4</v>
      </c>
      <c r="G17">
        <v>37</v>
      </c>
      <c r="H17" s="4">
        <v>0.09</v>
      </c>
      <c r="I17" s="7" t="str">
        <f t="shared" si="0"/>
        <v>▶</v>
      </c>
    </row>
    <row r="18" spans="1:9" x14ac:dyDescent="0.3">
      <c r="A18" t="s">
        <v>1316</v>
      </c>
      <c r="B18" s="22" t="s">
        <v>1317</v>
      </c>
      <c r="C18" s="3">
        <v>4.5999999999999999E-3</v>
      </c>
      <c r="D18">
        <v>11</v>
      </c>
      <c r="E18">
        <v>9</v>
      </c>
      <c r="F18">
        <v>0</v>
      </c>
      <c r="G18">
        <v>2</v>
      </c>
      <c r="H18" s="4">
        <v>7.0000000000000007E-2</v>
      </c>
      <c r="I18" s="7" t="str">
        <f t="shared" si="0"/>
        <v>▶</v>
      </c>
    </row>
    <row r="19" spans="1:9" x14ac:dyDescent="0.3">
      <c r="A19" t="s">
        <v>1318</v>
      </c>
      <c r="B19" s="22" t="s">
        <v>1319</v>
      </c>
      <c r="C19" s="3">
        <v>4.4000000000000003E-3</v>
      </c>
      <c r="D19">
        <v>101</v>
      </c>
      <c r="E19">
        <v>34</v>
      </c>
      <c r="F19">
        <v>12</v>
      </c>
      <c r="G19">
        <v>55</v>
      </c>
      <c r="H19" s="4">
        <v>7.0000000000000007E-2</v>
      </c>
      <c r="I19" s="7" t="str">
        <f t="shared" si="0"/>
        <v>▶</v>
      </c>
    </row>
    <row r="20" spans="1:9" x14ac:dyDescent="0.3">
      <c r="A20" t="s">
        <v>1320</v>
      </c>
      <c r="B20" s="22" t="s">
        <v>1321</v>
      </c>
      <c r="C20" s="3">
        <v>4.0000000000000001E-3</v>
      </c>
      <c r="D20">
        <v>16</v>
      </c>
      <c r="E20">
        <v>8</v>
      </c>
      <c r="F20">
        <v>1</v>
      </c>
      <c r="G20">
        <v>7</v>
      </c>
      <c r="H20" s="4">
        <v>0.06</v>
      </c>
      <c r="I20" s="7" t="str">
        <f t="shared" si="0"/>
        <v>▶</v>
      </c>
    </row>
    <row r="21" spans="1:9" x14ac:dyDescent="0.3">
      <c r="A21" t="s">
        <v>1322</v>
      </c>
      <c r="B21" s="22" t="s">
        <v>1323</v>
      </c>
      <c r="C21" s="3">
        <v>3.5999999999999999E-3</v>
      </c>
      <c r="D21">
        <v>77</v>
      </c>
      <c r="E21">
        <v>30</v>
      </c>
      <c r="F21">
        <v>9</v>
      </c>
      <c r="G21">
        <v>38</v>
      </c>
      <c r="H21" s="4">
        <v>0.05</v>
      </c>
      <c r="I21" s="7" t="str">
        <f t="shared" si="0"/>
        <v>▶</v>
      </c>
    </row>
    <row r="22" spans="1:9" x14ac:dyDescent="0.3">
      <c r="A22" t="s">
        <v>1324</v>
      </c>
      <c r="B22" s="22" t="s">
        <v>1325</v>
      </c>
      <c r="C22" s="3">
        <v>3.5000000000000001E-3</v>
      </c>
      <c r="D22">
        <v>19</v>
      </c>
      <c r="E22">
        <v>6</v>
      </c>
      <c r="F22">
        <v>3</v>
      </c>
      <c r="G22">
        <v>10</v>
      </c>
      <c r="H22" s="4">
        <v>0.05</v>
      </c>
      <c r="I22" s="7" t="str">
        <f t="shared" si="0"/>
        <v>▶</v>
      </c>
    </row>
    <row r="23" spans="1:9" x14ac:dyDescent="0.3">
      <c r="A23" t="s">
        <v>1326</v>
      </c>
      <c r="B23" s="22" t="s">
        <v>1327</v>
      </c>
      <c r="C23" s="3">
        <v>3.0000000000000001E-3</v>
      </c>
      <c r="D23">
        <v>25</v>
      </c>
      <c r="E23">
        <v>10</v>
      </c>
      <c r="F23">
        <v>3</v>
      </c>
      <c r="G23">
        <v>12</v>
      </c>
      <c r="H23" s="4">
        <v>0.04</v>
      </c>
      <c r="I23" s="7" t="str">
        <f t="shared" si="0"/>
        <v>▶</v>
      </c>
    </row>
    <row r="24" spans="1:9" x14ac:dyDescent="0.3">
      <c r="A24" t="s">
        <v>1328</v>
      </c>
      <c r="B24" s="22" t="s">
        <v>1329</v>
      </c>
      <c r="C24" s="3">
        <v>2.7000000000000001E-3</v>
      </c>
      <c r="D24">
        <v>5</v>
      </c>
      <c r="E24">
        <v>4</v>
      </c>
      <c r="F24">
        <v>1</v>
      </c>
      <c r="G24">
        <v>0</v>
      </c>
      <c r="H24" s="4">
        <v>0.04</v>
      </c>
      <c r="I24" s="7" t="str">
        <f t="shared" si="0"/>
        <v>▶</v>
      </c>
    </row>
    <row r="25" spans="1:9" x14ac:dyDescent="0.3">
      <c r="A25" t="s">
        <v>1330</v>
      </c>
      <c r="B25" s="22" t="s">
        <v>1331</v>
      </c>
      <c r="C25" s="3">
        <v>2.2000000000000001E-3</v>
      </c>
      <c r="D25">
        <v>1349</v>
      </c>
      <c r="E25">
        <v>658</v>
      </c>
      <c r="F25">
        <v>133</v>
      </c>
      <c r="G25">
        <v>558</v>
      </c>
      <c r="H25" s="4">
        <v>0.03</v>
      </c>
      <c r="I25" s="7" t="str">
        <f t="shared" si="0"/>
        <v>▶</v>
      </c>
    </row>
    <row r="26" spans="1:9" x14ac:dyDescent="0.3">
      <c r="A26" t="s">
        <v>1332</v>
      </c>
      <c r="B26" s="22" t="s">
        <v>1333</v>
      </c>
      <c r="C26" s="3">
        <v>1.9E-3</v>
      </c>
      <c r="D26">
        <v>13</v>
      </c>
      <c r="E26">
        <v>4</v>
      </c>
      <c r="F26">
        <v>2</v>
      </c>
      <c r="G26">
        <v>7</v>
      </c>
      <c r="H26" s="4">
        <v>0.03</v>
      </c>
      <c r="I26" s="7" t="str">
        <f t="shared" si="0"/>
        <v>▶</v>
      </c>
    </row>
    <row r="27" spans="1:9" x14ac:dyDescent="0.3">
      <c r="A27" t="s">
        <v>1334</v>
      </c>
      <c r="B27" s="22" t="s">
        <v>1335</v>
      </c>
      <c r="C27" s="3">
        <v>1.6999999999999999E-3</v>
      </c>
      <c r="D27">
        <v>11</v>
      </c>
      <c r="E27">
        <v>5</v>
      </c>
      <c r="F27">
        <v>2</v>
      </c>
      <c r="G27">
        <v>4</v>
      </c>
      <c r="H27" s="4">
        <v>0.02</v>
      </c>
      <c r="I27" s="7" t="str">
        <f t="shared" si="0"/>
        <v>▶</v>
      </c>
    </row>
    <row r="28" spans="1:9" x14ac:dyDescent="0.3">
      <c r="A28" t="s">
        <v>1336</v>
      </c>
      <c r="B28" s="22" t="s">
        <v>1337</v>
      </c>
      <c r="C28" s="3">
        <v>1.6999999999999999E-3</v>
      </c>
      <c r="D28">
        <v>4</v>
      </c>
      <c r="E28">
        <v>1</v>
      </c>
      <c r="F28">
        <v>2</v>
      </c>
      <c r="G28">
        <v>1</v>
      </c>
      <c r="H28" s="4">
        <v>0.02</v>
      </c>
      <c r="I28" s="7" t="str">
        <f t="shared" si="0"/>
        <v>▶</v>
      </c>
    </row>
    <row r="29" spans="1:9" x14ac:dyDescent="0.3">
      <c r="A29" t="s">
        <v>1338</v>
      </c>
      <c r="B29" s="22" t="s">
        <v>1339</v>
      </c>
      <c r="C29" s="3">
        <v>1E-3</v>
      </c>
      <c r="D29">
        <v>16</v>
      </c>
      <c r="E29">
        <v>6</v>
      </c>
      <c r="F29">
        <v>2</v>
      </c>
      <c r="G29">
        <v>8</v>
      </c>
      <c r="H29" s="4">
        <v>0.01</v>
      </c>
      <c r="I29" s="7" t="str">
        <f t="shared" si="0"/>
        <v>▶</v>
      </c>
    </row>
    <row r="30" spans="1:9" x14ac:dyDescent="0.3">
      <c r="A30" t="s">
        <v>1340</v>
      </c>
      <c r="B30" s="22" t="s">
        <v>1341</v>
      </c>
      <c r="C30" s="3">
        <v>8.0000000000000004E-4</v>
      </c>
      <c r="D30">
        <v>38</v>
      </c>
      <c r="E30">
        <v>18</v>
      </c>
      <c r="F30">
        <v>6</v>
      </c>
      <c r="G30">
        <v>14</v>
      </c>
      <c r="H30" s="4">
        <v>0.01</v>
      </c>
      <c r="I30" s="7" t="str">
        <f t="shared" si="0"/>
        <v>▶</v>
      </c>
    </row>
    <row r="31" spans="1:9" x14ac:dyDescent="0.3">
      <c r="A31" t="s">
        <v>1342</v>
      </c>
      <c r="B31" s="22" t="s">
        <v>1343</v>
      </c>
      <c r="C31" s="3">
        <v>5.9999999999999995E-4</v>
      </c>
      <c r="D31">
        <v>76</v>
      </c>
      <c r="E31">
        <v>34</v>
      </c>
      <c r="F31">
        <v>7</v>
      </c>
      <c r="G31">
        <v>35</v>
      </c>
      <c r="H31" s="4">
        <v>0</v>
      </c>
      <c r="I31" s="7" t="str">
        <f t="shared" si="0"/>
        <v>▶</v>
      </c>
    </row>
    <row r="32" spans="1:9" x14ac:dyDescent="0.3">
      <c r="A32" t="s">
        <v>1344</v>
      </c>
      <c r="B32" s="22" t="s">
        <v>1345</v>
      </c>
      <c r="C32" s="3">
        <v>-5.0000000000000001E-4</v>
      </c>
      <c r="D32">
        <v>84</v>
      </c>
      <c r="E32">
        <v>25</v>
      </c>
      <c r="F32">
        <v>11</v>
      </c>
      <c r="G32">
        <v>48</v>
      </c>
      <c r="H32" s="4">
        <v>0</v>
      </c>
      <c r="I32" s="7" t="str">
        <f t="shared" si="0"/>
        <v>▶</v>
      </c>
    </row>
    <row r="33" spans="1:9" x14ac:dyDescent="0.3">
      <c r="A33" t="s">
        <v>1346</v>
      </c>
      <c r="B33" s="22" t="s">
        <v>1347</v>
      </c>
      <c r="C33" s="3">
        <v>-5.0000000000000001E-4</v>
      </c>
      <c r="D33">
        <v>184</v>
      </c>
      <c r="E33">
        <v>51</v>
      </c>
      <c r="F33">
        <v>15</v>
      </c>
      <c r="G33">
        <v>118</v>
      </c>
      <c r="H33" s="4">
        <v>0</v>
      </c>
      <c r="I33" s="7" t="str">
        <f t="shared" si="0"/>
        <v>▶</v>
      </c>
    </row>
    <row r="34" spans="1:9" x14ac:dyDescent="0.3">
      <c r="A34" t="s">
        <v>1348</v>
      </c>
      <c r="B34" s="22" t="s">
        <v>1349</v>
      </c>
      <c r="C34" s="3">
        <v>-8.9999999999999998E-4</v>
      </c>
      <c r="D34">
        <v>18</v>
      </c>
      <c r="E34">
        <v>6</v>
      </c>
      <c r="F34">
        <v>4</v>
      </c>
      <c r="G34">
        <v>8</v>
      </c>
      <c r="H34" s="4">
        <v>0.01</v>
      </c>
      <c r="I34" s="7" t="str">
        <f t="shared" si="0"/>
        <v>▶</v>
      </c>
    </row>
    <row r="35" spans="1:9" x14ac:dyDescent="0.3">
      <c r="A35" t="s">
        <v>1350</v>
      </c>
      <c r="B35" s="22" t="s">
        <v>1351</v>
      </c>
      <c r="C35" s="3">
        <v>-1.1000000000000001E-3</v>
      </c>
      <c r="D35">
        <v>4</v>
      </c>
      <c r="E35">
        <v>0</v>
      </c>
      <c r="F35">
        <v>2</v>
      </c>
      <c r="G35">
        <v>2</v>
      </c>
      <c r="H35" s="4">
        <v>0.01</v>
      </c>
      <c r="I35" s="7" t="str">
        <f t="shared" si="0"/>
        <v>▶</v>
      </c>
    </row>
    <row r="36" spans="1:9" x14ac:dyDescent="0.3">
      <c r="A36" t="s">
        <v>1352</v>
      </c>
      <c r="B36" s="22" t="s">
        <v>1353</v>
      </c>
      <c r="C36" s="3">
        <v>-1.4E-3</v>
      </c>
      <c r="D36">
        <v>36</v>
      </c>
      <c r="E36">
        <v>11</v>
      </c>
      <c r="F36">
        <v>2</v>
      </c>
      <c r="G36">
        <v>23</v>
      </c>
      <c r="H36" s="4">
        <v>0.02</v>
      </c>
      <c r="I36" s="7" t="str">
        <f t="shared" si="0"/>
        <v>▶</v>
      </c>
    </row>
    <row r="37" spans="1:9" x14ac:dyDescent="0.3">
      <c r="A37" t="s">
        <v>1354</v>
      </c>
      <c r="B37" s="22" t="s">
        <v>1355</v>
      </c>
      <c r="C37" s="3">
        <v>-1.9E-3</v>
      </c>
      <c r="D37">
        <v>1</v>
      </c>
      <c r="E37">
        <v>0</v>
      </c>
      <c r="F37">
        <v>0</v>
      </c>
      <c r="G37">
        <v>1</v>
      </c>
      <c r="H37" s="4">
        <v>0.03</v>
      </c>
      <c r="I37" s="7" t="str">
        <f t="shared" si="0"/>
        <v>▶</v>
      </c>
    </row>
    <row r="38" spans="1:9" x14ac:dyDescent="0.3">
      <c r="A38" t="s">
        <v>1356</v>
      </c>
      <c r="B38" s="22" t="s">
        <v>1357</v>
      </c>
      <c r="C38" s="3">
        <v>-1.9E-3</v>
      </c>
      <c r="D38">
        <v>52</v>
      </c>
      <c r="E38">
        <v>21</v>
      </c>
      <c r="F38">
        <v>2</v>
      </c>
      <c r="G38">
        <v>29</v>
      </c>
      <c r="H38" s="4">
        <v>0.03</v>
      </c>
      <c r="I38" s="7" t="str">
        <f t="shared" si="0"/>
        <v>▶</v>
      </c>
    </row>
    <row r="39" spans="1:9" x14ac:dyDescent="0.3">
      <c r="A39" t="s">
        <v>1358</v>
      </c>
      <c r="B39" s="22" t="s">
        <v>1359</v>
      </c>
      <c r="C39" s="3">
        <v>-2.8999999999999998E-3</v>
      </c>
      <c r="D39">
        <v>10</v>
      </c>
      <c r="E39">
        <v>1</v>
      </c>
      <c r="F39">
        <v>0</v>
      </c>
      <c r="G39">
        <v>9</v>
      </c>
      <c r="H39" s="4">
        <v>0.04</v>
      </c>
      <c r="I39" s="7" t="str">
        <f t="shared" si="0"/>
        <v>▶</v>
      </c>
    </row>
    <row r="40" spans="1:9" x14ac:dyDescent="0.3">
      <c r="A40" t="s">
        <v>1360</v>
      </c>
      <c r="B40" s="22" t="s">
        <v>1361</v>
      </c>
      <c r="C40" s="3">
        <v>-3.0000000000000001E-3</v>
      </c>
      <c r="D40">
        <v>8</v>
      </c>
      <c r="E40">
        <v>2</v>
      </c>
      <c r="F40">
        <v>0</v>
      </c>
      <c r="G40">
        <v>6</v>
      </c>
      <c r="H40" s="4">
        <v>0.04</v>
      </c>
      <c r="I40" s="7" t="str">
        <f t="shared" si="0"/>
        <v>▶</v>
      </c>
    </row>
    <row r="41" spans="1:9" x14ac:dyDescent="0.3">
      <c r="A41" t="s">
        <v>1362</v>
      </c>
      <c r="B41" s="22" t="s">
        <v>1363</v>
      </c>
      <c r="C41" s="3">
        <v>-3.2000000000000002E-3</v>
      </c>
      <c r="D41">
        <v>3</v>
      </c>
      <c r="E41">
        <v>1</v>
      </c>
      <c r="F41">
        <v>0</v>
      </c>
      <c r="G41">
        <v>2</v>
      </c>
      <c r="H41" s="4">
        <v>0.05</v>
      </c>
      <c r="I41" s="7" t="str">
        <f t="shared" si="0"/>
        <v>▶</v>
      </c>
    </row>
    <row r="42" spans="1:9" x14ac:dyDescent="0.3">
      <c r="A42" t="s">
        <v>1364</v>
      </c>
      <c r="B42" s="22" t="s">
        <v>1365</v>
      </c>
      <c r="C42" s="3">
        <v>-3.8E-3</v>
      </c>
      <c r="D42">
        <v>100</v>
      </c>
      <c r="E42">
        <v>42</v>
      </c>
      <c r="F42">
        <v>6</v>
      </c>
      <c r="G42">
        <v>52</v>
      </c>
      <c r="H42" s="4">
        <v>0.06</v>
      </c>
      <c r="I42" s="7" t="str">
        <f t="shared" si="0"/>
        <v>▶</v>
      </c>
    </row>
    <row r="43" spans="1:9" x14ac:dyDescent="0.3">
      <c r="A43" t="s">
        <v>1366</v>
      </c>
      <c r="B43" s="22" t="s">
        <v>1367</v>
      </c>
      <c r="C43" s="3">
        <v>-4.0000000000000001E-3</v>
      </c>
      <c r="D43">
        <v>7</v>
      </c>
      <c r="E43">
        <v>1</v>
      </c>
      <c r="F43">
        <v>2</v>
      </c>
      <c r="G43">
        <v>4</v>
      </c>
      <c r="H43" s="4">
        <v>0.06</v>
      </c>
      <c r="I43" s="7" t="str">
        <f t="shared" si="0"/>
        <v>▶</v>
      </c>
    </row>
    <row r="44" spans="1:9" x14ac:dyDescent="0.3">
      <c r="A44" t="s">
        <v>1368</v>
      </c>
      <c r="B44" s="22" t="s">
        <v>1369</v>
      </c>
      <c r="C44" s="3">
        <v>-4.7000000000000002E-3</v>
      </c>
      <c r="D44">
        <v>21</v>
      </c>
      <c r="E44">
        <v>10</v>
      </c>
      <c r="F44">
        <v>2</v>
      </c>
      <c r="G44">
        <v>9</v>
      </c>
      <c r="H44" s="4">
        <v>7.0000000000000007E-2</v>
      </c>
      <c r="I44" s="7" t="str">
        <f t="shared" si="0"/>
        <v>▶</v>
      </c>
    </row>
    <row r="45" spans="1:9" x14ac:dyDescent="0.3">
      <c r="A45" t="s">
        <v>1370</v>
      </c>
      <c r="B45" s="22" t="s">
        <v>1371</v>
      </c>
      <c r="C45" s="3">
        <v>-4.7999999999999996E-3</v>
      </c>
      <c r="D45">
        <v>89</v>
      </c>
      <c r="E45">
        <v>33</v>
      </c>
      <c r="F45">
        <v>10</v>
      </c>
      <c r="G45">
        <v>46</v>
      </c>
      <c r="H45" s="4">
        <v>7.0000000000000007E-2</v>
      </c>
      <c r="I45" s="7" t="str">
        <f t="shared" si="0"/>
        <v>▶</v>
      </c>
    </row>
    <row r="46" spans="1:9" x14ac:dyDescent="0.3">
      <c r="A46" t="s">
        <v>1372</v>
      </c>
      <c r="B46" s="22" t="s">
        <v>1373</v>
      </c>
      <c r="C46" s="3">
        <v>-5.3E-3</v>
      </c>
      <c r="D46">
        <v>6</v>
      </c>
      <c r="E46">
        <v>1</v>
      </c>
      <c r="F46">
        <v>2</v>
      </c>
      <c r="G46">
        <v>3</v>
      </c>
      <c r="H46" s="4">
        <v>0.08</v>
      </c>
      <c r="I46" s="7" t="str">
        <f t="shared" si="0"/>
        <v>▶</v>
      </c>
    </row>
    <row r="47" spans="1:9" x14ac:dyDescent="0.3">
      <c r="A47" t="s">
        <v>1374</v>
      </c>
      <c r="B47" s="22" t="s">
        <v>1375</v>
      </c>
      <c r="C47" s="3">
        <v>-5.3E-3</v>
      </c>
      <c r="D47">
        <v>13</v>
      </c>
      <c r="E47">
        <v>3</v>
      </c>
      <c r="F47">
        <v>1</v>
      </c>
      <c r="G47">
        <v>9</v>
      </c>
      <c r="H47" s="4">
        <v>0.08</v>
      </c>
      <c r="I47" s="7" t="str">
        <f t="shared" si="0"/>
        <v>▶</v>
      </c>
    </row>
    <row r="48" spans="1:9" x14ac:dyDescent="0.3">
      <c r="A48" t="s">
        <v>1376</v>
      </c>
      <c r="B48" s="22" t="s">
        <v>1377</v>
      </c>
      <c r="C48" s="3">
        <v>-6.1000000000000004E-3</v>
      </c>
      <c r="D48">
        <v>19</v>
      </c>
      <c r="E48">
        <v>4</v>
      </c>
      <c r="F48">
        <v>2</v>
      </c>
      <c r="G48">
        <v>13</v>
      </c>
      <c r="H48" s="4">
        <v>0.09</v>
      </c>
      <c r="I48" s="7" t="str">
        <f t="shared" si="0"/>
        <v>▶</v>
      </c>
    </row>
    <row r="49" spans="1:9" x14ac:dyDescent="0.3">
      <c r="A49" t="s">
        <v>1378</v>
      </c>
      <c r="B49" s="22" t="s">
        <v>1379</v>
      </c>
      <c r="C49" s="3">
        <v>-6.3E-3</v>
      </c>
      <c r="D49">
        <v>23</v>
      </c>
      <c r="E49">
        <v>9</v>
      </c>
      <c r="F49">
        <v>2</v>
      </c>
      <c r="G49">
        <v>12</v>
      </c>
      <c r="H49" s="4">
        <v>0.1</v>
      </c>
      <c r="I49" s="7" t="str">
        <f t="shared" si="0"/>
        <v>▶</v>
      </c>
    </row>
    <row r="50" spans="1:9" x14ac:dyDescent="0.3">
      <c r="A50" t="s">
        <v>1380</v>
      </c>
      <c r="B50" s="22" t="s">
        <v>1381</v>
      </c>
      <c r="C50" s="3">
        <v>-6.4999999999999997E-3</v>
      </c>
      <c r="D50">
        <v>28</v>
      </c>
      <c r="E50">
        <v>4</v>
      </c>
      <c r="F50">
        <v>4</v>
      </c>
      <c r="G50">
        <v>20</v>
      </c>
      <c r="H50" s="4">
        <v>0.1</v>
      </c>
      <c r="I50" s="7" t="str">
        <f t="shared" si="0"/>
        <v>▶</v>
      </c>
    </row>
    <row r="51" spans="1:9" x14ac:dyDescent="0.3">
      <c r="A51" t="s">
        <v>1382</v>
      </c>
      <c r="B51" s="22" t="s">
        <v>1383</v>
      </c>
      <c r="C51" s="3">
        <v>-6.4999999999999997E-3</v>
      </c>
      <c r="D51">
        <v>160</v>
      </c>
      <c r="E51">
        <v>88</v>
      </c>
      <c r="F51">
        <v>7</v>
      </c>
      <c r="G51">
        <v>65</v>
      </c>
      <c r="H51" s="4">
        <v>0.1</v>
      </c>
      <c r="I51" s="7" t="str">
        <f t="shared" si="0"/>
        <v>▶</v>
      </c>
    </row>
    <row r="52" spans="1:9" x14ac:dyDescent="0.3">
      <c r="A52" t="s">
        <v>1384</v>
      </c>
      <c r="B52" s="22" t="s">
        <v>1385</v>
      </c>
      <c r="C52" s="3">
        <v>-7.1000000000000004E-3</v>
      </c>
      <c r="D52">
        <v>96</v>
      </c>
      <c r="E52">
        <v>35</v>
      </c>
      <c r="F52">
        <v>12</v>
      </c>
      <c r="G52">
        <v>49</v>
      </c>
      <c r="H52" s="4">
        <v>0.11</v>
      </c>
      <c r="I52" s="7" t="str">
        <f t="shared" si="0"/>
        <v>▶</v>
      </c>
    </row>
    <row r="53" spans="1:9" x14ac:dyDescent="0.3">
      <c r="A53" t="s">
        <v>1386</v>
      </c>
      <c r="B53" s="22" t="s">
        <v>1387</v>
      </c>
      <c r="C53" s="3">
        <v>-7.4000000000000003E-3</v>
      </c>
      <c r="D53">
        <v>1</v>
      </c>
      <c r="E53">
        <v>0</v>
      </c>
      <c r="F53">
        <v>0</v>
      </c>
      <c r="G53">
        <v>1</v>
      </c>
      <c r="H53" s="4">
        <v>0.11</v>
      </c>
      <c r="I53" s="7" t="str">
        <f t="shared" si="0"/>
        <v>▶</v>
      </c>
    </row>
    <row r="54" spans="1:9" x14ac:dyDescent="0.3">
      <c r="A54" t="s">
        <v>1388</v>
      </c>
      <c r="B54" s="22" t="s">
        <v>1389</v>
      </c>
      <c r="C54" s="3">
        <v>-7.6E-3</v>
      </c>
      <c r="D54">
        <v>16</v>
      </c>
      <c r="E54">
        <v>6</v>
      </c>
      <c r="F54">
        <v>2</v>
      </c>
      <c r="G54">
        <v>8</v>
      </c>
      <c r="H54" s="4">
        <v>0.12</v>
      </c>
      <c r="I54" s="7" t="str">
        <f t="shared" si="0"/>
        <v>▶</v>
      </c>
    </row>
    <row r="55" spans="1:9" x14ac:dyDescent="0.3">
      <c r="A55" t="s">
        <v>1390</v>
      </c>
      <c r="B55" s="22" t="s">
        <v>1391</v>
      </c>
      <c r="C55" s="3">
        <v>-7.9000000000000008E-3</v>
      </c>
      <c r="D55">
        <v>80</v>
      </c>
      <c r="E55">
        <v>22</v>
      </c>
      <c r="F55">
        <v>8</v>
      </c>
      <c r="G55">
        <v>50</v>
      </c>
      <c r="H55" s="4">
        <v>0.12</v>
      </c>
      <c r="I55" s="7" t="str">
        <f t="shared" si="0"/>
        <v>▶</v>
      </c>
    </row>
    <row r="56" spans="1:9" x14ac:dyDescent="0.3">
      <c r="A56" t="s">
        <v>1392</v>
      </c>
      <c r="B56" s="22" t="s">
        <v>1393</v>
      </c>
      <c r="C56" s="3">
        <v>-8.0000000000000002E-3</v>
      </c>
      <c r="D56">
        <v>15</v>
      </c>
      <c r="E56">
        <v>6</v>
      </c>
      <c r="F56">
        <v>2</v>
      </c>
      <c r="G56">
        <v>7</v>
      </c>
      <c r="H56" s="4">
        <v>0.12</v>
      </c>
      <c r="I56" s="7" t="str">
        <f t="shared" si="0"/>
        <v>▶</v>
      </c>
    </row>
    <row r="57" spans="1:9" x14ac:dyDescent="0.3">
      <c r="A57" t="s">
        <v>1394</v>
      </c>
      <c r="B57" s="22" t="s">
        <v>1395</v>
      </c>
      <c r="C57" s="3">
        <v>-8.8999999999999999E-3</v>
      </c>
      <c r="D57">
        <v>1</v>
      </c>
      <c r="E57">
        <v>0</v>
      </c>
      <c r="F57">
        <v>0</v>
      </c>
      <c r="G57">
        <v>1</v>
      </c>
      <c r="H57" s="4">
        <v>0.14000000000000001</v>
      </c>
      <c r="I57" s="7" t="str">
        <f t="shared" si="0"/>
        <v>▶</v>
      </c>
    </row>
    <row r="58" spans="1:9" x14ac:dyDescent="0.3">
      <c r="A58" t="s">
        <v>1396</v>
      </c>
      <c r="B58" s="22" t="s">
        <v>1397</v>
      </c>
      <c r="C58" s="3">
        <v>-8.9999999999999993E-3</v>
      </c>
      <c r="D58">
        <v>120</v>
      </c>
      <c r="E58">
        <v>31</v>
      </c>
      <c r="F58">
        <v>32</v>
      </c>
      <c r="G58">
        <v>57</v>
      </c>
      <c r="H58" s="4">
        <v>0.14000000000000001</v>
      </c>
      <c r="I58" s="7" t="str">
        <f t="shared" si="0"/>
        <v>▶</v>
      </c>
    </row>
    <row r="59" spans="1:9" x14ac:dyDescent="0.3">
      <c r="A59" t="s">
        <v>1398</v>
      </c>
      <c r="B59" s="22" t="s">
        <v>1399</v>
      </c>
      <c r="C59" s="3">
        <v>-9.1999999999999998E-3</v>
      </c>
      <c r="D59">
        <v>1</v>
      </c>
      <c r="E59">
        <v>0</v>
      </c>
      <c r="F59">
        <v>0</v>
      </c>
      <c r="G59">
        <v>1</v>
      </c>
      <c r="H59" s="4">
        <v>0.14000000000000001</v>
      </c>
      <c r="I59" s="7" t="str">
        <f t="shared" si="0"/>
        <v>▶</v>
      </c>
    </row>
    <row r="60" spans="1:9" x14ac:dyDescent="0.3">
      <c r="A60" t="s">
        <v>1400</v>
      </c>
      <c r="B60" s="22" t="s">
        <v>1401</v>
      </c>
      <c r="C60" s="3">
        <v>-9.2999999999999992E-3</v>
      </c>
      <c r="D60">
        <v>7</v>
      </c>
      <c r="E60">
        <v>1</v>
      </c>
      <c r="F60">
        <v>1</v>
      </c>
      <c r="G60">
        <v>5</v>
      </c>
      <c r="H60" s="4">
        <v>0.14000000000000001</v>
      </c>
      <c r="I60" s="7" t="str">
        <f t="shared" si="0"/>
        <v>▶</v>
      </c>
    </row>
    <row r="61" spans="1:9" x14ac:dyDescent="0.3">
      <c r="A61" t="s">
        <v>1402</v>
      </c>
      <c r="B61" s="22" t="s">
        <v>1403</v>
      </c>
      <c r="C61" s="3">
        <v>-9.2999999999999992E-3</v>
      </c>
      <c r="D61">
        <v>65</v>
      </c>
      <c r="E61">
        <v>22</v>
      </c>
      <c r="F61">
        <v>5</v>
      </c>
      <c r="G61">
        <v>38</v>
      </c>
      <c r="H61" s="4">
        <v>0.14000000000000001</v>
      </c>
      <c r="I61" s="7" t="str">
        <f t="shared" si="0"/>
        <v>▶</v>
      </c>
    </row>
    <row r="62" spans="1:9" x14ac:dyDescent="0.3">
      <c r="A62" t="s">
        <v>1404</v>
      </c>
      <c r="B62" s="22" t="s">
        <v>1405</v>
      </c>
      <c r="C62" s="3">
        <v>-9.7000000000000003E-3</v>
      </c>
      <c r="D62">
        <v>27</v>
      </c>
      <c r="E62">
        <v>7</v>
      </c>
      <c r="F62">
        <v>6</v>
      </c>
      <c r="G62">
        <v>14</v>
      </c>
      <c r="H62" s="4">
        <v>0.15</v>
      </c>
      <c r="I62" s="7" t="str">
        <f t="shared" si="0"/>
        <v>▶</v>
      </c>
    </row>
    <row r="63" spans="1:9" x14ac:dyDescent="0.3">
      <c r="A63" t="s">
        <v>1406</v>
      </c>
      <c r="B63" s="22" t="s">
        <v>1407</v>
      </c>
      <c r="C63" s="3">
        <v>-1.03E-2</v>
      </c>
      <c r="D63">
        <v>43</v>
      </c>
      <c r="E63">
        <v>16</v>
      </c>
      <c r="F63">
        <v>4</v>
      </c>
      <c r="G63">
        <v>23</v>
      </c>
      <c r="H63" s="4">
        <v>0.16</v>
      </c>
      <c r="I63" s="7" t="str">
        <f t="shared" si="0"/>
        <v>▶</v>
      </c>
    </row>
    <row r="64" spans="1:9" x14ac:dyDescent="0.3">
      <c r="A64" t="s">
        <v>1408</v>
      </c>
      <c r="B64" s="22" t="s">
        <v>1409</v>
      </c>
      <c r="C64" s="3">
        <v>-1.03E-2</v>
      </c>
      <c r="D64">
        <v>10</v>
      </c>
      <c r="E64">
        <v>2</v>
      </c>
      <c r="F64">
        <v>1</v>
      </c>
      <c r="G64">
        <v>7</v>
      </c>
      <c r="H64" s="4">
        <v>0.16</v>
      </c>
      <c r="I64" s="7" t="str">
        <f t="shared" si="0"/>
        <v>▶</v>
      </c>
    </row>
    <row r="65" spans="1:9" x14ac:dyDescent="0.3">
      <c r="A65" t="s">
        <v>1410</v>
      </c>
      <c r="B65" s="22" t="s">
        <v>1411</v>
      </c>
      <c r="C65" s="3">
        <v>-1.11E-2</v>
      </c>
      <c r="D65">
        <v>28</v>
      </c>
      <c r="E65">
        <v>11</v>
      </c>
      <c r="F65">
        <v>4</v>
      </c>
      <c r="G65">
        <v>13</v>
      </c>
      <c r="H65" s="4">
        <v>0.17</v>
      </c>
      <c r="I65" s="7" t="str">
        <f t="shared" si="0"/>
        <v>▶</v>
      </c>
    </row>
    <row r="66" spans="1:9" x14ac:dyDescent="0.3">
      <c r="A66" t="s">
        <v>1412</v>
      </c>
      <c r="B66" s="22" t="s">
        <v>1413</v>
      </c>
      <c r="C66" s="3">
        <v>-1.14E-2</v>
      </c>
      <c r="D66">
        <v>17</v>
      </c>
      <c r="E66">
        <v>9</v>
      </c>
      <c r="F66">
        <v>1</v>
      </c>
      <c r="G66">
        <v>7</v>
      </c>
      <c r="H66" s="4">
        <v>0.18</v>
      </c>
      <c r="I66" s="7" t="str">
        <f t="shared" si="0"/>
        <v>▶</v>
      </c>
    </row>
    <row r="67" spans="1:9" x14ac:dyDescent="0.3">
      <c r="A67" t="s">
        <v>1414</v>
      </c>
      <c r="B67" s="22" t="s">
        <v>1415</v>
      </c>
      <c r="C67" s="3">
        <v>-1.2200000000000001E-2</v>
      </c>
      <c r="D67">
        <v>5</v>
      </c>
      <c r="E67">
        <v>0</v>
      </c>
      <c r="F67">
        <v>2</v>
      </c>
      <c r="G67">
        <v>3</v>
      </c>
      <c r="H67" s="4">
        <v>0.19</v>
      </c>
      <c r="I67" s="7" t="str">
        <f t="shared" ref="I67:I130" si="1">IF(ISBLANK($B67),"",HYPERLINK($B67,"▶"))</f>
        <v>▶</v>
      </c>
    </row>
    <row r="68" spans="1:9" x14ac:dyDescent="0.3">
      <c r="A68" t="s">
        <v>1416</v>
      </c>
      <c r="B68" s="22" t="s">
        <v>1417</v>
      </c>
      <c r="C68" s="3">
        <v>-1.23E-2</v>
      </c>
      <c r="D68">
        <v>1</v>
      </c>
      <c r="E68">
        <v>0</v>
      </c>
      <c r="F68">
        <v>0</v>
      </c>
      <c r="G68">
        <v>1</v>
      </c>
      <c r="H68" s="4">
        <v>0.19</v>
      </c>
      <c r="I68" s="7" t="str">
        <f t="shared" si="1"/>
        <v>▶</v>
      </c>
    </row>
    <row r="69" spans="1:9" x14ac:dyDescent="0.3">
      <c r="A69" t="s">
        <v>1418</v>
      </c>
      <c r="B69" s="22" t="s">
        <v>1419</v>
      </c>
      <c r="C69" s="3">
        <v>-1.24E-2</v>
      </c>
      <c r="D69">
        <v>57</v>
      </c>
      <c r="E69">
        <v>15</v>
      </c>
      <c r="F69">
        <v>7</v>
      </c>
      <c r="G69">
        <v>35</v>
      </c>
      <c r="H69" s="4">
        <v>0.19</v>
      </c>
      <c r="I69" s="7" t="str">
        <f t="shared" si="1"/>
        <v>▶</v>
      </c>
    </row>
    <row r="70" spans="1:9" x14ac:dyDescent="0.3">
      <c r="A70" t="s">
        <v>1420</v>
      </c>
      <c r="B70" s="22" t="s">
        <v>1421</v>
      </c>
      <c r="C70" s="3">
        <v>-1.2500000000000001E-2</v>
      </c>
      <c r="D70">
        <v>12</v>
      </c>
      <c r="E70">
        <v>3</v>
      </c>
      <c r="F70">
        <v>1</v>
      </c>
      <c r="G70">
        <v>8</v>
      </c>
      <c r="H70" s="4">
        <v>0.19</v>
      </c>
      <c r="I70" s="7" t="str">
        <f t="shared" si="1"/>
        <v>▶</v>
      </c>
    </row>
    <row r="71" spans="1:9" x14ac:dyDescent="0.3">
      <c r="A71" t="s">
        <v>1422</v>
      </c>
      <c r="B71" s="22" t="s">
        <v>1423</v>
      </c>
      <c r="C71" s="3">
        <v>-1.2800000000000001E-2</v>
      </c>
      <c r="D71">
        <v>20</v>
      </c>
      <c r="E71">
        <v>8</v>
      </c>
      <c r="F71">
        <v>3</v>
      </c>
      <c r="G71">
        <v>9</v>
      </c>
      <c r="H71" s="4">
        <v>0.2</v>
      </c>
      <c r="I71" s="7" t="str">
        <f t="shared" si="1"/>
        <v>▶</v>
      </c>
    </row>
    <row r="72" spans="1:9" x14ac:dyDescent="0.3">
      <c r="A72" t="s">
        <v>1424</v>
      </c>
      <c r="B72" s="22" t="s">
        <v>1425</v>
      </c>
      <c r="C72" s="3">
        <v>-1.2999999999999999E-2</v>
      </c>
      <c r="D72">
        <v>14</v>
      </c>
      <c r="E72">
        <v>4</v>
      </c>
      <c r="F72">
        <v>2</v>
      </c>
      <c r="G72">
        <v>8</v>
      </c>
      <c r="H72" s="4">
        <v>0.2</v>
      </c>
      <c r="I72" s="7" t="str">
        <f t="shared" si="1"/>
        <v>▶</v>
      </c>
    </row>
    <row r="73" spans="1:9" x14ac:dyDescent="0.3">
      <c r="A73" t="s">
        <v>1426</v>
      </c>
      <c r="B73" s="22" t="s">
        <v>1427</v>
      </c>
      <c r="C73" s="3">
        <v>-1.3299999999999999E-2</v>
      </c>
      <c r="D73">
        <v>11</v>
      </c>
      <c r="E73">
        <v>1</v>
      </c>
      <c r="F73">
        <v>1</v>
      </c>
      <c r="G73">
        <v>9</v>
      </c>
      <c r="H73" s="4">
        <v>0.21</v>
      </c>
      <c r="I73" s="7" t="str">
        <f t="shared" si="1"/>
        <v>▶</v>
      </c>
    </row>
    <row r="74" spans="1:9" x14ac:dyDescent="0.3">
      <c r="A74" t="s">
        <v>1428</v>
      </c>
      <c r="B74" s="22" t="s">
        <v>1429</v>
      </c>
      <c r="C74" s="3">
        <v>-1.4200000000000001E-2</v>
      </c>
      <c r="D74">
        <v>41</v>
      </c>
      <c r="E74">
        <v>8</v>
      </c>
      <c r="F74">
        <v>7</v>
      </c>
      <c r="G74">
        <v>26</v>
      </c>
      <c r="H74" s="4">
        <v>0.22</v>
      </c>
      <c r="I74" s="7" t="str">
        <f t="shared" si="1"/>
        <v>▶</v>
      </c>
    </row>
    <row r="75" spans="1:9" x14ac:dyDescent="0.3">
      <c r="A75" t="s">
        <v>1430</v>
      </c>
      <c r="B75" s="22" t="s">
        <v>1431</v>
      </c>
      <c r="C75" s="3">
        <v>-1.52E-2</v>
      </c>
      <c r="D75">
        <v>153</v>
      </c>
      <c r="E75">
        <v>54</v>
      </c>
      <c r="F75">
        <v>18</v>
      </c>
      <c r="G75">
        <v>81</v>
      </c>
      <c r="H75" s="4">
        <v>0.24</v>
      </c>
      <c r="I75" s="7" t="str">
        <f t="shared" si="1"/>
        <v>▶</v>
      </c>
    </row>
    <row r="76" spans="1:9" x14ac:dyDescent="0.3">
      <c r="A76" t="s">
        <v>1432</v>
      </c>
      <c r="B76" s="22" t="s">
        <v>1433</v>
      </c>
      <c r="C76" s="3">
        <v>-1.7399999999999999E-2</v>
      </c>
      <c r="D76">
        <v>12</v>
      </c>
      <c r="E76">
        <v>4</v>
      </c>
      <c r="F76">
        <v>0</v>
      </c>
      <c r="G76">
        <v>8</v>
      </c>
      <c r="H76" s="4">
        <v>0.27</v>
      </c>
      <c r="I76" s="7" t="str">
        <f t="shared" si="1"/>
        <v>▶</v>
      </c>
    </row>
    <row r="77" spans="1:9" x14ac:dyDescent="0.3">
      <c r="A77" t="s">
        <v>1434</v>
      </c>
      <c r="B77" s="22" t="s">
        <v>1435</v>
      </c>
      <c r="C77" s="3">
        <v>-2.64E-2</v>
      </c>
      <c r="D77">
        <v>4</v>
      </c>
      <c r="E77">
        <v>2</v>
      </c>
      <c r="F77">
        <v>0</v>
      </c>
      <c r="G77">
        <v>2</v>
      </c>
      <c r="H77" s="4">
        <v>0.42</v>
      </c>
      <c r="I77" s="7" t="str">
        <f t="shared" si="1"/>
        <v>▶</v>
      </c>
    </row>
    <row r="78" spans="1:9" x14ac:dyDescent="0.3">
      <c r="A78" t="s">
        <v>1436</v>
      </c>
      <c r="B78" s="22" t="s">
        <v>1437</v>
      </c>
      <c r="C78" s="3">
        <v>-2.86E-2</v>
      </c>
      <c r="D78">
        <v>7</v>
      </c>
      <c r="E78">
        <v>3</v>
      </c>
      <c r="F78">
        <v>0</v>
      </c>
      <c r="G78">
        <v>4</v>
      </c>
      <c r="H78" s="4">
        <v>0.45</v>
      </c>
      <c r="I78" s="7" t="str">
        <f t="shared" si="1"/>
        <v>▶</v>
      </c>
    </row>
    <row r="79" spans="1:9" x14ac:dyDescent="0.3">
      <c r="A79" t="s">
        <v>1438</v>
      </c>
      <c r="B79" s="22" t="s">
        <v>1439</v>
      </c>
      <c r="C79" s="3">
        <v>-5.6599999999999998E-2</v>
      </c>
      <c r="D79">
        <v>31</v>
      </c>
      <c r="E79">
        <v>6</v>
      </c>
      <c r="F79">
        <v>3</v>
      </c>
      <c r="G79">
        <v>22</v>
      </c>
      <c r="H79" s="4">
        <v>0.9</v>
      </c>
      <c r="I79" s="7" t="str">
        <f t="shared" si="1"/>
        <v>▶</v>
      </c>
    </row>
    <row r="80" spans="1:9" x14ac:dyDescent="0.3">
      <c r="A80" t="s">
        <v>1440</v>
      </c>
      <c r="B80" s="22" t="s">
        <v>1441</v>
      </c>
      <c r="C80" s="3">
        <v>-6.2799999999999995E-2</v>
      </c>
      <c r="D80">
        <v>11</v>
      </c>
      <c r="E80">
        <v>3</v>
      </c>
      <c r="F80">
        <v>1</v>
      </c>
      <c r="G80">
        <v>7</v>
      </c>
      <c r="H80" s="4">
        <v>1</v>
      </c>
      <c r="I80" s="7" t="str">
        <f t="shared" si="1"/>
        <v>▶</v>
      </c>
    </row>
    <row r="81" spans="9:9" x14ac:dyDescent="0.3">
      <c r="I81" s="7" t="str">
        <f t="shared" si="1"/>
        <v/>
      </c>
    </row>
    <row r="82" spans="9:9" x14ac:dyDescent="0.3">
      <c r="I82" s="7" t="str">
        <f t="shared" si="1"/>
        <v/>
      </c>
    </row>
    <row r="83" spans="9:9" x14ac:dyDescent="0.3">
      <c r="I83" s="7" t="str">
        <f t="shared" si="1"/>
        <v/>
      </c>
    </row>
    <row r="84" spans="9:9" x14ac:dyDescent="0.3">
      <c r="I84" s="7" t="str">
        <f t="shared" si="1"/>
        <v/>
      </c>
    </row>
    <row r="85" spans="9:9" x14ac:dyDescent="0.3">
      <c r="I85" s="7" t="str">
        <f t="shared" si="1"/>
        <v/>
      </c>
    </row>
    <row r="86" spans="9:9" x14ac:dyDescent="0.3">
      <c r="I86" s="7" t="str">
        <f t="shared" si="1"/>
        <v/>
      </c>
    </row>
    <row r="87" spans="9:9" x14ac:dyDescent="0.3">
      <c r="I87" s="7" t="str">
        <f t="shared" si="1"/>
        <v/>
      </c>
    </row>
    <row r="88" spans="9:9" x14ac:dyDescent="0.3">
      <c r="I88" s="7" t="str">
        <f t="shared" si="1"/>
        <v/>
      </c>
    </row>
    <row r="89" spans="9:9" x14ac:dyDescent="0.3">
      <c r="I89" s="7" t="str">
        <f t="shared" si="1"/>
        <v/>
      </c>
    </row>
    <row r="90" spans="9:9" x14ac:dyDescent="0.3">
      <c r="I90" s="7" t="str">
        <f t="shared" si="1"/>
        <v/>
      </c>
    </row>
    <row r="91" spans="9:9" x14ac:dyDescent="0.3">
      <c r="I91" s="7" t="str">
        <f t="shared" si="1"/>
        <v/>
      </c>
    </row>
    <row r="92" spans="9:9" x14ac:dyDescent="0.3">
      <c r="I92" s="7" t="str">
        <f t="shared" si="1"/>
        <v/>
      </c>
    </row>
    <row r="93" spans="9:9" x14ac:dyDescent="0.3">
      <c r="I93" s="7" t="str">
        <f t="shared" si="1"/>
        <v/>
      </c>
    </row>
    <row r="94" spans="9:9" x14ac:dyDescent="0.3">
      <c r="I94" s="7" t="str">
        <f t="shared" si="1"/>
        <v/>
      </c>
    </row>
    <row r="95" spans="9:9" x14ac:dyDescent="0.3">
      <c r="I95" s="7" t="str">
        <f t="shared" si="1"/>
        <v/>
      </c>
    </row>
    <row r="96" spans="9:9" x14ac:dyDescent="0.3">
      <c r="I96" s="7" t="str">
        <f t="shared" si="1"/>
        <v/>
      </c>
    </row>
    <row r="97" spans="9:9" x14ac:dyDescent="0.3">
      <c r="I97" s="7" t="str">
        <f t="shared" si="1"/>
        <v/>
      </c>
    </row>
    <row r="98" spans="9:9" x14ac:dyDescent="0.3">
      <c r="I98" s="7" t="str">
        <f t="shared" si="1"/>
        <v/>
      </c>
    </row>
    <row r="99" spans="9:9" x14ac:dyDescent="0.3">
      <c r="I99" s="7" t="str">
        <f t="shared" si="1"/>
        <v/>
      </c>
    </row>
    <row r="100" spans="9:9" x14ac:dyDescent="0.3">
      <c r="I100" s="7" t="str">
        <f t="shared" si="1"/>
        <v/>
      </c>
    </row>
    <row r="101" spans="9:9" x14ac:dyDescent="0.3">
      <c r="I101" s="7" t="str">
        <f t="shared" si="1"/>
        <v/>
      </c>
    </row>
    <row r="102" spans="9:9" x14ac:dyDescent="0.3">
      <c r="I102" s="7" t="str">
        <f t="shared" si="1"/>
        <v/>
      </c>
    </row>
    <row r="103" spans="9:9" x14ac:dyDescent="0.3">
      <c r="I103" s="7" t="str">
        <f t="shared" si="1"/>
        <v/>
      </c>
    </row>
    <row r="104" spans="9:9" x14ac:dyDescent="0.3">
      <c r="I104" s="7" t="str">
        <f t="shared" si="1"/>
        <v/>
      </c>
    </row>
    <row r="105" spans="9:9" x14ac:dyDescent="0.3">
      <c r="I105" s="7" t="str">
        <f t="shared" si="1"/>
        <v/>
      </c>
    </row>
    <row r="106" spans="9:9" x14ac:dyDescent="0.3">
      <c r="I106" s="7" t="str">
        <f t="shared" si="1"/>
        <v/>
      </c>
    </row>
    <row r="107" spans="9:9" x14ac:dyDescent="0.3">
      <c r="I107" s="7" t="str">
        <f t="shared" si="1"/>
        <v/>
      </c>
    </row>
    <row r="108" spans="9:9" x14ac:dyDescent="0.3">
      <c r="I108" s="7" t="str">
        <f t="shared" si="1"/>
        <v/>
      </c>
    </row>
    <row r="109" spans="9:9" x14ac:dyDescent="0.3">
      <c r="I109" s="7" t="str">
        <f t="shared" si="1"/>
        <v/>
      </c>
    </row>
    <row r="110" spans="9:9" x14ac:dyDescent="0.3">
      <c r="I110" s="7" t="str">
        <f t="shared" si="1"/>
        <v/>
      </c>
    </row>
    <row r="111" spans="9:9" x14ac:dyDescent="0.3">
      <c r="I111" s="7" t="str">
        <f t="shared" si="1"/>
        <v/>
      </c>
    </row>
    <row r="112" spans="9:9" x14ac:dyDescent="0.3">
      <c r="I112" s="7" t="str">
        <f t="shared" si="1"/>
        <v/>
      </c>
    </row>
    <row r="113" spans="9:9" x14ac:dyDescent="0.3">
      <c r="I113" s="7" t="str">
        <f t="shared" si="1"/>
        <v/>
      </c>
    </row>
    <row r="114" spans="9:9" x14ac:dyDescent="0.3">
      <c r="I114" s="7" t="str">
        <f t="shared" si="1"/>
        <v/>
      </c>
    </row>
    <row r="115" spans="9:9" x14ac:dyDescent="0.3">
      <c r="I115" s="7" t="str">
        <f t="shared" si="1"/>
        <v/>
      </c>
    </row>
    <row r="116" spans="9:9" x14ac:dyDescent="0.3">
      <c r="I116" s="7" t="str">
        <f t="shared" si="1"/>
        <v/>
      </c>
    </row>
    <row r="117" spans="9:9" x14ac:dyDescent="0.3">
      <c r="I117" s="7" t="str">
        <f t="shared" si="1"/>
        <v/>
      </c>
    </row>
    <row r="118" spans="9:9" x14ac:dyDescent="0.3">
      <c r="I118" s="7" t="str">
        <f t="shared" si="1"/>
        <v/>
      </c>
    </row>
    <row r="119" spans="9:9" x14ac:dyDescent="0.3">
      <c r="I119" s="7" t="str">
        <f t="shared" si="1"/>
        <v/>
      </c>
    </row>
    <row r="120" spans="9:9" x14ac:dyDescent="0.3">
      <c r="I120" s="7" t="str">
        <f t="shared" si="1"/>
        <v/>
      </c>
    </row>
    <row r="121" spans="9:9" x14ac:dyDescent="0.3">
      <c r="I121" s="7" t="str">
        <f t="shared" si="1"/>
        <v/>
      </c>
    </row>
    <row r="122" spans="9:9" x14ac:dyDescent="0.3">
      <c r="I122" s="7" t="str">
        <f t="shared" si="1"/>
        <v/>
      </c>
    </row>
    <row r="123" spans="9:9" x14ac:dyDescent="0.3">
      <c r="I123" s="7" t="str">
        <f t="shared" si="1"/>
        <v/>
      </c>
    </row>
    <row r="124" spans="9:9" x14ac:dyDescent="0.3">
      <c r="I124" s="7" t="str">
        <f t="shared" si="1"/>
        <v/>
      </c>
    </row>
    <row r="125" spans="9:9" x14ac:dyDescent="0.3">
      <c r="I125" s="7" t="str">
        <f t="shared" si="1"/>
        <v/>
      </c>
    </row>
    <row r="126" spans="9:9" x14ac:dyDescent="0.3">
      <c r="I126" s="7" t="str">
        <f t="shared" si="1"/>
        <v/>
      </c>
    </row>
    <row r="127" spans="9:9" x14ac:dyDescent="0.3">
      <c r="I127" s="7" t="str">
        <f t="shared" si="1"/>
        <v/>
      </c>
    </row>
    <row r="128" spans="9:9" x14ac:dyDescent="0.3">
      <c r="I128" s="7" t="str">
        <f t="shared" si="1"/>
        <v/>
      </c>
    </row>
    <row r="129" spans="9:9" x14ac:dyDescent="0.3">
      <c r="I129" s="7" t="str">
        <f t="shared" si="1"/>
        <v/>
      </c>
    </row>
    <row r="130" spans="9:9" x14ac:dyDescent="0.3">
      <c r="I130" s="7" t="str">
        <f t="shared" si="1"/>
        <v/>
      </c>
    </row>
    <row r="131" spans="9:9" x14ac:dyDescent="0.3">
      <c r="I131" s="7" t="str">
        <f t="shared" ref="I131:I194" si="2">IF(ISBLANK($B131),"",HYPERLINK($B131,"▶"))</f>
        <v/>
      </c>
    </row>
    <row r="132" spans="9:9" x14ac:dyDescent="0.3">
      <c r="I132" s="7" t="str">
        <f t="shared" si="2"/>
        <v/>
      </c>
    </row>
    <row r="133" spans="9:9" x14ac:dyDescent="0.3">
      <c r="I133" s="7" t="str">
        <f t="shared" si="2"/>
        <v/>
      </c>
    </row>
    <row r="134" spans="9:9" x14ac:dyDescent="0.3">
      <c r="I134" s="7" t="str">
        <f t="shared" si="2"/>
        <v/>
      </c>
    </row>
    <row r="135" spans="9:9" x14ac:dyDescent="0.3">
      <c r="I135" s="7" t="str">
        <f t="shared" si="2"/>
        <v/>
      </c>
    </row>
    <row r="136" spans="9:9" x14ac:dyDescent="0.3">
      <c r="I136" s="7" t="str">
        <f t="shared" si="2"/>
        <v/>
      </c>
    </row>
    <row r="137" spans="9:9" x14ac:dyDescent="0.3">
      <c r="I137" s="7" t="str">
        <f t="shared" si="2"/>
        <v/>
      </c>
    </row>
    <row r="138" spans="9:9" x14ac:dyDescent="0.3">
      <c r="I138" s="7" t="str">
        <f t="shared" si="2"/>
        <v/>
      </c>
    </row>
    <row r="139" spans="9:9" x14ac:dyDescent="0.3">
      <c r="I139" s="7" t="str">
        <f t="shared" si="2"/>
        <v/>
      </c>
    </row>
    <row r="140" spans="9:9" x14ac:dyDescent="0.3">
      <c r="I140" s="7" t="str">
        <f t="shared" si="2"/>
        <v/>
      </c>
    </row>
    <row r="141" spans="9:9" x14ac:dyDescent="0.3">
      <c r="I141" s="7" t="str">
        <f t="shared" si="2"/>
        <v/>
      </c>
    </row>
    <row r="142" spans="9:9" x14ac:dyDescent="0.3">
      <c r="I142" s="7" t="str">
        <f t="shared" si="2"/>
        <v/>
      </c>
    </row>
    <row r="143" spans="9:9" x14ac:dyDescent="0.3">
      <c r="I143" s="7" t="str">
        <f t="shared" si="2"/>
        <v/>
      </c>
    </row>
    <row r="144" spans="9:9" x14ac:dyDescent="0.3">
      <c r="I144" s="7" t="str">
        <f t="shared" si="2"/>
        <v/>
      </c>
    </row>
    <row r="145" spans="9:9" x14ac:dyDescent="0.3">
      <c r="I145" s="7" t="str">
        <f t="shared" si="2"/>
        <v/>
      </c>
    </row>
    <row r="146" spans="9:9" x14ac:dyDescent="0.3">
      <c r="I146" s="7" t="str">
        <f t="shared" si="2"/>
        <v/>
      </c>
    </row>
    <row r="147" spans="9:9" x14ac:dyDescent="0.3">
      <c r="I147" s="7" t="str">
        <f t="shared" si="2"/>
        <v/>
      </c>
    </row>
    <row r="148" spans="9:9" x14ac:dyDescent="0.3">
      <c r="I148" s="7" t="str">
        <f t="shared" si="2"/>
        <v/>
      </c>
    </row>
    <row r="149" spans="9:9" x14ac:dyDescent="0.3">
      <c r="I149" s="7" t="str">
        <f t="shared" si="2"/>
        <v/>
      </c>
    </row>
    <row r="150" spans="9:9" x14ac:dyDescent="0.3">
      <c r="I150" s="7" t="str">
        <f t="shared" si="2"/>
        <v/>
      </c>
    </row>
    <row r="151" spans="9:9" x14ac:dyDescent="0.3">
      <c r="I151" s="7" t="str">
        <f t="shared" si="2"/>
        <v/>
      </c>
    </row>
    <row r="152" spans="9:9" x14ac:dyDescent="0.3">
      <c r="I152" s="7" t="str">
        <f t="shared" si="2"/>
        <v/>
      </c>
    </row>
    <row r="153" spans="9:9" x14ac:dyDescent="0.3">
      <c r="I153" s="7" t="str">
        <f t="shared" si="2"/>
        <v/>
      </c>
    </row>
    <row r="154" spans="9:9" x14ac:dyDescent="0.3">
      <c r="I154" s="7" t="str">
        <f t="shared" si="2"/>
        <v/>
      </c>
    </row>
    <row r="155" spans="9:9" x14ac:dyDescent="0.3">
      <c r="I155" s="7" t="str">
        <f t="shared" si="2"/>
        <v/>
      </c>
    </row>
    <row r="156" spans="9:9" x14ac:dyDescent="0.3">
      <c r="I156" s="7" t="str">
        <f t="shared" si="2"/>
        <v/>
      </c>
    </row>
    <row r="157" spans="9:9" x14ac:dyDescent="0.3">
      <c r="I157" s="7" t="str">
        <f t="shared" si="2"/>
        <v/>
      </c>
    </row>
    <row r="158" spans="9:9" x14ac:dyDescent="0.3">
      <c r="I158" s="7" t="str">
        <f t="shared" si="2"/>
        <v/>
      </c>
    </row>
    <row r="159" spans="9:9" x14ac:dyDescent="0.3">
      <c r="I159" s="7" t="str">
        <f t="shared" si="2"/>
        <v/>
      </c>
    </row>
    <row r="160" spans="9:9" x14ac:dyDescent="0.3">
      <c r="I160" s="7" t="str">
        <f t="shared" si="2"/>
        <v/>
      </c>
    </row>
    <row r="161" spans="9:9" x14ac:dyDescent="0.3">
      <c r="I161" s="7" t="str">
        <f t="shared" si="2"/>
        <v/>
      </c>
    </row>
    <row r="162" spans="9:9" x14ac:dyDescent="0.3">
      <c r="I162" s="7" t="str">
        <f t="shared" si="2"/>
        <v/>
      </c>
    </row>
    <row r="163" spans="9:9" x14ac:dyDescent="0.3">
      <c r="I163" s="7" t="str">
        <f t="shared" si="2"/>
        <v/>
      </c>
    </row>
    <row r="164" spans="9:9" x14ac:dyDescent="0.3">
      <c r="I164" s="7" t="str">
        <f t="shared" si="2"/>
        <v/>
      </c>
    </row>
    <row r="165" spans="9:9" x14ac:dyDescent="0.3">
      <c r="I165" s="7" t="str">
        <f t="shared" si="2"/>
        <v/>
      </c>
    </row>
    <row r="166" spans="9:9" x14ac:dyDescent="0.3">
      <c r="I166" s="7" t="str">
        <f t="shared" si="2"/>
        <v/>
      </c>
    </row>
    <row r="167" spans="9:9" x14ac:dyDescent="0.3">
      <c r="I167" s="7" t="str">
        <f t="shared" si="2"/>
        <v/>
      </c>
    </row>
    <row r="168" spans="9:9" x14ac:dyDescent="0.3">
      <c r="I168" s="7" t="str">
        <f t="shared" si="2"/>
        <v/>
      </c>
    </row>
    <row r="169" spans="9:9" x14ac:dyDescent="0.3">
      <c r="I169" s="7" t="str">
        <f t="shared" si="2"/>
        <v/>
      </c>
    </row>
    <row r="170" spans="9:9" x14ac:dyDescent="0.3">
      <c r="I170" s="7" t="str">
        <f t="shared" si="2"/>
        <v/>
      </c>
    </row>
    <row r="171" spans="9:9" x14ac:dyDescent="0.3">
      <c r="I171" s="7" t="str">
        <f t="shared" si="2"/>
        <v/>
      </c>
    </row>
    <row r="172" spans="9:9" x14ac:dyDescent="0.3">
      <c r="I172" s="7" t="str">
        <f t="shared" si="2"/>
        <v/>
      </c>
    </row>
    <row r="173" spans="9:9" x14ac:dyDescent="0.3">
      <c r="I173" s="7" t="str">
        <f t="shared" si="2"/>
        <v/>
      </c>
    </row>
    <row r="174" spans="9:9" x14ac:dyDescent="0.3">
      <c r="I174" s="7" t="str">
        <f t="shared" si="2"/>
        <v/>
      </c>
    </row>
    <row r="175" spans="9:9" x14ac:dyDescent="0.3">
      <c r="I175" s="7" t="str">
        <f t="shared" si="2"/>
        <v/>
      </c>
    </row>
    <row r="176" spans="9:9" x14ac:dyDescent="0.3">
      <c r="I176" s="7" t="str">
        <f t="shared" si="2"/>
        <v/>
      </c>
    </row>
    <row r="177" spans="9:9" x14ac:dyDescent="0.3">
      <c r="I177" s="7" t="str">
        <f t="shared" si="2"/>
        <v/>
      </c>
    </row>
    <row r="178" spans="9:9" x14ac:dyDescent="0.3">
      <c r="I178" s="7" t="str">
        <f t="shared" si="2"/>
        <v/>
      </c>
    </row>
    <row r="179" spans="9:9" x14ac:dyDescent="0.3">
      <c r="I179" s="7" t="str">
        <f t="shared" si="2"/>
        <v/>
      </c>
    </row>
    <row r="180" spans="9:9" x14ac:dyDescent="0.3">
      <c r="I180" s="7" t="str">
        <f t="shared" si="2"/>
        <v/>
      </c>
    </row>
    <row r="181" spans="9:9" x14ac:dyDescent="0.3">
      <c r="I181" s="7" t="str">
        <f t="shared" si="2"/>
        <v/>
      </c>
    </row>
    <row r="182" spans="9:9" x14ac:dyDescent="0.3">
      <c r="I182" s="7" t="str">
        <f t="shared" si="2"/>
        <v/>
      </c>
    </row>
    <row r="183" spans="9:9" x14ac:dyDescent="0.3">
      <c r="I183" s="7" t="str">
        <f t="shared" si="2"/>
        <v/>
      </c>
    </row>
    <row r="184" spans="9:9" x14ac:dyDescent="0.3">
      <c r="I184" s="7" t="str">
        <f t="shared" si="2"/>
        <v/>
      </c>
    </row>
    <row r="185" spans="9:9" x14ac:dyDescent="0.3">
      <c r="I185" s="7" t="str">
        <f t="shared" si="2"/>
        <v/>
      </c>
    </row>
    <row r="186" spans="9:9" x14ac:dyDescent="0.3">
      <c r="I186" s="7" t="str">
        <f t="shared" si="2"/>
        <v/>
      </c>
    </row>
    <row r="187" spans="9:9" x14ac:dyDescent="0.3">
      <c r="I187" s="7" t="str">
        <f t="shared" si="2"/>
        <v/>
      </c>
    </row>
    <row r="188" spans="9:9" x14ac:dyDescent="0.3">
      <c r="I188" s="7" t="str">
        <f t="shared" si="2"/>
        <v/>
      </c>
    </row>
    <row r="189" spans="9:9" x14ac:dyDescent="0.3">
      <c r="I189" s="7" t="str">
        <f t="shared" si="2"/>
        <v/>
      </c>
    </row>
    <row r="190" spans="9:9" x14ac:dyDescent="0.3">
      <c r="I190" s="7" t="str">
        <f t="shared" si="2"/>
        <v/>
      </c>
    </row>
    <row r="191" spans="9:9" x14ac:dyDescent="0.3">
      <c r="I191" s="7" t="str">
        <f t="shared" si="2"/>
        <v/>
      </c>
    </row>
    <row r="192" spans="9:9" x14ac:dyDescent="0.3">
      <c r="I192" s="7" t="str">
        <f t="shared" si="2"/>
        <v/>
      </c>
    </row>
    <row r="193" spans="9:9" x14ac:dyDescent="0.3">
      <c r="I193" s="7" t="str">
        <f t="shared" si="2"/>
        <v/>
      </c>
    </row>
    <row r="194" spans="9:9" x14ac:dyDescent="0.3">
      <c r="I194" s="7" t="str">
        <f t="shared" si="2"/>
        <v/>
      </c>
    </row>
    <row r="195" spans="9:9" x14ac:dyDescent="0.3">
      <c r="I195" s="7" t="str">
        <f t="shared" ref="I195:I200" si="3">IF(ISBLANK($B195),"",HYPERLINK($B195,"▶"))</f>
        <v/>
      </c>
    </row>
    <row r="196" spans="9:9" x14ac:dyDescent="0.3">
      <c r="I196" s="7" t="str">
        <f t="shared" si="3"/>
        <v/>
      </c>
    </row>
    <row r="197" spans="9:9" x14ac:dyDescent="0.3">
      <c r="I197" s="7" t="str">
        <f t="shared" si="3"/>
        <v/>
      </c>
    </row>
    <row r="198" spans="9:9" x14ac:dyDescent="0.3">
      <c r="I198" s="7" t="str">
        <f t="shared" si="3"/>
        <v/>
      </c>
    </row>
    <row r="199" spans="9:9" x14ac:dyDescent="0.3">
      <c r="I199" s="7" t="str">
        <f t="shared" si="3"/>
        <v/>
      </c>
    </row>
    <row r="200" spans="9:9" x14ac:dyDescent="0.3">
      <c r="I200" s="7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 x14ac:dyDescent="0.3"/>
  <cols>
    <col min="1" max="1" width="41.5" style="17" customWidth="1"/>
    <col min="2" max="2" width="0.875" style="23" customWidth="1"/>
    <col min="3" max="3" width="67.25" style="17" customWidth="1"/>
    <col min="4" max="4" width="17.25" style="16" customWidth="1"/>
    <col min="5" max="5" width="17.25" customWidth="1"/>
    <col min="6" max="6" width="9" style="6"/>
  </cols>
  <sheetData>
    <row r="1" spans="1:6" s="14" customFormat="1" ht="17.25" thickBot="1" x14ac:dyDescent="0.35">
      <c r="A1" s="15" t="s">
        <v>26</v>
      </c>
      <c r="B1" s="21" t="s">
        <v>5</v>
      </c>
      <c r="C1" s="15" t="s">
        <v>40</v>
      </c>
      <c r="D1" s="15" t="s">
        <v>41</v>
      </c>
      <c r="E1" s="13" t="s">
        <v>42</v>
      </c>
      <c r="F1" s="13" t="s">
        <v>39</v>
      </c>
    </row>
    <row r="2" spans="1:6" ht="33.75" thickTop="1" x14ac:dyDescent="0.3">
      <c r="A2" s="17" t="s">
        <v>83</v>
      </c>
      <c r="B2" s="26" t="s">
        <v>84</v>
      </c>
      <c r="C2" s="17" t="s">
        <v>85</v>
      </c>
      <c r="D2" s="16" t="s">
        <v>86</v>
      </c>
      <c r="E2" s="12">
        <v>45677.890370370369</v>
      </c>
      <c r="F2" s="7" t="str">
        <f>IF(ISBLANK($B2),"",HYPERLINK($B2,"▶"))</f>
        <v>▶</v>
      </c>
    </row>
    <row r="3" spans="1:6" ht="33" x14ac:dyDescent="0.3">
      <c r="A3" s="17" t="s">
        <v>87</v>
      </c>
      <c r="B3" s="23" t="s">
        <v>88</v>
      </c>
      <c r="C3" s="17" t="s">
        <v>89</v>
      </c>
      <c r="D3" s="16" t="s">
        <v>90</v>
      </c>
      <c r="E3" s="12">
        <v>45677.877951388888</v>
      </c>
      <c r="F3" s="7" t="str">
        <f t="shared" ref="F3:F66" si="0">IF(ISBLANK($B3),"",HYPERLINK($B3,"▶"))</f>
        <v>▶</v>
      </c>
    </row>
    <row r="4" spans="1:6" ht="49.5" x14ac:dyDescent="0.3">
      <c r="A4" s="17" t="s">
        <v>91</v>
      </c>
      <c r="B4" s="26" t="s">
        <v>92</v>
      </c>
      <c r="C4" s="18" t="s">
        <v>93</v>
      </c>
      <c r="D4" s="16" t="s">
        <v>94</v>
      </c>
      <c r="E4" s="12">
        <v>45677.838321759256</v>
      </c>
      <c r="F4" s="7" t="str">
        <f t="shared" si="0"/>
        <v>▶</v>
      </c>
    </row>
    <row r="5" spans="1:6" ht="33" x14ac:dyDescent="0.3">
      <c r="A5" s="17" t="s">
        <v>95</v>
      </c>
      <c r="B5" s="23" t="s">
        <v>96</v>
      </c>
      <c r="C5" s="17" t="s">
        <v>97</v>
      </c>
      <c r="D5" s="16" t="s">
        <v>94</v>
      </c>
      <c r="E5" s="12">
        <v>45677.828599537039</v>
      </c>
      <c r="F5" s="7" t="str">
        <f t="shared" si="0"/>
        <v>▶</v>
      </c>
    </row>
    <row r="6" spans="1:6" ht="33" x14ac:dyDescent="0.3">
      <c r="A6" s="17" t="s">
        <v>98</v>
      </c>
      <c r="B6" s="23" t="s">
        <v>99</v>
      </c>
      <c r="C6" s="17" t="s">
        <v>100</v>
      </c>
      <c r="D6" s="16" t="s">
        <v>101</v>
      </c>
      <c r="E6" s="12">
        <v>45677.794930555552</v>
      </c>
      <c r="F6" s="7" t="str">
        <f t="shared" si="0"/>
        <v>▶</v>
      </c>
    </row>
    <row r="7" spans="1:6" ht="33" x14ac:dyDescent="0.3">
      <c r="A7" s="17" t="s">
        <v>102</v>
      </c>
      <c r="B7" s="23" t="s">
        <v>103</v>
      </c>
      <c r="C7" s="18" t="s">
        <v>104</v>
      </c>
      <c r="D7" s="16" t="s">
        <v>105</v>
      </c>
      <c r="E7" s="12">
        <v>45677.781400462962</v>
      </c>
      <c r="F7" s="7" t="str">
        <f t="shared" si="0"/>
        <v>▶</v>
      </c>
    </row>
    <row r="8" spans="1:6" ht="33" x14ac:dyDescent="0.3">
      <c r="A8" s="17" t="s">
        <v>106</v>
      </c>
      <c r="B8" s="23" t="s">
        <v>107</v>
      </c>
      <c r="C8" s="17" t="s">
        <v>108</v>
      </c>
      <c r="D8" s="16" t="s">
        <v>109</v>
      </c>
      <c r="E8" s="12">
        <v>45677.771747685183</v>
      </c>
      <c r="F8" s="7" t="str">
        <f t="shared" si="0"/>
        <v>▶</v>
      </c>
    </row>
    <row r="9" spans="1:6" ht="33" x14ac:dyDescent="0.3">
      <c r="A9" s="18" t="s">
        <v>110</v>
      </c>
      <c r="B9" s="23" t="s">
        <v>111</v>
      </c>
      <c r="C9" s="17" t="s">
        <v>112</v>
      </c>
      <c r="D9" s="16" t="s">
        <v>113</v>
      </c>
      <c r="E9" s="12">
        <v>45677.768263888887</v>
      </c>
      <c r="F9" s="7" t="str">
        <f t="shared" si="0"/>
        <v>▶</v>
      </c>
    </row>
    <row r="10" spans="1:6" ht="33" x14ac:dyDescent="0.3">
      <c r="A10" s="18" t="s">
        <v>114</v>
      </c>
      <c r="B10" s="23" t="s">
        <v>115</v>
      </c>
      <c r="C10" s="17" t="s">
        <v>116</v>
      </c>
      <c r="D10" s="16" t="s">
        <v>109</v>
      </c>
      <c r="E10" s="12">
        <v>45677.759965277779</v>
      </c>
      <c r="F10" s="7" t="str">
        <f t="shared" si="0"/>
        <v>▶</v>
      </c>
    </row>
    <row r="11" spans="1:6" ht="33" x14ac:dyDescent="0.3">
      <c r="A11" s="18" t="s">
        <v>117</v>
      </c>
      <c r="B11" s="23" t="s">
        <v>118</v>
      </c>
      <c r="C11" s="17" t="s">
        <v>119</v>
      </c>
      <c r="D11" s="16" t="s">
        <v>86</v>
      </c>
      <c r="E11" s="12">
        <v>45677.759143518517</v>
      </c>
      <c r="F11" s="7" t="str">
        <f t="shared" si="0"/>
        <v>▶</v>
      </c>
    </row>
    <row r="12" spans="1:6" ht="33" x14ac:dyDescent="0.3">
      <c r="A12" s="18" t="s">
        <v>120</v>
      </c>
      <c r="B12" s="23" t="s">
        <v>121</v>
      </c>
      <c r="C12" s="17" t="s">
        <v>122</v>
      </c>
      <c r="D12" s="16" t="s">
        <v>123</v>
      </c>
      <c r="E12" s="12">
        <v>45677.756388888891</v>
      </c>
      <c r="F12" s="7" t="str">
        <f t="shared" si="0"/>
        <v>▶</v>
      </c>
    </row>
    <row r="13" spans="1:6" ht="33" x14ac:dyDescent="0.3">
      <c r="A13" s="17" t="s">
        <v>124</v>
      </c>
      <c r="B13" s="23" t="s">
        <v>125</v>
      </c>
      <c r="C13" s="17" t="s">
        <v>126</v>
      </c>
      <c r="D13" s="16" t="s">
        <v>127</v>
      </c>
      <c r="E13" s="12">
        <v>45677.750810185185</v>
      </c>
      <c r="F13" s="7" t="str">
        <f t="shared" si="0"/>
        <v>▶</v>
      </c>
    </row>
    <row r="14" spans="1:6" ht="33" x14ac:dyDescent="0.3">
      <c r="A14" s="18" t="s">
        <v>128</v>
      </c>
      <c r="B14" s="23" t="s">
        <v>129</v>
      </c>
      <c r="C14" s="17" t="s">
        <v>130</v>
      </c>
      <c r="D14" s="16" t="s">
        <v>131</v>
      </c>
      <c r="E14" s="12">
        <v>45677.749409722222</v>
      </c>
      <c r="F14" s="7" t="str">
        <f t="shared" si="0"/>
        <v>▶</v>
      </c>
    </row>
    <row r="15" spans="1:6" ht="33" x14ac:dyDescent="0.3">
      <c r="A15" s="18" t="s">
        <v>132</v>
      </c>
      <c r="B15" s="23" t="s">
        <v>133</v>
      </c>
      <c r="C15" s="17" t="s">
        <v>134</v>
      </c>
      <c r="D15" s="16" t="s">
        <v>90</v>
      </c>
      <c r="E15" s="12">
        <v>45677.748124999998</v>
      </c>
      <c r="F15" s="7" t="str">
        <f t="shared" si="0"/>
        <v>▶</v>
      </c>
    </row>
    <row r="16" spans="1:6" ht="33" x14ac:dyDescent="0.3">
      <c r="A16" s="17" t="s">
        <v>135</v>
      </c>
      <c r="B16" s="23" t="s">
        <v>136</v>
      </c>
      <c r="C16" s="17" t="s">
        <v>137</v>
      </c>
      <c r="D16" s="16" t="s">
        <v>90</v>
      </c>
      <c r="E16" s="12">
        <v>45677.748020833336</v>
      </c>
      <c r="F16" s="7" t="str">
        <f t="shared" si="0"/>
        <v>▶</v>
      </c>
    </row>
    <row r="17" spans="1:6" ht="33" x14ac:dyDescent="0.3">
      <c r="A17" s="17" t="s">
        <v>138</v>
      </c>
      <c r="B17" s="23" t="s">
        <v>139</v>
      </c>
      <c r="C17" s="17" t="s">
        <v>140</v>
      </c>
      <c r="D17" s="16" t="s">
        <v>90</v>
      </c>
      <c r="E17" s="12">
        <v>45677.747499999998</v>
      </c>
      <c r="F17" s="7" t="str">
        <f t="shared" si="0"/>
        <v>▶</v>
      </c>
    </row>
    <row r="18" spans="1:6" ht="33" x14ac:dyDescent="0.3">
      <c r="A18" s="17" t="s">
        <v>141</v>
      </c>
      <c r="B18" s="23" t="s">
        <v>142</v>
      </c>
      <c r="C18" s="17" t="s">
        <v>143</v>
      </c>
      <c r="D18" s="16" t="s">
        <v>90</v>
      </c>
      <c r="E18" s="12">
        <v>45677.747361111113</v>
      </c>
      <c r="F18" s="7" t="str">
        <f t="shared" si="0"/>
        <v>▶</v>
      </c>
    </row>
    <row r="19" spans="1:6" ht="33" x14ac:dyDescent="0.3">
      <c r="A19" s="18" t="s">
        <v>144</v>
      </c>
      <c r="B19" s="23" t="s">
        <v>145</v>
      </c>
      <c r="C19" s="17" t="s">
        <v>146</v>
      </c>
      <c r="D19" s="16" t="s">
        <v>90</v>
      </c>
      <c r="E19" s="12">
        <v>45677.74732638889</v>
      </c>
      <c r="F19" s="7" t="str">
        <f t="shared" si="0"/>
        <v>▶</v>
      </c>
    </row>
    <row r="20" spans="1:6" ht="33" x14ac:dyDescent="0.3">
      <c r="A20" s="18" t="s">
        <v>147</v>
      </c>
      <c r="B20" s="23" t="s">
        <v>148</v>
      </c>
      <c r="C20" s="17" t="s">
        <v>149</v>
      </c>
      <c r="D20" s="16" t="s">
        <v>150</v>
      </c>
      <c r="E20" s="12">
        <v>45677.745972222219</v>
      </c>
      <c r="F20" s="7" t="str">
        <f t="shared" si="0"/>
        <v>▶</v>
      </c>
    </row>
    <row r="21" spans="1:6" ht="33" x14ac:dyDescent="0.3">
      <c r="A21" s="17" t="s">
        <v>151</v>
      </c>
      <c r="B21" s="23" t="s">
        <v>152</v>
      </c>
      <c r="C21" s="17" t="s">
        <v>153</v>
      </c>
      <c r="D21" s="16" t="s">
        <v>123</v>
      </c>
      <c r="E21" s="12">
        <v>45677.743287037039</v>
      </c>
      <c r="F21" s="7" t="str">
        <f t="shared" si="0"/>
        <v>▶</v>
      </c>
    </row>
    <row r="22" spans="1:6" ht="33" x14ac:dyDescent="0.3">
      <c r="A22" s="17" t="s">
        <v>154</v>
      </c>
      <c r="B22" s="23" t="s">
        <v>155</v>
      </c>
      <c r="C22" s="17" t="s">
        <v>156</v>
      </c>
      <c r="D22" s="16" t="s">
        <v>113</v>
      </c>
      <c r="E22" s="12">
        <v>45677.742581018516</v>
      </c>
      <c r="F22" s="7" t="str">
        <f t="shared" si="0"/>
        <v>▶</v>
      </c>
    </row>
    <row r="23" spans="1:6" ht="33" x14ac:dyDescent="0.3">
      <c r="A23" s="17" t="s">
        <v>157</v>
      </c>
      <c r="B23" s="23" t="s">
        <v>158</v>
      </c>
      <c r="C23" s="17" t="s">
        <v>159</v>
      </c>
      <c r="D23" s="16" t="s">
        <v>113</v>
      </c>
      <c r="E23" s="12">
        <v>45677.742523148147</v>
      </c>
      <c r="F23" s="7" t="str">
        <f t="shared" si="0"/>
        <v>▶</v>
      </c>
    </row>
    <row r="24" spans="1:6" ht="33" x14ac:dyDescent="0.3">
      <c r="A24" s="17" t="s">
        <v>160</v>
      </c>
      <c r="B24" s="23" t="s">
        <v>161</v>
      </c>
      <c r="C24" s="17" t="s">
        <v>162</v>
      </c>
      <c r="D24" s="16" t="s">
        <v>113</v>
      </c>
      <c r="E24" s="12">
        <v>45677.741979166669</v>
      </c>
      <c r="F24" s="7" t="str">
        <f t="shared" si="0"/>
        <v>▶</v>
      </c>
    </row>
    <row r="25" spans="1:6" ht="33" x14ac:dyDescent="0.3">
      <c r="A25" s="17" t="s">
        <v>163</v>
      </c>
      <c r="B25" s="23" t="s">
        <v>164</v>
      </c>
      <c r="C25" s="17" t="s">
        <v>165</v>
      </c>
      <c r="D25" s="16" t="s">
        <v>166</v>
      </c>
      <c r="E25" s="12">
        <v>45677.74113425926</v>
      </c>
      <c r="F25" s="7" t="str">
        <f t="shared" si="0"/>
        <v>▶</v>
      </c>
    </row>
    <row r="26" spans="1:6" ht="33" x14ac:dyDescent="0.3">
      <c r="A26" s="17" t="s">
        <v>167</v>
      </c>
      <c r="B26" s="23" t="s">
        <v>168</v>
      </c>
      <c r="C26" s="17" t="s">
        <v>169</v>
      </c>
      <c r="D26" s="16" t="s">
        <v>113</v>
      </c>
      <c r="E26" s="12">
        <v>45677.739745370367</v>
      </c>
      <c r="F26" s="7" t="str">
        <f t="shared" si="0"/>
        <v>▶</v>
      </c>
    </row>
    <row r="27" spans="1:6" ht="33" x14ac:dyDescent="0.3">
      <c r="A27" s="18" t="s">
        <v>170</v>
      </c>
      <c r="B27" s="23" t="s">
        <v>171</v>
      </c>
      <c r="C27" s="17" t="s">
        <v>172</v>
      </c>
      <c r="D27" s="16" t="s">
        <v>166</v>
      </c>
      <c r="E27" s="12">
        <v>45677.738333333335</v>
      </c>
      <c r="F27" s="7" t="str">
        <f t="shared" si="0"/>
        <v>▶</v>
      </c>
    </row>
    <row r="28" spans="1:6" ht="33" x14ac:dyDescent="0.3">
      <c r="A28" s="17" t="s">
        <v>173</v>
      </c>
      <c r="B28" s="23" t="s">
        <v>174</v>
      </c>
      <c r="C28" s="17" t="s">
        <v>175</v>
      </c>
      <c r="D28" s="16" t="s">
        <v>150</v>
      </c>
      <c r="E28" s="12">
        <v>45677.734953703701</v>
      </c>
      <c r="F28" s="7" t="str">
        <f t="shared" si="0"/>
        <v>▶</v>
      </c>
    </row>
    <row r="29" spans="1:6" ht="33" x14ac:dyDescent="0.3">
      <c r="A29" s="17" t="s">
        <v>176</v>
      </c>
      <c r="B29" s="23" t="s">
        <v>177</v>
      </c>
      <c r="C29" s="17" t="s">
        <v>178</v>
      </c>
      <c r="D29" s="16" t="s">
        <v>179</v>
      </c>
      <c r="E29" s="12">
        <v>45677.733460648145</v>
      </c>
      <c r="F29" s="7" t="str">
        <f t="shared" si="0"/>
        <v>▶</v>
      </c>
    </row>
    <row r="30" spans="1:6" ht="33" x14ac:dyDescent="0.3">
      <c r="A30" s="17" t="s">
        <v>180</v>
      </c>
      <c r="B30" s="23" t="s">
        <v>181</v>
      </c>
      <c r="C30" s="18" t="s">
        <v>182</v>
      </c>
      <c r="D30" s="16" t="s">
        <v>166</v>
      </c>
      <c r="E30" s="12">
        <v>45677.728587962964</v>
      </c>
      <c r="F30" s="7" t="str">
        <f t="shared" si="0"/>
        <v>▶</v>
      </c>
    </row>
    <row r="31" spans="1:6" ht="33" x14ac:dyDescent="0.3">
      <c r="A31" s="17" t="s">
        <v>183</v>
      </c>
      <c r="B31" s="23" t="s">
        <v>184</v>
      </c>
      <c r="C31" s="17" t="s">
        <v>185</v>
      </c>
      <c r="D31" s="16" t="s">
        <v>186</v>
      </c>
      <c r="E31" s="12">
        <v>45677.719594907408</v>
      </c>
      <c r="F31" s="7" t="str">
        <f t="shared" si="0"/>
        <v>▶</v>
      </c>
    </row>
    <row r="32" spans="1:6" ht="33" x14ac:dyDescent="0.3">
      <c r="A32" s="17" t="s">
        <v>187</v>
      </c>
      <c r="B32" s="23" t="s">
        <v>188</v>
      </c>
      <c r="C32" s="17" t="s">
        <v>189</v>
      </c>
      <c r="D32" s="16" t="s">
        <v>190</v>
      </c>
      <c r="E32" s="12">
        <v>45677.718449074076</v>
      </c>
      <c r="F32" s="7" t="str">
        <f t="shared" si="0"/>
        <v>▶</v>
      </c>
    </row>
    <row r="33" spans="1:6" ht="33" x14ac:dyDescent="0.3">
      <c r="A33" s="17" t="s">
        <v>191</v>
      </c>
      <c r="B33" s="23" t="s">
        <v>192</v>
      </c>
      <c r="C33" s="17" t="s">
        <v>193</v>
      </c>
      <c r="D33" s="16" t="s">
        <v>90</v>
      </c>
      <c r="E33" s="12">
        <v>45677.716099537036</v>
      </c>
      <c r="F33" s="7" t="str">
        <f t="shared" si="0"/>
        <v>▶</v>
      </c>
    </row>
    <row r="34" spans="1:6" ht="33" x14ac:dyDescent="0.3">
      <c r="A34" s="17" t="s">
        <v>194</v>
      </c>
      <c r="B34" s="23" t="s">
        <v>195</v>
      </c>
      <c r="C34" s="17" t="s">
        <v>196</v>
      </c>
      <c r="D34" s="16" t="s">
        <v>150</v>
      </c>
      <c r="E34" s="12">
        <v>45677.711585648147</v>
      </c>
      <c r="F34" s="7" t="str">
        <f t="shared" si="0"/>
        <v>▶</v>
      </c>
    </row>
    <row r="35" spans="1:6" ht="33" x14ac:dyDescent="0.3">
      <c r="A35" s="17" t="s">
        <v>197</v>
      </c>
      <c r="B35" s="23" t="s">
        <v>198</v>
      </c>
      <c r="C35" s="17" t="s">
        <v>199</v>
      </c>
      <c r="D35" s="16" t="s">
        <v>127</v>
      </c>
      <c r="E35" s="12">
        <v>45677.709143518521</v>
      </c>
      <c r="F35" s="7" t="str">
        <f t="shared" si="0"/>
        <v>▶</v>
      </c>
    </row>
    <row r="36" spans="1:6" ht="33" x14ac:dyDescent="0.3">
      <c r="A36" s="17" t="s">
        <v>200</v>
      </c>
      <c r="B36" s="23" t="s">
        <v>201</v>
      </c>
      <c r="C36" s="17" t="s">
        <v>202</v>
      </c>
      <c r="D36" s="16" t="s">
        <v>86</v>
      </c>
      <c r="E36" s="12">
        <v>45677.708437499998</v>
      </c>
      <c r="F36" s="7" t="str">
        <f t="shared" si="0"/>
        <v>▶</v>
      </c>
    </row>
    <row r="37" spans="1:6" ht="33" x14ac:dyDescent="0.3">
      <c r="A37" s="17" t="s">
        <v>203</v>
      </c>
      <c r="B37" s="23" t="s">
        <v>204</v>
      </c>
      <c r="C37" s="17" t="s">
        <v>116</v>
      </c>
      <c r="D37" s="16" t="s">
        <v>109</v>
      </c>
      <c r="E37" s="12">
        <v>45677.703657407408</v>
      </c>
      <c r="F37" s="7" t="str">
        <f t="shared" si="0"/>
        <v>▶</v>
      </c>
    </row>
    <row r="38" spans="1:6" ht="33" x14ac:dyDescent="0.3">
      <c r="A38" s="17" t="s">
        <v>205</v>
      </c>
      <c r="B38" s="23" t="s">
        <v>206</v>
      </c>
      <c r="C38" s="17" t="s">
        <v>207</v>
      </c>
      <c r="D38" s="16" t="s">
        <v>109</v>
      </c>
      <c r="E38" s="12">
        <v>45677.703634259262</v>
      </c>
      <c r="F38" s="7" t="str">
        <f t="shared" si="0"/>
        <v>▶</v>
      </c>
    </row>
    <row r="39" spans="1:6" ht="33" x14ac:dyDescent="0.3">
      <c r="A39" s="17" t="s">
        <v>208</v>
      </c>
      <c r="B39" s="23" t="s">
        <v>209</v>
      </c>
      <c r="C39" s="17" t="s">
        <v>210</v>
      </c>
      <c r="D39" s="16" t="s">
        <v>101</v>
      </c>
      <c r="E39" s="12">
        <v>45677.703148148146</v>
      </c>
      <c r="F39" s="7" t="str">
        <f t="shared" si="0"/>
        <v>▶</v>
      </c>
    </row>
    <row r="40" spans="1:6" ht="33" x14ac:dyDescent="0.3">
      <c r="A40" s="17" t="s">
        <v>211</v>
      </c>
      <c r="B40" s="23" t="s">
        <v>212</v>
      </c>
      <c r="C40" s="17" t="s">
        <v>213</v>
      </c>
      <c r="D40" s="16" t="s">
        <v>101</v>
      </c>
      <c r="E40" s="12">
        <v>45677.702685185184</v>
      </c>
      <c r="F40" s="7" t="str">
        <f t="shared" si="0"/>
        <v>▶</v>
      </c>
    </row>
    <row r="41" spans="1:6" ht="33" x14ac:dyDescent="0.3">
      <c r="A41" s="17" t="s">
        <v>214</v>
      </c>
      <c r="B41" s="23" t="s">
        <v>215</v>
      </c>
      <c r="C41" s="17" t="s">
        <v>216</v>
      </c>
      <c r="D41" s="16" t="s">
        <v>123</v>
      </c>
      <c r="E41" s="12">
        <v>45677.702280092592</v>
      </c>
      <c r="F41" s="7" t="str">
        <f t="shared" si="0"/>
        <v>▶</v>
      </c>
    </row>
    <row r="42" spans="1:6" ht="33" x14ac:dyDescent="0.3">
      <c r="A42" s="17" t="s">
        <v>217</v>
      </c>
      <c r="B42" s="23" t="s">
        <v>218</v>
      </c>
      <c r="C42" s="17" t="s">
        <v>219</v>
      </c>
      <c r="D42" s="16" t="s">
        <v>166</v>
      </c>
      <c r="E42" s="12">
        <v>45677.69939814815</v>
      </c>
      <c r="F42" s="7" t="str">
        <f t="shared" si="0"/>
        <v>▶</v>
      </c>
    </row>
    <row r="43" spans="1:6" ht="33" x14ac:dyDescent="0.3">
      <c r="A43" s="17" t="s">
        <v>220</v>
      </c>
      <c r="B43" s="23" t="s">
        <v>221</v>
      </c>
      <c r="C43" s="17" t="s">
        <v>222</v>
      </c>
      <c r="D43" s="16" t="s">
        <v>186</v>
      </c>
      <c r="E43" s="12">
        <v>45677.697488425925</v>
      </c>
      <c r="F43" s="7" t="str">
        <f t="shared" si="0"/>
        <v>▶</v>
      </c>
    </row>
    <row r="44" spans="1:6" ht="33" x14ac:dyDescent="0.3">
      <c r="A44" s="17" t="s">
        <v>223</v>
      </c>
      <c r="B44" s="23" t="s">
        <v>224</v>
      </c>
      <c r="C44" s="17" t="s">
        <v>225</v>
      </c>
      <c r="D44" s="16" t="s">
        <v>179</v>
      </c>
      <c r="E44" s="12">
        <v>45677.697372685187</v>
      </c>
      <c r="F44" s="7" t="str">
        <f t="shared" si="0"/>
        <v>▶</v>
      </c>
    </row>
    <row r="45" spans="1:6" ht="33" x14ac:dyDescent="0.3">
      <c r="A45" s="17" t="s">
        <v>226</v>
      </c>
      <c r="B45" s="23" t="s">
        <v>227</v>
      </c>
      <c r="C45" s="17" t="s">
        <v>228</v>
      </c>
      <c r="D45" s="16" t="s">
        <v>123</v>
      </c>
      <c r="E45" s="12">
        <v>45677.696631944447</v>
      </c>
      <c r="F45" s="7" t="str">
        <f t="shared" si="0"/>
        <v>▶</v>
      </c>
    </row>
    <row r="46" spans="1:6" ht="33" x14ac:dyDescent="0.3">
      <c r="A46" s="17" t="s">
        <v>229</v>
      </c>
      <c r="B46" s="23" t="s">
        <v>230</v>
      </c>
      <c r="C46" s="17" t="s">
        <v>231</v>
      </c>
      <c r="D46" s="16" t="s">
        <v>105</v>
      </c>
      <c r="E46" s="12">
        <v>45677.695219907408</v>
      </c>
      <c r="F46" s="7" t="str">
        <f t="shared" si="0"/>
        <v>▶</v>
      </c>
    </row>
    <row r="47" spans="1:6" ht="33" x14ac:dyDescent="0.3">
      <c r="A47" s="17" t="s">
        <v>232</v>
      </c>
      <c r="B47" s="23" t="s">
        <v>233</v>
      </c>
      <c r="C47" s="17" t="s">
        <v>234</v>
      </c>
      <c r="D47" s="16" t="s">
        <v>131</v>
      </c>
      <c r="E47" s="12">
        <v>45677.693842592591</v>
      </c>
      <c r="F47" s="7" t="str">
        <f t="shared" si="0"/>
        <v>▶</v>
      </c>
    </row>
    <row r="48" spans="1:6" ht="33" x14ac:dyDescent="0.3">
      <c r="A48" s="18" t="s">
        <v>235</v>
      </c>
      <c r="B48" s="23" t="s">
        <v>236</v>
      </c>
      <c r="C48" s="17" t="s">
        <v>237</v>
      </c>
      <c r="D48" s="16" t="s">
        <v>109</v>
      </c>
      <c r="E48" s="12">
        <v>45677.69321759259</v>
      </c>
      <c r="F48" s="7" t="str">
        <f t="shared" si="0"/>
        <v>▶</v>
      </c>
    </row>
    <row r="49" spans="1:6" ht="33" x14ac:dyDescent="0.3">
      <c r="A49" s="17" t="s">
        <v>238</v>
      </c>
      <c r="B49" s="23" t="s">
        <v>239</v>
      </c>
      <c r="C49" s="17" t="s">
        <v>240</v>
      </c>
      <c r="D49" s="16" t="s">
        <v>186</v>
      </c>
      <c r="E49" s="12">
        <v>45677.69127314815</v>
      </c>
      <c r="F49" s="7" t="str">
        <f t="shared" si="0"/>
        <v>▶</v>
      </c>
    </row>
    <row r="50" spans="1:6" ht="33" x14ac:dyDescent="0.3">
      <c r="A50" s="17" t="s">
        <v>241</v>
      </c>
      <c r="B50" s="23" t="s">
        <v>242</v>
      </c>
      <c r="C50" s="17" t="s">
        <v>243</v>
      </c>
      <c r="D50" s="16" t="s">
        <v>127</v>
      </c>
      <c r="E50" s="12">
        <v>45677.688298611109</v>
      </c>
      <c r="F50" s="7" t="str">
        <f t="shared" si="0"/>
        <v>▶</v>
      </c>
    </row>
    <row r="51" spans="1:6" ht="33" x14ac:dyDescent="0.3">
      <c r="A51" s="17" t="s">
        <v>244</v>
      </c>
      <c r="B51" s="23" t="s">
        <v>245</v>
      </c>
      <c r="C51" s="17" t="s">
        <v>246</v>
      </c>
      <c r="D51" s="16" t="s">
        <v>90</v>
      </c>
      <c r="E51" s="12">
        <v>45677.687708333331</v>
      </c>
      <c r="F51" s="7" t="str">
        <f t="shared" si="0"/>
        <v>▶</v>
      </c>
    </row>
    <row r="52" spans="1:6" ht="33" x14ac:dyDescent="0.3">
      <c r="A52" s="17" t="s">
        <v>247</v>
      </c>
      <c r="B52" s="23" t="s">
        <v>248</v>
      </c>
      <c r="C52" s="17" t="s">
        <v>249</v>
      </c>
      <c r="D52" s="16" t="s">
        <v>186</v>
      </c>
      <c r="E52" s="12">
        <v>45677.685150462959</v>
      </c>
      <c r="F52" s="7" t="str">
        <f t="shared" si="0"/>
        <v>▶</v>
      </c>
    </row>
    <row r="53" spans="1:6" ht="33" x14ac:dyDescent="0.3">
      <c r="A53" s="17" t="s">
        <v>250</v>
      </c>
      <c r="B53" s="23" t="s">
        <v>251</v>
      </c>
      <c r="C53" s="18" t="s">
        <v>252</v>
      </c>
      <c r="D53" s="16" t="s">
        <v>105</v>
      </c>
      <c r="E53" s="12">
        <v>45677.684803240743</v>
      </c>
      <c r="F53" s="7" t="str">
        <f t="shared" si="0"/>
        <v>▶</v>
      </c>
    </row>
    <row r="54" spans="1:6" ht="33" x14ac:dyDescent="0.3">
      <c r="A54" s="17" t="s">
        <v>253</v>
      </c>
      <c r="B54" s="23" t="s">
        <v>254</v>
      </c>
      <c r="C54" s="17" t="s">
        <v>255</v>
      </c>
      <c r="D54" s="16" t="s">
        <v>186</v>
      </c>
      <c r="E54" s="12">
        <v>45677.681689814817</v>
      </c>
      <c r="F54" s="7" t="str">
        <f t="shared" si="0"/>
        <v>▶</v>
      </c>
    </row>
    <row r="55" spans="1:6" ht="33" x14ac:dyDescent="0.3">
      <c r="A55" s="17" t="s">
        <v>256</v>
      </c>
      <c r="B55" s="23" t="s">
        <v>257</v>
      </c>
      <c r="C55" s="17" t="s">
        <v>258</v>
      </c>
      <c r="D55" s="16" t="s">
        <v>101</v>
      </c>
      <c r="E55" s="12">
        <v>45677.680844907409</v>
      </c>
      <c r="F55" s="7" t="str">
        <f t="shared" si="0"/>
        <v>▶</v>
      </c>
    </row>
    <row r="56" spans="1:6" ht="33" x14ac:dyDescent="0.3">
      <c r="A56" s="17" t="s">
        <v>259</v>
      </c>
      <c r="B56" s="23" t="s">
        <v>260</v>
      </c>
      <c r="C56" s="17" t="s">
        <v>261</v>
      </c>
      <c r="D56" s="16" t="s">
        <v>127</v>
      </c>
      <c r="E56" s="12">
        <v>45677.680659722224</v>
      </c>
      <c r="F56" s="7" t="str">
        <f t="shared" si="0"/>
        <v>▶</v>
      </c>
    </row>
    <row r="57" spans="1:6" ht="33" x14ac:dyDescent="0.3">
      <c r="A57" s="17" t="s">
        <v>262</v>
      </c>
      <c r="B57" s="23" t="s">
        <v>263</v>
      </c>
      <c r="C57" s="17" t="s">
        <v>264</v>
      </c>
      <c r="D57" s="16" t="s">
        <v>166</v>
      </c>
      <c r="E57" s="12">
        <v>45677.679375</v>
      </c>
      <c r="F57" s="7" t="str">
        <f t="shared" si="0"/>
        <v>▶</v>
      </c>
    </row>
    <row r="58" spans="1:6" ht="33" x14ac:dyDescent="0.3">
      <c r="A58" s="17" t="s">
        <v>265</v>
      </c>
      <c r="B58" s="23" t="s">
        <v>266</v>
      </c>
      <c r="C58" s="17" t="s">
        <v>267</v>
      </c>
      <c r="D58" s="16" t="s">
        <v>123</v>
      </c>
      <c r="E58" s="12">
        <v>45677.679305555554</v>
      </c>
      <c r="F58" s="7" t="str">
        <f t="shared" si="0"/>
        <v>▶</v>
      </c>
    </row>
    <row r="59" spans="1:6" ht="33" x14ac:dyDescent="0.3">
      <c r="A59" s="17" t="s">
        <v>268</v>
      </c>
      <c r="B59" s="23" t="s">
        <v>269</v>
      </c>
      <c r="C59" s="17" t="s">
        <v>270</v>
      </c>
      <c r="D59" s="16" t="s">
        <v>127</v>
      </c>
      <c r="E59" s="12">
        <v>45677.679293981484</v>
      </c>
      <c r="F59" s="7" t="str">
        <f t="shared" si="0"/>
        <v>▶</v>
      </c>
    </row>
    <row r="60" spans="1:6" ht="33" x14ac:dyDescent="0.3">
      <c r="A60" s="17" t="s">
        <v>271</v>
      </c>
      <c r="B60" s="23" t="s">
        <v>272</v>
      </c>
      <c r="C60" s="17" t="s">
        <v>273</v>
      </c>
      <c r="D60" s="16" t="s">
        <v>90</v>
      </c>
      <c r="E60" s="12">
        <v>45677.677916666667</v>
      </c>
      <c r="F60" s="7" t="str">
        <f t="shared" si="0"/>
        <v>▶</v>
      </c>
    </row>
    <row r="61" spans="1:6" ht="33" x14ac:dyDescent="0.3">
      <c r="A61" s="17" t="s">
        <v>274</v>
      </c>
      <c r="B61" s="23" t="s">
        <v>275</v>
      </c>
      <c r="C61" s="17" t="s">
        <v>276</v>
      </c>
      <c r="D61" s="16" t="s">
        <v>123</v>
      </c>
      <c r="E61" s="12">
        <v>45677.675798611112</v>
      </c>
      <c r="F61" s="7" t="str">
        <f t="shared" si="0"/>
        <v>▶</v>
      </c>
    </row>
    <row r="62" spans="1:6" ht="33" x14ac:dyDescent="0.3">
      <c r="A62" s="17" t="s">
        <v>277</v>
      </c>
      <c r="B62" s="23" t="s">
        <v>278</v>
      </c>
      <c r="C62" s="17" t="s">
        <v>279</v>
      </c>
      <c r="D62" s="16" t="s">
        <v>123</v>
      </c>
      <c r="E62" s="12">
        <v>45677.669629629629</v>
      </c>
      <c r="F62" s="7" t="str">
        <f t="shared" si="0"/>
        <v>▶</v>
      </c>
    </row>
    <row r="63" spans="1:6" ht="33" x14ac:dyDescent="0.3">
      <c r="A63" s="17" t="s">
        <v>280</v>
      </c>
      <c r="B63" s="23" t="s">
        <v>281</v>
      </c>
      <c r="C63" s="17" t="s">
        <v>282</v>
      </c>
      <c r="D63" s="16" t="s">
        <v>90</v>
      </c>
      <c r="E63" s="12">
        <v>45677.66883101852</v>
      </c>
      <c r="F63" s="7" t="str">
        <f t="shared" si="0"/>
        <v>▶</v>
      </c>
    </row>
    <row r="64" spans="1:6" ht="33" x14ac:dyDescent="0.3">
      <c r="A64" s="17" t="s">
        <v>283</v>
      </c>
      <c r="B64" s="23" t="s">
        <v>284</v>
      </c>
      <c r="C64" s="17" t="s">
        <v>285</v>
      </c>
      <c r="D64" s="16" t="s">
        <v>286</v>
      </c>
      <c r="E64" s="12">
        <v>45677.66851851852</v>
      </c>
      <c r="F64" s="7" t="str">
        <f t="shared" si="0"/>
        <v>▶</v>
      </c>
    </row>
    <row r="65" spans="1:6" ht="33" x14ac:dyDescent="0.3">
      <c r="A65" s="17" t="s">
        <v>287</v>
      </c>
      <c r="B65" s="23" t="s">
        <v>288</v>
      </c>
      <c r="C65" s="17" t="s">
        <v>289</v>
      </c>
      <c r="D65" s="16" t="s">
        <v>286</v>
      </c>
      <c r="E65" s="12">
        <v>45677.666678240741</v>
      </c>
      <c r="F65" s="7" t="str">
        <f t="shared" si="0"/>
        <v>▶</v>
      </c>
    </row>
    <row r="66" spans="1:6" ht="33" x14ac:dyDescent="0.3">
      <c r="A66" s="17" t="s">
        <v>290</v>
      </c>
      <c r="B66" s="23" t="s">
        <v>291</v>
      </c>
      <c r="C66" s="17" t="s">
        <v>292</v>
      </c>
      <c r="D66" s="16" t="s">
        <v>105</v>
      </c>
      <c r="E66" s="12">
        <v>45677.663981481484</v>
      </c>
      <c r="F66" s="7" t="str">
        <f t="shared" si="0"/>
        <v>▶</v>
      </c>
    </row>
    <row r="67" spans="1:6" ht="33" x14ac:dyDescent="0.3">
      <c r="A67" s="17" t="s">
        <v>293</v>
      </c>
      <c r="B67" s="23" t="s">
        <v>294</v>
      </c>
      <c r="C67" s="17" t="s">
        <v>295</v>
      </c>
      <c r="D67" s="16" t="s">
        <v>123</v>
      </c>
      <c r="E67" s="12">
        <v>45677.661296296297</v>
      </c>
      <c r="F67" s="7" t="str">
        <f t="shared" ref="F67:F130" si="1">IF(ISBLANK($B67),"",HYPERLINK($B67,"▶"))</f>
        <v>▶</v>
      </c>
    </row>
    <row r="68" spans="1:6" ht="33" x14ac:dyDescent="0.3">
      <c r="A68" s="17" t="s">
        <v>296</v>
      </c>
      <c r="B68" s="23" t="s">
        <v>297</v>
      </c>
      <c r="C68" s="17" t="s">
        <v>298</v>
      </c>
      <c r="D68" s="16" t="s">
        <v>90</v>
      </c>
      <c r="E68" s="12">
        <v>45677.660497685189</v>
      </c>
      <c r="F68" s="7" t="str">
        <f t="shared" si="1"/>
        <v>▶</v>
      </c>
    </row>
    <row r="69" spans="1:6" ht="33" x14ac:dyDescent="0.3">
      <c r="A69" s="17" t="s">
        <v>299</v>
      </c>
      <c r="B69" s="23" t="s">
        <v>300</v>
      </c>
      <c r="C69" s="17" t="s">
        <v>301</v>
      </c>
      <c r="D69" s="16" t="s">
        <v>123</v>
      </c>
      <c r="E69" s="12">
        <v>45677.655706018515</v>
      </c>
      <c r="F69" s="7" t="str">
        <f t="shared" si="1"/>
        <v>▶</v>
      </c>
    </row>
    <row r="70" spans="1:6" ht="33" x14ac:dyDescent="0.3">
      <c r="A70" s="17" t="s">
        <v>302</v>
      </c>
      <c r="B70" s="23" t="s">
        <v>303</v>
      </c>
      <c r="C70" s="17" t="s">
        <v>304</v>
      </c>
      <c r="D70" s="16" t="s">
        <v>86</v>
      </c>
      <c r="E70" s="12">
        <v>45677.655671296299</v>
      </c>
      <c r="F70" s="7" t="str">
        <f t="shared" si="1"/>
        <v>▶</v>
      </c>
    </row>
    <row r="71" spans="1:6" ht="33" x14ac:dyDescent="0.3">
      <c r="A71" s="17" t="s">
        <v>305</v>
      </c>
      <c r="B71" s="23" t="s">
        <v>306</v>
      </c>
      <c r="C71" s="17" t="s">
        <v>307</v>
      </c>
      <c r="D71" s="16" t="s">
        <v>286</v>
      </c>
      <c r="E71" s="12">
        <v>45677.65421296296</v>
      </c>
      <c r="F71" s="7" t="str">
        <f t="shared" si="1"/>
        <v>▶</v>
      </c>
    </row>
    <row r="72" spans="1:6" ht="33" x14ac:dyDescent="0.3">
      <c r="A72" s="17" t="s">
        <v>308</v>
      </c>
      <c r="B72" s="23" t="s">
        <v>309</v>
      </c>
      <c r="C72" s="17" t="s">
        <v>310</v>
      </c>
      <c r="D72" s="16" t="s">
        <v>186</v>
      </c>
      <c r="E72" s="12">
        <v>45677.65053240741</v>
      </c>
      <c r="F72" s="7" t="str">
        <f t="shared" si="1"/>
        <v>▶</v>
      </c>
    </row>
    <row r="73" spans="1:6" ht="33" x14ac:dyDescent="0.3">
      <c r="A73" s="17" t="s">
        <v>311</v>
      </c>
      <c r="B73" s="23" t="s">
        <v>312</v>
      </c>
      <c r="C73" s="17" t="s">
        <v>313</v>
      </c>
      <c r="D73" s="16" t="s">
        <v>150</v>
      </c>
      <c r="E73" s="12">
        <v>45677.647002314814</v>
      </c>
      <c r="F73" s="7" t="str">
        <f t="shared" si="1"/>
        <v>▶</v>
      </c>
    </row>
    <row r="74" spans="1:6" ht="33" x14ac:dyDescent="0.3">
      <c r="A74" s="17" t="s">
        <v>314</v>
      </c>
      <c r="B74" s="23" t="s">
        <v>315</v>
      </c>
      <c r="C74" s="17" t="s">
        <v>316</v>
      </c>
      <c r="D74" s="16" t="s">
        <v>109</v>
      </c>
      <c r="E74" s="12">
        <v>45677.643217592595</v>
      </c>
      <c r="F74" s="7" t="str">
        <f t="shared" si="1"/>
        <v>▶</v>
      </c>
    </row>
    <row r="75" spans="1:6" ht="33" x14ac:dyDescent="0.3">
      <c r="A75" s="17" t="s">
        <v>317</v>
      </c>
      <c r="B75" s="23" t="s">
        <v>318</v>
      </c>
      <c r="C75" s="17" t="s">
        <v>319</v>
      </c>
      <c r="D75" s="16" t="s">
        <v>179</v>
      </c>
      <c r="E75" s="12">
        <v>45677.641770833332</v>
      </c>
      <c r="F75" s="7" t="str">
        <f t="shared" si="1"/>
        <v>▶</v>
      </c>
    </row>
    <row r="76" spans="1:6" ht="33" x14ac:dyDescent="0.3">
      <c r="A76" s="17" t="s">
        <v>320</v>
      </c>
      <c r="B76" s="23" t="s">
        <v>321</v>
      </c>
      <c r="C76" s="17" t="s">
        <v>322</v>
      </c>
      <c r="D76" s="16" t="s">
        <v>90</v>
      </c>
      <c r="E76" s="12">
        <v>45677.638275462959</v>
      </c>
      <c r="F76" s="7" t="str">
        <f t="shared" si="1"/>
        <v>▶</v>
      </c>
    </row>
    <row r="77" spans="1:6" ht="33" x14ac:dyDescent="0.3">
      <c r="A77" s="17" t="s">
        <v>323</v>
      </c>
      <c r="B77" s="23" t="s">
        <v>324</v>
      </c>
      <c r="C77" s="17" t="s">
        <v>325</v>
      </c>
      <c r="D77" s="16" t="s">
        <v>123</v>
      </c>
      <c r="E77" s="12">
        <v>45677.625173611108</v>
      </c>
      <c r="F77" s="7" t="str">
        <f t="shared" si="1"/>
        <v>▶</v>
      </c>
    </row>
    <row r="78" spans="1:6" ht="33" x14ac:dyDescent="0.3">
      <c r="A78" s="17" t="s">
        <v>326</v>
      </c>
      <c r="B78" s="23" t="s">
        <v>327</v>
      </c>
      <c r="C78" s="17" t="s">
        <v>328</v>
      </c>
      <c r="D78" s="16" t="s">
        <v>109</v>
      </c>
      <c r="E78" s="12">
        <v>45677.619618055556</v>
      </c>
      <c r="F78" s="7" t="str">
        <f t="shared" si="1"/>
        <v>▶</v>
      </c>
    </row>
    <row r="79" spans="1:6" ht="33" x14ac:dyDescent="0.3">
      <c r="A79" s="17" t="s">
        <v>329</v>
      </c>
      <c r="B79" s="23" t="s">
        <v>330</v>
      </c>
      <c r="C79" s="17" t="s">
        <v>331</v>
      </c>
      <c r="D79" s="16" t="s">
        <v>113</v>
      </c>
      <c r="E79" s="12">
        <v>45677.613275462965</v>
      </c>
      <c r="F79" s="7" t="str">
        <f t="shared" si="1"/>
        <v>▶</v>
      </c>
    </row>
    <row r="80" spans="1:6" ht="33" x14ac:dyDescent="0.3">
      <c r="A80" s="17" t="s">
        <v>332</v>
      </c>
      <c r="B80" s="23" t="s">
        <v>333</v>
      </c>
      <c r="C80" s="17" t="s">
        <v>334</v>
      </c>
      <c r="D80" s="16" t="s">
        <v>90</v>
      </c>
      <c r="E80" s="12">
        <v>45677.577893518515</v>
      </c>
      <c r="F80" s="7" t="str">
        <f t="shared" si="1"/>
        <v>▶</v>
      </c>
    </row>
    <row r="81" spans="1:6" ht="33" x14ac:dyDescent="0.3">
      <c r="A81" s="17" t="s">
        <v>335</v>
      </c>
      <c r="B81" s="23" t="s">
        <v>336</v>
      </c>
      <c r="C81" s="17" t="s">
        <v>337</v>
      </c>
      <c r="D81" s="16" t="s">
        <v>338</v>
      </c>
      <c r="E81" s="12">
        <v>45677.577222222222</v>
      </c>
      <c r="F81" s="7" t="str">
        <f t="shared" si="1"/>
        <v>▶</v>
      </c>
    </row>
    <row r="82" spans="1:6" ht="33" x14ac:dyDescent="0.3">
      <c r="A82" s="17" t="s">
        <v>339</v>
      </c>
      <c r="B82" s="23" t="s">
        <v>340</v>
      </c>
      <c r="C82" s="17" t="s">
        <v>341</v>
      </c>
      <c r="D82" s="16" t="s">
        <v>123</v>
      </c>
      <c r="E82" s="12">
        <v>45677.568888888891</v>
      </c>
      <c r="F82" s="7" t="str">
        <f t="shared" si="1"/>
        <v>▶</v>
      </c>
    </row>
    <row r="83" spans="1:6" ht="33" x14ac:dyDescent="0.3">
      <c r="A83" s="17" t="s">
        <v>342</v>
      </c>
      <c r="B83" s="23" t="s">
        <v>343</v>
      </c>
      <c r="C83" s="17" t="s">
        <v>344</v>
      </c>
      <c r="D83" s="16" t="s">
        <v>131</v>
      </c>
      <c r="E83" s="12">
        <v>45677.558483796296</v>
      </c>
      <c r="F83" s="7" t="str">
        <f t="shared" si="1"/>
        <v>▶</v>
      </c>
    </row>
    <row r="84" spans="1:6" ht="33" x14ac:dyDescent="0.3">
      <c r="A84" s="17" t="s">
        <v>345</v>
      </c>
      <c r="B84" s="23" t="s">
        <v>346</v>
      </c>
      <c r="C84" s="17" t="s">
        <v>347</v>
      </c>
      <c r="D84" s="16" t="s">
        <v>90</v>
      </c>
      <c r="E84" s="12">
        <v>45677.556377314817</v>
      </c>
      <c r="F84" s="7" t="str">
        <f t="shared" si="1"/>
        <v>▶</v>
      </c>
    </row>
    <row r="85" spans="1:6" ht="33" x14ac:dyDescent="0.3">
      <c r="A85" s="17" t="s">
        <v>348</v>
      </c>
      <c r="B85" s="23" t="s">
        <v>349</v>
      </c>
      <c r="C85" s="17" t="s">
        <v>350</v>
      </c>
      <c r="D85" s="16" t="s">
        <v>123</v>
      </c>
      <c r="E85" s="12">
        <v>45677.550196759257</v>
      </c>
      <c r="F85" s="7" t="str">
        <f t="shared" si="1"/>
        <v>▶</v>
      </c>
    </row>
    <row r="86" spans="1:6" ht="33" x14ac:dyDescent="0.3">
      <c r="A86" s="17" t="s">
        <v>351</v>
      </c>
      <c r="B86" s="23" t="s">
        <v>352</v>
      </c>
      <c r="C86" s="17" t="s">
        <v>353</v>
      </c>
      <c r="D86" s="16" t="s">
        <v>190</v>
      </c>
      <c r="E86" s="12">
        <v>45677.54546296296</v>
      </c>
      <c r="F86" s="7" t="str">
        <f t="shared" si="1"/>
        <v>▶</v>
      </c>
    </row>
    <row r="87" spans="1:6" ht="33" x14ac:dyDescent="0.3">
      <c r="A87" s="17" t="s">
        <v>354</v>
      </c>
      <c r="B87" s="23" t="s">
        <v>355</v>
      </c>
      <c r="C87" s="17" t="s">
        <v>356</v>
      </c>
      <c r="D87" s="16" t="s">
        <v>113</v>
      </c>
      <c r="E87" s="12">
        <v>45677.504976851851</v>
      </c>
      <c r="F87" s="7" t="str">
        <f t="shared" si="1"/>
        <v>▶</v>
      </c>
    </row>
    <row r="88" spans="1:6" ht="33" x14ac:dyDescent="0.3">
      <c r="A88" s="17" t="s">
        <v>357</v>
      </c>
      <c r="B88" s="23" t="s">
        <v>358</v>
      </c>
      <c r="C88" s="17" t="s">
        <v>185</v>
      </c>
      <c r="D88" s="16" t="s">
        <v>186</v>
      </c>
      <c r="E88" s="12">
        <v>45677.499143518522</v>
      </c>
      <c r="F88" s="7" t="str">
        <f t="shared" si="1"/>
        <v>▶</v>
      </c>
    </row>
    <row r="89" spans="1:6" ht="33" x14ac:dyDescent="0.3">
      <c r="A89" s="17" t="s">
        <v>359</v>
      </c>
      <c r="B89" s="23" t="s">
        <v>360</v>
      </c>
      <c r="C89" s="17" t="s">
        <v>361</v>
      </c>
      <c r="D89" s="16" t="s">
        <v>105</v>
      </c>
      <c r="E89" s="12">
        <v>45677.491053240738</v>
      </c>
      <c r="F89" s="7" t="str">
        <f t="shared" si="1"/>
        <v>▶</v>
      </c>
    </row>
    <row r="90" spans="1:6" ht="33" x14ac:dyDescent="0.3">
      <c r="A90" s="17" t="s">
        <v>362</v>
      </c>
      <c r="B90" s="23" t="s">
        <v>363</v>
      </c>
      <c r="C90" s="17" t="s">
        <v>364</v>
      </c>
      <c r="D90" s="16" t="s">
        <v>127</v>
      </c>
      <c r="E90" s="12">
        <v>45677.486226851855</v>
      </c>
      <c r="F90" s="7" t="str">
        <f t="shared" si="1"/>
        <v>▶</v>
      </c>
    </row>
    <row r="91" spans="1:6" ht="33" x14ac:dyDescent="0.3">
      <c r="A91" s="17" t="s">
        <v>365</v>
      </c>
      <c r="B91" s="23" t="s">
        <v>366</v>
      </c>
      <c r="C91" s="17" t="s">
        <v>367</v>
      </c>
      <c r="D91" s="16" t="s">
        <v>150</v>
      </c>
      <c r="E91" s="12">
        <v>45677.476655092592</v>
      </c>
      <c r="F91" s="7" t="str">
        <f t="shared" si="1"/>
        <v>▶</v>
      </c>
    </row>
    <row r="92" spans="1:6" ht="33" x14ac:dyDescent="0.3">
      <c r="A92" s="17" t="s">
        <v>368</v>
      </c>
      <c r="B92" s="23" t="s">
        <v>369</v>
      </c>
      <c r="C92" s="17" t="s">
        <v>370</v>
      </c>
      <c r="D92" s="16" t="s">
        <v>166</v>
      </c>
      <c r="E92" s="12">
        <v>45677.467534722222</v>
      </c>
      <c r="F92" s="7" t="str">
        <f t="shared" si="1"/>
        <v>▶</v>
      </c>
    </row>
    <row r="93" spans="1:6" ht="33" x14ac:dyDescent="0.3">
      <c r="A93" s="17" t="s">
        <v>371</v>
      </c>
      <c r="B93" s="23" t="s">
        <v>372</v>
      </c>
      <c r="C93" s="17" t="s">
        <v>373</v>
      </c>
      <c r="D93" s="16" t="s">
        <v>286</v>
      </c>
      <c r="E93" s="12">
        <v>45677.462824074071</v>
      </c>
      <c r="F93" s="7" t="str">
        <f t="shared" si="1"/>
        <v>▶</v>
      </c>
    </row>
    <row r="94" spans="1:6" ht="33" x14ac:dyDescent="0.3">
      <c r="A94" s="17" t="s">
        <v>374</v>
      </c>
      <c r="B94" s="23" t="s">
        <v>375</v>
      </c>
      <c r="C94" s="17" t="s">
        <v>376</v>
      </c>
      <c r="D94" s="16" t="s">
        <v>286</v>
      </c>
      <c r="E94" s="12">
        <v>45677.458553240744</v>
      </c>
      <c r="F94" s="7" t="str">
        <f t="shared" si="1"/>
        <v>▶</v>
      </c>
    </row>
    <row r="95" spans="1:6" ht="33" x14ac:dyDescent="0.3">
      <c r="A95" s="17" t="s">
        <v>377</v>
      </c>
      <c r="B95" s="23" t="s">
        <v>378</v>
      </c>
      <c r="C95" s="17" t="s">
        <v>379</v>
      </c>
      <c r="D95" s="16" t="s">
        <v>166</v>
      </c>
      <c r="E95" s="12">
        <v>45677.455069444448</v>
      </c>
      <c r="F95" s="7" t="str">
        <f t="shared" si="1"/>
        <v>▶</v>
      </c>
    </row>
    <row r="96" spans="1:6" ht="33" x14ac:dyDescent="0.3">
      <c r="A96" s="17" t="s">
        <v>380</v>
      </c>
      <c r="B96" s="23" t="s">
        <v>381</v>
      </c>
      <c r="C96" s="17" t="s">
        <v>382</v>
      </c>
      <c r="D96" s="16" t="s">
        <v>86</v>
      </c>
      <c r="E96" s="12">
        <v>45677.450185185182</v>
      </c>
      <c r="F96" s="7" t="str">
        <f t="shared" si="1"/>
        <v>▶</v>
      </c>
    </row>
    <row r="97" spans="1:6" ht="33" x14ac:dyDescent="0.3">
      <c r="A97" s="17" t="s">
        <v>383</v>
      </c>
      <c r="B97" s="23" t="s">
        <v>384</v>
      </c>
      <c r="C97" s="17" t="s">
        <v>385</v>
      </c>
      <c r="D97" s="16" t="s">
        <v>127</v>
      </c>
      <c r="E97" s="12">
        <v>45677.432743055557</v>
      </c>
      <c r="F97" s="7" t="str">
        <f t="shared" si="1"/>
        <v>▶</v>
      </c>
    </row>
    <row r="98" spans="1:6" ht="33" x14ac:dyDescent="0.3">
      <c r="A98" s="17" t="s">
        <v>386</v>
      </c>
      <c r="B98" s="23" t="s">
        <v>387</v>
      </c>
      <c r="C98" s="17" t="s">
        <v>388</v>
      </c>
      <c r="D98" s="16" t="s">
        <v>127</v>
      </c>
      <c r="E98" s="12">
        <v>45677.431388888886</v>
      </c>
      <c r="F98" s="7" t="str">
        <f t="shared" si="1"/>
        <v>▶</v>
      </c>
    </row>
    <row r="99" spans="1:6" ht="33" x14ac:dyDescent="0.3">
      <c r="A99" s="17" t="s">
        <v>389</v>
      </c>
      <c r="B99" s="23" t="s">
        <v>390</v>
      </c>
      <c r="C99" s="17" t="s">
        <v>391</v>
      </c>
      <c r="D99" s="16" t="s">
        <v>86</v>
      </c>
      <c r="E99" s="12">
        <v>45677.431354166663</v>
      </c>
      <c r="F99" s="7" t="str">
        <f t="shared" si="1"/>
        <v>▶</v>
      </c>
    </row>
    <row r="100" spans="1:6" ht="33" x14ac:dyDescent="0.3">
      <c r="A100" s="17" t="s">
        <v>392</v>
      </c>
      <c r="B100" s="23" t="s">
        <v>393</v>
      </c>
      <c r="C100" s="17" t="s">
        <v>394</v>
      </c>
      <c r="D100" s="16" t="s">
        <v>101</v>
      </c>
      <c r="E100" s="12">
        <v>45677.428344907406</v>
      </c>
      <c r="F100" s="7" t="str">
        <f t="shared" si="1"/>
        <v>▶</v>
      </c>
    </row>
    <row r="101" spans="1:6" ht="33" x14ac:dyDescent="0.3">
      <c r="A101" s="17" t="s">
        <v>395</v>
      </c>
      <c r="B101" s="23" t="s">
        <v>396</v>
      </c>
      <c r="C101" s="17" t="s">
        <v>397</v>
      </c>
      <c r="D101" s="16" t="s">
        <v>90</v>
      </c>
      <c r="E101" s="12">
        <v>45677.427870370368</v>
      </c>
      <c r="F101" s="7" t="str">
        <f t="shared" si="1"/>
        <v>▶</v>
      </c>
    </row>
    <row r="102" spans="1:6" ht="33" x14ac:dyDescent="0.3">
      <c r="A102" s="17" t="s">
        <v>398</v>
      </c>
      <c r="B102" s="23" t="s">
        <v>399</v>
      </c>
      <c r="C102" s="17" t="s">
        <v>400</v>
      </c>
      <c r="D102" s="16" t="s">
        <v>401</v>
      </c>
      <c r="E102" s="12">
        <v>45677.418993055559</v>
      </c>
      <c r="F102" s="7" t="str">
        <f t="shared" si="1"/>
        <v>▶</v>
      </c>
    </row>
    <row r="103" spans="1:6" ht="33" x14ac:dyDescent="0.3">
      <c r="A103" s="17" t="s">
        <v>402</v>
      </c>
      <c r="B103" s="23" t="s">
        <v>403</v>
      </c>
      <c r="C103" s="17" t="s">
        <v>404</v>
      </c>
      <c r="D103" s="16" t="s">
        <v>190</v>
      </c>
      <c r="E103" s="12">
        <v>45677.416990740741</v>
      </c>
      <c r="F103" s="7" t="str">
        <f t="shared" si="1"/>
        <v>▶</v>
      </c>
    </row>
    <row r="104" spans="1:6" ht="33" x14ac:dyDescent="0.3">
      <c r="A104" s="17" t="s">
        <v>405</v>
      </c>
      <c r="B104" s="23" t="s">
        <v>406</v>
      </c>
      <c r="C104" s="17" t="s">
        <v>407</v>
      </c>
      <c r="D104" s="16" t="s">
        <v>90</v>
      </c>
      <c r="E104" s="12">
        <v>45677.416064814817</v>
      </c>
      <c r="F104" s="7" t="str">
        <f t="shared" si="1"/>
        <v>▶</v>
      </c>
    </row>
    <row r="105" spans="1:6" ht="33" x14ac:dyDescent="0.3">
      <c r="A105" s="17" t="s">
        <v>408</v>
      </c>
      <c r="B105" s="23" t="s">
        <v>409</v>
      </c>
      <c r="C105" s="17" t="s">
        <v>410</v>
      </c>
      <c r="D105" s="16" t="s">
        <v>90</v>
      </c>
      <c r="E105" s="12">
        <v>45677.41269675926</v>
      </c>
      <c r="F105" s="7" t="str">
        <f t="shared" si="1"/>
        <v>▶</v>
      </c>
    </row>
    <row r="106" spans="1:6" ht="33" x14ac:dyDescent="0.3">
      <c r="A106" s="17" t="s">
        <v>411</v>
      </c>
      <c r="B106" s="23" t="s">
        <v>412</v>
      </c>
      <c r="C106" s="17" t="s">
        <v>413</v>
      </c>
      <c r="D106" s="16" t="s">
        <v>101</v>
      </c>
      <c r="E106" s="12">
        <v>45677.412511574075</v>
      </c>
      <c r="F106" s="7" t="str">
        <f t="shared" si="1"/>
        <v>▶</v>
      </c>
    </row>
    <row r="107" spans="1:6" ht="33" x14ac:dyDescent="0.3">
      <c r="A107" s="17" t="s">
        <v>414</v>
      </c>
      <c r="B107" s="23" t="s">
        <v>415</v>
      </c>
      <c r="C107" s="17" t="s">
        <v>416</v>
      </c>
      <c r="D107" s="16" t="s">
        <v>166</v>
      </c>
      <c r="E107" s="12">
        <v>45677.408564814818</v>
      </c>
      <c r="F107" s="7" t="str">
        <f t="shared" si="1"/>
        <v>▶</v>
      </c>
    </row>
    <row r="108" spans="1:6" ht="33" x14ac:dyDescent="0.3">
      <c r="A108" s="17" t="s">
        <v>417</v>
      </c>
      <c r="B108" s="23" t="s">
        <v>418</v>
      </c>
      <c r="C108" s="17" t="s">
        <v>419</v>
      </c>
      <c r="D108" s="16" t="s">
        <v>166</v>
      </c>
      <c r="E108" s="12">
        <v>45677.404988425929</v>
      </c>
      <c r="F108" s="7" t="str">
        <f t="shared" si="1"/>
        <v>▶</v>
      </c>
    </row>
    <row r="109" spans="1:6" ht="33" x14ac:dyDescent="0.3">
      <c r="A109" s="17" t="s">
        <v>420</v>
      </c>
      <c r="B109" s="23" t="s">
        <v>421</v>
      </c>
      <c r="C109" s="17" t="s">
        <v>422</v>
      </c>
      <c r="D109" s="16" t="s">
        <v>186</v>
      </c>
      <c r="E109" s="12">
        <v>45677.404317129629</v>
      </c>
      <c r="F109" s="7" t="str">
        <f t="shared" si="1"/>
        <v>▶</v>
      </c>
    </row>
    <row r="110" spans="1:6" ht="33" x14ac:dyDescent="0.3">
      <c r="A110" s="17" t="s">
        <v>423</v>
      </c>
      <c r="B110" s="23" t="s">
        <v>424</v>
      </c>
      <c r="C110" s="17" t="s">
        <v>425</v>
      </c>
      <c r="D110" s="16" t="s">
        <v>90</v>
      </c>
      <c r="E110" s="12">
        <v>45677.40284722222</v>
      </c>
      <c r="F110" s="7" t="str">
        <f t="shared" si="1"/>
        <v>▶</v>
      </c>
    </row>
    <row r="111" spans="1:6" ht="33" x14ac:dyDescent="0.3">
      <c r="A111" s="17" t="s">
        <v>426</v>
      </c>
      <c r="B111" s="23" t="s">
        <v>427</v>
      </c>
      <c r="C111" s="17" t="s">
        <v>428</v>
      </c>
      <c r="D111" s="16" t="s">
        <v>166</v>
      </c>
      <c r="E111" s="12">
        <v>45677.39943287037</v>
      </c>
      <c r="F111" s="7" t="str">
        <f t="shared" si="1"/>
        <v>▶</v>
      </c>
    </row>
    <row r="112" spans="1:6" ht="33" x14ac:dyDescent="0.3">
      <c r="A112" s="17" t="s">
        <v>429</v>
      </c>
      <c r="B112" s="23" t="s">
        <v>430</v>
      </c>
      <c r="C112" s="17" t="s">
        <v>431</v>
      </c>
      <c r="D112" s="16" t="s">
        <v>166</v>
      </c>
      <c r="E112" s="12">
        <v>45677.397453703707</v>
      </c>
      <c r="F112" s="7" t="str">
        <f t="shared" si="1"/>
        <v>▶</v>
      </c>
    </row>
    <row r="113" spans="1:6" ht="33" x14ac:dyDescent="0.3">
      <c r="A113" s="17" t="s">
        <v>432</v>
      </c>
      <c r="B113" s="23" t="s">
        <v>433</v>
      </c>
      <c r="C113" s="17" t="s">
        <v>434</v>
      </c>
      <c r="D113" s="16" t="s">
        <v>286</v>
      </c>
      <c r="E113" s="12">
        <v>45677.396550925929</v>
      </c>
      <c r="F113" s="7" t="str">
        <f t="shared" si="1"/>
        <v>▶</v>
      </c>
    </row>
    <row r="114" spans="1:6" ht="33" x14ac:dyDescent="0.3">
      <c r="A114" s="17" t="s">
        <v>435</v>
      </c>
      <c r="B114" s="23" t="s">
        <v>436</v>
      </c>
      <c r="C114" s="17" t="s">
        <v>437</v>
      </c>
      <c r="D114" s="16" t="s">
        <v>127</v>
      </c>
      <c r="E114" s="12">
        <v>45677.393900462965</v>
      </c>
      <c r="F114" s="7" t="str">
        <f t="shared" si="1"/>
        <v>▶</v>
      </c>
    </row>
    <row r="115" spans="1:6" ht="33" x14ac:dyDescent="0.3">
      <c r="A115" s="17" t="s">
        <v>438</v>
      </c>
      <c r="B115" s="23" t="s">
        <v>439</v>
      </c>
      <c r="C115" s="17" t="s">
        <v>440</v>
      </c>
      <c r="D115" s="16" t="s">
        <v>166</v>
      </c>
      <c r="E115" s="12">
        <v>45677.392488425925</v>
      </c>
      <c r="F115" s="7" t="str">
        <f t="shared" si="1"/>
        <v>▶</v>
      </c>
    </row>
    <row r="116" spans="1:6" ht="33" x14ac:dyDescent="0.3">
      <c r="A116" s="17" t="s">
        <v>441</v>
      </c>
      <c r="B116" s="23" t="s">
        <v>442</v>
      </c>
      <c r="C116" s="17" t="s">
        <v>443</v>
      </c>
      <c r="D116" s="16" t="s">
        <v>101</v>
      </c>
      <c r="E116" s="12">
        <v>45677.391851851855</v>
      </c>
      <c r="F116" s="7" t="str">
        <f t="shared" si="1"/>
        <v>▶</v>
      </c>
    </row>
    <row r="117" spans="1:6" ht="33" x14ac:dyDescent="0.3">
      <c r="A117" s="17" t="s">
        <v>444</v>
      </c>
      <c r="B117" s="23" t="s">
        <v>445</v>
      </c>
      <c r="C117" s="17" t="s">
        <v>446</v>
      </c>
      <c r="D117" s="16" t="s">
        <v>447</v>
      </c>
      <c r="E117" s="12">
        <v>45677.391747685186</v>
      </c>
      <c r="F117" s="7" t="str">
        <f t="shared" si="1"/>
        <v>▶</v>
      </c>
    </row>
    <row r="118" spans="1:6" ht="33" x14ac:dyDescent="0.3">
      <c r="A118" s="17" t="s">
        <v>448</v>
      </c>
      <c r="B118" s="23" t="s">
        <v>449</v>
      </c>
      <c r="C118" s="17" t="s">
        <v>450</v>
      </c>
      <c r="D118" s="16" t="s">
        <v>447</v>
      </c>
      <c r="E118" s="12">
        <v>45677.385717592595</v>
      </c>
      <c r="F118" s="7" t="str">
        <f t="shared" si="1"/>
        <v>▶</v>
      </c>
    </row>
    <row r="119" spans="1:6" ht="33" x14ac:dyDescent="0.3">
      <c r="A119" s="18" t="s">
        <v>451</v>
      </c>
      <c r="B119" s="23" t="s">
        <v>452</v>
      </c>
      <c r="C119" s="17" t="s">
        <v>453</v>
      </c>
      <c r="D119" s="16" t="s">
        <v>166</v>
      </c>
      <c r="E119" s="12">
        <v>45677.385567129626</v>
      </c>
      <c r="F119" s="7" t="str">
        <f t="shared" si="1"/>
        <v>▶</v>
      </c>
    </row>
    <row r="120" spans="1:6" ht="33" x14ac:dyDescent="0.3">
      <c r="A120" s="17" t="s">
        <v>454</v>
      </c>
      <c r="B120" s="23" t="s">
        <v>455</v>
      </c>
      <c r="C120" s="17" t="s">
        <v>456</v>
      </c>
      <c r="D120" s="16" t="s">
        <v>109</v>
      </c>
      <c r="E120" s="12">
        <v>45677.385000000002</v>
      </c>
      <c r="F120" s="7" t="str">
        <f t="shared" si="1"/>
        <v>▶</v>
      </c>
    </row>
    <row r="121" spans="1:6" ht="33" x14ac:dyDescent="0.3">
      <c r="A121" s="17" t="s">
        <v>457</v>
      </c>
      <c r="B121" s="23" t="s">
        <v>458</v>
      </c>
      <c r="C121" s="17" t="s">
        <v>459</v>
      </c>
      <c r="D121" s="16" t="s">
        <v>127</v>
      </c>
      <c r="E121" s="12">
        <v>45677.383460648147</v>
      </c>
      <c r="F121" s="7" t="str">
        <f t="shared" si="1"/>
        <v>▶</v>
      </c>
    </row>
    <row r="122" spans="1:6" ht="33" x14ac:dyDescent="0.3">
      <c r="A122" s="17" t="s">
        <v>460</v>
      </c>
      <c r="B122" s="23" t="s">
        <v>461</v>
      </c>
      <c r="C122" s="17" t="s">
        <v>462</v>
      </c>
      <c r="D122" s="16" t="s">
        <v>179</v>
      </c>
      <c r="E122" s="12">
        <v>45677.382037037038</v>
      </c>
      <c r="F122" s="7" t="str">
        <f t="shared" si="1"/>
        <v>▶</v>
      </c>
    </row>
    <row r="123" spans="1:6" ht="33" x14ac:dyDescent="0.3">
      <c r="A123" s="17" t="s">
        <v>463</v>
      </c>
      <c r="B123" s="23" t="s">
        <v>464</v>
      </c>
      <c r="C123" s="17" t="s">
        <v>465</v>
      </c>
      <c r="D123" s="16" t="s">
        <v>123</v>
      </c>
      <c r="E123" s="12">
        <v>45677.381365740737</v>
      </c>
      <c r="F123" s="7" t="str">
        <f t="shared" si="1"/>
        <v>▶</v>
      </c>
    </row>
    <row r="124" spans="1:6" ht="33" x14ac:dyDescent="0.3">
      <c r="A124" s="17" t="s">
        <v>466</v>
      </c>
      <c r="B124" s="23" t="s">
        <v>467</v>
      </c>
      <c r="C124" s="17" t="s">
        <v>468</v>
      </c>
      <c r="D124" s="16" t="s">
        <v>338</v>
      </c>
      <c r="E124" s="12">
        <v>45677.379965277774</v>
      </c>
      <c r="F124" s="7" t="str">
        <f t="shared" si="1"/>
        <v>▶</v>
      </c>
    </row>
    <row r="125" spans="1:6" ht="33" x14ac:dyDescent="0.3">
      <c r="A125" s="17" t="s">
        <v>469</v>
      </c>
      <c r="B125" s="23" t="s">
        <v>470</v>
      </c>
      <c r="C125" s="17" t="s">
        <v>471</v>
      </c>
      <c r="D125" s="16" t="s">
        <v>123</v>
      </c>
      <c r="E125" s="12">
        <v>45677.379363425927</v>
      </c>
      <c r="F125" s="7" t="str">
        <f t="shared" si="1"/>
        <v>▶</v>
      </c>
    </row>
    <row r="126" spans="1:6" ht="33" x14ac:dyDescent="0.3">
      <c r="A126" s="17" t="s">
        <v>472</v>
      </c>
      <c r="B126" s="23" t="s">
        <v>473</v>
      </c>
      <c r="C126" s="17" t="s">
        <v>474</v>
      </c>
      <c r="D126" s="16" t="s">
        <v>186</v>
      </c>
      <c r="E126" s="12">
        <v>45677.376597222225</v>
      </c>
      <c r="F126" s="7" t="str">
        <f t="shared" si="1"/>
        <v>▶</v>
      </c>
    </row>
    <row r="127" spans="1:6" ht="33" x14ac:dyDescent="0.3">
      <c r="A127" s="17" t="s">
        <v>475</v>
      </c>
      <c r="B127" s="23" t="s">
        <v>476</v>
      </c>
      <c r="C127" s="17" t="s">
        <v>477</v>
      </c>
      <c r="D127" s="16" t="s">
        <v>113</v>
      </c>
      <c r="E127" s="12">
        <v>45677.376539351855</v>
      </c>
      <c r="F127" s="7" t="str">
        <f t="shared" si="1"/>
        <v>▶</v>
      </c>
    </row>
    <row r="128" spans="1:6" ht="33" x14ac:dyDescent="0.3">
      <c r="A128" s="17" t="s">
        <v>478</v>
      </c>
      <c r="B128" s="23" t="s">
        <v>479</v>
      </c>
      <c r="C128" s="17" t="s">
        <v>480</v>
      </c>
      <c r="D128" s="16" t="s">
        <v>86</v>
      </c>
      <c r="E128" s="12">
        <v>45677.375138888892</v>
      </c>
      <c r="F128" s="7" t="str">
        <f t="shared" si="1"/>
        <v>▶</v>
      </c>
    </row>
    <row r="129" spans="1:6" ht="33" x14ac:dyDescent="0.3">
      <c r="A129" s="17" t="s">
        <v>481</v>
      </c>
      <c r="B129" s="23" t="s">
        <v>482</v>
      </c>
      <c r="C129" s="17" t="s">
        <v>483</v>
      </c>
      <c r="D129" s="16" t="s">
        <v>166</v>
      </c>
      <c r="E129" s="12">
        <v>45677.373043981483</v>
      </c>
      <c r="F129" s="7" t="str">
        <f t="shared" si="1"/>
        <v>▶</v>
      </c>
    </row>
    <row r="130" spans="1:6" ht="33" x14ac:dyDescent="0.3">
      <c r="A130" s="17" t="s">
        <v>484</v>
      </c>
      <c r="B130" s="23" t="s">
        <v>485</v>
      </c>
      <c r="C130" s="17" t="s">
        <v>486</v>
      </c>
      <c r="D130" s="16" t="s">
        <v>186</v>
      </c>
      <c r="E130" s="12">
        <v>45677.371944444443</v>
      </c>
      <c r="F130" s="7" t="str">
        <f t="shared" si="1"/>
        <v>▶</v>
      </c>
    </row>
    <row r="131" spans="1:6" ht="33" x14ac:dyDescent="0.3">
      <c r="A131" s="17" t="s">
        <v>487</v>
      </c>
      <c r="B131" s="23" t="s">
        <v>488</v>
      </c>
      <c r="C131" s="17" t="s">
        <v>489</v>
      </c>
      <c r="D131" s="16" t="s">
        <v>179</v>
      </c>
      <c r="E131" s="12">
        <v>45677.368171296293</v>
      </c>
      <c r="F131" s="7" t="str">
        <f t="shared" ref="F131:F194" si="2">IF(ISBLANK($B131),"",HYPERLINK($B131,"▶"))</f>
        <v>▶</v>
      </c>
    </row>
    <row r="132" spans="1:6" ht="33" x14ac:dyDescent="0.3">
      <c r="A132" s="17" t="s">
        <v>490</v>
      </c>
      <c r="B132" s="23" t="s">
        <v>491</v>
      </c>
      <c r="C132" s="17" t="s">
        <v>492</v>
      </c>
      <c r="D132" s="16" t="s">
        <v>186</v>
      </c>
      <c r="E132" s="12">
        <v>45677.364756944444</v>
      </c>
      <c r="F132" s="7" t="str">
        <f t="shared" si="2"/>
        <v>▶</v>
      </c>
    </row>
    <row r="133" spans="1:6" ht="33" x14ac:dyDescent="0.3">
      <c r="A133" s="17" t="s">
        <v>493</v>
      </c>
      <c r="B133" s="23" t="s">
        <v>494</v>
      </c>
      <c r="C133" s="17" t="s">
        <v>495</v>
      </c>
      <c r="D133" s="16" t="s">
        <v>190</v>
      </c>
      <c r="E133" s="12">
        <v>45677.364027777781</v>
      </c>
      <c r="F133" s="7" t="str">
        <f t="shared" si="2"/>
        <v>▶</v>
      </c>
    </row>
    <row r="134" spans="1:6" ht="33" x14ac:dyDescent="0.3">
      <c r="A134" s="17" t="s">
        <v>496</v>
      </c>
      <c r="B134" s="23" t="s">
        <v>497</v>
      </c>
      <c r="C134" s="17" t="s">
        <v>498</v>
      </c>
      <c r="D134" s="16" t="s">
        <v>179</v>
      </c>
      <c r="E134" s="12">
        <v>45677.364004629628</v>
      </c>
      <c r="F134" s="7" t="str">
        <f t="shared" si="2"/>
        <v>▶</v>
      </c>
    </row>
    <row r="135" spans="1:6" ht="33" x14ac:dyDescent="0.3">
      <c r="A135" s="17" t="s">
        <v>499</v>
      </c>
      <c r="B135" s="23" t="s">
        <v>500</v>
      </c>
      <c r="C135" s="17" t="s">
        <v>501</v>
      </c>
      <c r="D135" s="16" t="s">
        <v>186</v>
      </c>
      <c r="E135" s="12">
        <v>45677.363993055558</v>
      </c>
      <c r="F135" s="7" t="str">
        <f t="shared" si="2"/>
        <v>▶</v>
      </c>
    </row>
    <row r="136" spans="1:6" ht="33" x14ac:dyDescent="0.3">
      <c r="A136" s="17" t="s">
        <v>502</v>
      </c>
      <c r="B136" s="23" t="s">
        <v>503</v>
      </c>
      <c r="C136" s="17" t="s">
        <v>504</v>
      </c>
      <c r="D136" s="16" t="s">
        <v>109</v>
      </c>
      <c r="E136" s="12">
        <v>45677.363310185188</v>
      </c>
      <c r="F136" s="7" t="str">
        <f t="shared" si="2"/>
        <v>▶</v>
      </c>
    </row>
    <row r="137" spans="1:6" ht="33" x14ac:dyDescent="0.3">
      <c r="A137" s="17" t="s">
        <v>505</v>
      </c>
      <c r="B137" s="23" t="s">
        <v>506</v>
      </c>
      <c r="C137" s="17" t="s">
        <v>507</v>
      </c>
      <c r="D137" s="16" t="s">
        <v>123</v>
      </c>
      <c r="E137" s="12">
        <v>45677.362638888888</v>
      </c>
      <c r="F137" s="7" t="str">
        <f t="shared" si="2"/>
        <v>▶</v>
      </c>
    </row>
    <row r="138" spans="1:6" ht="33" x14ac:dyDescent="0.3">
      <c r="A138" s="17" t="s">
        <v>508</v>
      </c>
      <c r="B138" s="23" t="s">
        <v>509</v>
      </c>
      <c r="C138" s="17" t="s">
        <v>510</v>
      </c>
      <c r="D138" s="16" t="s">
        <v>150</v>
      </c>
      <c r="E138" s="12">
        <v>45677.358344907407</v>
      </c>
      <c r="F138" s="7" t="str">
        <f t="shared" si="2"/>
        <v>▶</v>
      </c>
    </row>
    <row r="139" spans="1:6" ht="33" x14ac:dyDescent="0.3">
      <c r="A139" s="17" t="s">
        <v>511</v>
      </c>
      <c r="B139" s="23" t="s">
        <v>512</v>
      </c>
      <c r="C139" s="17" t="s">
        <v>513</v>
      </c>
      <c r="D139" s="16" t="s">
        <v>166</v>
      </c>
      <c r="E139" s="12">
        <v>45677.357083333336</v>
      </c>
      <c r="F139" s="7" t="str">
        <f t="shared" si="2"/>
        <v>▶</v>
      </c>
    </row>
    <row r="140" spans="1:6" ht="33" x14ac:dyDescent="0.3">
      <c r="A140" s="17" t="s">
        <v>514</v>
      </c>
      <c r="B140" s="23" t="s">
        <v>515</v>
      </c>
      <c r="C140" s="17" t="s">
        <v>516</v>
      </c>
      <c r="D140" s="16" t="s">
        <v>113</v>
      </c>
      <c r="E140" s="12">
        <v>45677.355740740742</v>
      </c>
      <c r="F140" s="7" t="str">
        <f t="shared" si="2"/>
        <v>▶</v>
      </c>
    </row>
    <row r="141" spans="1:6" ht="33" x14ac:dyDescent="0.3">
      <c r="A141" s="17" t="s">
        <v>517</v>
      </c>
      <c r="B141" s="23" t="s">
        <v>518</v>
      </c>
      <c r="C141" s="17" t="s">
        <v>519</v>
      </c>
      <c r="D141" s="16" t="s">
        <v>190</v>
      </c>
      <c r="E141" s="12">
        <v>45677.354849537034</v>
      </c>
      <c r="F141" s="7" t="str">
        <f t="shared" si="2"/>
        <v>▶</v>
      </c>
    </row>
    <row r="142" spans="1:6" ht="33" x14ac:dyDescent="0.3">
      <c r="A142" s="17" t="s">
        <v>520</v>
      </c>
      <c r="B142" s="23" t="s">
        <v>521</v>
      </c>
      <c r="C142" s="17" t="s">
        <v>522</v>
      </c>
      <c r="D142" s="16" t="s">
        <v>101</v>
      </c>
      <c r="E142" s="12">
        <v>45677.35365740741</v>
      </c>
      <c r="F142" s="7" t="str">
        <f t="shared" si="2"/>
        <v>▶</v>
      </c>
    </row>
    <row r="143" spans="1:6" ht="33" x14ac:dyDescent="0.3">
      <c r="A143" s="17" t="s">
        <v>523</v>
      </c>
      <c r="B143" s="23" t="s">
        <v>524</v>
      </c>
      <c r="C143" s="17" t="s">
        <v>525</v>
      </c>
      <c r="D143" s="16" t="s">
        <v>190</v>
      </c>
      <c r="E143" s="12">
        <v>45677.352175925924</v>
      </c>
      <c r="F143" s="7" t="str">
        <f t="shared" si="2"/>
        <v>▶</v>
      </c>
    </row>
    <row r="144" spans="1:6" ht="33" x14ac:dyDescent="0.3">
      <c r="A144" s="17" t="s">
        <v>526</v>
      </c>
      <c r="B144" s="23" t="s">
        <v>527</v>
      </c>
      <c r="C144" s="17" t="s">
        <v>528</v>
      </c>
      <c r="D144" s="16" t="s">
        <v>186</v>
      </c>
      <c r="E144" s="12">
        <v>45677.351458333331</v>
      </c>
      <c r="F144" s="7" t="str">
        <f t="shared" si="2"/>
        <v>▶</v>
      </c>
    </row>
    <row r="145" spans="1:6" ht="33" x14ac:dyDescent="0.3">
      <c r="A145" s="17" t="s">
        <v>529</v>
      </c>
      <c r="B145" s="23" t="s">
        <v>530</v>
      </c>
      <c r="C145" s="17" t="s">
        <v>531</v>
      </c>
      <c r="D145" s="16" t="s">
        <v>190</v>
      </c>
      <c r="E145" s="12">
        <v>45677.351111111115</v>
      </c>
      <c r="F145" s="7" t="str">
        <f t="shared" si="2"/>
        <v>▶</v>
      </c>
    </row>
    <row r="146" spans="1:6" ht="49.5" x14ac:dyDescent="0.3">
      <c r="A146" s="17" t="s">
        <v>532</v>
      </c>
      <c r="B146" s="23" t="s">
        <v>533</v>
      </c>
      <c r="C146" s="17" t="s">
        <v>534</v>
      </c>
      <c r="D146" s="16" t="s">
        <v>127</v>
      </c>
      <c r="E146" s="12">
        <v>45677.348726851851</v>
      </c>
      <c r="F146" s="7" t="str">
        <f t="shared" si="2"/>
        <v>▶</v>
      </c>
    </row>
    <row r="147" spans="1:6" ht="33" x14ac:dyDescent="0.3">
      <c r="A147" s="17" t="s">
        <v>535</v>
      </c>
      <c r="B147" s="23" t="s">
        <v>536</v>
      </c>
      <c r="C147" s="17" t="s">
        <v>537</v>
      </c>
      <c r="D147" s="16" t="s">
        <v>123</v>
      </c>
      <c r="E147" s="12">
        <v>45677.346620370372</v>
      </c>
      <c r="F147" s="7" t="str">
        <f t="shared" si="2"/>
        <v>▶</v>
      </c>
    </row>
    <row r="148" spans="1:6" ht="33" x14ac:dyDescent="0.3">
      <c r="A148" s="17" t="s">
        <v>538</v>
      </c>
      <c r="B148" s="23" t="s">
        <v>539</v>
      </c>
      <c r="C148" s="17" t="s">
        <v>540</v>
      </c>
      <c r="D148" s="16" t="s">
        <v>123</v>
      </c>
      <c r="E148" s="12">
        <v>45677.345231481479</v>
      </c>
      <c r="F148" s="7" t="str">
        <f t="shared" si="2"/>
        <v>▶</v>
      </c>
    </row>
    <row r="149" spans="1:6" ht="33" x14ac:dyDescent="0.3">
      <c r="A149" s="17" t="s">
        <v>541</v>
      </c>
      <c r="B149" s="23" t="s">
        <v>542</v>
      </c>
      <c r="C149" s="17" t="s">
        <v>543</v>
      </c>
      <c r="D149" s="16" t="s">
        <v>105</v>
      </c>
      <c r="E149" s="12">
        <v>45677.345219907409</v>
      </c>
      <c r="F149" s="7" t="str">
        <f t="shared" si="2"/>
        <v>▶</v>
      </c>
    </row>
    <row r="150" spans="1:6" ht="33" x14ac:dyDescent="0.3">
      <c r="A150" s="17" t="s">
        <v>544</v>
      </c>
      <c r="B150" s="23" t="s">
        <v>545</v>
      </c>
      <c r="C150" s="17" t="s">
        <v>546</v>
      </c>
      <c r="D150" s="16" t="s">
        <v>179</v>
      </c>
      <c r="E150" s="12">
        <v>45677.344548611109</v>
      </c>
      <c r="F150" s="7" t="str">
        <f t="shared" si="2"/>
        <v>▶</v>
      </c>
    </row>
    <row r="151" spans="1:6" ht="33" x14ac:dyDescent="0.3">
      <c r="A151" s="17" t="s">
        <v>547</v>
      </c>
      <c r="B151" s="23" t="s">
        <v>548</v>
      </c>
      <c r="C151" s="17" t="s">
        <v>549</v>
      </c>
      <c r="D151" s="16" t="s">
        <v>447</v>
      </c>
      <c r="E151" s="12">
        <v>45677.344085648147</v>
      </c>
      <c r="F151" s="7" t="str">
        <f t="shared" si="2"/>
        <v>▶</v>
      </c>
    </row>
    <row r="152" spans="1:6" ht="33" x14ac:dyDescent="0.3">
      <c r="A152" s="17" t="s">
        <v>550</v>
      </c>
      <c r="B152" s="23" t="s">
        <v>551</v>
      </c>
      <c r="C152" s="17" t="s">
        <v>552</v>
      </c>
      <c r="D152" s="16" t="s">
        <v>90</v>
      </c>
      <c r="E152" s="12">
        <v>45677.340358796297</v>
      </c>
      <c r="F152" s="7" t="str">
        <f t="shared" si="2"/>
        <v>▶</v>
      </c>
    </row>
    <row r="153" spans="1:6" ht="33" x14ac:dyDescent="0.3">
      <c r="A153" s="17" t="s">
        <v>553</v>
      </c>
      <c r="B153" s="23" t="s">
        <v>554</v>
      </c>
      <c r="C153" s="17" t="s">
        <v>555</v>
      </c>
      <c r="D153" s="16" t="s">
        <v>166</v>
      </c>
      <c r="E153" s="12">
        <v>45677.339722222219</v>
      </c>
      <c r="F153" s="7" t="str">
        <f t="shared" si="2"/>
        <v>▶</v>
      </c>
    </row>
    <row r="154" spans="1:6" ht="33" x14ac:dyDescent="0.3">
      <c r="A154" s="17" t="s">
        <v>556</v>
      </c>
      <c r="B154" s="23" t="s">
        <v>557</v>
      </c>
      <c r="C154" s="17" t="s">
        <v>558</v>
      </c>
      <c r="D154" s="16" t="s">
        <v>123</v>
      </c>
      <c r="E154" s="12">
        <v>45677.338310185187</v>
      </c>
      <c r="F154" s="7" t="str">
        <f t="shared" si="2"/>
        <v>▶</v>
      </c>
    </row>
    <row r="155" spans="1:6" ht="33" x14ac:dyDescent="0.3">
      <c r="A155" s="18" t="s">
        <v>559</v>
      </c>
      <c r="B155" s="23" t="s">
        <v>560</v>
      </c>
      <c r="C155" s="17" t="s">
        <v>561</v>
      </c>
      <c r="D155" s="16" t="s">
        <v>123</v>
      </c>
      <c r="E155" s="12">
        <v>45677.336273148147</v>
      </c>
      <c r="F155" s="7" t="str">
        <f t="shared" si="2"/>
        <v>▶</v>
      </c>
    </row>
    <row r="156" spans="1:6" ht="33" x14ac:dyDescent="0.3">
      <c r="A156" s="17" t="s">
        <v>562</v>
      </c>
      <c r="B156" s="23" t="s">
        <v>563</v>
      </c>
      <c r="C156" s="17" t="s">
        <v>564</v>
      </c>
      <c r="D156" s="16" t="s">
        <v>123</v>
      </c>
      <c r="E156" s="12">
        <v>45677.33488425926</v>
      </c>
      <c r="F156" s="7" t="str">
        <f t="shared" si="2"/>
        <v>▶</v>
      </c>
    </row>
    <row r="157" spans="1:6" ht="33" x14ac:dyDescent="0.3">
      <c r="A157" s="17" t="s">
        <v>565</v>
      </c>
      <c r="B157" s="23" t="s">
        <v>566</v>
      </c>
      <c r="C157" s="17" t="s">
        <v>567</v>
      </c>
      <c r="D157" s="16" t="s">
        <v>166</v>
      </c>
      <c r="E157" s="12">
        <v>45677.334166666667</v>
      </c>
      <c r="F157" s="7" t="str">
        <f t="shared" si="2"/>
        <v>▶</v>
      </c>
    </row>
    <row r="158" spans="1:6" ht="33" x14ac:dyDescent="0.3">
      <c r="A158" s="17" t="s">
        <v>568</v>
      </c>
      <c r="B158" s="23" t="s">
        <v>569</v>
      </c>
      <c r="C158" s="17" t="s">
        <v>570</v>
      </c>
      <c r="D158" s="16" t="s">
        <v>86</v>
      </c>
      <c r="E158" s="12">
        <v>45677.333483796298</v>
      </c>
      <c r="F158" s="7" t="str">
        <f t="shared" si="2"/>
        <v>▶</v>
      </c>
    </row>
    <row r="159" spans="1:6" ht="33" x14ac:dyDescent="0.3">
      <c r="A159" s="17" t="s">
        <v>571</v>
      </c>
      <c r="B159" s="23" t="s">
        <v>572</v>
      </c>
      <c r="C159" s="17" t="s">
        <v>573</v>
      </c>
      <c r="D159" s="16" t="s">
        <v>166</v>
      </c>
      <c r="E159" s="12">
        <v>45677.330671296295</v>
      </c>
      <c r="F159" s="7" t="str">
        <f t="shared" si="2"/>
        <v>▶</v>
      </c>
    </row>
    <row r="160" spans="1:6" ht="33" x14ac:dyDescent="0.3">
      <c r="A160" s="17" t="s">
        <v>574</v>
      </c>
      <c r="B160" s="23" t="s">
        <v>575</v>
      </c>
      <c r="C160" s="17" t="s">
        <v>576</v>
      </c>
      <c r="D160" s="16" t="s">
        <v>186</v>
      </c>
      <c r="E160" s="12">
        <v>45677.330428240741</v>
      </c>
      <c r="F160" s="7" t="str">
        <f t="shared" si="2"/>
        <v>▶</v>
      </c>
    </row>
    <row r="161" spans="1:6" ht="33" x14ac:dyDescent="0.3">
      <c r="A161" s="17" t="s">
        <v>577</v>
      </c>
      <c r="B161" s="23" t="s">
        <v>578</v>
      </c>
      <c r="C161" s="17" t="s">
        <v>579</v>
      </c>
      <c r="D161" s="16" t="s">
        <v>123</v>
      </c>
      <c r="E161" s="12">
        <v>45677.329965277779</v>
      </c>
      <c r="F161" s="7" t="str">
        <f t="shared" si="2"/>
        <v>▶</v>
      </c>
    </row>
    <row r="162" spans="1:6" ht="33" x14ac:dyDescent="0.3">
      <c r="A162" s="17" t="s">
        <v>580</v>
      </c>
      <c r="B162" s="23" t="s">
        <v>581</v>
      </c>
      <c r="C162" s="17" t="s">
        <v>582</v>
      </c>
      <c r="D162" s="16" t="s">
        <v>123</v>
      </c>
      <c r="E162" s="12">
        <v>45677.329953703702</v>
      </c>
      <c r="F162" s="7" t="str">
        <f t="shared" si="2"/>
        <v>▶</v>
      </c>
    </row>
    <row r="163" spans="1:6" ht="33" x14ac:dyDescent="0.3">
      <c r="A163" s="17" t="s">
        <v>583</v>
      </c>
      <c r="B163" s="23" t="s">
        <v>584</v>
      </c>
      <c r="C163" s="17" t="s">
        <v>585</v>
      </c>
      <c r="D163" s="16" t="s">
        <v>166</v>
      </c>
      <c r="E163" s="12">
        <v>45677.328587962962</v>
      </c>
      <c r="F163" s="7" t="str">
        <f t="shared" si="2"/>
        <v>▶</v>
      </c>
    </row>
    <row r="164" spans="1:6" ht="33" x14ac:dyDescent="0.3">
      <c r="A164" s="17" t="s">
        <v>586</v>
      </c>
      <c r="B164" s="23" t="s">
        <v>587</v>
      </c>
      <c r="C164" s="17" t="s">
        <v>588</v>
      </c>
      <c r="D164" s="16" t="s">
        <v>123</v>
      </c>
      <c r="E164" s="12">
        <v>45677.328564814816</v>
      </c>
      <c r="F164" s="7" t="str">
        <f t="shared" si="2"/>
        <v>▶</v>
      </c>
    </row>
    <row r="165" spans="1:6" ht="33" x14ac:dyDescent="0.3">
      <c r="A165" s="17" t="s">
        <v>589</v>
      </c>
      <c r="B165" s="23" t="s">
        <v>590</v>
      </c>
      <c r="C165" s="17" t="s">
        <v>591</v>
      </c>
      <c r="D165" s="16" t="s">
        <v>123</v>
      </c>
      <c r="E165" s="12">
        <v>45677.327175925922</v>
      </c>
      <c r="F165" s="7" t="str">
        <f t="shared" si="2"/>
        <v>▶</v>
      </c>
    </row>
    <row r="166" spans="1:6" ht="33" x14ac:dyDescent="0.3">
      <c r="A166" s="17" t="s">
        <v>592</v>
      </c>
      <c r="B166" s="23" t="s">
        <v>593</v>
      </c>
      <c r="C166" s="17" t="s">
        <v>594</v>
      </c>
      <c r="D166" s="16" t="s">
        <v>179</v>
      </c>
      <c r="E166" s="12">
        <v>45677.327164351853</v>
      </c>
      <c r="F166" s="7" t="str">
        <f t="shared" si="2"/>
        <v>▶</v>
      </c>
    </row>
    <row r="167" spans="1:6" ht="33" x14ac:dyDescent="0.3">
      <c r="A167" s="17" t="s">
        <v>595</v>
      </c>
      <c r="B167" s="23" t="s">
        <v>596</v>
      </c>
      <c r="C167" s="17" t="s">
        <v>597</v>
      </c>
      <c r="D167" s="16" t="s">
        <v>127</v>
      </c>
      <c r="E167" s="12">
        <v>45677.326469907406</v>
      </c>
      <c r="F167" s="7" t="str">
        <f t="shared" si="2"/>
        <v>▶</v>
      </c>
    </row>
    <row r="168" spans="1:6" ht="33" x14ac:dyDescent="0.3">
      <c r="A168" s="17" t="s">
        <v>598</v>
      </c>
      <c r="B168" s="23" t="s">
        <v>599</v>
      </c>
      <c r="C168" s="17" t="s">
        <v>600</v>
      </c>
      <c r="D168" s="16" t="s">
        <v>90</v>
      </c>
      <c r="E168" s="12">
        <v>45677.325798611113</v>
      </c>
      <c r="F168" s="7" t="str">
        <f t="shared" si="2"/>
        <v>▶</v>
      </c>
    </row>
    <row r="169" spans="1:6" ht="33" x14ac:dyDescent="0.3">
      <c r="A169" s="17" t="s">
        <v>601</v>
      </c>
      <c r="B169" s="23" t="s">
        <v>602</v>
      </c>
      <c r="C169" s="17" t="s">
        <v>603</v>
      </c>
      <c r="D169" s="16" t="s">
        <v>190</v>
      </c>
      <c r="E169" s="12">
        <v>45677.325196759259</v>
      </c>
      <c r="F169" s="7" t="str">
        <f t="shared" si="2"/>
        <v>▶</v>
      </c>
    </row>
    <row r="170" spans="1:6" ht="33" x14ac:dyDescent="0.3">
      <c r="A170" s="17" t="s">
        <v>604</v>
      </c>
      <c r="B170" s="23" t="s">
        <v>605</v>
      </c>
      <c r="C170" s="17" t="s">
        <v>606</v>
      </c>
      <c r="D170" s="16" t="s">
        <v>166</v>
      </c>
      <c r="E170" s="12">
        <v>45677.325185185182</v>
      </c>
      <c r="F170" s="7" t="str">
        <f t="shared" si="2"/>
        <v>▶</v>
      </c>
    </row>
    <row r="171" spans="1:6" ht="33" x14ac:dyDescent="0.3">
      <c r="A171" s="17" t="s">
        <v>607</v>
      </c>
      <c r="B171" s="23" t="s">
        <v>608</v>
      </c>
      <c r="C171" s="17" t="s">
        <v>609</v>
      </c>
      <c r="D171" s="16" t="s">
        <v>123</v>
      </c>
      <c r="E171" s="12">
        <v>45677.325138888889</v>
      </c>
      <c r="F171" s="7" t="str">
        <f t="shared" si="2"/>
        <v>▶</v>
      </c>
    </row>
    <row r="172" spans="1:6" ht="33" x14ac:dyDescent="0.3">
      <c r="A172" s="17" t="s">
        <v>610</v>
      </c>
      <c r="B172" s="23" t="s">
        <v>611</v>
      </c>
      <c r="C172" s="17" t="s">
        <v>612</v>
      </c>
      <c r="D172" s="16" t="s">
        <v>123</v>
      </c>
      <c r="E172" s="12">
        <v>45677.32372685185</v>
      </c>
      <c r="F172" s="7" t="str">
        <f t="shared" si="2"/>
        <v>▶</v>
      </c>
    </row>
    <row r="173" spans="1:6" ht="33" x14ac:dyDescent="0.3">
      <c r="A173" s="17" t="s">
        <v>613</v>
      </c>
      <c r="B173" s="23" t="s">
        <v>614</v>
      </c>
      <c r="C173" s="17" t="s">
        <v>615</v>
      </c>
      <c r="D173" s="16" t="s">
        <v>123</v>
      </c>
      <c r="E173" s="12">
        <v>45677.322384259256</v>
      </c>
      <c r="F173" s="7" t="str">
        <f t="shared" si="2"/>
        <v>▶</v>
      </c>
    </row>
    <row r="174" spans="1:6" ht="33" x14ac:dyDescent="0.3">
      <c r="A174" s="17" t="s">
        <v>616</v>
      </c>
      <c r="B174" s="23" t="s">
        <v>617</v>
      </c>
      <c r="C174" s="17" t="s">
        <v>618</v>
      </c>
      <c r="D174" s="16" t="s">
        <v>90</v>
      </c>
      <c r="E174" s="12">
        <v>45677.322372685187</v>
      </c>
      <c r="F174" s="7" t="str">
        <f t="shared" si="2"/>
        <v>▶</v>
      </c>
    </row>
    <row r="175" spans="1:6" ht="33" x14ac:dyDescent="0.3">
      <c r="A175" s="17" t="s">
        <v>619</v>
      </c>
      <c r="B175" s="23" t="s">
        <v>620</v>
      </c>
      <c r="C175" s="17" t="s">
        <v>621</v>
      </c>
      <c r="D175" s="16" t="s">
        <v>123</v>
      </c>
      <c r="E175" s="12">
        <v>45677.321620370371</v>
      </c>
      <c r="F175" s="7" t="str">
        <f t="shared" si="2"/>
        <v>▶</v>
      </c>
    </row>
    <row r="176" spans="1:6" ht="33" x14ac:dyDescent="0.3">
      <c r="A176" s="17" t="s">
        <v>622</v>
      </c>
      <c r="B176" s="23" t="s">
        <v>623</v>
      </c>
      <c r="C176" s="17" t="s">
        <v>624</v>
      </c>
      <c r="D176" s="16" t="s">
        <v>123</v>
      </c>
      <c r="E176" s="12">
        <v>45677.320231481484</v>
      </c>
      <c r="F176" s="7" t="str">
        <f t="shared" si="2"/>
        <v>▶</v>
      </c>
    </row>
    <row r="177" spans="1:6" ht="33" x14ac:dyDescent="0.3">
      <c r="A177" s="17" t="s">
        <v>625</v>
      </c>
      <c r="B177" s="23" t="s">
        <v>626</v>
      </c>
      <c r="C177" s="17" t="s">
        <v>627</v>
      </c>
      <c r="D177" s="16" t="s">
        <v>123</v>
      </c>
      <c r="E177" s="12">
        <v>45677.318842592591</v>
      </c>
      <c r="F177" s="7" t="str">
        <f t="shared" si="2"/>
        <v>▶</v>
      </c>
    </row>
    <row r="178" spans="1:6" ht="33" x14ac:dyDescent="0.3">
      <c r="A178" s="17" t="s">
        <v>628</v>
      </c>
      <c r="B178" s="23" t="s">
        <v>629</v>
      </c>
      <c r="C178" s="17" t="s">
        <v>630</v>
      </c>
      <c r="D178" s="16" t="s">
        <v>179</v>
      </c>
      <c r="E178" s="12">
        <v>45677.318148148152</v>
      </c>
      <c r="F178" s="7" t="str">
        <f t="shared" si="2"/>
        <v>▶</v>
      </c>
    </row>
    <row r="179" spans="1:6" ht="33" x14ac:dyDescent="0.3">
      <c r="A179" s="17" t="s">
        <v>631</v>
      </c>
      <c r="B179" s="23" t="s">
        <v>632</v>
      </c>
      <c r="C179" s="17" t="s">
        <v>633</v>
      </c>
      <c r="D179" s="16" t="s">
        <v>166</v>
      </c>
      <c r="E179" s="12">
        <v>45677.317499999997</v>
      </c>
      <c r="F179" s="7" t="str">
        <f t="shared" si="2"/>
        <v>▶</v>
      </c>
    </row>
    <row r="180" spans="1:6" ht="33" x14ac:dyDescent="0.3">
      <c r="A180" s="17" t="s">
        <v>634</v>
      </c>
      <c r="B180" s="23" t="s">
        <v>635</v>
      </c>
      <c r="C180" s="17" t="s">
        <v>636</v>
      </c>
      <c r="D180" s="16" t="s">
        <v>123</v>
      </c>
      <c r="E180" s="12">
        <v>45677.313275462962</v>
      </c>
      <c r="F180" s="7" t="str">
        <f t="shared" si="2"/>
        <v>▶</v>
      </c>
    </row>
    <row r="181" spans="1:6" ht="33" x14ac:dyDescent="0.3">
      <c r="A181" s="17" t="s">
        <v>637</v>
      </c>
      <c r="B181" s="23" t="s">
        <v>638</v>
      </c>
      <c r="C181" s="17" t="s">
        <v>639</v>
      </c>
      <c r="D181" s="16" t="s">
        <v>166</v>
      </c>
      <c r="E181" s="12">
        <v>45677.311319444445</v>
      </c>
      <c r="F181" s="7" t="str">
        <f t="shared" si="2"/>
        <v>▶</v>
      </c>
    </row>
    <row r="182" spans="1:6" ht="33" x14ac:dyDescent="0.3">
      <c r="A182" s="17" t="s">
        <v>640</v>
      </c>
      <c r="B182" s="23" t="s">
        <v>641</v>
      </c>
      <c r="C182" s="17" t="s">
        <v>642</v>
      </c>
      <c r="D182" s="16" t="s">
        <v>150</v>
      </c>
      <c r="E182" s="12">
        <v>45677.306550925925</v>
      </c>
      <c r="F182" s="7" t="str">
        <f t="shared" si="2"/>
        <v>▶</v>
      </c>
    </row>
    <row r="183" spans="1:6" ht="33" x14ac:dyDescent="0.3">
      <c r="A183" s="17" t="s">
        <v>643</v>
      </c>
      <c r="B183" s="23" t="s">
        <v>644</v>
      </c>
      <c r="C183" s="17" t="s">
        <v>645</v>
      </c>
      <c r="D183" s="16" t="s">
        <v>150</v>
      </c>
      <c r="E183" s="12">
        <v>45677.305891203701</v>
      </c>
      <c r="F183" s="7" t="str">
        <f t="shared" si="2"/>
        <v>▶</v>
      </c>
    </row>
    <row r="184" spans="1:6" ht="33" x14ac:dyDescent="0.3">
      <c r="A184" s="17" t="s">
        <v>646</v>
      </c>
      <c r="B184" s="23" t="s">
        <v>647</v>
      </c>
      <c r="C184" s="17" t="s">
        <v>648</v>
      </c>
      <c r="D184" s="16" t="s">
        <v>166</v>
      </c>
      <c r="E184" s="12">
        <v>45677.303576388891</v>
      </c>
      <c r="F184" s="7" t="str">
        <f t="shared" si="2"/>
        <v>▶</v>
      </c>
    </row>
    <row r="185" spans="1:6" ht="33" x14ac:dyDescent="0.3">
      <c r="A185" s="17" t="s">
        <v>649</v>
      </c>
      <c r="B185" s="23" t="s">
        <v>650</v>
      </c>
      <c r="C185" s="17" t="s">
        <v>651</v>
      </c>
      <c r="D185" s="16" t="s">
        <v>113</v>
      </c>
      <c r="E185" s="12">
        <v>45677.302951388891</v>
      </c>
      <c r="F185" s="7" t="str">
        <f t="shared" si="2"/>
        <v>▶</v>
      </c>
    </row>
    <row r="186" spans="1:6" ht="33" x14ac:dyDescent="0.3">
      <c r="A186" s="17" t="s">
        <v>652</v>
      </c>
      <c r="B186" s="23" t="s">
        <v>653</v>
      </c>
      <c r="C186" s="17" t="s">
        <v>654</v>
      </c>
      <c r="D186" s="16" t="s">
        <v>131</v>
      </c>
      <c r="E186" s="12">
        <v>45677.298692129632</v>
      </c>
      <c r="F186" s="7" t="str">
        <f t="shared" si="2"/>
        <v>▶</v>
      </c>
    </row>
    <row r="187" spans="1:6" ht="33" x14ac:dyDescent="0.3">
      <c r="A187" s="18" t="s">
        <v>655</v>
      </c>
      <c r="B187" s="23" t="s">
        <v>656</v>
      </c>
      <c r="C187" s="17" t="s">
        <v>657</v>
      </c>
      <c r="D187" s="16" t="s">
        <v>113</v>
      </c>
      <c r="E187" s="12">
        <v>45677.292511574073</v>
      </c>
      <c r="F187" s="7" t="str">
        <f t="shared" si="2"/>
        <v>▶</v>
      </c>
    </row>
    <row r="188" spans="1:6" ht="33" x14ac:dyDescent="0.3">
      <c r="A188" s="17" t="s">
        <v>658</v>
      </c>
      <c r="B188" s="23" t="s">
        <v>659</v>
      </c>
      <c r="C188" s="17" t="s">
        <v>660</v>
      </c>
      <c r="D188" s="16" t="s">
        <v>113</v>
      </c>
      <c r="E188" s="12">
        <v>45677.29246527778</v>
      </c>
      <c r="F188" s="7" t="str">
        <f t="shared" si="2"/>
        <v>▶</v>
      </c>
    </row>
    <row r="189" spans="1:6" ht="33" x14ac:dyDescent="0.3">
      <c r="A189" s="17" t="s">
        <v>661</v>
      </c>
      <c r="B189" s="23" t="s">
        <v>662</v>
      </c>
      <c r="C189" s="17" t="s">
        <v>663</v>
      </c>
      <c r="D189" s="16" t="s">
        <v>113</v>
      </c>
      <c r="E189" s="12">
        <v>45677.292442129627</v>
      </c>
      <c r="F189" s="7" t="str">
        <f t="shared" si="2"/>
        <v>▶</v>
      </c>
    </row>
    <row r="190" spans="1:6" ht="33" x14ac:dyDescent="0.3">
      <c r="A190" s="17" t="s">
        <v>664</v>
      </c>
      <c r="B190" s="23" t="s">
        <v>665</v>
      </c>
      <c r="C190" s="17" t="s">
        <v>666</v>
      </c>
      <c r="D190" s="16" t="s">
        <v>338</v>
      </c>
      <c r="E190" s="12">
        <v>45677.292442129627</v>
      </c>
      <c r="F190" s="7" t="str">
        <f t="shared" si="2"/>
        <v>▶</v>
      </c>
    </row>
    <row r="191" spans="1:6" ht="33" x14ac:dyDescent="0.3">
      <c r="A191" s="17" t="s">
        <v>667</v>
      </c>
      <c r="B191" s="23" t="s">
        <v>668</v>
      </c>
      <c r="C191" s="17" t="s">
        <v>669</v>
      </c>
      <c r="D191" s="16" t="s">
        <v>190</v>
      </c>
      <c r="E191" s="12">
        <v>45677.284722222219</v>
      </c>
      <c r="F191" s="7" t="str">
        <f t="shared" si="2"/>
        <v>▶</v>
      </c>
    </row>
    <row r="192" spans="1:6" ht="33" x14ac:dyDescent="0.3">
      <c r="A192" s="18" t="s">
        <v>670</v>
      </c>
      <c r="B192" s="23" t="s">
        <v>671</v>
      </c>
      <c r="C192" s="17" t="s">
        <v>672</v>
      </c>
      <c r="D192" s="16" t="s">
        <v>190</v>
      </c>
      <c r="E192" s="12">
        <v>45677.284722222219</v>
      </c>
      <c r="F192" s="7" t="str">
        <f t="shared" si="2"/>
        <v>▶</v>
      </c>
    </row>
    <row r="193" spans="1:6" ht="33" x14ac:dyDescent="0.3">
      <c r="A193" s="17" t="s">
        <v>673</v>
      </c>
      <c r="B193" s="23" t="s">
        <v>674</v>
      </c>
      <c r="C193" s="17" t="s">
        <v>675</v>
      </c>
      <c r="D193" s="16" t="s">
        <v>131</v>
      </c>
      <c r="E193" s="12">
        <v>45677.270902777775</v>
      </c>
      <c r="F193" s="7" t="str">
        <f t="shared" si="2"/>
        <v>▶</v>
      </c>
    </row>
    <row r="194" spans="1:6" ht="33" x14ac:dyDescent="0.3">
      <c r="A194" s="18" t="s">
        <v>676</v>
      </c>
      <c r="B194" s="23" t="s">
        <v>677</v>
      </c>
      <c r="C194" s="17" t="s">
        <v>678</v>
      </c>
      <c r="D194" s="16" t="s">
        <v>401</v>
      </c>
      <c r="E194" s="12">
        <v>45677.26458333333</v>
      </c>
      <c r="F194" s="7" t="str">
        <f t="shared" si="2"/>
        <v>▶</v>
      </c>
    </row>
    <row r="195" spans="1:6" ht="33" x14ac:dyDescent="0.3">
      <c r="A195" s="17" t="s">
        <v>679</v>
      </c>
      <c r="B195" s="23" t="s">
        <v>680</v>
      </c>
      <c r="C195" s="17" t="s">
        <v>681</v>
      </c>
      <c r="D195" s="16" t="s">
        <v>101</v>
      </c>
      <c r="E195" s="12">
        <v>45677.256944444445</v>
      </c>
      <c r="F195" s="7" t="str">
        <f t="shared" ref="F195:F258" si="3">IF(ISBLANK($B195),"",HYPERLINK($B195,"▶"))</f>
        <v>▶</v>
      </c>
    </row>
    <row r="196" spans="1:6" ht="33" x14ac:dyDescent="0.3">
      <c r="A196" s="17" t="s">
        <v>682</v>
      </c>
      <c r="B196" s="23" t="s">
        <v>683</v>
      </c>
      <c r="C196" s="17" t="s">
        <v>684</v>
      </c>
      <c r="D196" s="16" t="s">
        <v>286</v>
      </c>
      <c r="E196" s="12">
        <v>45677.253483796296</v>
      </c>
      <c r="F196" s="7" t="str">
        <f t="shared" si="3"/>
        <v>▶</v>
      </c>
    </row>
    <row r="197" spans="1:6" ht="33" x14ac:dyDescent="0.3">
      <c r="A197" s="17" t="s">
        <v>685</v>
      </c>
      <c r="B197" s="23" t="s">
        <v>686</v>
      </c>
      <c r="C197" s="17" t="s">
        <v>687</v>
      </c>
      <c r="D197" s="16" t="s">
        <v>179</v>
      </c>
      <c r="E197" s="12">
        <v>45677.251122685186</v>
      </c>
      <c r="F197" s="7" t="str">
        <f t="shared" si="3"/>
        <v>▶</v>
      </c>
    </row>
    <row r="198" spans="1:6" ht="33" x14ac:dyDescent="0.3">
      <c r="A198" s="17" t="s">
        <v>688</v>
      </c>
      <c r="B198" s="23" t="s">
        <v>689</v>
      </c>
      <c r="C198" s="17" t="s">
        <v>690</v>
      </c>
      <c r="D198" s="16" t="s">
        <v>338</v>
      </c>
      <c r="E198" s="12">
        <v>45677.250856481478</v>
      </c>
      <c r="F198" s="7" t="str">
        <f t="shared" si="3"/>
        <v>▶</v>
      </c>
    </row>
    <row r="199" spans="1:6" ht="33" x14ac:dyDescent="0.3">
      <c r="A199" s="17" t="s">
        <v>691</v>
      </c>
      <c r="B199" s="23" t="s">
        <v>692</v>
      </c>
      <c r="C199" s="17" t="s">
        <v>693</v>
      </c>
      <c r="D199" s="16" t="s">
        <v>338</v>
      </c>
      <c r="E199" s="12">
        <v>45677.250833333332</v>
      </c>
      <c r="F199" s="7" t="str">
        <f t="shared" si="3"/>
        <v>▶</v>
      </c>
    </row>
    <row r="200" spans="1:6" ht="33" x14ac:dyDescent="0.3">
      <c r="A200" s="17" t="s">
        <v>694</v>
      </c>
      <c r="B200" s="23" t="s">
        <v>695</v>
      </c>
      <c r="C200" s="17" t="s">
        <v>696</v>
      </c>
      <c r="D200" s="16" t="s">
        <v>447</v>
      </c>
      <c r="E200" s="12">
        <v>45677.25</v>
      </c>
      <c r="F200" s="7" t="str">
        <f t="shared" si="3"/>
        <v>▶</v>
      </c>
    </row>
    <row r="201" spans="1:6" ht="33" x14ac:dyDescent="0.3">
      <c r="A201" s="17" t="s">
        <v>697</v>
      </c>
      <c r="B201" s="23" t="s">
        <v>698</v>
      </c>
      <c r="C201" s="17" t="s">
        <v>699</v>
      </c>
      <c r="D201" s="16" t="s">
        <v>105</v>
      </c>
      <c r="E201" s="12">
        <v>45677.239583333336</v>
      </c>
      <c r="F201" s="7" t="str">
        <f t="shared" si="3"/>
        <v>▶</v>
      </c>
    </row>
    <row r="202" spans="1:6" ht="33" x14ac:dyDescent="0.3">
      <c r="A202" s="17" t="s">
        <v>700</v>
      </c>
      <c r="B202" s="23" t="s">
        <v>701</v>
      </c>
      <c r="C202" s="17" t="s">
        <v>702</v>
      </c>
      <c r="D202" s="16" t="s">
        <v>401</v>
      </c>
      <c r="E202" s="12">
        <v>45677.23541666667</v>
      </c>
      <c r="F202" s="7" t="str">
        <f t="shared" si="3"/>
        <v>▶</v>
      </c>
    </row>
    <row r="203" spans="1:6" ht="33" x14ac:dyDescent="0.3">
      <c r="A203" s="17" t="s">
        <v>703</v>
      </c>
      <c r="B203" s="23" t="s">
        <v>704</v>
      </c>
      <c r="C203" s="17" t="s">
        <v>705</v>
      </c>
      <c r="D203" s="16" t="s">
        <v>186</v>
      </c>
      <c r="E203" s="12">
        <v>45677.1875</v>
      </c>
      <c r="F203" s="7" t="str">
        <f t="shared" si="3"/>
        <v>▶</v>
      </c>
    </row>
    <row r="204" spans="1:6" ht="33" x14ac:dyDescent="0.3">
      <c r="A204" s="17" t="s">
        <v>706</v>
      </c>
      <c r="B204" s="23" t="s">
        <v>707</v>
      </c>
      <c r="C204" s="17" t="s">
        <v>708</v>
      </c>
      <c r="D204" s="16" t="s">
        <v>709</v>
      </c>
      <c r="E204" s="12">
        <v>45677.024513888886</v>
      </c>
      <c r="F204" s="7" t="str">
        <f t="shared" si="3"/>
        <v>▶</v>
      </c>
    </row>
    <row r="205" spans="1:6" ht="33" x14ac:dyDescent="0.3">
      <c r="A205" s="17" t="s">
        <v>710</v>
      </c>
      <c r="B205" s="23" t="s">
        <v>711</v>
      </c>
      <c r="C205" s="17" t="s">
        <v>712</v>
      </c>
      <c r="D205" s="16" t="s">
        <v>709</v>
      </c>
      <c r="E205" s="12">
        <v>45677.024456018517</v>
      </c>
      <c r="F205" s="7" t="str">
        <f t="shared" si="3"/>
        <v>▶</v>
      </c>
    </row>
    <row r="206" spans="1:6" ht="33" x14ac:dyDescent="0.3">
      <c r="A206" s="17" t="s">
        <v>713</v>
      </c>
      <c r="B206" s="23" t="s">
        <v>714</v>
      </c>
      <c r="C206" s="17" t="s">
        <v>715</v>
      </c>
      <c r="D206" s="16" t="s">
        <v>716</v>
      </c>
      <c r="E206" s="12">
        <v>45677.018865740742</v>
      </c>
      <c r="F206" s="7" t="str">
        <f t="shared" si="3"/>
        <v>▶</v>
      </c>
    </row>
    <row r="207" spans="1:6" x14ac:dyDescent="0.3">
      <c r="F207" s="7" t="str">
        <f t="shared" si="3"/>
        <v/>
      </c>
    </row>
    <row r="208" spans="1:6" x14ac:dyDescent="0.3">
      <c r="F208" s="7" t="str">
        <f t="shared" si="3"/>
        <v/>
      </c>
    </row>
    <row r="209" spans="6:6" x14ac:dyDescent="0.3">
      <c r="F209" s="7" t="str">
        <f t="shared" si="3"/>
        <v/>
      </c>
    </row>
    <row r="210" spans="6:6" x14ac:dyDescent="0.3">
      <c r="F210" s="7" t="str">
        <f t="shared" si="3"/>
        <v/>
      </c>
    </row>
    <row r="211" spans="6:6" x14ac:dyDescent="0.3">
      <c r="F211" s="7" t="str">
        <f t="shared" si="3"/>
        <v/>
      </c>
    </row>
    <row r="212" spans="6:6" x14ac:dyDescent="0.3">
      <c r="F212" s="7" t="str">
        <f t="shared" si="3"/>
        <v/>
      </c>
    </row>
    <row r="213" spans="6:6" x14ac:dyDescent="0.3">
      <c r="F213" s="7" t="str">
        <f t="shared" si="3"/>
        <v/>
      </c>
    </row>
    <row r="214" spans="6:6" x14ac:dyDescent="0.3">
      <c r="F214" s="7" t="str">
        <f t="shared" si="3"/>
        <v/>
      </c>
    </row>
    <row r="215" spans="6:6" x14ac:dyDescent="0.3">
      <c r="F215" s="7" t="str">
        <f t="shared" si="3"/>
        <v/>
      </c>
    </row>
    <row r="216" spans="6:6" x14ac:dyDescent="0.3">
      <c r="F216" s="7" t="str">
        <f t="shared" si="3"/>
        <v/>
      </c>
    </row>
    <row r="217" spans="6:6" x14ac:dyDescent="0.3">
      <c r="F217" s="7" t="str">
        <f t="shared" si="3"/>
        <v/>
      </c>
    </row>
    <row r="218" spans="6:6" x14ac:dyDescent="0.3">
      <c r="F218" s="7" t="str">
        <f t="shared" si="3"/>
        <v/>
      </c>
    </row>
    <row r="219" spans="6:6" x14ac:dyDescent="0.3">
      <c r="F219" s="7" t="str">
        <f t="shared" si="3"/>
        <v/>
      </c>
    </row>
    <row r="220" spans="6:6" x14ac:dyDescent="0.3">
      <c r="F220" s="7" t="str">
        <f t="shared" si="3"/>
        <v/>
      </c>
    </row>
    <row r="221" spans="6:6" x14ac:dyDescent="0.3">
      <c r="F221" s="7" t="str">
        <f t="shared" si="3"/>
        <v/>
      </c>
    </row>
    <row r="222" spans="6:6" x14ac:dyDescent="0.3">
      <c r="F222" s="7" t="str">
        <f t="shared" si="3"/>
        <v/>
      </c>
    </row>
    <row r="223" spans="6:6" x14ac:dyDescent="0.3">
      <c r="F223" s="7" t="str">
        <f t="shared" si="3"/>
        <v/>
      </c>
    </row>
    <row r="224" spans="6:6" x14ac:dyDescent="0.3">
      <c r="F224" s="7" t="str">
        <f t="shared" si="3"/>
        <v/>
      </c>
    </row>
    <row r="225" spans="6:6" x14ac:dyDescent="0.3">
      <c r="F225" s="7" t="str">
        <f t="shared" si="3"/>
        <v/>
      </c>
    </row>
    <row r="226" spans="6:6" x14ac:dyDescent="0.3">
      <c r="F226" s="7" t="str">
        <f t="shared" si="3"/>
        <v/>
      </c>
    </row>
    <row r="227" spans="6:6" x14ac:dyDescent="0.3">
      <c r="F227" s="7" t="str">
        <f t="shared" si="3"/>
        <v/>
      </c>
    </row>
    <row r="228" spans="6:6" x14ac:dyDescent="0.3">
      <c r="F228" s="7" t="str">
        <f t="shared" si="3"/>
        <v/>
      </c>
    </row>
    <row r="229" spans="6:6" x14ac:dyDescent="0.3">
      <c r="F229" s="7" t="str">
        <f t="shared" si="3"/>
        <v/>
      </c>
    </row>
    <row r="230" spans="6:6" x14ac:dyDescent="0.3">
      <c r="F230" s="7" t="str">
        <f t="shared" si="3"/>
        <v/>
      </c>
    </row>
    <row r="231" spans="6:6" x14ac:dyDescent="0.3">
      <c r="F231" s="7" t="str">
        <f t="shared" si="3"/>
        <v/>
      </c>
    </row>
    <row r="232" spans="6:6" x14ac:dyDescent="0.3">
      <c r="F232" s="7" t="str">
        <f t="shared" si="3"/>
        <v/>
      </c>
    </row>
    <row r="233" spans="6:6" x14ac:dyDescent="0.3">
      <c r="F233" s="7" t="str">
        <f t="shared" si="3"/>
        <v/>
      </c>
    </row>
    <row r="234" spans="6:6" x14ac:dyDescent="0.3">
      <c r="F234" s="7" t="str">
        <f t="shared" si="3"/>
        <v/>
      </c>
    </row>
    <row r="235" spans="6:6" x14ac:dyDescent="0.3">
      <c r="F235" s="7" t="str">
        <f t="shared" si="3"/>
        <v/>
      </c>
    </row>
    <row r="236" spans="6:6" x14ac:dyDescent="0.3">
      <c r="F236" s="7" t="str">
        <f t="shared" si="3"/>
        <v/>
      </c>
    </row>
    <row r="237" spans="6:6" x14ac:dyDescent="0.3">
      <c r="F237" s="7" t="str">
        <f t="shared" si="3"/>
        <v/>
      </c>
    </row>
    <row r="238" spans="6:6" x14ac:dyDescent="0.3">
      <c r="F238" s="7" t="str">
        <f t="shared" si="3"/>
        <v/>
      </c>
    </row>
    <row r="239" spans="6:6" x14ac:dyDescent="0.3">
      <c r="F239" s="7" t="str">
        <f t="shared" si="3"/>
        <v/>
      </c>
    </row>
    <row r="240" spans="6:6" x14ac:dyDescent="0.3">
      <c r="F240" s="7" t="str">
        <f t="shared" si="3"/>
        <v/>
      </c>
    </row>
    <row r="241" spans="6:6" x14ac:dyDescent="0.3">
      <c r="F241" s="7" t="str">
        <f t="shared" si="3"/>
        <v/>
      </c>
    </row>
    <row r="242" spans="6:6" x14ac:dyDescent="0.3">
      <c r="F242" s="7" t="str">
        <f t="shared" si="3"/>
        <v/>
      </c>
    </row>
    <row r="243" spans="6:6" x14ac:dyDescent="0.3">
      <c r="F243" s="7" t="str">
        <f t="shared" si="3"/>
        <v/>
      </c>
    </row>
    <row r="244" spans="6:6" x14ac:dyDescent="0.3">
      <c r="F244" s="7" t="str">
        <f t="shared" si="3"/>
        <v/>
      </c>
    </row>
    <row r="245" spans="6:6" x14ac:dyDescent="0.3">
      <c r="F245" s="7" t="str">
        <f t="shared" si="3"/>
        <v/>
      </c>
    </row>
    <row r="246" spans="6:6" x14ac:dyDescent="0.3">
      <c r="F246" s="7" t="str">
        <f t="shared" si="3"/>
        <v/>
      </c>
    </row>
    <row r="247" spans="6:6" x14ac:dyDescent="0.3">
      <c r="F247" s="7" t="str">
        <f t="shared" si="3"/>
        <v/>
      </c>
    </row>
    <row r="248" spans="6:6" x14ac:dyDescent="0.3">
      <c r="F248" s="7" t="str">
        <f t="shared" si="3"/>
        <v/>
      </c>
    </row>
    <row r="249" spans="6:6" x14ac:dyDescent="0.3">
      <c r="F249" s="7" t="str">
        <f t="shared" si="3"/>
        <v/>
      </c>
    </row>
    <row r="250" spans="6:6" x14ac:dyDescent="0.3">
      <c r="F250" s="7" t="str">
        <f t="shared" si="3"/>
        <v/>
      </c>
    </row>
    <row r="251" spans="6:6" x14ac:dyDescent="0.3">
      <c r="F251" s="7" t="str">
        <f t="shared" si="3"/>
        <v/>
      </c>
    </row>
    <row r="252" spans="6:6" x14ac:dyDescent="0.3">
      <c r="F252" s="7" t="str">
        <f t="shared" si="3"/>
        <v/>
      </c>
    </row>
    <row r="253" spans="6:6" x14ac:dyDescent="0.3">
      <c r="F253" s="7" t="str">
        <f t="shared" si="3"/>
        <v/>
      </c>
    </row>
    <row r="254" spans="6:6" x14ac:dyDescent="0.3">
      <c r="F254" s="7" t="str">
        <f t="shared" si="3"/>
        <v/>
      </c>
    </row>
    <row r="255" spans="6:6" x14ac:dyDescent="0.3">
      <c r="F255" s="7" t="str">
        <f t="shared" si="3"/>
        <v/>
      </c>
    </row>
    <row r="256" spans="6:6" x14ac:dyDescent="0.3">
      <c r="F256" s="7" t="str">
        <f t="shared" si="3"/>
        <v/>
      </c>
    </row>
    <row r="257" spans="6:6" x14ac:dyDescent="0.3">
      <c r="F257" s="7" t="str">
        <f t="shared" si="3"/>
        <v/>
      </c>
    </row>
    <row r="258" spans="6:6" x14ac:dyDescent="0.3">
      <c r="F258" s="7" t="str">
        <f t="shared" si="3"/>
        <v/>
      </c>
    </row>
    <row r="259" spans="6:6" x14ac:dyDescent="0.3">
      <c r="F259" s="7" t="str">
        <f t="shared" ref="F259:F322" si="4">IF(ISBLANK($B259),"",HYPERLINK($B259,"▶"))</f>
        <v/>
      </c>
    </row>
    <row r="260" spans="6:6" x14ac:dyDescent="0.3">
      <c r="F260" s="7" t="str">
        <f t="shared" si="4"/>
        <v/>
      </c>
    </row>
    <row r="261" spans="6:6" x14ac:dyDescent="0.3">
      <c r="F261" s="7" t="str">
        <f t="shared" si="4"/>
        <v/>
      </c>
    </row>
    <row r="262" spans="6:6" x14ac:dyDescent="0.3">
      <c r="F262" s="7" t="str">
        <f t="shared" si="4"/>
        <v/>
      </c>
    </row>
    <row r="263" spans="6:6" x14ac:dyDescent="0.3">
      <c r="F263" s="7" t="str">
        <f t="shared" si="4"/>
        <v/>
      </c>
    </row>
    <row r="264" spans="6:6" x14ac:dyDescent="0.3">
      <c r="F264" s="7" t="str">
        <f t="shared" si="4"/>
        <v/>
      </c>
    </row>
    <row r="265" spans="6:6" x14ac:dyDescent="0.3">
      <c r="F265" s="7" t="str">
        <f t="shared" si="4"/>
        <v/>
      </c>
    </row>
    <row r="266" spans="6:6" x14ac:dyDescent="0.3">
      <c r="F266" s="7" t="str">
        <f t="shared" si="4"/>
        <v/>
      </c>
    </row>
    <row r="267" spans="6:6" x14ac:dyDescent="0.3">
      <c r="F267" s="7" t="str">
        <f t="shared" si="4"/>
        <v/>
      </c>
    </row>
    <row r="268" spans="6:6" x14ac:dyDescent="0.3">
      <c r="F268" s="7" t="str">
        <f t="shared" si="4"/>
        <v/>
      </c>
    </row>
    <row r="269" spans="6:6" x14ac:dyDescent="0.3">
      <c r="F269" s="7" t="str">
        <f t="shared" si="4"/>
        <v/>
      </c>
    </row>
    <row r="270" spans="6:6" x14ac:dyDescent="0.3">
      <c r="F270" s="7" t="str">
        <f t="shared" si="4"/>
        <v/>
      </c>
    </row>
    <row r="271" spans="6:6" x14ac:dyDescent="0.3">
      <c r="F271" s="7" t="str">
        <f t="shared" si="4"/>
        <v/>
      </c>
    </row>
    <row r="272" spans="6:6" x14ac:dyDescent="0.3">
      <c r="F272" s="7" t="str">
        <f t="shared" si="4"/>
        <v/>
      </c>
    </row>
    <row r="273" spans="6:6" x14ac:dyDescent="0.3">
      <c r="F273" s="7" t="str">
        <f t="shared" si="4"/>
        <v/>
      </c>
    </row>
    <row r="274" spans="6:6" x14ac:dyDescent="0.3">
      <c r="F274" s="7" t="str">
        <f t="shared" si="4"/>
        <v/>
      </c>
    </row>
    <row r="275" spans="6:6" x14ac:dyDescent="0.3">
      <c r="F275" s="7" t="str">
        <f t="shared" si="4"/>
        <v/>
      </c>
    </row>
    <row r="276" spans="6:6" x14ac:dyDescent="0.3">
      <c r="F276" s="7" t="str">
        <f t="shared" si="4"/>
        <v/>
      </c>
    </row>
    <row r="277" spans="6:6" x14ac:dyDescent="0.3">
      <c r="F277" s="7" t="str">
        <f t="shared" si="4"/>
        <v/>
      </c>
    </row>
    <row r="278" spans="6:6" x14ac:dyDescent="0.3">
      <c r="F278" s="7" t="str">
        <f t="shared" si="4"/>
        <v/>
      </c>
    </row>
    <row r="279" spans="6:6" x14ac:dyDescent="0.3">
      <c r="F279" s="7" t="str">
        <f t="shared" si="4"/>
        <v/>
      </c>
    </row>
    <row r="280" spans="6:6" x14ac:dyDescent="0.3">
      <c r="F280" s="7" t="str">
        <f t="shared" si="4"/>
        <v/>
      </c>
    </row>
    <row r="281" spans="6:6" x14ac:dyDescent="0.3">
      <c r="F281" s="7" t="str">
        <f t="shared" si="4"/>
        <v/>
      </c>
    </row>
    <row r="282" spans="6:6" x14ac:dyDescent="0.3">
      <c r="F282" s="7" t="str">
        <f t="shared" si="4"/>
        <v/>
      </c>
    </row>
    <row r="283" spans="6:6" x14ac:dyDescent="0.3">
      <c r="F283" s="7" t="str">
        <f t="shared" si="4"/>
        <v/>
      </c>
    </row>
    <row r="284" spans="6:6" x14ac:dyDescent="0.3">
      <c r="F284" s="7" t="str">
        <f t="shared" si="4"/>
        <v/>
      </c>
    </row>
    <row r="285" spans="6:6" x14ac:dyDescent="0.3">
      <c r="F285" s="7" t="str">
        <f t="shared" si="4"/>
        <v/>
      </c>
    </row>
    <row r="286" spans="6:6" x14ac:dyDescent="0.3">
      <c r="F286" s="7" t="str">
        <f t="shared" si="4"/>
        <v/>
      </c>
    </row>
    <row r="287" spans="6:6" x14ac:dyDescent="0.3">
      <c r="F287" s="7" t="str">
        <f t="shared" si="4"/>
        <v/>
      </c>
    </row>
    <row r="288" spans="6:6" x14ac:dyDescent="0.3">
      <c r="F288" s="7" t="str">
        <f t="shared" si="4"/>
        <v/>
      </c>
    </row>
    <row r="289" spans="6:6" x14ac:dyDescent="0.3">
      <c r="F289" s="7" t="str">
        <f t="shared" si="4"/>
        <v/>
      </c>
    </row>
    <row r="290" spans="6:6" x14ac:dyDescent="0.3">
      <c r="F290" s="7" t="str">
        <f t="shared" si="4"/>
        <v/>
      </c>
    </row>
    <row r="291" spans="6:6" x14ac:dyDescent="0.3">
      <c r="F291" s="7" t="str">
        <f t="shared" si="4"/>
        <v/>
      </c>
    </row>
    <row r="292" spans="6:6" x14ac:dyDescent="0.3">
      <c r="F292" s="7" t="str">
        <f t="shared" si="4"/>
        <v/>
      </c>
    </row>
    <row r="293" spans="6:6" x14ac:dyDescent="0.3">
      <c r="F293" s="7" t="str">
        <f t="shared" si="4"/>
        <v/>
      </c>
    </row>
    <row r="294" spans="6:6" x14ac:dyDescent="0.3">
      <c r="F294" s="7" t="str">
        <f t="shared" si="4"/>
        <v/>
      </c>
    </row>
    <row r="295" spans="6:6" x14ac:dyDescent="0.3">
      <c r="F295" s="7" t="str">
        <f t="shared" si="4"/>
        <v/>
      </c>
    </row>
    <row r="296" spans="6:6" x14ac:dyDescent="0.3">
      <c r="F296" s="7" t="str">
        <f t="shared" si="4"/>
        <v/>
      </c>
    </row>
    <row r="297" spans="6:6" x14ac:dyDescent="0.3">
      <c r="F297" s="7" t="str">
        <f t="shared" si="4"/>
        <v/>
      </c>
    </row>
    <row r="298" spans="6:6" x14ac:dyDescent="0.3">
      <c r="F298" s="7" t="str">
        <f t="shared" si="4"/>
        <v/>
      </c>
    </row>
    <row r="299" spans="6:6" x14ac:dyDescent="0.3">
      <c r="F299" s="7" t="str">
        <f t="shared" si="4"/>
        <v/>
      </c>
    </row>
    <row r="300" spans="6:6" x14ac:dyDescent="0.3">
      <c r="F300" s="7" t="str">
        <f t="shared" si="4"/>
        <v/>
      </c>
    </row>
    <row r="301" spans="6:6" x14ac:dyDescent="0.3">
      <c r="F301" s="7" t="str">
        <f t="shared" si="4"/>
        <v/>
      </c>
    </row>
    <row r="302" spans="6:6" x14ac:dyDescent="0.3">
      <c r="F302" s="7" t="str">
        <f t="shared" si="4"/>
        <v/>
      </c>
    </row>
    <row r="303" spans="6:6" x14ac:dyDescent="0.3">
      <c r="F303" s="7" t="str">
        <f t="shared" si="4"/>
        <v/>
      </c>
    </row>
    <row r="304" spans="6:6" x14ac:dyDescent="0.3">
      <c r="F304" s="7" t="str">
        <f t="shared" si="4"/>
        <v/>
      </c>
    </row>
    <row r="305" spans="6:6" x14ac:dyDescent="0.3">
      <c r="F305" s="7" t="str">
        <f t="shared" si="4"/>
        <v/>
      </c>
    </row>
    <row r="306" spans="6:6" x14ac:dyDescent="0.3">
      <c r="F306" s="7" t="str">
        <f t="shared" si="4"/>
        <v/>
      </c>
    </row>
    <row r="307" spans="6:6" x14ac:dyDescent="0.3">
      <c r="F307" s="7" t="str">
        <f t="shared" si="4"/>
        <v/>
      </c>
    </row>
    <row r="308" spans="6:6" x14ac:dyDescent="0.3">
      <c r="F308" s="7" t="str">
        <f t="shared" si="4"/>
        <v/>
      </c>
    </row>
    <row r="309" spans="6:6" x14ac:dyDescent="0.3">
      <c r="F309" s="7" t="str">
        <f t="shared" si="4"/>
        <v/>
      </c>
    </row>
    <row r="310" spans="6:6" x14ac:dyDescent="0.3">
      <c r="F310" s="7" t="str">
        <f t="shared" si="4"/>
        <v/>
      </c>
    </row>
    <row r="311" spans="6:6" x14ac:dyDescent="0.3">
      <c r="F311" s="7" t="str">
        <f t="shared" si="4"/>
        <v/>
      </c>
    </row>
    <row r="312" spans="6:6" x14ac:dyDescent="0.3">
      <c r="F312" s="7" t="str">
        <f t="shared" si="4"/>
        <v/>
      </c>
    </row>
    <row r="313" spans="6:6" x14ac:dyDescent="0.3">
      <c r="F313" s="7" t="str">
        <f t="shared" si="4"/>
        <v/>
      </c>
    </row>
    <row r="314" spans="6:6" x14ac:dyDescent="0.3">
      <c r="F314" s="7" t="str">
        <f t="shared" si="4"/>
        <v/>
      </c>
    </row>
    <row r="315" spans="6:6" x14ac:dyDescent="0.3">
      <c r="F315" s="7" t="str">
        <f t="shared" si="4"/>
        <v/>
      </c>
    </row>
    <row r="316" spans="6:6" x14ac:dyDescent="0.3">
      <c r="F316" s="7" t="str">
        <f t="shared" si="4"/>
        <v/>
      </c>
    </row>
    <row r="317" spans="6:6" x14ac:dyDescent="0.3">
      <c r="F317" s="7" t="str">
        <f t="shared" si="4"/>
        <v/>
      </c>
    </row>
    <row r="318" spans="6:6" x14ac:dyDescent="0.3">
      <c r="F318" s="7" t="str">
        <f t="shared" si="4"/>
        <v/>
      </c>
    </row>
    <row r="319" spans="6:6" x14ac:dyDescent="0.3">
      <c r="F319" s="7" t="str">
        <f t="shared" si="4"/>
        <v/>
      </c>
    </row>
    <row r="320" spans="6:6" x14ac:dyDescent="0.3">
      <c r="F320" s="7" t="str">
        <f t="shared" si="4"/>
        <v/>
      </c>
    </row>
    <row r="321" spans="6:6" x14ac:dyDescent="0.3">
      <c r="F321" s="7" t="str">
        <f t="shared" si="4"/>
        <v/>
      </c>
    </row>
    <row r="322" spans="6:6" x14ac:dyDescent="0.3">
      <c r="F322" s="7" t="str">
        <f t="shared" si="4"/>
        <v/>
      </c>
    </row>
    <row r="323" spans="6:6" x14ac:dyDescent="0.3">
      <c r="F323" s="7" t="str">
        <f t="shared" ref="F323:F386" si="5">IF(ISBLANK($B323),"",HYPERLINK($B323,"▶"))</f>
        <v/>
      </c>
    </row>
    <row r="324" spans="6:6" x14ac:dyDescent="0.3">
      <c r="F324" s="7" t="str">
        <f t="shared" si="5"/>
        <v/>
      </c>
    </row>
    <row r="325" spans="6:6" x14ac:dyDescent="0.3">
      <c r="F325" s="7" t="str">
        <f t="shared" si="5"/>
        <v/>
      </c>
    </row>
    <row r="326" spans="6:6" x14ac:dyDescent="0.3">
      <c r="F326" s="7" t="str">
        <f t="shared" si="5"/>
        <v/>
      </c>
    </row>
    <row r="327" spans="6:6" x14ac:dyDescent="0.3">
      <c r="F327" s="7" t="str">
        <f t="shared" si="5"/>
        <v/>
      </c>
    </row>
    <row r="328" spans="6:6" x14ac:dyDescent="0.3">
      <c r="F328" s="7" t="str">
        <f t="shared" si="5"/>
        <v/>
      </c>
    </row>
    <row r="329" spans="6:6" x14ac:dyDescent="0.3">
      <c r="F329" s="7" t="str">
        <f t="shared" si="5"/>
        <v/>
      </c>
    </row>
    <row r="330" spans="6:6" x14ac:dyDescent="0.3">
      <c r="F330" s="7" t="str">
        <f t="shared" si="5"/>
        <v/>
      </c>
    </row>
    <row r="331" spans="6:6" x14ac:dyDescent="0.3">
      <c r="F331" s="7" t="str">
        <f t="shared" si="5"/>
        <v/>
      </c>
    </row>
    <row r="332" spans="6:6" x14ac:dyDescent="0.3">
      <c r="F332" s="7" t="str">
        <f t="shared" si="5"/>
        <v/>
      </c>
    </row>
    <row r="333" spans="6:6" x14ac:dyDescent="0.3">
      <c r="F333" s="7" t="str">
        <f t="shared" si="5"/>
        <v/>
      </c>
    </row>
    <row r="334" spans="6:6" x14ac:dyDescent="0.3">
      <c r="F334" s="7" t="str">
        <f t="shared" si="5"/>
        <v/>
      </c>
    </row>
    <row r="335" spans="6:6" x14ac:dyDescent="0.3">
      <c r="F335" s="7" t="str">
        <f t="shared" si="5"/>
        <v/>
      </c>
    </row>
    <row r="336" spans="6:6" x14ac:dyDescent="0.3">
      <c r="F336" s="7" t="str">
        <f t="shared" si="5"/>
        <v/>
      </c>
    </row>
    <row r="337" spans="6:6" x14ac:dyDescent="0.3">
      <c r="F337" s="7" t="str">
        <f t="shared" si="5"/>
        <v/>
      </c>
    </row>
    <row r="338" spans="6:6" x14ac:dyDescent="0.3">
      <c r="F338" s="7" t="str">
        <f t="shared" si="5"/>
        <v/>
      </c>
    </row>
    <row r="339" spans="6:6" x14ac:dyDescent="0.3">
      <c r="F339" s="7" t="str">
        <f t="shared" si="5"/>
        <v/>
      </c>
    </row>
    <row r="340" spans="6:6" x14ac:dyDescent="0.3">
      <c r="F340" s="7" t="str">
        <f t="shared" si="5"/>
        <v/>
      </c>
    </row>
    <row r="341" spans="6:6" x14ac:dyDescent="0.3">
      <c r="F341" s="7" t="str">
        <f t="shared" si="5"/>
        <v/>
      </c>
    </row>
    <row r="342" spans="6:6" x14ac:dyDescent="0.3">
      <c r="F342" s="7" t="str">
        <f t="shared" si="5"/>
        <v/>
      </c>
    </row>
    <row r="343" spans="6:6" x14ac:dyDescent="0.3">
      <c r="F343" s="7" t="str">
        <f t="shared" si="5"/>
        <v/>
      </c>
    </row>
    <row r="344" spans="6:6" x14ac:dyDescent="0.3">
      <c r="F344" s="7" t="str">
        <f t="shared" si="5"/>
        <v/>
      </c>
    </row>
    <row r="345" spans="6:6" x14ac:dyDescent="0.3">
      <c r="F345" s="7" t="str">
        <f t="shared" si="5"/>
        <v/>
      </c>
    </row>
    <row r="346" spans="6:6" x14ac:dyDescent="0.3">
      <c r="F346" s="7" t="str">
        <f t="shared" si="5"/>
        <v/>
      </c>
    </row>
    <row r="347" spans="6:6" x14ac:dyDescent="0.3">
      <c r="F347" s="7" t="str">
        <f t="shared" si="5"/>
        <v/>
      </c>
    </row>
    <row r="348" spans="6:6" x14ac:dyDescent="0.3">
      <c r="F348" s="7" t="str">
        <f t="shared" si="5"/>
        <v/>
      </c>
    </row>
    <row r="349" spans="6:6" x14ac:dyDescent="0.3">
      <c r="F349" s="7" t="str">
        <f t="shared" si="5"/>
        <v/>
      </c>
    </row>
    <row r="350" spans="6:6" x14ac:dyDescent="0.3">
      <c r="F350" s="7" t="str">
        <f t="shared" si="5"/>
        <v/>
      </c>
    </row>
    <row r="351" spans="6:6" x14ac:dyDescent="0.3">
      <c r="F351" s="7" t="str">
        <f t="shared" si="5"/>
        <v/>
      </c>
    </row>
    <row r="352" spans="6:6" x14ac:dyDescent="0.3">
      <c r="F352" s="7" t="str">
        <f t="shared" si="5"/>
        <v/>
      </c>
    </row>
    <row r="353" spans="6:6" x14ac:dyDescent="0.3">
      <c r="F353" s="7" t="str">
        <f t="shared" si="5"/>
        <v/>
      </c>
    </row>
    <row r="354" spans="6:6" x14ac:dyDescent="0.3">
      <c r="F354" s="7" t="str">
        <f t="shared" si="5"/>
        <v/>
      </c>
    </row>
    <row r="355" spans="6:6" x14ac:dyDescent="0.3">
      <c r="F355" s="7" t="str">
        <f t="shared" si="5"/>
        <v/>
      </c>
    </row>
    <row r="356" spans="6:6" x14ac:dyDescent="0.3">
      <c r="F356" s="7" t="str">
        <f t="shared" si="5"/>
        <v/>
      </c>
    </row>
    <row r="357" spans="6:6" x14ac:dyDescent="0.3">
      <c r="F357" s="7" t="str">
        <f t="shared" si="5"/>
        <v/>
      </c>
    </row>
    <row r="358" spans="6:6" x14ac:dyDescent="0.3">
      <c r="F358" s="7" t="str">
        <f t="shared" si="5"/>
        <v/>
      </c>
    </row>
    <row r="359" spans="6:6" x14ac:dyDescent="0.3">
      <c r="F359" s="7" t="str">
        <f t="shared" si="5"/>
        <v/>
      </c>
    </row>
    <row r="360" spans="6:6" x14ac:dyDescent="0.3">
      <c r="F360" s="7" t="str">
        <f t="shared" si="5"/>
        <v/>
      </c>
    </row>
    <row r="361" spans="6:6" x14ac:dyDescent="0.3">
      <c r="F361" s="7" t="str">
        <f t="shared" si="5"/>
        <v/>
      </c>
    </row>
    <row r="362" spans="6:6" x14ac:dyDescent="0.3">
      <c r="F362" s="7" t="str">
        <f t="shared" si="5"/>
        <v/>
      </c>
    </row>
    <row r="363" spans="6:6" x14ac:dyDescent="0.3">
      <c r="F363" s="7" t="str">
        <f t="shared" si="5"/>
        <v/>
      </c>
    </row>
    <row r="364" spans="6:6" x14ac:dyDescent="0.3">
      <c r="F364" s="7" t="str">
        <f t="shared" si="5"/>
        <v/>
      </c>
    </row>
    <row r="365" spans="6:6" x14ac:dyDescent="0.3">
      <c r="F365" s="7" t="str">
        <f t="shared" si="5"/>
        <v/>
      </c>
    </row>
    <row r="366" spans="6:6" x14ac:dyDescent="0.3">
      <c r="F366" s="7" t="str">
        <f t="shared" si="5"/>
        <v/>
      </c>
    </row>
    <row r="367" spans="6:6" x14ac:dyDescent="0.3">
      <c r="F367" s="7" t="str">
        <f t="shared" si="5"/>
        <v/>
      </c>
    </row>
    <row r="368" spans="6:6" x14ac:dyDescent="0.3">
      <c r="F368" s="7" t="str">
        <f t="shared" si="5"/>
        <v/>
      </c>
    </row>
    <row r="369" spans="6:6" x14ac:dyDescent="0.3">
      <c r="F369" s="7" t="str">
        <f t="shared" si="5"/>
        <v/>
      </c>
    </row>
    <row r="370" spans="6:6" x14ac:dyDescent="0.3">
      <c r="F370" s="7" t="str">
        <f t="shared" si="5"/>
        <v/>
      </c>
    </row>
    <row r="371" spans="6:6" x14ac:dyDescent="0.3">
      <c r="F371" s="7" t="str">
        <f t="shared" si="5"/>
        <v/>
      </c>
    </row>
    <row r="372" spans="6:6" x14ac:dyDescent="0.3">
      <c r="F372" s="7" t="str">
        <f t="shared" si="5"/>
        <v/>
      </c>
    </row>
    <row r="373" spans="6:6" x14ac:dyDescent="0.3">
      <c r="F373" s="7" t="str">
        <f t="shared" si="5"/>
        <v/>
      </c>
    </row>
    <row r="374" spans="6:6" x14ac:dyDescent="0.3">
      <c r="F374" s="7" t="str">
        <f t="shared" si="5"/>
        <v/>
      </c>
    </row>
    <row r="375" spans="6:6" x14ac:dyDescent="0.3">
      <c r="F375" s="7" t="str">
        <f t="shared" si="5"/>
        <v/>
      </c>
    </row>
    <row r="376" spans="6:6" x14ac:dyDescent="0.3">
      <c r="F376" s="7" t="str">
        <f t="shared" si="5"/>
        <v/>
      </c>
    </row>
    <row r="377" spans="6:6" x14ac:dyDescent="0.3">
      <c r="F377" s="7" t="str">
        <f t="shared" si="5"/>
        <v/>
      </c>
    </row>
    <row r="378" spans="6:6" x14ac:dyDescent="0.3">
      <c r="F378" s="7" t="str">
        <f t="shared" si="5"/>
        <v/>
      </c>
    </row>
    <row r="379" spans="6:6" x14ac:dyDescent="0.3">
      <c r="F379" s="7" t="str">
        <f t="shared" si="5"/>
        <v/>
      </c>
    </row>
    <row r="380" spans="6:6" x14ac:dyDescent="0.3">
      <c r="F380" s="7" t="str">
        <f t="shared" si="5"/>
        <v/>
      </c>
    </row>
    <row r="381" spans="6:6" x14ac:dyDescent="0.3">
      <c r="F381" s="7" t="str">
        <f t="shared" si="5"/>
        <v/>
      </c>
    </row>
    <row r="382" spans="6:6" x14ac:dyDescent="0.3">
      <c r="F382" s="7" t="str">
        <f t="shared" si="5"/>
        <v/>
      </c>
    </row>
    <row r="383" spans="6:6" x14ac:dyDescent="0.3">
      <c r="F383" s="7" t="str">
        <f t="shared" si="5"/>
        <v/>
      </c>
    </row>
    <row r="384" spans="6:6" x14ac:dyDescent="0.3">
      <c r="F384" s="7" t="str">
        <f t="shared" si="5"/>
        <v/>
      </c>
    </row>
    <row r="385" spans="6:6" x14ac:dyDescent="0.3">
      <c r="F385" s="7" t="str">
        <f t="shared" si="5"/>
        <v/>
      </c>
    </row>
    <row r="386" spans="6:6" x14ac:dyDescent="0.3">
      <c r="F386" s="7" t="str">
        <f t="shared" si="5"/>
        <v/>
      </c>
    </row>
    <row r="387" spans="6:6" x14ac:dyDescent="0.3">
      <c r="F387" s="7" t="str">
        <f t="shared" ref="F387:F400" si="6">IF(ISBLANK($B387),"",HYPERLINK($B387,"▶"))</f>
        <v/>
      </c>
    </row>
    <row r="388" spans="6:6" x14ac:dyDescent="0.3">
      <c r="F388" s="7" t="str">
        <f t="shared" si="6"/>
        <v/>
      </c>
    </row>
    <row r="389" spans="6:6" x14ac:dyDescent="0.3">
      <c r="F389" s="7" t="str">
        <f t="shared" si="6"/>
        <v/>
      </c>
    </row>
    <row r="390" spans="6:6" x14ac:dyDescent="0.3">
      <c r="F390" s="7" t="str">
        <f t="shared" si="6"/>
        <v/>
      </c>
    </row>
    <row r="391" spans="6:6" x14ac:dyDescent="0.3">
      <c r="F391" s="7" t="str">
        <f t="shared" si="6"/>
        <v/>
      </c>
    </row>
    <row r="392" spans="6:6" x14ac:dyDescent="0.3">
      <c r="F392" s="7" t="str">
        <f t="shared" si="6"/>
        <v/>
      </c>
    </row>
    <row r="393" spans="6:6" x14ac:dyDescent="0.3">
      <c r="F393" s="7" t="str">
        <f t="shared" si="6"/>
        <v/>
      </c>
    </row>
    <row r="394" spans="6:6" x14ac:dyDescent="0.3">
      <c r="F394" s="7" t="str">
        <f t="shared" si="6"/>
        <v/>
      </c>
    </row>
    <row r="395" spans="6:6" x14ac:dyDescent="0.3">
      <c r="F395" s="7" t="str">
        <f t="shared" si="6"/>
        <v/>
      </c>
    </row>
    <row r="396" spans="6:6" x14ac:dyDescent="0.3">
      <c r="F396" s="7" t="str">
        <f t="shared" si="6"/>
        <v/>
      </c>
    </row>
    <row r="397" spans="6:6" x14ac:dyDescent="0.3">
      <c r="F397" s="7" t="str">
        <f t="shared" si="6"/>
        <v/>
      </c>
    </row>
    <row r="398" spans="6:6" x14ac:dyDescent="0.3">
      <c r="F398" s="7" t="str">
        <f t="shared" si="6"/>
        <v/>
      </c>
    </row>
    <row r="399" spans="6:6" x14ac:dyDescent="0.3">
      <c r="F399" s="7" t="str">
        <f t="shared" si="6"/>
        <v/>
      </c>
    </row>
    <row r="400" spans="6:6" x14ac:dyDescent="0.3">
      <c r="F400" s="7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5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1717</v>
      </c>
      <c r="C2" s="20" t="s">
        <v>722</v>
      </c>
      <c r="D2" s="25" t="s">
        <v>184</v>
      </c>
      <c r="E2" s="17" t="s">
        <v>183</v>
      </c>
      <c r="F2" s="2" t="s">
        <v>1718</v>
      </c>
      <c r="G2" s="31" t="s">
        <v>1719</v>
      </c>
      <c r="H2" s="7" t="str">
        <f>IF(ISBLANK($D2),"",HYPERLINK($D2,"▶"))</f>
        <v>▶</v>
      </c>
    </row>
    <row r="3" spans="1:8" x14ac:dyDescent="0.3">
      <c r="A3" s="2">
        <v>2</v>
      </c>
      <c r="B3" s="2" t="s">
        <v>1717</v>
      </c>
      <c r="C3" s="20" t="s">
        <v>722</v>
      </c>
      <c r="D3" s="25" t="s">
        <v>281</v>
      </c>
      <c r="E3" s="17" t="s">
        <v>1720</v>
      </c>
      <c r="F3" s="2" t="s">
        <v>1721</v>
      </c>
      <c r="G3" s="31" t="s">
        <v>1722</v>
      </c>
      <c r="H3" s="7" t="str">
        <f t="shared" ref="H3:H66" si="0">IF(ISBLANK($D3),"",HYPERLINK($D3,"▶"))</f>
        <v>▶</v>
      </c>
    </row>
    <row r="4" spans="1:8" x14ac:dyDescent="0.3">
      <c r="A4" s="2">
        <v>3</v>
      </c>
      <c r="B4" s="2" t="s">
        <v>1717</v>
      </c>
      <c r="C4" s="20" t="s">
        <v>722</v>
      </c>
      <c r="D4" s="25" t="s">
        <v>306</v>
      </c>
      <c r="E4" s="17" t="s">
        <v>305</v>
      </c>
      <c r="F4" s="2" t="s">
        <v>1723</v>
      </c>
      <c r="G4" s="31" t="s">
        <v>1724</v>
      </c>
      <c r="H4" s="7" t="str">
        <f t="shared" si="0"/>
        <v>▶</v>
      </c>
    </row>
    <row r="5" spans="1:8" x14ac:dyDescent="0.3">
      <c r="A5" s="2">
        <v>4</v>
      </c>
      <c r="B5" s="2" t="s">
        <v>1717</v>
      </c>
      <c r="C5" s="20" t="s">
        <v>722</v>
      </c>
      <c r="D5" s="25" t="s">
        <v>1725</v>
      </c>
      <c r="E5" s="17" t="s">
        <v>1726</v>
      </c>
      <c r="F5" s="2" t="s">
        <v>1727</v>
      </c>
      <c r="G5" s="31" t="s">
        <v>1728</v>
      </c>
      <c r="H5" s="7" t="str">
        <f t="shared" si="0"/>
        <v>▶</v>
      </c>
    </row>
    <row r="6" spans="1:8" ht="33" x14ac:dyDescent="0.3">
      <c r="A6" s="2">
        <v>5</v>
      </c>
      <c r="B6" s="2" t="s">
        <v>1717</v>
      </c>
      <c r="C6" s="20" t="s">
        <v>722</v>
      </c>
      <c r="D6" s="25" t="s">
        <v>1729</v>
      </c>
      <c r="E6" s="17" t="s">
        <v>1730</v>
      </c>
      <c r="F6" s="2" t="s">
        <v>1731</v>
      </c>
      <c r="G6" s="31" t="s">
        <v>1732</v>
      </c>
      <c r="H6" s="7" t="str">
        <f t="shared" si="0"/>
        <v>▶</v>
      </c>
    </row>
    <row r="7" spans="1:8" x14ac:dyDescent="0.3">
      <c r="A7" s="2">
        <v>6</v>
      </c>
      <c r="B7" s="2" t="s">
        <v>1717</v>
      </c>
      <c r="C7" s="20" t="s">
        <v>722</v>
      </c>
      <c r="D7" s="25" t="s">
        <v>662</v>
      </c>
      <c r="E7" s="18" t="s">
        <v>661</v>
      </c>
      <c r="F7" s="2" t="s">
        <v>1733</v>
      </c>
      <c r="G7" s="31" t="s">
        <v>1734</v>
      </c>
      <c r="H7" s="7" t="str">
        <f t="shared" si="0"/>
        <v>▶</v>
      </c>
    </row>
    <row r="8" spans="1:8" ht="33" x14ac:dyDescent="0.3">
      <c r="A8" s="2">
        <v>1</v>
      </c>
      <c r="B8" s="2" t="s">
        <v>1717</v>
      </c>
      <c r="C8" s="20" t="s">
        <v>731</v>
      </c>
      <c r="D8" s="25" t="s">
        <v>1744</v>
      </c>
      <c r="E8" s="18" t="s">
        <v>1745</v>
      </c>
      <c r="F8" s="2" t="s">
        <v>1731</v>
      </c>
      <c r="G8" s="31" t="s">
        <v>1746</v>
      </c>
      <c r="H8" s="7" t="str">
        <f t="shared" si="0"/>
        <v>▶</v>
      </c>
    </row>
    <row r="9" spans="1:8" x14ac:dyDescent="0.3">
      <c r="A9" s="2">
        <v>2</v>
      </c>
      <c r="B9" s="2" t="s">
        <v>1717</v>
      </c>
      <c r="C9" s="20" t="s">
        <v>731</v>
      </c>
      <c r="D9" s="25" t="s">
        <v>1747</v>
      </c>
      <c r="E9" s="17" t="s">
        <v>1748</v>
      </c>
      <c r="F9" s="2" t="s">
        <v>1749</v>
      </c>
      <c r="G9" s="31" t="s">
        <v>1750</v>
      </c>
      <c r="H9" s="7" t="str">
        <f t="shared" si="0"/>
        <v>▶</v>
      </c>
    </row>
    <row r="10" spans="1:8" x14ac:dyDescent="0.3">
      <c r="A10" s="2">
        <v>3</v>
      </c>
      <c r="B10" s="2" t="s">
        <v>1717</v>
      </c>
      <c r="C10" s="20" t="s">
        <v>731</v>
      </c>
      <c r="D10" s="25" t="s">
        <v>1751</v>
      </c>
      <c r="E10" s="17" t="s">
        <v>1752</v>
      </c>
      <c r="F10" s="2" t="s">
        <v>1727</v>
      </c>
      <c r="G10" s="31" t="s">
        <v>1753</v>
      </c>
      <c r="H10" s="7" t="str">
        <f t="shared" si="0"/>
        <v>▶</v>
      </c>
    </row>
    <row r="11" spans="1:8" x14ac:dyDescent="0.3">
      <c r="A11" s="2">
        <v>1</v>
      </c>
      <c r="B11" s="2" t="s">
        <v>1717</v>
      </c>
      <c r="C11" s="20" t="s">
        <v>743</v>
      </c>
      <c r="D11" s="25" t="s">
        <v>184</v>
      </c>
      <c r="E11" s="17" t="s">
        <v>183</v>
      </c>
      <c r="F11" s="2" t="s">
        <v>1718</v>
      </c>
      <c r="G11" s="31" t="s">
        <v>1719</v>
      </c>
      <c r="H11" s="7" t="str">
        <f t="shared" si="0"/>
        <v>▶</v>
      </c>
    </row>
    <row r="12" spans="1:8" x14ac:dyDescent="0.3">
      <c r="A12" s="2">
        <v>2</v>
      </c>
      <c r="B12" s="2" t="s">
        <v>1717</v>
      </c>
      <c r="C12" s="20" t="s">
        <v>743</v>
      </c>
      <c r="D12" s="25" t="s">
        <v>306</v>
      </c>
      <c r="E12" s="17" t="s">
        <v>305</v>
      </c>
      <c r="F12" s="2" t="s">
        <v>1723</v>
      </c>
      <c r="G12" s="31" t="s">
        <v>1724</v>
      </c>
      <c r="H12" s="7" t="str">
        <f t="shared" si="0"/>
        <v>▶</v>
      </c>
    </row>
    <row r="13" spans="1:8" x14ac:dyDescent="0.3">
      <c r="A13" s="2">
        <v>3</v>
      </c>
      <c r="B13" s="2" t="s">
        <v>1717</v>
      </c>
      <c r="C13" s="20" t="s">
        <v>743</v>
      </c>
      <c r="D13" s="25" t="s">
        <v>1776</v>
      </c>
      <c r="E13" s="17" t="s">
        <v>1777</v>
      </c>
      <c r="F13" s="2" t="s">
        <v>1721</v>
      </c>
      <c r="G13" s="31" t="s">
        <v>1778</v>
      </c>
      <c r="H13" s="7" t="str">
        <f t="shared" si="0"/>
        <v>▶</v>
      </c>
    </row>
    <row r="14" spans="1:8" x14ac:dyDescent="0.3">
      <c r="A14" s="2">
        <v>4</v>
      </c>
      <c r="B14" s="2" t="s">
        <v>1717</v>
      </c>
      <c r="C14" s="20" t="s">
        <v>743</v>
      </c>
      <c r="D14" s="25" t="s">
        <v>1779</v>
      </c>
      <c r="E14" s="17" t="s">
        <v>1780</v>
      </c>
      <c r="F14" s="2" t="s">
        <v>1727</v>
      </c>
      <c r="G14" s="31" t="s">
        <v>1781</v>
      </c>
      <c r="H14" s="7" t="str">
        <f t="shared" si="0"/>
        <v>▶</v>
      </c>
    </row>
    <row r="15" spans="1:8" x14ac:dyDescent="0.3">
      <c r="A15" s="2">
        <v>1</v>
      </c>
      <c r="B15" s="2" t="s">
        <v>1717</v>
      </c>
      <c r="C15" s="20" t="s">
        <v>746</v>
      </c>
      <c r="D15" s="25" t="s">
        <v>209</v>
      </c>
      <c r="E15" s="17" t="s">
        <v>208</v>
      </c>
      <c r="F15" s="2" t="s">
        <v>1791</v>
      </c>
      <c r="G15" s="31" t="s">
        <v>1792</v>
      </c>
      <c r="H15" s="7" t="str">
        <f t="shared" si="0"/>
        <v>▶</v>
      </c>
    </row>
    <row r="16" spans="1:8" x14ac:dyDescent="0.3">
      <c r="A16" s="2">
        <v>2</v>
      </c>
      <c r="B16" s="2" t="s">
        <v>1717</v>
      </c>
      <c r="C16" s="20" t="s">
        <v>746</v>
      </c>
      <c r="D16" s="25" t="s">
        <v>1793</v>
      </c>
      <c r="E16" s="17" t="s">
        <v>1794</v>
      </c>
      <c r="F16" s="2" t="s">
        <v>1795</v>
      </c>
      <c r="G16" s="31" t="s">
        <v>1796</v>
      </c>
      <c r="H16" s="7" t="str">
        <f t="shared" si="0"/>
        <v>▶</v>
      </c>
    </row>
    <row r="17" spans="1:8" x14ac:dyDescent="0.3">
      <c r="A17" s="2">
        <v>1</v>
      </c>
      <c r="B17" s="2" t="s">
        <v>1800</v>
      </c>
      <c r="C17" s="20" t="s">
        <v>964</v>
      </c>
      <c r="D17" s="25" t="s">
        <v>1801</v>
      </c>
      <c r="E17" s="17" t="s">
        <v>1802</v>
      </c>
      <c r="F17" s="2" t="s">
        <v>1727</v>
      </c>
      <c r="G17" s="31" t="s">
        <v>1803</v>
      </c>
      <c r="H17" s="7" t="str">
        <f t="shared" si="0"/>
        <v>▶</v>
      </c>
    </row>
    <row r="18" spans="1:8" x14ac:dyDescent="0.3">
      <c r="A18" s="2">
        <v>2</v>
      </c>
      <c r="B18" s="2" t="s">
        <v>1800</v>
      </c>
      <c r="C18" s="20" t="s">
        <v>964</v>
      </c>
      <c r="D18" s="25" t="s">
        <v>1804</v>
      </c>
      <c r="E18" s="17" t="s">
        <v>1805</v>
      </c>
      <c r="F18" s="2" t="s">
        <v>1733</v>
      </c>
      <c r="G18" s="31" t="s">
        <v>1806</v>
      </c>
      <c r="H18" s="7" t="str">
        <f t="shared" si="0"/>
        <v>▶</v>
      </c>
    </row>
    <row r="19" spans="1:8" x14ac:dyDescent="0.3">
      <c r="A19" s="2">
        <v>3</v>
      </c>
      <c r="B19" s="2" t="s">
        <v>1800</v>
      </c>
      <c r="C19" s="20" t="s">
        <v>964</v>
      </c>
      <c r="D19" s="25" t="s">
        <v>1807</v>
      </c>
      <c r="E19" s="17" t="s">
        <v>1808</v>
      </c>
      <c r="F19" s="2" t="s">
        <v>1809</v>
      </c>
      <c r="G19" s="31" t="s">
        <v>1810</v>
      </c>
      <c r="H19" s="7" t="str">
        <f t="shared" si="0"/>
        <v>▶</v>
      </c>
    </row>
    <row r="20" spans="1:8" x14ac:dyDescent="0.3">
      <c r="A20" s="2">
        <v>4</v>
      </c>
      <c r="B20" s="2" t="s">
        <v>1800</v>
      </c>
      <c r="C20" s="20" t="s">
        <v>964</v>
      </c>
      <c r="D20" s="25" t="s">
        <v>300</v>
      </c>
      <c r="E20" s="17" t="s">
        <v>1811</v>
      </c>
      <c r="F20" s="2" t="s">
        <v>1812</v>
      </c>
      <c r="G20" s="31" t="s">
        <v>1813</v>
      </c>
      <c r="H20" s="7" t="str">
        <f t="shared" si="0"/>
        <v>▶</v>
      </c>
    </row>
    <row r="21" spans="1:8" x14ac:dyDescent="0.3">
      <c r="A21" s="2">
        <v>1</v>
      </c>
      <c r="B21" s="2" t="s">
        <v>1800</v>
      </c>
      <c r="C21" s="20" t="s">
        <v>967</v>
      </c>
      <c r="D21" s="25" t="s">
        <v>300</v>
      </c>
      <c r="E21" s="17" t="s">
        <v>1811</v>
      </c>
      <c r="F21" s="2" t="s">
        <v>1812</v>
      </c>
      <c r="G21" s="31" t="s">
        <v>1813</v>
      </c>
      <c r="H21" s="7" t="str">
        <f t="shared" si="0"/>
        <v>▶</v>
      </c>
    </row>
    <row r="22" spans="1:8" x14ac:dyDescent="0.3">
      <c r="A22" s="2">
        <v>1</v>
      </c>
      <c r="B22" s="2" t="s">
        <v>1800</v>
      </c>
      <c r="C22" s="20" t="s">
        <v>970</v>
      </c>
      <c r="D22" s="25" t="s">
        <v>300</v>
      </c>
      <c r="E22" s="17" t="s">
        <v>1811</v>
      </c>
      <c r="F22" s="2" t="s">
        <v>1812</v>
      </c>
      <c r="G22" s="32" t="s">
        <v>1813</v>
      </c>
      <c r="H22" s="7" t="str">
        <f t="shared" si="0"/>
        <v>▶</v>
      </c>
    </row>
    <row r="23" spans="1:8" x14ac:dyDescent="0.3">
      <c r="A23" s="2">
        <v>1</v>
      </c>
      <c r="B23" s="2" t="s">
        <v>1800</v>
      </c>
      <c r="C23" s="20" t="s">
        <v>973</v>
      </c>
      <c r="D23" s="25" t="s">
        <v>300</v>
      </c>
      <c r="E23" s="17" t="s">
        <v>1811</v>
      </c>
      <c r="F23" s="2" t="s">
        <v>1812</v>
      </c>
      <c r="G23" s="32" t="s">
        <v>1813</v>
      </c>
      <c r="H23" s="7" t="str">
        <f t="shared" si="0"/>
        <v>▶</v>
      </c>
    </row>
    <row r="24" spans="1:8" x14ac:dyDescent="0.3">
      <c r="A24" s="2">
        <v>2</v>
      </c>
      <c r="B24" s="2" t="s">
        <v>1800</v>
      </c>
      <c r="C24" s="20" t="s">
        <v>973</v>
      </c>
      <c r="D24" s="25" t="s">
        <v>1853</v>
      </c>
      <c r="E24" s="17" t="s">
        <v>1854</v>
      </c>
      <c r="F24" s="2" t="s">
        <v>1855</v>
      </c>
      <c r="G24" s="32" t="s">
        <v>1856</v>
      </c>
      <c r="H24" s="7" t="str">
        <f t="shared" si="0"/>
        <v>▶</v>
      </c>
    </row>
    <row r="25" spans="1:8" x14ac:dyDescent="0.3">
      <c r="A25" s="2">
        <v>1</v>
      </c>
      <c r="B25" s="2" t="s">
        <v>1800</v>
      </c>
      <c r="C25" s="20" t="s">
        <v>991</v>
      </c>
      <c r="D25" s="25" t="s">
        <v>1901</v>
      </c>
      <c r="E25" s="17" t="s">
        <v>1902</v>
      </c>
      <c r="F25" s="2" t="s">
        <v>1749</v>
      </c>
      <c r="G25" s="32" t="s">
        <v>1903</v>
      </c>
      <c r="H25" s="7" t="str">
        <f t="shared" si="0"/>
        <v>▶</v>
      </c>
    </row>
    <row r="26" spans="1:8" x14ac:dyDescent="0.3">
      <c r="H26" s="7" t="str">
        <f t="shared" si="0"/>
        <v/>
      </c>
    </row>
    <row r="27" spans="1:8" x14ac:dyDescent="0.3">
      <c r="H27" s="7" t="str">
        <f t="shared" si="0"/>
        <v/>
      </c>
    </row>
    <row r="28" spans="1:8" x14ac:dyDescent="0.3">
      <c r="H28" s="7" t="str">
        <f t="shared" si="0"/>
        <v/>
      </c>
    </row>
    <row r="29" spans="1:8" x14ac:dyDescent="0.3">
      <c r="H29" s="7" t="str">
        <f t="shared" si="0"/>
        <v/>
      </c>
    </row>
    <row r="30" spans="1:8" x14ac:dyDescent="0.3">
      <c r="H30" s="7" t="str">
        <f t="shared" si="0"/>
        <v/>
      </c>
    </row>
    <row r="31" spans="1:8" x14ac:dyDescent="0.3">
      <c r="H31" s="7" t="str">
        <f t="shared" si="0"/>
        <v/>
      </c>
    </row>
    <row r="32" spans="1:8" x14ac:dyDescent="0.3">
      <c r="H32" s="7" t="str">
        <f t="shared" si="0"/>
        <v/>
      </c>
    </row>
    <row r="33" spans="8:8" x14ac:dyDescent="0.3">
      <c r="H33" s="7" t="str">
        <f t="shared" si="0"/>
        <v/>
      </c>
    </row>
    <row r="34" spans="8:8" x14ac:dyDescent="0.3">
      <c r="H34" s="7" t="str">
        <f t="shared" si="0"/>
        <v/>
      </c>
    </row>
    <row r="35" spans="8:8" x14ac:dyDescent="0.3">
      <c r="H35" s="7" t="str">
        <f t="shared" si="0"/>
        <v/>
      </c>
    </row>
    <row r="36" spans="8:8" x14ac:dyDescent="0.3">
      <c r="H36" s="7" t="str">
        <f t="shared" si="0"/>
        <v/>
      </c>
    </row>
    <row r="37" spans="8:8" x14ac:dyDescent="0.3">
      <c r="H37" s="7" t="str">
        <f t="shared" si="0"/>
        <v/>
      </c>
    </row>
    <row r="38" spans="8:8" x14ac:dyDescent="0.3">
      <c r="H38" s="7" t="str">
        <f t="shared" si="0"/>
        <v/>
      </c>
    </row>
    <row r="39" spans="8:8" x14ac:dyDescent="0.3">
      <c r="H39" s="7" t="str">
        <f t="shared" si="0"/>
        <v/>
      </c>
    </row>
    <row r="40" spans="8:8" x14ac:dyDescent="0.3">
      <c r="H40" s="7" t="str">
        <f t="shared" si="0"/>
        <v/>
      </c>
    </row>
    <row r="41" spans="8:8" x14ac:dyDescent="0.3">
      <c r="H41" s="7" t="str">
        <f t="shared" si="0"/>
        <v/>
      </c>
    </row>
    <row r="42" spans="8:8" x14ac:dyDescent="0.3">
      <c r="H42" s="7" t="str">
        <f t="shared" si="0"/>
        <v/>
      </c>
    </row>
    <row r="43" spans="8:8" x14ac:dyDescent="0.3">
      <c r="H43" s="7" t="str">
        <f t="shared" si="0"/>
        <v/>
      </c>
    </row>
    <row r="44" spans="8:8" x14ac:dyDescent="0.3">
      <c r="H44" s="7" t="str">
        <f t="shared" si="0"/>
        <v/>
      </c>
    </row>
    <row r="45" spans="8:8" x14ac:dyDescent="0.3">
      <c r="H45" s="7" t="str">
        <f t="shared" si="0"/>
        <v/>
      </c>
    </row>
    <row r="46" spans="8:8" x14ac:dyDescent="0.3">
      <c r="H46" s="7" t="str">
        <f t="shared" si="0"/>
        <v/>
      </c>
    </row>
    <row r="47" spans="8:8" x14ac:dyDescent="0.3">
      <c r="H47" s="7" t="str">
        <f t="shared" si="0"/>
        <v/>
      </c>
    </row>
    <row r="48" spans="8:8" x14ac:dyDescent="0.3">
      <c r="H48" s="7" t="str">
        <f t="shared" si="0"/>
        <v/>
      </c>
    </row>
    <row r="49" spans="5:8" x14ac:dyDescent="0.3">
      <c r="H49" s="7" t="str">
        <f t="shared" si="0"/>
        <v/>
      </c>
    </row>
    <row r="50" spans="5:8" x14ac:dyDescent="0.3">
      <c r="H50" s="7" t="str">
        <f t="shared" si="0"/>
        <v/>
      </c>
    </row>
    <row r="51" spans="5:8" x14ac:dyDescent="0.3">
      <c r="H51" s="7" t="str">
        <f t="shared" si="0"/>
        <v/>
      </c>
    </row>
    <row r="52" spans="5:8" x14ac:dyDescent="0.3">
      <c r="H52" s="7" t="str">
        <f t="shared" si="0"/>
        <v/>
      </c>
    </row>
    <row r="53" spans="5:8" x14ac:dyDescent="0.3">
      <c r="H53" s="7" t="str">
        <f t="shared" si="0"/>
        <v/>
      </c>
    </row>
    <row r="54" spans="5:8" x14ac:dyDescent="0.3">
      <c r="H54" s="7" t="str">
        <f t="shared" si="0"/>
        <v/>
      </c>
    </row>
    <row r="55" spans="5:8" x14ac:dyDescent="0.3">
      <c r="H55" s="7" t="str">
        <f t="shared" si="0"/>
        <v/>
      </c>
    </row>
    <row r="56" spans="5:8" x14ac:dyDescent="0.3">
      <c r="H56" s="7" t="str">
        <f t="shared" si="0"/>
        <v/>
      </c>
    </row>
    <row r="57" spans="5:8" x14ac:dyDescent="0.3">
      <c r="E57" s="18"/>
      <c r="H57" s="7" t="str">
        <f t="shared" si="0"/>
        <v/>
      </c>
    </row>
    <row r="58" spans="5:8" x14ac:dyDescent="0.3">
      <c r="H58" s="7" t="str">
        <f t="shared" si="0"/>
        <v/>
      </c>
    </row>
    <row r="59" spans="5:8" x14ac:dyDescent="0.3">
      <c r="H59" s="7" t="str">
        <f t="shared" si="0"/>
        <v/>
      </c>
    </row>
    <row r="60" spans="5:8" x14ac:dyDescent="0.3">
      <c r="H60" s="7" t="str">
        <f t="shared" si="0"/>
        <v/>
      </c>
    </row>
    <row r="61" spans="5:8" x14ac:dyDescent="0.3">
      <c r="H61" s="7" t="str">
        <f t="shared" si="0"/>
        <v/>
      </c>
    </row>
    <row r="62" spans="5:8" x14ac:dyDescent="0.3">
      <c r="H62" s="7" t="str">
        <f t="shared" si="0"/>
        <v/>
      </c>
    </row>
    <row r="63" spans="5:8" x14ac:dyDescent="0.3">
      <c r="H63" s="7" t="str">
        <f t="shared" si="0"/>
        <v/>
      </c>
    </row>
    <row r="64" spans="5:8" x14ac:dyDescent="0.3">
      <c r="H64" s="7" t="str">
        <f t="shared" si="0"/>
        <v/>
      </c>
    </row>
    <row r="65" spans="8:8" x14ac:dyDescent="0.3">
      <c r="H65" s="7" t="str">
        <f t="shared" si="0"/>
        <v/>
      </c>
    </row>
    <row r="66" spans="8:8" x14ac:dyDescent="0.3">
      <c r="H66" s="7" t="str">
        <f t="shared" si="0"/>
        <v/>
      </c>
    </row>
    <row r="67" spans="8:8" x14ac:dyDescent="0.3">
      <c r="H67" s="7" t="str">
        <f t="shared" ref="H67:H130" si="1">IF(ISBLANK($D67),"",HYPERLINK($D67,"▶"))</f>
        <v/>
      </c>
    </row>
    <row r="68" spans="8:8" x14ac:dyDescent="0.3">
      <c r="H68" s="7" t="str">
        <f t="shared" si="1"/>
        <v/>
      </c>
    </row>
    <row r="69" spans="8:8" x14ac:dyDescent="0.3">
      <c r="H69" s="7" t="str">
        <f t="shared" si="1"/>
        <v/>
      </c>
    </row>
    <row r="70" spans="8:8" x14ac:dyDescent="0.3">
      <c r="H70" s="7" t="str">
        <f t="shared" si="1"/>
        <v/>
      </c>
    </row>
    <row r="71" spans="8:8" x14ac:dyDescent="0.3">
      <c r="H71" s="7" t="str">
        <f t="shared" si="1"/>
        <v/>
      </c>
    </row>
    <row r="72" spans="8:8" x14ac:dyDescent="0.3">
      <c r="H72" s="7" t="str">
        <f t="shared" si="1"/>
        <v/>
      </c>
    </row>
    <row r="73" spans="8:8" x14ac:dyDescent="0.3">
      <c r="H73" s="7" t="str">
        <f t="shared" si="1"/>
        <v/>
      </c>
    </row>
    <row r="74" spans="8:8" x14ac:dyDescent="0.3">
      <c r="H74" s="7" t="str">
        <f t="shared" si="1"/>
        <v/>
      </c>
    </row>
    <row r="75" spans="8:8" x14ac:dyDescent="0.3">
      <c r="H75" s="7" t="str">
        <f t="shared" si="1"/>
        <v/>
      </c>
    </row>
    <row r="76" spans="8:8" x14ac:dyDescent="0.3">
      <c r="H76" s="7" t="str">
        <f t="shared" si="1"/>
        <v/>
      </c>
    </row>
    <row r="77" spans="8:8" x14ac:dyDescent="0.3">
      <c r="H77" s="7" t="str">
        <f t="shared" si="1"/>
        <v/>
      </c>
    </row>
    <row r="78" spans="8:8" x14ac:dyDescent="0.3">
      <c r="H78" s="7" t="str">
        <f t="shared" si="1"/>
        <v/>
      </c>
    </row>
    <row r="79" spans="8:8" x14ac:dyDescent="0.3">
      <c r="H79" s="7" t="str">
        <f t="shared" si="1"/>
        <v/>
      </c>
    </row>
    <row r="80" spans="8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76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1717</v>
      </c>
      <c r="C2" s="20" t="s">
        <v>722</v>
      </c>
      <c r="D2" s="25" t="s">
        <v>1735</v>
      </c>
      <c r="E2" s="17" t="s">
        <v>1736</v>
      </c>
      <c r="F2" s="2" t="s">
        <v>722</v>
      </c>
      <c r="G2" s="31" t="s">
        <v>1737</v>
      </c>
      <c r="H2" s="7" t="str">
        <f>IF(ISBLANK($D2),"",HYPERLINK($D2,"▶"))</f>
        <v>▶</v>
      </c>
    </row>
    <row r="3" spans="1:8" x14ac:dyDescent="0.3">
      <c r="A3" s="2">
        <v>2</v>
      </c>
      <c r="B3" s="2" t="s">
        <v>1717</v>
      </c>
      <c r="C3" s="20" t="s">
        <v>722</v>
      </c>
      <c r="D3" s="25" t="s">
        <v>1738</v>
      </c>
      <c r="E3" s="17" t="s">
        <v>1739</v>
      </c>
      <c r="F3" s="2" t="s">
        <v>722</v>
      </c>
      <c r="G3" s="31" t="s">
        <v>1740</v>
      </c>
      <c r="H3" s="7" t="str">
        <f t="shared" ref="H3:H66" si="0">IF(ISBLANK($D3),"",HYPERLINK($D3,"▶"))</f>
        <v>▶</v>
      </c>
    </row>
    <row r="4" spans="1:8" x14ac:dyDescent="0.3">
      <c r="A4" s="2">
        <v>3</v>
      </c>
      <c r="B4" s="2" t="s">
        <v>1717</v>
      </c>
      <c r="C4" s="20" t="s">
        <v>722</v>
      </c>
      <c r="D4" s="25" t="s">
        <v>1741</v>
      </c>
      <c r="E4" s="17" t="s">
        <v>1742</v>
      </c>
      <c r="F4" s="2" t="s">
        <v>722</v>
      </c>
      <c r="G4" s="31" t="s">
        <v>1740</v>
      </c>
      <c r="H4" s="7" t="str">
        <f t="shared" si="0"/>
        <v>▶</v>
      </c>
    </row>
    <row r="5" spans="1:8" x14ac:dyDescent="0.3">
      <c r="A5" s="2">
        <v>1</v>
      </c>
      <c r="B5" s="2" t="s">
        <v>1717</v>
      </c>
      <c r="C5" s="20" t="s">
        <v>728</v>
      </c>
      <c r="D5" s="25" t="s">
        <v>1743</v>
      </c>
      <c r="E5" s="17" t="s">
        <v>1739</v>
      </c>
      <c r="F5" s="2" t="s">
        <v>728</v>
      </c>
      <c r="G5" s="31" t="s">
        <v>1740</v>
      </c>
      <c r="H5" s="7" t="str">
        <f t="shared" si="0"/>
        <v>▶</v>
      </c>
    </row>
    <row r="6" spans="1:8" x14ac:dyDescent="0.3">
      <c r="A6" s="2">
        <v>1</v>
      </c>
      <c r="B6" s="2" t="s">
        <v>1717</v>
      </c>
      <c r="C6" s="20" t="s">
        <v>731</v>
      </c>
      <c r="D6" s="25" t="s">
        <v>1754</v>
      </c>
      <c r="E6" s="17" t="s">
        <v>1755</v>
      </c>
      <c r="F6" s="2" t="s">
        <v>731</v>
      </c>
      <c r="G6" s="31" t="s">
        <v>1756</v>
      </c>
      <c r="H6" s="7" t="str">
        <f t="shared" si="0"/>
        <v>▶</v>
      </c>
    </row>
    <row r="7" spans="1:8" x14ac:dyDescent="0.3">
      <c r="A7" s="2">
        <v>2</v>
      </c>
      <c r="B7" s="2" t="s">
        <v>1717</v>
      </c>
      <c r="C7" s="20" t="s">
        <v>731</v>
      </c>
      <c r="D7" s="25" t="s">
        <v>1757</v>
      </c>
      <c r="E7" s="18" t="s">
        <v>1739</v>
      </c>
      <c r="F7" s="2" t="s">
        <v>731</v>
      </c>
      <c r="G7" s="31" t="s">
        <v>1758</v>
      </c>
      <c r="H7" s="7" t="str">
        <f t="shared" si="0"/>
        <v>▶</v>
      </c>
    </row>
    <row r="8" spans="1:8" x14ac:dyDescent="0.3">
      <c r="A8" s="2">
        <v>1</v>
      </c>
      <c r="B8" s="2" t="s">
        <v>1717</v>
      </c>
      <c r="C8" s="20" t="s">
        <v>734</v>
      </c>
      <c r="D8" s="25" t="s">
        <v>1759</v>
      </c>
      <c r="E8" s="17" t="s">
        <v>1739</v>
      </c>
      <c r="F8" s="2" t="s">
        <v>734</v>
      </c>
      <c r="G8" s="31" t="s">
        <v>1758</v>
      </c>
      <c r="H8" s="7" t="str">
        <f t="shared" si="0"/>
        <v>▶</v>
      </c>
    </row>
    <row r="9" spans="1:8" x14ac:dyDescent="0.3">
      <c r="A9" s="2">
        <v>1</v>
      </c>
      <c r="B9" s="2" t="s">
        <v>1717</v>
      </c>
      <c r="C9" s="20" t="s">
        <v>737</v>
      </c>
      <c r="D9" s="25" t="s">
        <v>1760</v>
      </c>
      <c r="E9" s="17" t="s">
        <v>1761</v>
      </c>
      <c r="F9" s="2" t="s">
        <v>1762</v>
      </c>
      <c r="G9" s="31" t="s">
        <v>1763</v>
      </c>
      <c r="H9" s="7" t="str">
        <f t="shared" si="0"/>
        <v>▶</v>
      </c>
    </row>
    <row r="10" spans="1:8" x14ac:dyDescent="0.3">
      <c r="A10" s="2">
        <v>2</v>
      </c>
      <c r="B10" s="2" t="s">
        <v>1717</v>
      </c>
      <c r="C10" s="20" t="s">
        <v>737</v>
      </c>
      <c r="D10" s="25" t="s">
        <v>1764</v>
      </c>
      <c r="E10" s="17" t="s">
        <v>1765</v>
      </c>
      <c r="F10" s="2" t="s">
        <v>1766</v>
      </c>
      <c r="G10" s="31" t="s">
        <v>1763</v>
      </c>
      <c r="H10" s="7" t="str">
        <f t="shared" si="0"/>
        <v>▶</v>
      </c>
    </row>
    <row r="11" spans="1:8" x14ac:dyDescent="0.3">
      <c r="A11" s="2">
        <v>3</v>
      </c>
      <c r="B11" s="2" t="s">
        <v>1717</v>
      </c>
      <c r="C11" s="20" t="s">
        <v>737</v>
      </c>
      <c r="D11" s="25" t="s">
        <v>1767</v>
      </c>
      <c r="E11" s="17" t="s">
        <v>1768</v>
      </c>
      <c r="F11" s="2" t="s">
        <v>737</v>
      </c>
      <c r="G11" s="31" t="s">
        <v>1769</v>
      </c>
      <c r="H11" s="7" t="str">
        <f t="shared" si="0"/>
        <v>▶</v>
      </c>
    </row>
    <row r="12" spans="1:8" x14ac:dyDescent="0.3">
      <c r="A12" s="2">
        <v>4</v>
      </c>
      <c r="B12" s="2" t="s">
        <v>1717</v>
      </c>
      <c r="C12" s="20" t="s">
        <v>737</v>
      </c>
      <c r="D12" s="25" t="s">
        <v>1770</v>
      </c>
      <c r="E12" s="17" t="s">
        <v>1771</v>
      </c>
      <c r="F12" s="2" t="s">
        <v>737</v>
      </c>
      <c r="G12" s="31" t="s">
        <v>1769</v>
      </c>
      <c r="H12" s="7" t="str">
        <f t="shared" si="0"/>
        <v>▶</v>
      </c>
    </row>
    <row r="13" spans="1:8" x14ac:dyDescent="0.3">
      <c r="A13" s="2">
        <v>1</v>
      </c>
      <c r="B13" s="2" t="s">
        <v>1717</v>
      </c>
      <c r="C13" s="20" t="s">
        <v>740</v>
      </c>
      <c r="D13" s="25" t="s">
        <v>1772</v>
      </c>
      <c r="E13" s="17" t="s">
        <v>1773</v>
      </c>
      <c r="F13" s="2" t="s">
        <v>740</v>
      </c>
      <c r="G13" s="31" t="s">
        <v>1774</v>
      </c>
      <c r="H13" s="7" t="str">
        <f t="shared" si="0"/>
        <v>▶</v>
      </c>
    </row>
    <row r="14" spans="1:8" x14ac:dyDescent="0.3">
      <c r="A14" s="2">
        <v>2</v>
      </c>
      <c r="B14" s="2" t="s">
        <v>1717</v>
      </c>
      <c r="C14" s="20" t="s">
        <v>740</v>
      </c>
      <c r="D14" s="25" t="s">
        <v>1775</v>
      </c>
      <c r="E14" s="17" t="s">
        <v>1739</v>
      </c>
      <c r="F14" s="2" t="s">
        <v>740</v>
      </c>
      <c r="G14" s="31" t="s">
        <v>1774</v>
      </c>
      <c r="H14" s="7" t="str">
        <f t="shared" si="0"/>
        <v>▶</v>
      </c>
    </row>
    <row r="15" spans="1:8" x14ac:dyDescent="0.3">
      <c r="A15" s="2">
        <v>1</v>
      </c>
      <c r="B15" s="2" t="s">
        <v>1717</v>
      </c>
      <c r="C15" s="20" t="s">
        <v>743</v>
      </c>
      <c r="D15" s="25" t="s">
        <v>1782</v>
      </c>
      <c r="E15" s="17" t="s">
        <v>1783</v>
      </c>
      <c r="F15" s="2" t="s">
        <v>743</v>
      </c>
      <c r="G15" s="31" t="s">
        <v>1784</v>
      </c>
      <c r="H15" s="7" t="str">
        <f t="shared" si="0"/>
        <v>▶</v>
      </c>
    </row>
    <row r="16" spans="1:8" x14ac:dyDescent="0.3">
      <c r="A16" s="2">
        <v>2</v>
      </c>
      <c r="B16" s="2" t="s">
        <v>1717</v>
      </c>
      <c r="C16" s="20" t="s">
        <v>743</v>
      </c>
      <c r="D16" s="25" t="s">
        <v>1785</v>
      </c>
      <c r="E16" s="17" t="s">
        <v>1786</v>
      </c>
      <c r="F16" s="2" t="s">
        <v>863</v>
      </c>
      <c r="G16" s="31" t="s">
        <v>1740</v>
      </c>
      <c r="H16" s="7" t="str">
        <f t="shared" si="0"/>
        <v>▶</v>
      </c>
    </row>
    <row r="17" spans="1:8" x14ac:dyDescent="0.3">
      <c r="A17" s="2">
        <v>3</v>
      </c>
      <c r="B17" s="2" t="s">
        <v>1717</v>
      </c>
      <c r="C17" s="20" t="s">
        <v>743</v>
      </c>
      <c r="D17" s="25" t="s">
        <v>1787</v>
      </c>
      <c r="E17" s="17" t="s">
        <v>1739</v>
      </c>
      <c r="F17" s="2" t="s">
        <v>743</v>
      </c>
      <c r="G17" s="31" t="s">
        <v>1740</v>
      </c>
      <c r="H17" s="7" t="str">
        <f t="shared" si="0"/>
        <v>▶</v>
      </c>
    </row>
    <row r="18" spans="1:8" x14ac:dyDescent="0.3">
      <c r="A18" s="2">
        <v>4</v>
      </c>
      <c r="B18" s="2" t="s">
        <v>1717</v>
      </c>
      <c r="C18" s="20" t="s">
        <v>743</v>
      </c>
      <c r="D18" s="25" t="s">
        <v>1788</v>
      </c>
      <c r="E18" s="17" t="s">
        <v>1765</v>
      </c>
      <c r="F18" s="2" t="s">
        <v>1789</v>
      </c>
      <c r="G18" s="31" t="s">
        <v>1790</v>
      </c>
      <c r="H18" s="7" t="str">
        <f t="shared" si="0"/>
        <v>▶</v>
      </c>
    </row>
    <row r="19" spans="1:8" x14ac:dyDescent="0.3">
      <c r="A19" s="2">
        <v>1</v>
      </c>
      <c r="B19" s="2" t="s">
        <v>1717</v>
      </c>
      <c r="C19" s="20" t="s">
        <v>746</v>
      </c>
      <c r="D19" s="25" t="s">
        <v>1797</v>
      </c>
      <c r="E19" s="17" t="s">
        <v>1798</v>
      </c>
      <c r="F19" s="2" t="s">
        <v>746</v>
      </c>
      <c r="G19" s="31" t="s">
        <v>1769</v>
      </c>
      <c r="H19" s="7" t="str">
        <f t="shared" si="0"/>
        <v>▶</v>
      </c>
    </row>
    <row r="20" spans="1:8" x14ac:dyDescent="0.3">
      <c r="A20" s="2">
        <v>2</v>
      </c>
      <c r="B20" s="2" t="s">
        <v>1717</v>
      </c>
      <c r="C20" s="20" t="s">
        <v>746</v>
      </c>
      <c r="D20" s="25" t="s">
        <v>1799</v>
      </c>
      <c r="E20" s="17" t="s">
        <v>1739</v>
      </c>
      <c r="F20" s="2" t="s">
        <v>746</v>
      </c>
      <c r="G20" s="31" t="s">
        <v>1758</v>
      </c>
      <c r="H20" s="7" t="str">
        <f t="shared" si="0"/>
        <v>▶</v>
      </c>
    </row>
    <row r="21" spans="1:8" ht="33" x14ac:dyDescent="0.3">
      <c r="A21" s="2">
        <v>1</v>
      </c>
      <c r="B21" s="2" t="s">
        <v>1800</v>
      </c>
      <c r="C21" s="20" t="s">
        <v>964</v>
      </c>
      <c r="D21" s="25" t="s">
        <v>1814</v>
      </c>
      <c r="E21" s="17" t="s">
        <v>1815</v>
      </c>
      <c r="F21" s="2" t="s">
        <v>964</v>
      </c>
      <c r="G21" s="31" t="s">
        <v>1784</v>
      </c>
      <c r="H21" s="7" t="str">
        <f t="shared" si="0"/>
        <v>▶</v>
      </c>
    </row>
    <row r="22" spans="1:8" x14ac:dyDescent="0.3">
      <c r="A22" s="2">
        <v>2</v>
      </c>
      <c r="B22" s="2" t="s">
        <v>1800</v>
      </c>
      <c r="C22" s="20" t="s">
        <v>964</v>
      </c>
      <c r="D22" s="25" t="s">
        <v>1816</v>
      </c>
      <c r="E22" s="17" t="s">
        <v>1765</v>
      </c>
      <c r="F22" s="2" t="s">
        <v>1817</v>
      </c>
      <c r="G22" s="32" t="s">
        <v>1774</v>
      </c>
      <c r="H22" s="7" t="str">
        <f t="shared" si="0"/>
        <v>▶</v>
      </c>
    </row>
    <row r="23" spans="1:8" x14ac:dyDescent="0.3">
      <c r="A23" s="2">
        <v>3</v>
      </c>
      <c r="B23" s="2" t="s">
        <v>1800</v>
      </c>
      <c r="C23" s="20" t="s">
        <v>964</v>
      </c>
      <c r="D23" s="25" t="s">
        <v>1818</v>
      </c>
      <c r="E23" s="17" t="s">
        <v>1819</v>
      </c>
      <c r="F23" s="2" t="s">
        <v>964</v>
      </c>
      <c r="G23" s="32" t="s">
        <v>1737</v>
      </c>
      <c r="H23" s="7" t="str">
        <f t="shared" si="0"/>
        <v>▶</v>
      </c>
    </row>
    <row r="24" spans="1:8" x14ac:dyDescent="0.3">
      <c r="A24" s="2">
        <v>4</v>
      </c>
      <c r="B24" s="2" t="s">
        <v>1800</v>
      </c>
      <c r="C24" s="20" t="s">
        <v>964</v>
      </c>
      <c r="D24" s="25" t="s">
        <v>1820</v>
      </c>
      <c r="E24" s="17" t="s">
        <v>1821</v>
      </c>
      <c r="F24" s="2" t="s">
        <v>964</v>
      </c>
      <c r="G24" s="32" t="s">
        <v>1822</v>
      </c>
      <c r="H24" s="7" t="str">
        <f t="shared" si="0"/>
        <v>▶</v>
      </c>
    </row>
    <row r="25" spans="1:8" x14ac:dyDescent="0.3">
      <c r="A25" s="2">
        <v>5</v>
      </c>
      <c r="B25" s="2" t="s">
        <v>1800</v>
      </c>
      <c r="C25" s="20" t="s">
        <v>964</v>
      </c>
      <c r="D25" s="25" t="s">
        <v>1823</v>
      </c>
      <c r="E25" s="17" t="s">
        <v>1739</v>
      </c>
      <c r="F25" s="2" t="s">
        <v>964</v>
      </c>
      <c r="G25" s="32" t="s">
        <v>1822</v>
      </c>
      <c r="H25" s="7" t="str">
        <f t="shared" si="0"/>
        <v>▶</v>
      </c>
    </row>
    <row r="26" spans="1:8" x14ac:dyDescent="0.3">
      <c r="A26" s="2">
        <v>6</v>
      </c>
      <c r="B26" s="2" t="s">
        <v>1800</v>
      </c>
      <c r="C26" s="20" t="s">
        <v>964</v>
      </c>
      <c r="D26" s="25" t="s">
        <v>1824</v>
      </c>
      <c r="E26" s="17" t="s">
        <v>1761</v>
      </c>
      <c r="F26" s="2" t="s">
        <v>1825</v>
      </c>
      <c r="G26" s="32" t="s">
        <v>1826</v>
      </c>
      <c r="H26" s="7" t="str">
        <f t="shared" si="0"/>
        <v>▶</v>
      </c>
    </row>
    <row r="27" spans="1:8" x14ac:dyDescent="0.3">
      <c r="A27" s="2">
        <v>7</v>
      </c>
      <c r="B27" s="2" t="s">
        <v>1800</v>
      </c>
      <c r="C27" s="20" t="s">
        <v>964</v>
      </c>
      <c r="D27" s="25" t="s">
        <v>1827</v>
      </c>
      <c r="E27" s="17" t="s">
        <v>1765</v>
      </c>
      <c r="F27" s="2" t="s">
        <v>1828</v>
      </c>
      <c r="G27" s="32" t="s">
        <v>1829</v>
      </c>
      <c r="H27" s="7" t="str">
        <f t="shared" si="0"/>
        <v>▶</v>
      </c>
    </row>
    <row r="28" spans="1:8" x14ac:dyDescent="0.3">
      <c r="A28" s="2">
        <v>8</v>
      </c>
      <c r="B28" s="2" t="s">
        <v>1800</v>
      </c>
      <c r="C28" s="20" t="s">
        <v>964</v>
      </c>
      <c r="D28" s="25" t="s">
        <v>1830</v>
      </c>
      <c r="E28" s="17" t="s">
        <v>1765</v>
      </c>
      <c r="F28" s="2" t="s">
        <v>1831</v>
      </c>
      <c r="G28" s="32" t="s">
        <v>1829</v>
      </c>
      <c r="H28" s="7" t="str">
        <f t="shared" si="0"/>
        <v>▶</v>
      </c>
    </row>
    <row r="29" spans="1:8" x14ac:dyDescent="0.3">
      <c r="A29" s="2">
        <v>9</v>
      </c>
      <c r="B29" s="2" t="s">
        <v>1800</v>
      </c>
      <c r="C29" s="20" t="s">
        <v>964</v>
      </c>
      <c r="D29" s="25" t="s">
        <v>1832</v>
      </c>
      <c r="E29" s="17" t="s">
        <v>1765</v>
      </c>
      <c r="F29" s="2" t="s">
        <v>1833</v>
      </c>
      <c r="G29" s="32" t="s">
        <v>1829</v>
      </c>
      <c r="H29" s="7" t="str">
        <f t="shared" si="0"/>
        <v>▶</v>
      </c>
    </row>
    <row r="30" spans="1:8" x14ac:dyDescent="0.3">
      <c r="A30" s="2">
        <v>10</v>
      </c>
      <c r="B30" s="2" t="s">
        <v>1800</v>
      </c>
      <c r="C30" s="20" t="s">
        <v>964</v>
      </c>
      <c r="D30" s="25" t="s">
        <v>1834</v>
      </c>
      <c r="E30" s="17" t="s">
        <v>1765</v>
      </c>
      <c r="F30" s="2" t="s">
        <v>1835</v>
      </c>
      <c r="G30" s="32" t="s">
        <v>1829</v>
      </c>
      <c r="H30" s="7" t="str">
        <f t="shared" si="0"/>
        <v>▶</v>
      </c>
    </row>
    <row r="31" spans="1:8" x14ac:dyDescent="0.3">
      <c r="A31" s="2">
        <v>11</v>
      </c>
      <c r="B31" s="2" t="s">
        <v>1800</v>
      </c>
      <c r="C31" s="20" t="s">
        <v>964</v>
      </c>
      <c r="D31" s="25" t="s">
        <v>1836</v>
      </c>
      <c r="E31" s="17" t="s">
        <v>1765</v>
      </c>
      <c r="F31" s="2" t="s">
        <v>1837</v>
      </c>
      <c r="G31" s="32" t="s">
        <v>1829</v>
      </c>
      <c r="H31" s="7" t="str">
        <f t="shared" si="0"/>
        <v>▶</v>
      </c>
    </row>
    <row r="32" spans="1:8" x14ac:dyDescent="0.3">
      <c r="A32" s="2">
        <v>12</v>
      </c>
      <c r="B32" s="2" t="s">
        <v>1800</v>
      </c>
      <c r="C32" s="20" t="s">
        <v>964</v>
      </c>
      <c r="D32" s="25" t="s">
        <v>1838</v>
      </c>
      <c r="E32" s="17" t="s">
        <v>1765</v>
      </c>
      <c r="F32" s="2" t="s">
        <v>1839</v>
      </c>
      <c r="G32" s="32" t="s">
        <v>1829</v>
      </c>
      <c r="H32" s="7" t="str">
        <f t="shared" si="0"/>
        <v>▶</v>
      </c>
    </row>
    <row r="33" spans="1:8" x14ac:dyDescent="0.3">
      <c r="A33" s="2">
        <v>13</v>
      </c>
      <c r="B33" s="2" t="s">
        <v>1800</v>
      </c>
      <c r="C33" s="20" t="s">
        <v>964</v>
      </c>
      <c r="D33" s="25" t="s">
        <v>1840</v>
      </c>
      <c r="E33" s="17" t="s">
        <v>1765</v>
      </c>
      <c r="F33" s="2" t="s">
        <v>1841</v>
      </c>
      <c r="G33" s="32" t="s">
        <v>1829</v>
      </c>
      <c r="H33" s="7" t="str">
        <f t="shared" si="0"/>
        <v>▶</v>
      </c>
    </row>
    <row r="34" spans="1:8" x14ac:dyDescent="0.3">
      <c r="A34" s="2">
        <v>14</v>
      </c>
      <c r="B34" s="2" t="s">
        <v>1800</v>
      </c>
      <c r="C34" s="20" t="s">
        <v>964</v>
      </c>
      <c r="D34" s="25" t="s">
        <v>1842</v>
      </c>
      <c r="E34" s="17" t="s">
        <v>1765</v>
      </c>
      <c r="F34" s="2" t="s">
        <v>1843</v>
      </c>
      <c r="G34" s="32" t="s">
        <v>1829</v>
      </c>
      <c r="H34" s="7" t="str">
        <f t="shared" si="0"/>
        <v>▶</v>
      </c>
    </row>
    <row r="35" spans="1:8" x14ac:dyDescent="0.3">
      <c r="A35" s="2">
        <v>15</v>
      </c>
      <c r="B35" s="2" t="s">
        <v>1800</v>
      </c>
      <c r="C35" s="20" t="s">
        <v>964</v>
      </c>
      <c r="D35" s="25" t="s">
        <v>1844</v>
      </c>
      <c r="E35" s="17" t="s">
        <v>1765</v>
      </c>
      <c r="F35" s="2" t="s">
        <v>1845</v>
      </c>
      <c r="G35" s="32" t="s">
        <v>1829</v>
      </c>
      <c r="H35" s="7" t="str">
        <f t="shared" si="0"/>
        <v>▶</v>
      </c>
    </row>
    <row r="36" spans="1:8" x14ac:dyDescent="0.3">
      <c r="A36" s="2">
        <v>1</v>
      </c>
      <c r="B36" s="2" t="s">
        <v>1800</v>
      </c>
      <c r="C36" s="20" t="s">
        <v>967</v>
      </c>
      <c r="D36" s="25" t="s">
        <v>1846</v>
      </c>
      <c r="E36" s="17" t="s">
        <v>1739</v>
      </c>
      <c r="F36" s="2" t="s">
        <v>967</v>
      </c>
      <c r="G36" s="32" t="s">
        <v>1740</v>
      </c>
      <c r="H36" s="7" t="str">
        <f t="shared" si="0"/>
        <v>▶</v>
      </c>
    </row>
    <row r="37" spans="1:8" x14ac:dyDescent="0.3">
      <c r="A37" s="2">
        <v>2</v>
      </c>
      <c r="B37" s="2" t="s">
        <v>1800</v>
      </c>
      <c r="C37" s="20" t="s">
        <v>967</v>
      </c>
      <c r="D37" s="25" t="s">
        <v>1847</v>
      </c>
      <c r="E37" s="17" t="s">
        <v>1786</v>
      </c>
      <c r="F37" s="2" t="s">
        <v>1848</v>
      </c>
      <c r="G37" s="32" t="s">
        <v>1822</v>
      </c>
      <c r="H37" s="7" t="str">
        <f t="shared" si="0"/>
        <v>▶</v>
      </c>
    </row>
    <row r="38" spans="1:8" x14ac:dyDescent="0.3">
      <c r="A38" s="2">
        <v>1</v>
      </c>
      <c r="B38" s="2" t="s">
        <v>1800</v>
      </c>
      <c r="C38" s="20" t="s">
        <v>970</v>
      </c>
      <c r="D38" s="25" t="s">
        <v>1849</v>
      </c>
      <c r="E38" s="17" t="s">
        <v>1850</v>
      </c>
      <c r="F38" s="2" t="s">
        <v>970</v>
      </c>
      <c r="G38" s="32" t="s">
        <v>1851</v>
      </c>
      <c r="H38" s="7" t="str">
        <f t="shared" si="0"/>
        <v>▶</v>
      </c>
    </row>
    <row r="39" spans="1:8" x14ac:dyDescent="0.3">
      <c r="A39" s="2">
        <v>2</v>
      </c>
      <c r="B39" s="2" t="s">
        <v>1800</v>
      </c>
      <c r="C39" s="20" t="s">
        <v>970</v>
      </c>
      <c r="D39" s="25" t="s">
        <v>1852</v>
      </c>
      <c r="E39" s="17" t="s">
        <v>1739</v>
      </c>
      <c r="F39" s="2" t="s">
        <v>970</v>
      </c>
      <c r="G39" s="32" t="s">
        <v>1758</v>
      </c>
      <c r="H39" s="7" t="str">
        <f t="shared" si="0"/>
        <v>▶</v>
      </c>
    </row>
    <row r="40" spans="1:8" x14ac:dyDescent="0.3">
      <c r="A40" s="2">
        <v>1</v>
      </c>
      <c r="B40" s="2" t="s">
        <v>1800</v>
      </c>
      <c r="C40" s="20" t="s">
        <v>973</v>
      </c>
      <c r="D40" s="25" t="s">
        <v>1857</v>
      </c>
      <c r="E40" s="17" t="s">
        <v>1858</v>
      </c>
      <c r="F40" s="2" t="s">
        <v>973</v>
      </c>
      <c r="G40" s="32" t="s">
        <v>1859</v>
      </c>
      <c r="H40" s="7" t="str">
        <f t="shared" si="0"/>
        <v>▶</v>
      </c>
    </row>
    <row r="41" spans="1:8" x14ac:dyDescent="0.3">
      <c r="A41" s="2">
        <v>2</v>
      </c>
      <c r="B41" s="2" t="s">
        <v>1800</v>
      </c>
      <c r="C41" s="20" t="s">
        <v>973</v>
      </c>
      <c r="D41" s="25" t="s">
        <v>1860</v>
      </c>
      <c r="E41" s="17" t="s">
        <v>1861</v>
      </c>
      <c r="F41" s="2" t="s">
        <v>973</v>
      </c>
      <c r="G41" s="32" t="s">
        <v>1862</v>
      </c>
      <c r="H41" s="7" t="str">
        <f t="shared" si="0"/>
        <v>▶</v>
      </c>
    </row>
    <row r="42" spans="1:8" x14ac:dyDescent="0.3">
      <c r="A42" s="2">
        <v>3</v>
      </c>
      <c r="B42" s="2" t="s">
        <v>1800</v>
      </c>
      <c r="C42" s="20" t="s">
        <v>973</v>
      </c>
      <c r="D42" s="25" t="s">
        <v>1863</v>
      </c>
      <c r="E42" s="17" t="s">
        <v>1864</v>
      </c>
      <c r="F42" s="2" t="s">
        <v>973</v>
      </c>
      <c r="G42" s="32" t="s">
        <v>1865</v>
      </c>
      <c r="H42" s="7" t="str">
        <f t="shared" si="0"/>
        <v>▶</v>
      </c>
    </row>
    <row r="43" spans="1:8" x14ac:dyDescent="0.3">
      <c r="A43" s="2">
        <v>4</v>
      </c>
      <c r="B43" s="2" t="s">
        <v>1800</v>
      </c>
      <c r="C43" s="20" t="s">
        <v>973</v>
      </c>
      <c r="D43" s="25" t="s">
        <v>1866</v>
      </c>
      <c r="E43" s="17" t="s">
        <v>1867</v>
      </c>
      <c r="F43" s="2" t="s">
        <v>973</v>
      </c>
      <c r="G43" s="32" t="s">
        <v>1865</v>
      </c>
      <c r="H43" s="7" t="str">
        <f t="shared" si="0"/>
        <v>▶</v>
      </c>
    </row>
    <row r="44" spans="1:8" x14ac:dyDescent="0.3">
      <c r="A44" s="2">
        <v>5</v>
      </c>
      <c r="B44" s="2" t="s">
        <v>1800</v>
      </c>
      <c r="C44" s="20" t="s">
        <v>973</v>
      </c>
      <c r="D44" s="25" t="s">
        <v>1868</v>
      </c>
      <c r="E44" s="17" t="s">
        <v>1869</v>
      </c>
      <c r="F44" s="2" t="s">
        <v>973</v>
      </c>
      <c r="G44" s="32" t="s">
        <v>1756</v>
      </c>
      <c r="H44" s="7" t="str">
        <f t="shared" si="0"/>
        <v>▶</v>
      </c>
    </row>
    <row r="45" spans="1:8" x14ac:dyDescent="0.3">
      <c r="A45" s="2">
        <v>6</v>
      </c>
      <c r="B45" s="2" t="s">
        <v>1800</v>
      </c>
      <c r="C45" s="20" t="s">
        <v>973</v>
      </c>
      <c r="D45" s="25" t="s">
        <v>1870</v>
      </c>
      <c r="E45" s="17" t="s">
        <v>1871</v>
      </c>
      <c r="F45" s="2" t="s">
        <v>973</v>
      </c>
      <c r="G45" s="32" t="s">
        <v>1872</v>
      </c>
      <c r="H45" s="7" t="str">
        <f t="shared" si="0"/>
        <v>▶</v>
      </c>
    </row>
    <row r="46" spans="1:8" x14ac:dyDescent="0.3">
      <c r="A46" s="2">
        <v>7</v>
      </c>
      <c r="B46" s="2" t="s">
        <v>1800</v>
      </c>
      <c r="C46" s="20" t="s">
        <v>973</v>
      </c>
      <c r="D46" s="25" t="s">
        <v>1873</v>
      </c>
      <c r="E46" s="17" t="s">
        <v>1874</v>
      </c>
      <c r="F46" s="2" t="s">
        <v>1875</v>
      </c>
      <c r="G46" s="32" t="s">
        <v>1872</v>
      </c>
      <c r="H46" s="7" t="str">
        <f t="shared" si="0"/>
        <v>▶</v>
      </c>
    </row>
    <row r="47" spans="1:8" x14ac:dyDescent="0.3">
      <c r="A47" s="2">
        <v>8</v>
      </c>
      <c r="B47" s="2" t="s">
        <v>1800</v>
      </c>
      <c r="C47" s="20" t="s">
        <v>973</v>
      </c>
      <c r="D47" s="25" t="s">
        <v>1876</v>
      </c>
      <c r="E47" s="17" t="s">
        <v>1798</v>
      </c>
      <c r="F47" s="2" t="s">
        <v>973</v>
      </c>
      <c r="G47" s="32" t="s">
        <v>1877</v>
      </c>
      <c r="H47" s="7" t="str">
        <f t="shared" si="0"/>
        <v>▶</v>
      </c>
    </row>
    <row r="48" spans="1:8" x14ac:dyDescent="0.3">
      <c r="A48" s="2">
        <v>9</v>
      </c>
      <c r="B48" s="2" t="s">
        <v>1800</v>
      </c>
      <c r="C48" s="20" t="s">
        <v>973</v>
      </c>
      <c r="D48" s="25" t="s">
        <v>1878</v>
      </c>
      <c r="E48" s="17" t="s">
        <v>1765</v>
      </c>
      <c r="F48" s="2" t="s">
        <v>1879</v>
      </c>
      <c r="G48" s="32" t="s">
        <v>1880</v>
      </c>
      <c r="H48" s="7" t="str">
        <f t="shared" si="0"/>
        <v>▶</v>
      </c>
    </row>
    <row r="49" spans="1:8" x14ac:dyDescent="0.3">
      <c r="A49" s="2">
        <v>10</v>
      </c>
      <c r="B49" s="2" t="s">
        <v>1800</v>
      </c>
      <c r="C49" s="20" t="s">
        <v>973</v>
      </c>
      <c r="D49" s="25" t="s">
        <v>1881</v>
      </c>
      <c r="E49" s="17" t="s">
        <v>1786</v>
      </c>
      <c r="F49" s="2" t="s">
        <v>1879</v>
      </c>
      <c r="G49" s="32" t="s">
        <v>1880</v>
      </c>
      <c r="H49" s="7" t="str">
        <f t="shared" si="0"/>
        <v>▶</v>
      </c>
    </row>
    <row r="50" spans="1:8" x14ac:dyDescent="0.3">
      <c r="A50" s="2">
        <v>1</v>
      </c>
      <c r="B50" s="2" t="s">
        <v>1800</v>
      </c>
      <c r="C50" s="20" t="s">
        <v>976</v>
      </c>
      <c r="D50" s="25" t="s">
        <v>1882</v>
      </c>
      <c r="E50" s="17" t="s">
        <v>1883</v>
      </c>
      <c r="F50" s="2" t="s">
        <v>1884</v>
      </c>
      <c r="G50" s="32" t="s">
        <v>1885</v>
      </c>
      <c r="H50" s="7" t="str">
        <f t="shared" si="0"/>
        <v>▶</v>
      </c>
    </row>
    <row r="51" spans="1:8" x14ac:dyDescent="0.3">
      <c r="A51" s="2">
        <v>2</v>
      </c>
      <c r="B51" s="2" t="s">
        <v>1800</v>
      </c>
      <c r="C51" s="20" t="s">
        <v>976</v>
      </c>
      <c r="D51" s="25" t="s">
        <v>1886</v>
      </c>
      <c r="E51" s="17" t="s">
        <v>1887</v>
      </c>
      <c r="F51" s="2" t="s">
        <v>1884</v>
      </c>
      <c r="G51" s="32" t="s">
        <v>1737</v>
      </c>
      <c r="H51" s="7" t="str">
        <f t="shared" si="0"/>
        <v>▶</v>
      </c>
    </row>
    <row r="52" spans="1:8" x14ac:dyDescent="0.3">
      <c r="A52" s="2">
        <v>3</v>
      </c>
      <c r="B52" s="2" t="s">
        <v>1800</v>
      </c>
      <c r="C52" s="20" t="s">
        <v>976</v>
      </c>
      <c r="D52" s="25" t="s">
        <v>1888</v>
      </c>
      <c r="E52" s="17" t="s">
        <v>1739</v>
      </c>
      <c r="F52" s="2" t="s">
        <v>976</v>
      </c>
      <c r="G52" s="32" t="s">
        <v>1822</v>
      </c>
      <c r="H52" s="7" t="str">
        <f t="shared" si="0"/>
        <v>▶</v>
      </c>
    </row>
    <row r="53" spans="1:8" x14ac:dyDescent="0.3">
      <c r="A53" s="2">
        <v>1</v>
      </c>
      <c r="B53" s="2" t="s">
        <v>1800</v>
      </c>
      <c r="C53" s="20" t="s">
        <v>979</v>
      </c>
      <c r="D53" s="25" t="s">
        <v>1889</v>
      </c>
      <c r="E53" s="17" t="s">
        <v>1890</v>
      </c>
      <c r="F53" s="2" t="s">
        <v>979</v>
      </c>
      <c r="G53" s="32" t="s">
        <v>1769</v>
      </c>
      <c r="H53" s="7" t="str">
        <f t="shared" si="0"/>
        <v>▶</v>
      </c>
    </row>
    <row r="54" spans="1:8" x14ac:dyDescent="0.3">
      <c r="A54" s="2">
        <v>2</v>
      </c>
      <c r="B54" s="2" t="s">
        <v>1800</v>
      </c>
      <c r="C54" s="20" t="s">
        <v>979</v>
      </c>
      <c r="D54" s="25" t="s">
        <v>1891</v>
      </c>
      <c r="E54" s="17" t="s">
        <v>1739</v>
      </c>
      <c r="F54" s="2" t="s">
        <v>979</v>
      </c>
      <c r="G54" s="32" t="s">
        <v>1758</v>
      </c>
      <c r="H54" s="7" t="str">
        <f t="shared" si="0"/>
        <v>▶</v>
      </c>
    </row>
    <row r="55" spans="1:8" x14ac:dyDescent="0.3">
      <c r="A55" s="2">
        <v>1</v>
      </c>
      <c r="B55" s="2" t="s">
        <v>1800</v>
      </c>
      <c r="C55" s="20" t="s">
        <v>982</v>
      </c>
      <c r="D55" s="25" t="s">
        <v>1892</v>
      </c>
      <c r="E55" s="17" t="s">
        <v>1893</v>
      </c>
      <c r="F55" s="2" t="s">
        <v>982</v>
      </c>
      <c r="G55" s="32" t="s">
        <v>1885</v>
      </c>
      <c r="H55" s="7" t="str">
        <f t="shared" si="0"/>
        <v>▶</v>
      </c>
    </row>
    <row r="56" spans="1:8" x14ac:dyDescent="0.3">
      <c r="A56" s="2">
        <v>2</v>
      </c>
      <c r="B56" s="2" t="s">
        <v>1800</v>
      </c>
      <c r="C56" s="20" t="s">
        <v>982</v>
      </c>
      <c r="D56" s="25" t="s">
        <v>1894</v>
      </c>
      <c r="E56" s="17" t="s">
        <v>1739</v>
      </c>
      <c r="F56" s="2" t="s">
        <v>982</v>
      </c>
      <c r="G56" s="32" t="s">
        <v>1740</v>
      </c>
      <c r="H56" s="7" t="str">
        <f t="shared" si="0"/>
        <v>▶</v>
      </c>
    </row>
    <row r="57" spans="1:8" x14ac:dyDescent="0.3">
      <c r="A57" s="2">
        <v>1</v>
      </c>
      <c r="B57" s="2" t="s">
        <v>1800</v>
      </c>
      <c r="C57" s="20" t="s">
        <v>985</v>
      </c>
      <c r="D57" s="25" t="s">
        <v>1895</v>
      </c>
      <c r="E57" s="18" t="s">
        <v>1896</v>
      </c>
      <c r="F57" s="2" t="s">
        <v>985</v>
      </c>
      <c r="G57" s="32" t="s">
        <v>1758</v>
      </c>
      <c r="H57" s="7" t="str">
        <f t="shared" si="0"/>
        <v>▶</v>
      </c>
    </row>
    <row r="58" spans="1:8" x14ac:dyDescent="0.3">
      <c r="A58" s="2">
        <v>2</v>
      </c>
      <c r="B58" s="2" t="s">
        <v>1800</v>
      </c>
      <c r="C58" s="20" t="s">
        <v>985</v>
      </c>
      <c r="D58" s="25" t="s">
        <v>1897</v>
      </c>
      <c r="E58" s="17" t="s">
        <v>1890</v>
      </c>
      <c r="F58" s="2" t="s">
        <v>985</v>
      </c>
      <c r="G58" s="32" t="s">
        <v>1822</v>
      </c>
      <c r="H58" s="7" t="str">
        <f t="shared" si="0"/>
        <v>▶</v>
      </c>
    </row>
    <row r="59" spans="1:8" x14ac:dyDescent="0.3">
      <c r="A59" s="2">
        <v>3</v>
      </c>
      <c r="B59" s="2" t="s">
        <v>1800</v>
      </c>
      <c r="C59" s="20" t="s">
        <v>985</v>
      </c>
      <c r="D59" s="25" t="s">
        <v>1898</v>
      </c>
      <c r="E59" s="17" t="s">
        <v>1739</v>
      </c>
      <c r="F59" s="2" t="s">
        <v>985</v>
      </c>
      <c r="G59" s="32" t="s">
        <v>1822</v>
      </c>
      <c r="H59" s="7" t="str">
        <f t="shared" si="0"/>
        <v>▶</v>
      </c>
    </row>
    <row r="60" spans="1:8" x14ac:dyDescent="0.3">
      <c r="A60" s="2">
        <v>1</v>
      </c>
      <c r="B60" s="2" t="s">
        <v>1800</v>
      </c>
      <c r="C60" s="20" t="s">
        <v>988</v>
      </c>
      <c r="D60" s="25" t="s">
        <v>1899</v>
      </c>
      <c r="E60" s="17" t="s">
        <v>1890</v>
      </c>
      <c r="F60" s="2" t="s">
        <v>988</v>
      </c>
      <c r="G60" s="32" t="s">
        <v>1758</v>
      </c>
      <c r="H60" s="7" t="str">
        <f t="shared" si="0"/>
        <v>▶</v>
      </c>
    </row>
    <row r="61" spans="1:8" x14ac:dyDescent="0.3">
      <c r="A61" s="2">
        <v>2</v>
      </c>
      <c r="B61" s="2" t="s">
        <v>1800</v>
      </c>
      <c r="C61" s="20" t="s">
        <v>988</v>
      </c>
      <c r="D61" s="25" t="s">
        <v>1900</v>
      </c>
      <c r="E61" s="17" t="s">
        <v>1739</v>
      </c>
      <c r="F61" s="2" t="s">
        <v>988</v>
      </c>
      <c r="G61" s="32" t="s">
        <v>1758</v>
      </c>
      <c r="H61" s="7" t="str">
        <f t="shared" si="0"/>
        <v>▶</v>
      </c>
    </row>
    <row r="62" spans="1:8" x14ac:dyDescent="0.3">
      <c r="A62" s="2">
        <v>1</v>
      </c>
      <c r="B62" s="2" t="s">
        <v>1800</v>
      </c>
      <c r="C62" s="20" t="s">
        <v>991</v>
      </c>
      <c r="D62" s="25" t="s">
        <v>1904</v>
      </c>
      <c r="E62" s="17" t="s">
        <v>1786</v>
      </c>
      <c r="F62" s="2" t="s">
        <v>1905</v>
      </c>
      <c r="G62" s="32" t="s">
        <v>1862</v>
      </c>
      <c r="H62" s="7" t="str">
        <f t="shared" si="0"/>
        <v>▶</v>
      </c>
    </row>
    <row r="63" spans="1:8" x14ac:dyDescent="0.3">
      <c r="A63" s="2">
        <v>2</v>
      </c>
      <c r="B63" s="2" t="s">
        <v>1800</v>
      </c>
      <c r="C63" s="20" t="s">
        <v>991</v>
      </c>
      <c r="D63" s="25" t="s">
        <v>1906</v>
      </c>
      <c r="E63" s="17" t="s">
        <v>1765</v>
      </c>
      <c r="F63" s="2" t="s">
        <v>1907</v>
      </c>
      <c r="G63" s="32" t="s">
        <v>1737</v>
      </c>
      <c r="H63" s="7" t="str">
        <f t="shared" si="0"/>
        <v>▶</v>
      </c>
    </row>
    <row r="64" spans="1:8" x14ac:dyDescent="0.3">
      <c r="A64" s="2">
        <v>3</v>
      </c>
      <c r="B64" s="2" t="s">
        <v>1800</v>
      </c>
      <c r="C64" s="20" t="s">
        <v>991</v>
      </c>
      <c r="D64" s="25" t="s">
        <v>1908</v>
      </c>
      <c r="E64" s="17" t="s">
        <v>1786</v>
      </c>
      <c r="F64" s="2" t="s">
        <v>1905</v>
      </c>
      <c r="G64" s="32" t="s">
        <v>1737</v>
      </c>
      <c r="H64" s="7" t="str">
        <f t="shared" si="0"/>
        <v>▶</v>
      </c>
    </row>
    <row r="65" spans="1:8" x14ac:dyDescent="0.3">
      <c r="A65" s="2">
        <v>4</v>
      </c>
      <c r="B65" s="2" t="s">
        <v>1800</v>
      </c>
      <c r="C65" s="20" t="s">
        <v>991</v>
      </c>
      <c r="D65" s="25" t="s">
        <v>1909</v>
      </c>
      <c r="E65" s="17" t="s">
        <v>1765</v>
      </c>
      <c r="F65" s="2" t="s">
        <v>1905</v>
      </c>
      <c r="G65" s="32" t="s">
        <v>1737</v>
      </c>
      <c r="H65" s="7" t="str">
        <f t="shared" si="0"/>
        <v>▶</v>
      </c>
    </row>
    <row r="66" spans="1:8" x14ac:dyDescent="0.3">
      <c r="A66" s="2">
        <v>5</v>
      </c>
      <c r="B66" s="2" t="s">
        <v>1800</v>
      </c>
      <c r="C66" s="20" t="s">
        <v>991</v>
      </c>
      <c r="D66" s="25" t="s">
        <v>1910</v>
      </c>
      <c r="E66" s="17" t="s">
        <v>1786</v>
      </c>
      <c r="F66" s="2" t="s">
        <v>1905</v>
      </c>
      <c r="G66" s="32" t="s">
        <v>1769</v>
      </c>
      <c r="H66" s="7" t="str">
        <f t="shared" si="0"/>
        <v>▶</v>
      </c>
    </row>
    <row r="67" spans="1:8" x14ac:dyDescent="0.3">
      <c r="A67" s="2">
        <v>6</v>
      </c>
      <c r="B67" s="2" t="s">
        <v>1800</v>
      </c>
      <c r="C67" s="20" t="s">
        <v>991</v>
      </c>
      <c r="D67" s="25" t="s">
        <v>1911</v>
      </c>
      <c r="E67" s="17" t="s">
        <v>1739</v>
      </c>
      <c r="F67" s="2" t="s">
        <v>991</v>
      </c>
      <c r="G67" s="32" t="s">
        <v>1758</v>
      </c>
      <c r="H67" s="7" t="str">
        <f t="shared" ref="H67:H130" si="1">IF(ISBLANK($D67),"",HYPERLINK($D67,"▶"))</f>
        <v>▶</v>
      </c>
    </row>
    <row r="68" spans="1:8" ht="33" x14ac:dyDescent="0.3">
      <c r="A68" s="2">
        <v>7</v>
      </c>
      <c r="B68" s="2" t="s">
        <v>1800</v>
      </c>
      <c r="C68" s="20" t="s">
        <v>991</v>
      </c>
      <c r="D68" s="25" t="s">
        <v>1912</v>
      </c>
      <c r="E68" s="17" t="s">
        <v>1913</v>
      </c>
      <c r="F68" s="2" t="s">
        <v>991</v>
      </c>
      <c r="G68" s="32" t="s">
        <v>1822</v>
      </c>
      <c r="H68" s="7" t="str">
        <f t="shared" si="1"/>
        <v>▶</v>
      </c>
    </row>
    <row r="69" spans="1:8" x14ac:dyDescent="0.3">
      <c r="A69" s="2">
        <v>8</v>
      </c>
      <c r="B69" s="2" t="s">
        <v>1800</v>
      </c>
      <c r="C69" s="20" t="s">
        <v>991</v>
      </c>
      <c r="D69" s="25" t="s">
        <v>1914</v>
      </c>
      <c r="E69" s="17" t="s">
        <v>1915</v>
      </c>
      <c r="F69" s="2" t="s">
        <v>991</v>
      </c>
      <c r="G69" s="32" t="s">
        <v>1822</v>
      </c>
      <c r="H69" s="7" t="str">
        <f t="shared" si="1"/>
        <v>▶</v>
      </c>
    </row>
    <row r="70" spans="1:8" x14ac:dyDescent="0.3">
      <c r="A70" s="2">
        <v>9</v>
      </c>
      <c r="B70" s="2" t="s">
        <v>1800</v>
      </c>
      <c r="C70" s="20" t="s">
        <v>991</v>
      </c>
      <c r="D70" s="25" t="s">
        <v>1916</v>
      </c>
      <c r="E70" s="17" t="s">
        <v>1917</v>
      </c>
      <c r="F70" s="2" t="s">
        <v>991</v>
      </c>
      <c r="G70" s="32" t="s">
        <v>1829</v>
      </c>
      <c r="H70" s="7" t="str">
        <f t="shared" si="1"/>
        <v>▶</v>
      </c>
    </row>
    <row r="71" spans="1:8" x14ac:dyDescent="0.3">
      <c r="H71" s="7" t="str">
        <f t="shared" si="1"/>
        <v/>
      </c>
    </row>
    <row r="72" spans="1:8" x14ac:dyDescent="0.3">
      <c r="H72" s="7" t="str">
        <f t="shared" si="1"/>
        <v/>
      </c>
    </row>
    <row r="73" spans="1:8" x14ac:dyDescent="0.3">
      <c r="H73" s="7" t="str">
        <f t="shared" si="1"/>
        <v/>
      </c>
    </row>
    <row r="74" spans="1:8" x14ac:dyDescent="0.3">
      <c r="H74" s="7" t="str">
        <f t="shared" si="1"/>
        <v/>
      </c>
    </row>
    <row r="75" spans="1:8" x14ac:dyDescent="0.3">
      <c r="H75" s="7" t="str">
        <f t="shared" si="1"/>
        <v/>
      </c>
    </row>
    <row r="76" spans="1:8" x14ac:dyDescent="0.3">
      <c r="H76" s="7" t="str">
        <f t="shared" si="1"/>
        <v/>
      </c>
    </row>
    <row r="77" spans="1:8" x14ac:dyDescent="0.3">
      <c r="H77" s="7" t="str">
        <f t="shared" si="1"/>
        <v/>
      </c>
    </row>
    <row r="78" spans="1:8" x14ac:dyDescent="0.3">
      <c r="H78" s="7" t="str">
        <f t="shared" si="1"/>
        <v/>
      </c>
    </row>
    <row r="79" spans="1:8" x14ac:dyDescent="0.3">
      <c r="H79" s="7" t="str">
        <f t="shared" si="1"/>
        <v/>
      </c>
    </row>
    <row r="80" spans="1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75" style="5" customWidth="1"/>
    <col min="2" max="2" width="0.875" style="23" customWidth="1"/>
    <col min="3" max="3" width="18.7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1442</v>
      </c>
      <c r="B2" s="22" t="s">
        <v>1443</v>
      </c>
      <c r="C2" s="2" t="s">
        <v>1444</v>
      </c>
      <c r="D2" s="2" t="s">
        <v>1445</v>
      </c>
      <c r="E2" s="7" t="str">
        <f>IF(ISBLANK($B2),"",HYPERLINK($B2,"▶"))</f>
        <v>▶</v>
      </c>
    </row>
    <row r="3" spans="1:5" x14ac:dyDescent="0.3">
      <c r="A3" s="5" t="s">
        <v>1446</v>
      </c>
      <c r="B3" s="22" t="s">
        <v>1447</v>
      </c>
      <c r="C3" s="2" t="s">
        <v>1448</v>
      </c>
      <c r="D3" s="2" t="s">
        <v>1445</v>
      </c>
      <c r="E3" s="7" t="str">
        <f t="shared" ref="E3:E66" si="0">IF(ISBLANK($B3),"",HYPERLINK($B3,"▶"))</f>
        <v>▶</v>
      </c>
    </row>
    <row r="4" spans="1:5" x14ac:dyDescent="0.3">
      <c r="A4" s="5" t="s">
        <v>1449</v>
      </c>
      <c r="B4" s="22" t="s">
        <v>1450</v>
      </c>
      <c r="C4" s="2" t="s">
        <v>1444</v>
      </c>
      <c r="D4" s="2" t="s">
        <v>1445</v>
      </c>
      <c r="E4" s="7" t="str">
        <f t="shared" si="0"/>
        <v>▶</v>
      </c>
    </row>
    <row r="5" spans="1:5" x14ac:dyDescent="0.3">
      <c r="A5" s="5" t="s">
        <v>1451</v>
      </c>
      <c r="B5" s="22" t="s">
        <v>1452</v>
      </c>
      <c r="C5" s="2" t="s">
        <v>1453</v>
      </c>
      <c r="D5" s="2" t="s">
        <v>1445</v>
      </c>
      <c r="E5" s="7" t="str">
        <f t="shared" si="0"/>
        <v>▶</v>
      </c>
    </row>
    <row r="6" spans="1:5" x14ac:dyDescent="0.3">
      <c r="A6" s="5" t="s">
        <v>1454</v>
      </c>
      <c r="B6" s="22" t="s">
        <v>1455</v>
      </c>
      <c r="C6" s="2" t="s">
        <v>1456</v>
      </c>
      <c r="D6" s="2" t="s">
        <v>1445</v>
      </c>
      <c r="E6" s="7" t="str">
        <f t="shared" si="0"/>
        <v>▶</v>
      </c>
    </row>
    <row r="7" spans="1:5" x14ac:dyDescent="0.3">
      <c r="A7" s="5" t="s">
        <v>1457</v>
      </c>
      <c r="B7" s="22" t="s">
        <v>1458</v>
      </c>
      <c r="C7" s="2" t="s">
        <v>1444</v>
      </c>
      <c r="D7" s="2" t="s">
        <v>1445</v>
      </c>
      <c r="E7" s="7" t="str">
        <f t="shared" si="0"/>
        <v>▶</v>
      </c>
    </row>
    <row r="8" spans="1:5" x14ac:dyDescent="0.3">
      <c r="A8" s="5" t="s">
        <v>1459</v>
      </c>
      <c r="B8" s="22" t="s">
        <v>1460</v>
      </c>
      <c r="C8" s="2" t="s">
        <v>1453</v>
      </c>
      <c r="D8" s="2" t="s">
        <v>1445</v>
      </c>
      <c r="E8" s="7" t="str">
        <f t="shared" si="0"/>
        <v>▶</v>
      </c>
    </row>
    <row r="9" spans="1:5" x14ac:dyDescent="0.3">
      <c r="A9" s="5" t="s">
        <v>1461</v>
      </c>
      <c r="B9" s="22" t="s">
        <v>1462</v>
      </c>
      <c r="C9" s="2" t="s">
        <v>1463</v>
      </c>
      <c r="D9" s="2" t="s">
        <v>1445</v>
      </c>
      <c r="E9" s="7" t="str">
        <f t="shared" si="0"/>
        <v>▶</v>
      </c>
    </row>
    <row r="10" spans="1:5" x14ac:dyDescent="0.3">
      <c r="A10" s="5" t="s">
        <v>1464</v>
      </c>
      <c r="B10" s="22" t="s">
        <v>1465</v>
      </c>
      <c r="C10" s="2" t="s">
        <v>1466</v>
      </c>
      <c r="D10" s="2" t="s">
        <v>1445</v>
      </c>
      <c r="E10" s="7" t="str">
        <f t="shared" si="0"/>
        <v>▶</v>
      </c>
    </row>
    <row r="11" spans="1:5" x14ac:dyDescent="0.3">
      <c r="A11" s="5" t="s">
        <v>1467</v>
      </c>
      <c r="B11" s="22" t="s">
        <v>1468</v>
      </c>
      <c r="C11" s="2" t="s">
        <v>1453</v>
      </c>
      <c r="D11" s="2" t="s">
        <v>1445</v>
      </c>
      <c r="E11" s="7" t="str">
        <f t="shared" si="0"/>
        <v>▶</v>
      </c>
    </row>
    <row r="12" spans="1:5" x14ac:dyDescent="0.3">
      <c r="A12" s="5" t="s">
        <v>1469</v>
      </c>
      <c r="B12" s="22" t="s">
        <v>1470</v>
      </c>
      <c r="C12" s="2" t="s">
        <v>1471</v>
      </c>
      <c r="D12" s="2" t="s">
        <v>1445</v>
      </c>
      <c r="E12" s="7" t="str">
        <f t="shared" si="0"/>
        <v>▶</v>
      </c>
    </row>
    <row r="13" spans="1:5" x14ac:dyDescent="0.3">
      <c r="A13" s="5" t="s">
        <v>1472</v>
      </c>
      <c r="B13" s="22" t="s">
        <v>1473</v>
      </c>
      <c r="C13" s="2" t="s">
        <v>1466</v>
      </c>
      <c r="D13" s="2" t="s">
        <v>1445</v>
      </c>
      <c r="E13" s="7" t="str">
        <f t="shared" si="0"/>
        <v>▶</v>
      </c>
    </row>
    <row r="14" spans="1:5" x14ac:dyDescent="0.3">
      <c r="A14" s="5" t="s">
        <v>1474</v>
      </c>
      <c r="B14" s="22" t="s">
        <v>1475</v>
      </c>
      <c r="C14" s="2" t="s">
        <v>1444</v>
      </c>
      <c r="D14" s="2" t="s">
        <v>1445</v>
      </c>
      <c r="E14" s="7" t="str">
        <f t="shared" si="0"/>
        <v>▶</v>
      </c>
    </row>
    <row r="15" spans="1:5" x14ac:dyDescent="0.3">
      <c r="A15" s="5" t="s">
        <v>1476</v>
      </c>
      <c r="B15" s="22" t="s">
        <v>1477</v>
      </c>
      <c r="C15" s="2" t="s">
        <v>1471</v>
      </c>
      <c r="D15" s="2" t="s">
        <v>1445</v>
      </c>
      <c r="E15" s="7" t="str">
        <f t="shared" si="0"/>
        <v>▶</v>
      </c>
    </row>
    <row r="16" spans="1:5" x14ac:dyDescent="0.3">
      <c r="A16" s="5" t="s">
        <v>1478</v>
      </c>
      <c r="B16" s="22" t="s">
        <v>1479</v>
      </c>
      <c r="C16" s="2" t="s">
        <v>1480</v>
      </c>
      <c r="D16" s="2" t="s">
        <v>1445</v>
      </c>
      <c r="E16" s="7" t="str">
        <f t="shared" si="0"/>
        <v>▶</v>
      </c>
    </row>
    <row r="17" spans="1:5" x14ac:dyDescent="0.3">
      <c r="A17" s="5" t="s">
        <v>1481</v>
      </c>
      <c r="B17" s="22" t="s">
        <v>1482</v>
      </c>
      <c r="C17" s="2" t="s">
        <v>1480</v>
      </c>
      <c r="D17" s="2" t="s">
        <v>1445</v>
      </c>
      <c r="E17" s="7" t="str">
        <f t="shared" si="0"/>
        <v>▶</v>
      </c>
    </row>
    <row r="18" spans="1:5" x14ac:dyDescent="0.3">
      <c r="B18" s="22"/>
      <c r="E18" s="7" t="str">
        <f t="shared" si="0"/>
        <v/>
      </c>
    </row>
    <row r="19" spans="1:5" x14ac:dyDescent="0.3">
      <c r="B19" s="22"/>
      <c r="E19" s="7" t="str">
        <f t="shared" si="0"/>
        <v/>
      </c>
    </row>
    <row r="20" spans="1:5" x14ac:dyDescent="0.3">
      <c r="B20" s="22"/>
      <c r="E20" s="7" t="str">
        <f t="shared" si="0"/>
        <v/>
      </c>
    </row>
    <row r="21" spans="1:5" x14ac:dyDescent="0.3">
      <c r="E21" s="7" t="str">
        <f t="shared" si="0"/>
        <v/>
      </c>
    </row>
    <row r="22" spans="1:5" x14ac:dyDescent="0.3">
      <c r="E22" s="7" t="str">
        <f t="shared" si="0"/>
        <v/>
      </c>
    </row>
    <row r="23" spans="1:5" x14ac:dyDescent="0.3">
      <c r="E23" s="7" t="str">
        <f t="shared" si="0"/>
        <v/>
      </c>
    </row>
    <row r="24" spans="1:5" x14ac:dyDescent="0.3">
      <c r="E24" s="7" t="str">
        <f t="shared" si="0"/>
        <v/>
      </c>
    </row>
    <row r="25" spans="1:5" x14ac:dyDescent="0.3">
      <c r="E25" s="7" t="str">
        <f t="shared" si="0"/>
        <v/>
      </c>
    </row>
    <row r="26" spans="1:5" x14ac:dyDescent="0.3">
      <c r="E26" s="7" t="str">
        <f t="shared" si="0"/>
        <v/>
      </c>
    </row>
    <row r="27" spans="1:5" x14ac:dyDescent="0.3">
      <c r="E27" s="7" t="str">
        <f t="shared" si="0"/>
        <v/>
      </c>
    </row>
    <row r="28" spans="1:5" x14ac:dyDescent="0.3">
      <c r="E28" s="7" t="str">
        <f t="shared" si="0"/>
        <v/>
      </c>
    </row>
    <row r="29" spans="1:5" x14ac:dyDescent="0.3">
      <c r="E29" s="7" t="str">
        <f t="shared" si="0"/>
        <v/>
      </c>
    </row>
    <row r="30" spans="1:5" x14ac:dyDescent="0.3">
      <c r="E30" s="7" t="str">
        <f t="shared" si="0"/>
        <v/>
      </c>
    </row>
    <row r="31" spans="1:5" x14ac:dyDescent="0.3">
      <c r="E31" s="7" t="str">
        <f t="shared" si="0"/>
        <v/>
      </c>
    </row>
    <row r="32" spans="1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375" style="5" customWidth="1"/>
    <col min="2" max="2" width="0.875" style="23" customWidth="1"/>
    <col min="3" max="3" width="19.125" style="2" customWidth="1"/>
    <col min="4" max="4" width="13.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1483</v>
      </c>
      <c r="B2" s="22" t="s">
        <v>1484</v>
      </c>
      <c r="C2" s="2" t="s">
        <v>1485</v>
      </c>
      <c r="D2" s="2" t="s">
        <v>1445</v>
      </c>
      <c r="E2" s="7" t="str">
        <f>IF(ISBLANK($B2),"",HYPERLINK($B2,"▶"))</f>
        <v>▶</v>
      </c>
    </row>
    <row r="3" spans="1:5" x14ac:dyDescent="0.3">
      <c r="A3" s="5" t="s">
        <v>1486</v>
      </c>
      <c r="B3" s="22" t="s">
        <v>1487</v>
      </c>
      <c r="C3" s="2" t="s">
        <v>1488</v>
      </c>
      <c r="D3" s="2" t="s">
        <v>1445</v>
      </c>
      <c r="E3" s="7" t="str">
        <f t="shared" ref="E3:E66" si="0">IF(ISBLANK($B3),"",HYPERLINK($B3,"▶"))</f>
        <v>▶</v>
      </c>
    </row>
    <row r="4" spans="1:5" x14ac:dyDescent="0.3">
      <c r="A4" s="5" t="s">
        <v>1489</v>
      </c>
      <c r="B4" s="22" t="s">
        <v>1490</v>
      </c>
      <c r="C4" s="2" t="s">
        <v>1488</v>
      </c>
      <c r="D4" s="2" t="s">
        <v>1445</v>
      </c>
      <c r="E4" s="7" t="str">
        <f t="shared" si="0"/>
        <v>▶</v>
      </c>
    </row>
    <row r="5" spans="1:5" x14ac:dyDescent="0.3">
      <c r="A5" s="5" t="s">
        <v>1491</v>
      </c>
      <c r="B5" s="22" t="s">
        <v>1492</v>
      </c>
      <c r="C5" s="2" t="s">
        <v>1488</v>
      </c>
      <c r="D5" s="2" t="s">
        <v>1445</v>
      </c>
      <c r="E5" s="7" t="str">
        <f t="shared" si="0"/>
        <v>▶</v>
      </c>
    </row>
    <row r="6" spans="1:5" x14ac:dyDescent="0.3">
      <c r="A6" s="5" t="s">
        <v>1493</v>
      </c>
      <c r="B6" s="22" t="s">
        <v>1494</v>
      </c>
      <c r="C6" s="2" t="s">
        <v>1488</v>
      </c>
      <c r="D6" s="2" t="s">
        <v>1445</v>
      </c>
      <c r="E6" s="7" t="str">
        <f t="shared" si="0"/>
        <v>▶</v>
      </c>
    </row>
    <row r="7" spans="1:5" x14ac:dyDescent="0.3">
      <c r="A7" s="5" t="s">
        <v>1495</v>
      </c>
      <c r="B7" s="22" t="s">
        <v>1496</v>
      </c>
      <c r="C7" s="2" t="s">
        <v>1488</v>
      </c>
      <c r="D7" s="2" t="s">
        <v>1445</v>
      </c>
      <c r="E7" s="7" t="str">
        <f t="shared" si="0"/>
        <v>▶</v>
      </c>
    </row>
    <row r="8" spans="1:5" x14ac:dyDescent="0.3">
      <c r="A8" s="5" t="s">
        <v>1497</v>
      </c>
      <c r="B8" s="22" t="s">
        <v>1498</v>
      </c>
      <c r="C8" s="2" t="s">
        <v>1488</v>
      </c>
      <c r="D8" s="2" t="s">
        <v>1445</v>
      </c>
      <c r="E8" s="7" t="str">
        <f t="shared" si="0"/>
        <v>▶</v>
      </c>
    </row>
    <row r="9" spans="1:5" x14ac:dyDescent="0.3">
      <c r="A9" s="5" t="s">
        <v>1499</v>
      </c>
      <c r="B9" s="23" t="s">
        <v>1500</v>
      </c>
      <c r="C9" s="2" t="s">
        <v>1501</v>
      </c>
      <c r="D9" s="2" t="s">
        <v>1445</v>
      </c>
      <c r="E9" s="7" t="str">
        <f t="shared" si="0"/>
        <v>▶</v>
      </c>
    </row>
    <row r="10" spans="1:5" x14ac:dyDescent="0.3">
      <c r="A10" s="5" t="s">
        <v>1502</v>
      </c>
      <c r="B10" s="23" t="s">
        <v>1503</v>
      </c>
      <c r="C10" s="2" t="s">
        <v>1480</v>
      </c>
      <c r="D10" s="2" t="s">
        <v>1445</v>
      </c>
      <c r="E10" s="7" t="str">
        <f t="shared" si="0"/>
        <v>▶</v>
      </c>
    </row>
    <row r="11" spans="1:5" x14ac:dyDescent="0.3">
      <c r="A11" s="5" t="s">
        <v>1504</v>
      </c>
      <c r="B11" s="23" t="s">
        <v>1505</v>
      </c>
      <c r="C11" s="2" t="s">
        <v>1506</v>
      </c>
      <c r="D11" s="2" t="s">
        <v>1445</v>
      </c>
      <c r="E11" s="7" t="str">
        <f t="shared" si="0"/>
        <v>▶</v>
      </c>
    </row>
    <row r="12" spans="1:5" x14ac:dyDescent="0.3">
      <c r="A12" s="5" t="s">
        <v>1507</v>
      </c>
      <c r="B12" s="23" t="s">
        <v>1508</v>
      </c>
      <c r="C12" s="2" t="s">
        <v>1471</v>
      </c>
      <c r="D12" s="2" t="s">
        <v>1445</v>
      </c>
      <c r="E12" s="7" t="str">
        <f t="shared" si="0"/>
        <v>▶</v>
      </c>
    </row>
    <row r="13" spans="1:5" x14ac:dyDescent="0.3">
      <c r="A13" s="5" t="s">
        <v>1509</v>
      </c>
      <c r="B13" s="23" t="s">
        <v>1510</v>
      </c>
      <c r="C13" s="2" t="s">
        <v>1448</v>
      </c>
      <c r="D13" s="2" t="s">
        <v>1445</v>
      </c>
      <c r="E13" s="7" t="str">
        <f t="shared" si="0"/>
        <v>▶</v>
      </c>
    </row>
    <row r="14" spans="1:5" x14ac:dyDescent="0.3">
      <c r="A14" s="5" t="s">
        <v>1511</v>
      </c>
      <c r="B14" s="23" t="s">
        <v>1512</v>
      </c>
      <c r="C14" s="2" t="s">
        <v>1448</v>
      </c>
      <c r="D14" s="2" t="s">
        <v>1445</v>
      </c>
      <c r="E14" s="7" t="str">
        <f t="shared" si="0"/>
        <v>▶</v>
      </c>
    </row>
    <row r="15" spans="1:5" x14ac:dyDescent="0.3">
      <c r="A15" s="5" t="s">
        <v>1513</v>
      </c>
      <c r="B15" s="23" t="s">
        <v>1514</v>
      </c>
      <c r="C15" s="2" t="s">
        <v>1444</v>
      </c>
      <c r="D15" s="2" t="s">
        <v>1445</v>
      </c>
      <c r="E15" s="7" t="str">
        <f t="shared" si="0"/>
        <v>▶</v>
      </c>
    </row>
    <row r="16" spans="1:5" x14ac:dyDescent="0.3">
      <c r="A16" s="5" t="s">
        <v>1515</v>
      </c>
      <c r="B16" s="23" t="s">
        <v>1516</v>
      </c>
      <c r="C16" s="2" t="s">
        <v>1453</v>
      </c>
      <c r="D16" s="2" t="s">
        <v>1445</v>
      </c>
      <c r="E16" s="7" t="str">
        <f t="shared" si="0"/>
        <v>▶</v>
      </c>
    </row>
    <row r="17" spans="1:5" x14ac:dyDescent="0.3">
      <c r="A17" s="5" t="s">
        <v>1517</v>
      </c>
      <c r="B17" s="23" t="s">
        <v>1518</v>
      </c>
      <c r="C17" s="2" t="s">
        <v>1506</v>
      </c>
      <c r="D17" s="2" t="s">
        <v>1445</v>
      </c>
      <c r="E17" s="7" t="str">
        <f t="shared" si="0"/>
        <v>▶</v>
      </c>
    </row>
    <row r="18" spans="1:5" x14ac:dyDescent="0.3">
      <c r="A18" s="5" t="s">
        <v>1519</v>
      </c>
      <c r="B18" s="23" t="s">
        <v>1520</v>
      </c>
      <c r="C18" s="2" t="s">
        <v>1506</v>
      </c>
      <c r="D18" s="2" t="s">
        <v>1445</v>
      </c>
      <c r="E18" s="7" t="str">
        <f t="shared" si="0"/>
        <v>▶</v>
      </c>
    </row>
    <row r="19" spans="1:5" x14ac:dyDescent="0.3">
      <c r="A19" s="5" t="s">
        <v>1521</v>
      </c>
      <c r="B19" s="23" t="s">
        <v>1522</v>
      </c>
      <c r="C19" s="2" t="s">
        <v>1506</v>
      </c>
      <c r="D19" s="2" t="s">
        <v>1445</v>
      </c>
      <c r="E19" s="7" t="str">
        <f t="shared" si="0"/>
        <v>▶</v>
      </c>
    </row>
    <row r="20" spans="1:5" x14ac:dyDescent="0.3">
      <c r="A20" s="5" t="s">
        <v>1523</v>
      </c>
      <c r="B20" s="23" t="s">
        <v>1524</v>
      </c>
      <c r="C20" s="2" t="s">
        <v>1525</v>
      </c>
      <c r="D20" s="2" t="s">
        <v>1445</v>
      </c>
      <c r="E20" s="7" t="str">
        <f t="shared" si="0"/>
        <v>▶</v>
      </c>
    </row>
    <row r="21" spans="1:5" x14ac:dyDescent="0.3">
      <c r="A21" s="5" t="s">
        <v>1526</v>
      </c>
      <c r="B21" s="23" t="s">
        <v>1527</v>
      </c>
      <c r="C21" s="2" t="s">
        <v>1466</v>
      </c>
      <c r="D21" s="2" t="s">
        <v>1445</v>
      </c>
      <c r="E21" s="7" t="str">
        <f t="shared" si="0"/>
        <v>▶</v>
      </c>
    </row>
    <row r="22" spans="1:5" x14ac:dyDescent="0.3">
      <c r="A22" s="5" t="s">
        <v>1528</v>
      </c>
      <c r="B22" s="23" t="s">
        <v>1529</v>
      </c>
      <c r="C22" s="2" t="s">
        <v>1506</v>
      </c>
      <c r="D22" s="2" t="s">
        <v>1445</v>
      </c>
      <c r="E22" s="7" t="str">
        <f t="shared" si="0"/>
        <v>▶</v>
      </c>
    </row>
    <row r="23" spans="1:5" x14ac:dyDescent="0.3">
      <c r="A23" s="5" t="s">
        <v>1530</v>
      </c>
      <c r="B23" s="23" t="s">
        <v>1531</v>
      </c>
      <c r="C23" s="2" t="s">
        <v>1444</v>
      </c>
      <c r="D23" s="2" t="s">
        <v>1445</v>
      </c>
      <c r="E23" s="7" t="str">
        <f t="shared" si="0"/>
        <v>▶</v>
      </c>
    </row>
    <row r="24" spans="1:5" x14ac:dyDescent="0.3">
      <c r="A24" s="5" t="s">
        <v>1532</v>
      </c>
      <c r="B24" s="23" t="s">
        <v>1533</v>
      </c>
      <c r="C24" s="2" t="s">
        <v>1444</v>
      </c>
      <c r="D24" s="2" t="s">
        <v>1445</v>
      </c>
      <c r="E24" s="7" t="str">
        <f t="shared" si="0"/>
        <v>▶</v>
      </c>
    </row>
    <row r="25" spans="1:5" x14ac:dyDescent="0.3">
      <c r="E25" s="7" t="str">
        <f t="shared" si="0"/>
        <v/>
      </c>
    </row>
    <row r="26" spans="1:5" x14ac:dyDescent="0.3">
      <c r="E26" s="7" t="str">
        <f t="shared" si="0"/>
        <v/>
      </c>
    </row>
    <row r="27" spans="1:5" x14ac:dyDescent="0.3">
      <c r="E27" s="7" t="str">
        <f t="shared" si="0"/>
        <v/>
      </c>
    </row>
    <row r="28" spans="1:5" x14ac:dyDescent="0.3">
      <c r="E28" s="7" t="str">
        <f t="shared" si="0"/>
        <v/>
      </c>
    </row>
    <row r="29" spans="1:5" x14ac:dyDescent="0.3">
      <c r="E29" s="7" t="str">
        <f t="shared" si="0"/>
        <v/>
      </c>
    </row>
    <row r="30" spans="1:5" x14ac:dyDescent="0.3">
      <c r="E30" s="7" t="str">
        <f t="shared" si="0"/>
        <v/>
      </c>
    </row>
    <row r="31" spans="1:5" x14ac:dyDescent="0.3">
      <c r="E31" s="7" t="str">
        <f t="shared" si="0"/>
        <v/>
      </c>
    </row>
    <row r="32" spans="1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20" style="5" customWidth="1"/>
    <col min="2" max="2" width="45.6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1534</v>
      </c>
      <c r="B2" t="s">
        <v>1535</v>
      </c>
      <c r="C2" s="24" t="s">
        <v>1536</v>
      </c>
      <c r="D2" s="2" t="s">
        <v>1463</v>
      </c>
      <c r="E2" s="2" t="s">
        <v>1445</v>
      </c>
      <c r="F2" s="7" t="str">
        <f>IF(ISBLANK($C2),"",HYPERLINK($C2,"▶"))</f>
        <v>▶</v>
      </c>
    </row>
    <row r="3" spans="1:6" x14ac:dyDescent="0.3">
      <c r="A3" s="5" t="s">
        <v>803</v>
      </c>
      <c r="B3" t="s">
        <v>1537</v>
      </c>
      <c r="C3" s="24" t="s">
        <v>1538</v>
      </c>
      <c r="D3" s="2" t="s">
        <v>1463</v>
      </c>
      <c r="E3" s="2" t="s">
        <v>1445</v>
      </c>
      <c r="F3" s="7" t="str">
        <f t="shared" ref="F3:F66" si="0">IF(ISBLANK($C3),"",HYPERLINK($C3,"▶"))</f>
        <v>▶</v>
      </c>
    </row>
    <row r="4" spans="1:6" x14ac:dyDescent="0.3">
      <c r="A4" s="5" t="s">
        <v>1539</v>
      </c>
      <c r="B4" t="s">
        <v>1540</v>
      </c>
      <c r="C4" s="24" t="s">
        <v>1541</v>
      </c>
      <c r="D4" s="2" t="s">
        <v>1463</v>
      </c>
      <c r="E4" s="2" t="s">
        <v>1445</v>
      </c>
      <c r="F4" s="7" t="str">
        <f t="shared" si="0"/>
        <v>▶</v>
      </c>
    </row>
    <row r="5" spans="1:6" x14ac:dyDescent="0.3">
      <c r="A5" s="5" t="s">
        <v>1542</v>
      </c>
      <c r="B5" t="s">
        <v>1543</v>
      </c>
      <c r="C5" s="24" t="s">
        <v>1544</v>
      </c>
      <c r="D5" s="2" t="s">
        <v>1463</v>
      </c>
      <c r="E5" s="2" t="s">
        <v>1445</v>
      </c>
      <c r="F5" s="7" t="str">
        <f t="shared" si="0"/>
        <v>▶</v>
      </c>
    </row>
    <row r="6" spans="1:6" x14ac:dyDescent="0.3">
      <c r="A6" s="5" t="s">
        <v>1545</v>
      </c>
      <c r="B6" t="s">
        <v>1546</v>
      </c>
      <c r="C6" s="24" t="s">
        <v>1547</v>
      </c>
      <c r="D6" s="2" t="s">
        <v>1548</v>
      </c>
      <c r="E6" s="2" t="s">
        <v>1445</v>
      </c>
      <c r="F6" s="7" t="str">
        <f t="shared" si="0"/>
        <v>▶</v>
      </c>
    </row>
    <row r="7" spans="1:6" x14ac:dyDescent="0.3">
      <c r="A7" s="5" t="s">
        <v>1549</v>
      </c>
      <c r="B7" t="s">
        <v>1550</v>
      </c>
      <c r="C7" s="24" t="s">
        <v>1551</v>
      </c>
      <c r="D7" s="2" t="s">
        <v>1548</v>
      </c>
      <c r="E7" s="2" t="s">
        <v>1445</v>
      </c>
      <c r="F7" s="7" t="str">
        <f t="shared" si="0"/>
        <v>▶</v>
      </c>
    </row>
    <row r="8" spans="1:6" x14ac:dyDescent="0.3">
      <c r="A8" s="5" t="s">
        <v>1552</v>
      </c>
      <c r="B8" t="s">
        <v>1553</v>
      </c>
      <c r="C8" s="24" t="s">
        <v>1554</v>
      </c>
      <c r="D8" s="2" t="s">
        <v>1488</v>
      </c>
      <c r="E8" s="2" t="s">
        <v>1445</v>
      </c>
      <c r="F8" s="7" t="str">
        <f t="shared" si="0"/>
        <v>▶</v>
      </c>
    </row>
    <row r="9" spans="1:6" x14ac:dyDescent="0.3">
      <c r="A9" s="5" t="s">
        <v>1555</v>
      </c>
      <c r="B9" t="s">
        <v>1556</v>
      </c>
      <c r="C9" s="24" t="s">
        <v>1557</v>
      </c>
      <c r="D9" s="2" t="s">
        <v>1488</v>
      </c>
      <c r="E9" s="2" t="s">
        <v>1445</v>
      </c>
      <c r="F9" s="7" t="str">
        <f t="shared" si="0"/>
        <v>▶</v>
      </c>
    </row>
    <row r="10" spans="1:6" x14ac:dyDescent="0.3">
      <c r="A10" s="5" t="s">
        <v>1558</v>
      </c>
      <c r="B10" t="s">
        <v>1559</v>
      </c>
      <c r="C10" s="24" t="s">
        <v>1560</v>
      </c>
      <c r="D10" s="2" t="s">
        <v>1561</v>
      </c>
      <c r="E10" s="2" t="s">
        <v>1445</v>
      </c>
      <c r="F10" s="7" t="str">
        <f t="shared" si="0"/>
        <v>▶</v>
      </c>
    </row>
    <row r="11" spans="1:6" x14ac:dyDescent="0.3">
      <c r="A11" s="5" t="s">
        <v>1562</v>
      </c>
      <c r="B11" t="s">
        <v>1563</v>
      </c>
      <c r="C11" s="24" t="s">
        <v>1564</v>
      </c>
      <c r="D11" s="2" t="s">
        <v>1561</v>
      </c>
      <c r="E11" s="2" t="s">
        <v>1445</v>
      </c>
      <c r="F11" s="7" t="str">
        <f t="shared" si="0"/>
        <v>▶</v>
      </c>
    </row>
    <row r="12" spans="1:6" x14ac:dyDescent="0.3">
      <c r="A12" s="5" t="s">
        <v>1565</v>
      </c>
      <c r="B12" t="s">
        <v>1566</v>
      </c>
      <c r="C12" s="24" t="s">
        <v>1567</v>
      </c>
      <c r="D12" s="2" t="s">
        <v>1561</v>
      </c>
      <c r="E12" s="2" t="s">
        <v>1445</v>
      </c>
      <c r="F12" s="7" t="str">
        <f t="shared" si="0"/>
        <v>▶</v>
      </c>
    </row>
    <row r="13" spans="1:6" x14ac:dyDescent="0.3">
      <c r="A13" s="5" t="s">
        <v>1568</v>
      </c>
      <c r="B13" t="s">
        <v>1569</v>
      </c>
      <c r="C13" s="24" t="s">
        <v>1570</v>
      </c>
      <c r="D13" s="2" t="s">
        <v>1561</v>
      </c>
      <c r="E13" s="2" t="s">
        <v>1445</v>
      </c>
      <c r="F13" s="7" t="str">
        <f t="shared" si="0"/>
        <v>▶</v>
      </c>
    </row>
    <row r="14" spans="1:6" x14ac:dyDescent="0.3">
      <c r="A14" s="5" t="s">
        <v>1571</v>
      </c>
      <c r="B14" t="s">
        <v>1572</v>
      </c>
      <c r="C14" s="24" t="s">
        <v>1573</v>
      </c>
      <c r="D14" s="2" t="s">
        <v>1561</v>
      </c>
      <c r="E14" s="2" t="s">
        <v>1445</v>
      </c>
      <c r="F14" s="7" t="str">
        <f t="shared" si="0"/>
        <v>▶</v>
      </c>
    </row>
    <row r="15" spans="1:6" x14ac:dyDescent="0.3">
      <c r="A15" s="5" t="s">
        <v>1545</v>
      </c>
      <c r="B15" t="s">
        <v>1574</v>
      </c>
      <c r="C15" s="24" t="s">
        <v>1575</v>
      </c>
      <c r="D15" s="2" t="s">
        <v>1561</v>
      </c>
      <c r="E15" s="2" t="s">
        <v>1445</v>
      </c>
      <c r="F15" s="7" t="str">
        <f t="shared" si="0"/>
        <v>▶</v>
      </c>
    </row>
    <row r="16" spans="1:6" x14ac:dyDescent="0.3">
      <c r="A16" s="5" t="s">
        <v>1576</v>
      </c>
      <c r="B16" t="s">
        <v>1577</v>
      </c>
      <c r="C16" s="24" t="s">
        <v>1578</v>
      </c>
      <c r="D16" s="2" t="s">
        <v>1561</v>
      </c>
      <c r="E16" s="2" t="s">
        <v>1445</v>
      </c>
      <c r="F16" s="7" t="str">
        <f t="shared" si="0"/>
        <v>▶</v>
      </c>
    </row>
    <row r="17" spans="1:6" x14ac:dyDescent="0.3">
      <c r="A17" s="5" t="s">
        <v>1579</v>
      </c>
      <c r="B17" t="s">
        <v>1580</v>
      </c>
      <c r="C17" s="24" t="s">
        <v>1581</v>
      </c>
      <c r="D17" s="2" t="s">
        <v>1561</v>
      </c>
      <c r="E17" s="2" t="s">
        <v>1445</v>
      </c>
      <c r="F17" s="7" t="str">
        <f t="shared" si="0"/>
        <v>▶</v>
      </c>
    </row>
    <row r="18" spans="1:6" x14ac:dyDescent="0.3">
      <c r="A18" s="5" t="s">
        <v>1582</v>
      </c>
      <c r="B18" t="s">
        <v>1583</v>
      </c>
      <c r="C18" s="24" t="s">
        <v>1584</v>
      </c>
      <c r="D18" s="2" t="s">
        <v>1448</v>
      </c>
      <c r="E18" s="2" t="s">
        <v>1445</v>
      </c>
      <c r="F18" s="7" t="str">
        <f t="shared" si="0"/>
        <v>▶</v>
      </c>
    </row>
    <row r="19" spans="1:6" x14ac:dyDescent="0.3">
      <c r="A19" s="5" t="s">
        <v>1585</v>
      </c>
      <c r="B19" t="s">
        <v>1586</v>
      </c>
      <c r="C19" s="24" t="s">
        <v>1587</v>
      </c>
      <c r="D19" s="2" t="s">
        <v>1448</v>
      </c>
      <c r="E19" s="2" t="s">
        <v>1445</v>
      </c>
      <c r="F19" s="7" t="str">
        <f t="shared" si="0"/>
        <v>▶</v>
      </c>
    </row>
    <row r="20" spans="1:6" x14ac:dyDescent="0.3">
      <c r="A20" s="5" t="s">
        <v>1588</v>
      </c>
      <c r="B20" t="s">
        <v>1589</v>
      </c>
      <c r="C20" s="24" t="s">
        <v>1590</v>
      </c>
      <c r="D20" s="2" t="s">
        <v>1448</v>
      </c>
      <c r="E20" s="2" t="s">
        <v>1445</v>
      </c>
      <c r="F20" s="7" t="str">
        <f t="shared" si="0"/>
        <v>▶</v>
      </c>
    </row>
    <row r="21" spans="1:6" x14ac:dyDescent="0.3">
      <c r="A21" s="5" t="s">
        <v>1591</v>
      </c>
      <c r="B21" t="s">
        <v>1592</v>
      </c>
      <c r="C21" s="24" t="s">
        <v>1593</v>
      </c>
      <c r="D21" s="2" t="s">
        <v>1448</v>
      </c>
      <c r="E21" s="2" t="s">
        <v>1445</v>
      </c>
      <c r="F21" s="7" t="str">
        <f t="shared" si="0"/>
        <v>▶</v>
      </c>
    </row>
    <row r="22" spans="1:6" x14ac:dyDescent="0.3">
      <c r="A22" s="5" t="s">
        <v>1558</v>
      </c>
      <c r="B22" t="s">
        <v>1594</v>
      </c>
      <c r="C22" s="24" t="s">
        <v>1595</v>
      </c>
      <c r="D22" s="2" t="s">
        <v>1448</v>
      </c>
      <c r="E22" s="2" t="s">
        <v>1445</v>
      </c>
      <c r="F22" s="7" t="str">
        <f t="shared" si="0"/>
        <v>▶</v>
      </c>
    </row>
    <row r="23" spans="1:6" x14ac:dyDescent="0.3">
      <c r="A23" s="5" t="s">
        <v>1596</v>
      </c>
      <c r="B23" t="s">
        <v>1597</v>
      </c>
      <c r="C23" s="24" t="s">
        <v>1598</v>
      </c>
      <c r="D23" s="2" t="s">
        <v>1448</v>
      </c>
      <c r="E23" s="2" t="s">
        <v>1445</v>
      </c>
      <c r="F23" s="7" t="str">
        <f t="shared" si="0"/>
        <v>▶</v>
      </c>
    </row>
    <row r="24" spans="1:6" x14ac:dyDescent="0.3">
      <c r="A24" s="5" t="s">
        <v>1599</v>
      </c>
      <c r="B24" t="s">
        <v>1600</v>
      </c>
      <c r="C24" s="24" t="s">
        <v>1601</v>
      </c>
      <c r="D24" s="2" t="s">
        <v>1561</v>
      </c>
      <c r="E24" s="2" t="s">
        <v>1445</v>
      </c>
      <c r="F24" s="7" t="str">
        <f t="shared" si="0"/>
        <v>▶</v>
      </c>
    </row>
    <row r="25" spans="1:6" x14ac:dyDescent="0.3">
      <c r="A25" s="5" t="s">
        <v>1602</v>
      </c>
      <c r="B25" t="s">
        <v>1603</v>
      </c>
      <c r="C25" s="24" t="s">
        <v>1604</v>
      </c>
      <c r="D25" s="2" t="s">
        <v>1453</v>
      </c>
      <c r="E25" s="2" t="s">
        <v>1445</v>
      </c>
      <c r="F25" s="7" t="str">
        <f t="shared" si="0"/>
        <v>▶</v>
      </c>
    </row>
    <row r="26" spans="1:6" x14ac:dyDescent="0.3">
      <c r="A26" s="5" t="s">
        <v>1605</v>
      </c>
      <c r="B26" t="s">
        <v>1606</v>
      </c>
      <c r="C26" s="24" t="s">
        <v>1607</v>
      </c>
      <c r="D26" s="2" t="s">
        <v>1525</v>
      </c>
      <c r="E26" s="2" t="s">
        <v>1445</v>
      </c>
      <c r="F26" s="7" t="str">
        <f t="shared" si="0"/>
        <v>▶</v>
      </c>
    </row>
    <row r="27" spans="1:6" x14ac:dyDescent="0.3">
      <c r="A27" s="5" t="s">
        <v>1608</v>
      </c>
      <c r="B27" t="s">
        <v>1609</v>
      </c>
      <c r="C27" s="24" t="s">
        <v>1610</v>
      </c>
      <c r="D27" s="2" t="s">
        <v>1463</v>
      </c>
      <c r="E27" s="2" t="s">
        <v>1445</v>
      </c>
      <c r="F27" s="7" t="str">
        <f t="shared" si="0"/>
        <v>▶</v>
      </c>
    </row>
    <row r="28" spans="1:6" x14ac:dyDescent="0.3">
      <c r="A28" s="5" t="s">
        <v>1611</v>
      </c>
      <c r="B28" t="s">
        <v>1612</v>
      </c>
      <c r="C28" s="24" t="s">
        <v>1613</v>
      </c>
      <c r="D28" s="2" t="s">
        <v>1463</v>
      </c>
      <c r="E28" s="2" t="s">
        <v>1445</v>
      </c>
      <c r="F28" s="7" t="str">
        <f t="shared" si="0"/>
        <v>▶</v>
      </c>
    </row>
    <row r="29" spans="1:6" x14ac:dyDescent="0.3">
      <c r="A29" s="5" t="s">
        <v>1558</v>
      </c>
      <c r="B29" t="s">
        <v>1614</v>
      </c>
      <c r="C29" s="24" t="s">
        <v>1615</v>
      </c>
      <c r="D29" s="2" t="s">
        <v>1453</v>
      </c>
      <c r="E29" s="2" t="s">
        <v>1445</v>
      </c>
      <c r="F29" s="7" t="str">
        <f t="shared" si="0"/>
        <v>▶</v>
      </c>
    </row>
    <row r="30" spans="1:6" x14ac:dyDescent="0.3">
      <c r="A30" s="5" t="s">
        <v>1616</v>
      </c>
      <c r="B30" t="s">
        <v>1617</v>
      </c>
      <c r="C30" s="24" t="s">
        <v>1618</v>
      </c>
      <c r="D30" s="2" t="s">
        <v>1444</v>
      </c>
      <c r="E30" s="2" t="s">
        <v>1445</v>
      </c>
      <c r="F30" s="7" t="str">
        <f t="shared" si="0"/>
        <v>▶</v>
      </c>
    </row>
    <row r="31" spans="1:6" x14ac:dyDescent="0.3">
      <c r="A31" s="5" t="s">
        <v>1619</v>
      </c>
      <c r="B31" t="s">
        <v>1620</v>
      </c>
      <c r="C31" s="24" t="s">
        <v>1621</v>
      </c>
      <c r="D31" s="2" t="s">
        <v>1506</v>
      </c>
      <c r="E31" s="2" t="s">
        <v>1445</v>
      </c>
      <c r="F31" s="7" t="str">
        <f t="shared" si="0"/>
        <v>▶</v>
      </c>
    </row>
    <row r="32" spans="1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16.75" style="5" customWidth="1"/>
    <col min="2" max="2" width="43.1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54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1622</v>
      </c>
      <c r="B2" t="s">
        <v>1623</v>
      </c>
      <c r="C2" s="24" t="s">
        <v>1624</v>
      </c>
      <c r="D2" s="2" t="s">
        <v>1480</v>
      </c>
      <c r="E2" s="2" t="s">
        <v>1445</v>
      </c>
      <c r="F2" s="7" t="str">
        <f>IF(ISBLANK($C2),"",HYPERLINK($C2,"▶"))</f>
        <v>▶</v>
      </c>
    </row>
    <row r="3" spans="1:6" x14ac:dyDescent="0.3">
      <c r="A3" s="5" t="s">
        <v>1625</v>
      </c>
      <c r="B3" t="s">
        <v>1626</v>
      </c>
      <c r="C3" s="24" t="s">
        <v>1627</v>
      </c>
      <c r="D3" s="2" t="s">
        <v>1501</v>
      </c>
      <c r="E3" s="2" t="s">
        <v>1445</v>
      </c>
      <c r="F3" s="7" t="str">
        <f t="shared" ref="F3:F66" si="0">IF(ISBLANK($C3),"",HYPERLINK($C3,"▶"))</f>
        <v>▶</v>
      </c>
    </row>
    <row r="4" spans="1:6" x14ac:dyDescent="0.3">
      <c r="A4" s="5" t="s">
        <v>1330</v>
      </c>
      <c r="B4" t="s">
        <v>1628</v>
      </c>
      <c r="C4" s="24" t="s">
        <v>1629</v>
      </c>
      <c r="D4" s="2" t="s">
        <v>1501</v>
      </c>
      <c r="E4" s="2" t="s">
        <v>1445</v>
      </c>
      <c r="F4" s="7" t="str">
        <f t="shared" si="0"/>
        <v>▶</v>
      </c>
    </row>
    <row r="5" spans="1:6" x14ac:dyDescent="0.3">
      <c r="A5" s="5" t="s">
        <v>1340</v>
      </c>
      <c r="B5" t="s">
        <v>1630</v>
      </c>
      <c r="C5" s="24" t="s">
        <v>1631</v>
      </c>
      <c r="D5" s="2" t="s">
        <v>1548</v>
      </c>
      <c r="E5" s="2" t="s">
        <v>1445</v>
      </c>
      <c r="F5" s="7" t="str">
        <f t="shared" si="0"/>
        <v>▶</v>
      </c>
    </row>
    <row r="6" spans="1:6" x14ac:dyDescent="0.3">
      <c r="A6" s="5" t="s">
        <v>1632</v>
      </c>
      <c r="B6" t="s">
        <v>1633</v>
      </c>
      <c r="C6" s="24" t="s">
        <v>1634</v>
      </c>
      <c r="D6" s="2" t="s">
        <v>1488</v>
      </c>
      <c r="E6" s="2" t="s">
        <v>1445</v>
      </c>
      <c r="F6" s="7" t="str">
        <f t="shared" si="0"/>
        <v>▶</v>
      </c>
    </row>
    <row r="7" spans="1:6" x14ac:dyDescent="0.3">
      <c r="A7" s="5" t="s">
        <v>1635</v>
      </c>
      <c r="B7" t="s">
        <v>1636</v>
      </c>
      <c r="C7" s="24" t="s">
        <v>1637</v>
      </c>
      <c r="D7" s="2" t="s">
        <v>1488</v>
      </c>
      <c r="E7" s="2" t="s">
        <v>1445</v>
      </c>
      <c r="F7" s="7" t="str">
        <f t="shared" si="0"/>
        <v>▶</v>
      </c>
    </row>
    <row r="8" spans="1:6" x14ac:dyDescent="0.3">
      <c r="A8" s="5" t="s">
        <v>1638</v>
      </c>
      <c r="B8" t="s">
        <v>1639</v>
      </c>
      <c r="C8" s="24" t="s">
        <v>1640</v>
      </c>
      <c r="D8" s="2" t="s">
        <v>1488</v>
      </c>
      <c r="E8" s="2" t="s">
        <v>1445</v>
      </c>
      <c r="F8" s="7" t="str">
        <f t="shared" si="0"/>
        <v>▶</v>
      </c>
    </row>
    <row r="9" spans="1:6" x14ac:dyDescent="0.3">
      <c r="A9" s="5" t="s">
        <v>1330</v>
      </c>
      <c r="B9" t="s">
        <v>1641</v>
      </c>
      <c r="C9" s="24" t="s">
        <v>1642</v>
      </c>
      <c r="D9" s="2" t="s">
        <v>1488</v>
      </c>
      <c r="E9" s="2" t="s">
        <v>1445</v>
      </c>
      <c r="F9" s="7" t="str">
        <f t="shared" si="0"/>
        <v>▶</v>
      </c>
    </row>
    <row r="10" spans="1:6" x14ac:dyDescent="0.3">
      <c r="A10" s="5" t="s">
        <v>1643</v>
      </c>
      <c r="B10" t="s">
        <v>1644</v>
      </c>
      <c r="C10" s="24" t="s">
        <v>1645</v>
      </c>
      <c r="D10" s="2" t="s">
        <v>1488</v>
      </c>
      <c r="E10" s="2" t="s">
        <v>1445</v>
      </c>
      <c r="F10" s="7" t="str">
        <f t="shared" si="0"/>
        <v>▶</v>
      </c>
    </row>
    <row r="11" spans="1:6" x14ac:dyDescent="0.3">
      <c r="A11" s="5" t="s">
        <v>1316</v>
      </c>
      <c r="B11" t="s">
        <v>1646</v>
      </c>
      <c r="C11" s="24" t="s">
        <v>1647</v>
      </c>
      <c r="D11" s="2" t="s">
        <v>1488</v>
      </c>
      <c r="E11" s="2" t="s">
        <v>1445</v>
      </c>
      <c r="F11" s="7" t="str">
        <f t="shared" si="0"/>
        <v>▶</v>
      </c>
    </row>
    <row r="12" spans="1:6" x14ac:dyDescent="0.3">
      <c r="A12" s="5" t="s">
        <v>1648</v>
      </c>
      <c r="B12" t="s">
        <v>1649</v>
      </c>
      <c r="C12" s="24" t="s">
        <v>1650</v>
      </c>
      <c r="D12" s="2" t="s">
        <v>1488</v>
      </c>
      <c r="E12" s="2" t="s">
        <v>1445</v>
      </c>
      <c r="F12" s="7" t="str">
        <f t="shared" si="0"/>
        <v>▶</v>
      </c>
    </row>
    <row r="13" spans="1:6" x14ac:dyDescent="0.3">
      <c r="A13" s="5" t="s">
        <v>1651</v>
      </c>
      <c r="B13" t="s">
        <v>1652</v>
      </c>
      <c r="C13" s="24" t="s">
        <v>1653</v>
      </c>
      <c r="D13" s="2" t="s">
        <v>1448</v>
      </c>
      <c r="E13" s="2" t="s">
        <v>1445</v>
      </c>
      <c r="F13" s="7" t="str">
        <f t="shared" si="0"/>
        <v>▶</v>
      </c>
    </row>
    <row r="14" spans="1:6" x14ac:dyDescent="0.3">
      <c r="A14" s="5" t="s">
        <v>1390</v>
      </c>
      <c r="B14" t="s">
        <v>1654</v>
      </c>
      <c r="C14" s="24" t="s">
        <v>1655</v>
      </c>
      <c r="D14" s="2" t="s">
        <v>1466</v>
      </c>
      <c r="E14" s="2" t="s">
        <v>1445</v>
      </c>
      <c r="F14" s="7" t="str">
        <f t="shared" si="0"/>
        <v>▶</v>
      </c>
    </row>
    <row r="15" spans="1:6" x14ac:dyDescent="0.3">
      <c r="A15" s="5" t="s">
        <v>1330</v>
      </c>
      <c r="B15" t="s">
        <v>1656</v>
      </c>
      <c r="C15" s="24" t="s">
        <v>1657</v>
      </c>
      <c r="D15" s="2" t="s">
        <v>1525</v>
      </c>
      <c r="E15" s="2" t="s">
        <v>1445</v>
      </c>
      <c r="F15" s="7" t="str">
        <f t="shared" si="0"/>
        <v>▶</v>
      </c>
    </row>
    <row r="16" spans="1:6" x14ac:dyDescent="0.3">
      <c r="A16" s="5" t="s">
        <v>1390</v>
      </c>
      <c r="B16" t="s">
        <v>1658</v>
      </c>
      <c r="C16" s="24" t="s">
        <v>1659</v>
      </c>
      <c r="D16" s="2" t="s">
        <v>1444</v>
      </c>
      <c r="E16" s="2" t="s">
        <v>1445</v>
      </c>
      <c r="F16" s="7" t="str">
        <f t="shared" si="0"/>
        <v>▶</v>
      </c>
    </row>
    <row r="17" spans="1:6" x14ac:dyDescent="0.3">
      <c r="A17" s="5" t="s">
        <v>1304</v>
      </c>
      <c r="B17" t="s">
        <v>1660</v>
      </c>
      <c r="C17" s="24" t="s">
        <v>1661</v>
      </c>
      <c r="D17" s="2" t="s">
        <v>1444</v>
      </c>
      <c r="E17" s="2" t="s">
        <v>1445</v>
      </c>
      <c r="F17" s="7" t="str">
        <f t="shared" si="0"/>
        <v>▶</v>
      </c>
    </row>
    <row r="18" spans="1:6" x14ac:dyDescent="0.3">
      <c r="A18" s="5" t="s">
        <v>1346</v>
      </c>
      <c r="B18" t="s">
        <v>1662</v>
      </c>
      <c r="C18" s="24" t="s">
        <v>1663</v>
      </c>
      <c r="D18" s="2" t="s">
        <v>1506</v>
      </c>
      <c r="E18" s="2" t="s">
        <v>1445</v>
      </c>
      <c r="F18" s="7" t="str">
        <f t="shared" si="0"/>
        <v>▶</v>
      </c>
    </row>
    <row r="19" spans="1:6" x14ac:dyDescent="0.3">
      <c r="A19" s="5" t="s">
        <v>1622</v>
      </c>
      <c r="B19" t="s">
        <v>1664</v>
      </c>
      <c r="C19" s="24" t="s">
        <v>1665</v>
      </c>
      <c r="D19" s="2" t="s">
        <v>1525</v>
      </c>
      <c r="E19" s="2" t="s">
        <v>1445</v>
      </c>
      <c r="F19" s="7" t="str">
        <f t="shared" si="0"/>
        <v>▶</v>
      </c>
    </row>
    <row r="20" spans="1:6" x14ac:dyDescent="0.3">
      <c r="A20" s="5" t="s">
        <v>1666</v>
      </c>
      <c r="B20" t="s">
        <v>1667</v>
      </c>
      <c r="C20" s="24" t="s">
        <v>1668</v>
      </c>
      <c r="D20" s="2" t="s">
        <v>1444</v>
      </c>
      <c r="E20" s="2" t="s">
        <v>1445</v>
      </c>
      <c r="F20" s="7" t="str">
        <f t="shared" si="0"/>
        <v>▶</v>
      </c>
    </row>
    <row r="21" spans="1:6" x14ac:dyDescent="0.3">
      <c r="A21" s="5" t="s">
        <v>1635</v>
      </c>
      <c r="B21" t="s">
        <v>1669</v>
      </c>
      <c r="C21" s="24" t="s">
        <v>1670</v>
      </c>
      <c r="D21" s="2" t="s">
        <v>1466</v>
      </c>
      <c r="E21" s="2" t="s">
        <v>1445</v>
      </c>
      <c r="F21" s="7" t="str">
        <f t="shared" si="0"/>
        <v>▶</v>
      </c>
    </row>
    <row r="22" spans="1:6" x14ac:dyDescent="0.3">
      <c r="A22" s="5" t="s">
        <v>1625</v>
      </c>
      <c r="B22" t="s">
        <v>1671</v>
      </c>
      <c r="C22" s="24" t="s">
        <v>1672</v>
      </c>
      <c r="D22" s="2" t="s">
        <v>1444</v>
      </c>
      <c r="E22" s="2" t="s">
        <v>1445</v>
      </c>
      <c r="F22" s="7" t="str">
        <f t="shared" si="0"/>
        <v>▶</v>
      </c>
    </row>
    <row r="23" spans="1:6" x14ac:dyDescent="0.3">
      <c r="A23" s="5" t="s">
        <v>1330</v>
      </c>
      <c r="B23" t="s">
        <v>1673</v>
      </c>
      <c r="C23" s="24" t="s">
        <v>1674</v>
      </c>
      <c r="D23" s="2" t="s">
        <v>1525</v>
      </c>
      <c r="E23" s="2" t="s">
        <v>1445</v>
      </c>
      <c r="F23" s="7" t="str">
        <f t="shared" si="0"/>
        <v>▶</v>
      </c>
    </row>
    <row r="24" spans="1:6" x14ac:dyDescent="0.3">
      <c r="A24" s="5" t="s">
        <v>1330</v>
      </c>
      <c r="B24" t="s">
        <v>1675</v>
      </c>
      <c r="C24" s="24" t="s">
        <v>1676</v>
      </c>
      <c r="D24" s="2" t="s">
        <v>1463</v>
      </c>
      <c r="E24" s="2" t="s">
        <v>1445</v>
      </c>
      <c r="F24" s="7" t="str">
        <f t="shared" si="0"/>
        <v>▶</v>
      </c>
    </row>
    <row r="25" spans="1:6" x14ac:dyDescent="0.3">
      <c r="A25" s="5" t="s">
        <v>1638</v>
      </c>
      <c r="B25" t="s">
        <v>1677</v>
      </c>
      <c r="C25" s="24" t="s">
        <v>1678</v>
      </c>
      <c r="D25" s="2" t="s">
        <v>1463</v>
      </c>
      <c r="E25" s="2" t="s">
        <v>1445</v>
      </c>
      <c r="F25" s="7" t="str">
        <f t="shared" si="0"/>
        <v>▶</v>
      </c>
    </row>
    <row r="26" spans="1:6" x14ac:dyDescent="0.3">
      <c r="A26" s="5" t="s">
        <v>1340</v>
      </c>
      <c r="B26" t="s">
        <v>1679</v>
      </c>
      <c r="C26" s="24" t="s">
        <v>1680</v>
      </c>
      <c r="D26" s="2" t="s">
        <v>1506</v>
      </c>
      <c r="E26" s="2" t="s">
        <v>1445</v>
      </c>
      <c r="F26" s="7" t="str">
        <f t="shared" si="0"/>
        <v>▶</v>
      </c>
    </row>
    <row r="27" spans="1:6" x14ac:dyDescent="0.3">
      <c r="A27" s="5" t="s">
        <v>1330</v>
      </c>
      <c r="B27" t="s">
        <v>1681</v>
      </c>
      <c r="C27" s="24" t="s">
        <v>1682</v>
      </c>
      <c r="D27" s="2" t="s">
        <v>1463</v>
      </c>
      <c r="E27" s="2" t="s">
        <v>1445</v>
      </c>
      <c r="F27" s="7" t="str">
        <f t="shared" si="0"/>
        <v>▶</v>
      </c>
    </row>
    <row r="28" spans="1:6" x14ac:dyDescent="0.3">
      <c r="A28" s="5" t="s">
        <v>1648</v>
      </c>
      <c r="B28" t="s">
        <v>1683</v>
      </c>
      <c r="C28" s="24" t="s">
        <v>1684</v>
      </c>
      <c r="D28" s="2" t="s">
        <v>1506</v>
      </c>
      <c r="E28" s="2" t="s">
        <v>1445</v>
      </c>
      <c r="F28" s="7" t="str">
        <f t="shared" si="0"/>
        <v>▶</v>
      </c>
    </row>
    <row r="29" spans="1:6" x14ac:dyDescent="0.3">
      <c r="A29" s="5" t="s">
        <v>1304</v>
      </c>
      <c r="B29" t="s">
        <v>1685</v>
      </c>
      <c r="C29" s="24" t="s">
        <v>1686</v>
      </c>
      <c r="D29" s="2" t="s">
        <v>1453</v>
      </c>
      <c r="E29" s="2" t="s">
        <v>1445</v>
      </c>
      <c r="F29" s="7" t="str">
        <f t="shared" si="0"/>
        <v>▶</v>
      </c>
    </row>
    <row r="30" spans="1:6" x14ac:dyDescent="0.3">
      <c r="A30" s="5" t="s">
        <v>1638</v>
      </c>
      <c r="B30" t="s">
        <v>1687</v>
      </c>
      <c r="C30" s="24" t="s">
        <v>1688</v>
      </c>
      <c r="D30" s="2" t="s">
        <v>1453</v>
      </c>
      <c r="E30" s="2" t="s">
        <v>1445</v>
      </c>
      <c r="F30" s="7" t="str">
        <f t="shared" si="0"/>
        <v>▶</v>
      </c>
    </row>
    <row r="31" spans="1:6" x14ac:dyDescent="0.3">
      <c r="A31" s="5" t="s">
        <v>1643</v>
      </c>
      <c r="B31" t="s">
        <v>1689</v>
      </c>
      <c r="C31" s="24" t="s">
        <v>1690</v>
      </c>
      <c r="D31" s="2" t="s">
        <v>1463</v>
      </c>
      <c r="E31" s="2" t="s">
        <v>1445</v>
      </c>
      <c r="F31" s="7" t="str">
        <f t="shared" si="0"/>
        <v>▶</v>
      </c>
    </row>
    <row r="32" spans="1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3.625" style="5" customWidth="1"/>
    <col min="2" max="2" width="0.875" style="23" customWidth="1"/>
    <col min="3" max="3" width="17.62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1691</v>
      </c>
      <c r="B2" s="22" t="s">
        <v>1692</v>
      </c>
      <c r="C2" s="2" t="s">
        <v>1485</v>
      </c>
      <c r="D2" s="2" t="s">
        <v>1445</v>
      </c>
      <c r="E2" s="7" t="str">
        <f>IF(ISBLANK($B2),"",HYPERLINK($B2,"▶"))</f>
        <v>▶</v>
      </c>
    </row>
    <row r="3" spans="1:5" x14ac:dyDescent="0.3">
      <c r="A3" s="5" t="s">
        <v>1693</v>
      </c>
      <c r="B3" s="22" t="s">
        <v>1694</v>
      </c>
      <c r="C3" s="2" t="s">
        <v>1501</v>
      </c>
      <c r="D3" s="2" t="s">
        <v>1445</v>
      </c>
      <c r="E3" s="7" t="str">
        <f t="shared" ref="E3:E66" si="0">IF(ISBLANK($B3),"",HYPERLINK($B3,"▶"))</f>
        <v>▶</v>
      </c>
    </row>
    <row r="4" spans="1:5" x14ac:dyDescent="0.3">
      <c r="A4" s="5" t="s">
        <v>1695</v>
      </c>
      <c r="B4" s="22" t="s">
        <v>1696</v>
      </c>
      <c r="C4" s="2" t="s">
        <v>1453</v>
      </c>
      <c r="D4" s="2" t="s">
        <v>1445</v>
      </c>
      <c r="E4" s="7" t="str">
        <f t="shared" si="0"/>
        <v>▶</v>
      </c>
    </row>
    <row r="5" spans="1:5" x14ac:dyDescent="0.3">
      <c r="A5" s="5" t="s">
        <v>1697</v>
      </c>
      <c r="B5" s="22" t="s">
        <v>1698</v>
      </c>
      <c r="C5" s="2" t="s">
        <v>1525</v>
      </c>
      <c r="D5" s="2" t="s">
        <v>1445</v>
      </c>
      <c r="E5" s="7" t="str">
        <f t="shared" si="0"/>
        <v>▶</v>
      </c>
    </row>
    <row r="6" spans="1:5" x14ac:dyDescent="0.3">
      <c r="A6" s="5" t="s">
        <v>1699</v>
      </c>
      <c r="B6" s="22" t="s">
        <v>1700</v>
      </c>
      <c r="C6" s="2" t="s">
        <v>1525</v>
      </c>
      <c r="D6" s="2" t="s">
        <v>1445</v>
      </c>
      <c r="E6" s="7" t="str">
        <f t="shared" si="0"/>
        <v>▶</v>
      </c>
    </row>
    <row r="7" spans="1:5" x14ac:dyDescent="0.3">
      <c r="A7" s="5" t="s">
        <v>1701</v>
      </c>
      <c r="B7" s="22" t="s">
        <v>1702</v>
      </c>
      <c r="C7" s="2" t="s">
        <v>1506</v>
      </c>
      <c r="D7" s="2" t="s">
        <v>1445</v>
      </c>
      <c r="E7" s="7" t="str">
        <f t="shared" si="0"/>
        <v>▶</v>
      </c>
    </row>
    <row r="8" spans="1:5" x14ac:dyDescent="0.3">
      <c r="A8" s="5" t="s">
        <v>1703</v>
      </c>
      <c r="B8" s="22" t="s">
        <v>1704</v>
      </c>
      <c r="C8" s="2" t="s">
        <v>1525</v>
      </c>
      <c r="D8" s="2" t="s">
        <v>1445</v>
      </c>
      <c r="E8" s="7" t="str">
        <f t="shared" si="0"/>
        <v>▶</v>
      </c>
    </row>
    <row r="9" spans="1:5" x14ac:dyDescent="0.3">
      <c r="A9" s="5" t="s">
        <v>1705</v>
      </c>
      <c r="B9" s="22" t="s">
        <v>1706</v>
      </c>
      <c r="C9" s="2" t="s">
        <v>1525</v>
      </c>
      <c r="D9" s="2" t="s">
        <v>1445</v>
      </c>
      <c r="E9" s="7" t="str">
        <f t="shared" si="0"/>
        <v>▶</v>
      </c>
    </row>
    <row r="10" spans="1:5" x14ac:dyDescent="0.3">
      <c r="A10" s="5" t="s">
        <v>1707</v>
      </c>
      <c r="B10" s="22" t="s">
        <v>1708</v>
      </c>
      <c r="C10" s="2" t="s">
        <v>1463</v>
      </c>
      <c r="D10" s="2" t="s">
        <v>1445</v>
      </c>
      <c r="E10" s="7" t="str">
        <f t="shared" si="0"/>
        <v>▶</v>
      </c>
    </row>
    <row r="11" spans="1:5" x14ac:dyDescent="0.3">
      <c r="A11" s="5" t="s">
        <v>1709</v>
      </c>
      <c r="B11" s="22" t="s">
        <v>1710</v>
      </c>
      <c r="C11" s="2" t="s">
        <v>1463</v>
      </c>
      <c r="D11" s="2" t="s">
        <v>1445</v>
      </c>
      <c r="E11" s="7" t="str">
        <f t="shared" si="0"/>
        <v>▶</v>
      </c>
    </row>
    <row r="12" spans="1:5" x14ac:dyDescent="0.3">
      <c r="A12" s="5" t="s">
        <v>1711</v>
      </c>
      <c r="B12" s="22" t="s">
        <v>1712</v>
      </c>
      <c r="C12" s="2" t="s">
        <v>1444</v>
      </c>
      <c r="D12" s="2" t="s">
        <v>1445</v>
      </c>
      <c r="E12" s="7" t="str">
        <f t="shared" si="0"/>
        <v>▶</v>
      </c>
    </row>
    <row r="13" spans="1:5" x14ac:dyDescent="0.3">
      <c r="A13" s="5" t="s">
        <v>1713</v>
      </c>
      <c r="B13" s="22" t="s">
        <v>1714</v>
      </c>
      <c r="C13" s="2" t="s">
        <v>1444</v>
      </c>
      <c r="D13" s="2" t="s">
        <v>1445</v>
      </c>
      <c r="E13" s="7" t="str">
        <f t="shared" si="0"/>
        <v>▶</v>
      </c>
    </row>
    <row r="14" spans="1:5" x14ac:dyDescent="0.3">
      <c r="A14" s="5" t="s">
        <v>1715</v>
      </c>
      <c r="B14" s="22" t="s">
        <v>1716</v>
      </c>
      <c r="C14" s="2" t="s">
        <v>1444</v>
      </c>
      <c r="D14" s="2" t="s">
        <v>1445</v>
      </c>
      <c r="E14" s="7" t="str">
        <f t="shared" si="0"/>
        <v>▶</v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2025-01-20T15:37:31Z</dcterms:modified>
</cp:coreProperties>
</file>