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현재_통합_문서"/>
  <mc:AlternateContent xmlns:mc="http://schemas.openxmlformats.org/markup-compatibility/2006">
    <mc:Choice Requires="x15">
      <x15ac:absPath xmlns:x15ac="http://schemas.microsoft.com/office/spreadsheetml/2010/11/ac" url="C:\Users\Dexter\Source\ALPACO8\RPA_Example\21_오늘의_증권시황\Data\Output\"/>
    </mc:Choice>
  </mc:AlternateContent>
  <xr:revisionPtr revIDLastSave="0" documentId="13_ncr:1_{AD793C3C-7F14-4592-BAD7-DEF53F951EB5}" xr6:coauthVersionLast="47" xr6:coauthVersionMax="47" xr10:uidLastSave="{00000000-0000-0000-0000-000000000000}"/>
  <bookViews>
    <workbookView xWindow="3900" yWindow="3900" windowWidth="21600" windowHeight="11835" tabRatio="652" xr2:uid="{128CB9EE-8F8F-4283-BC02-829EA9DF085D}"/>
  </bookViews>
  <sheets>
    <sheet name="Dashboard" sheetId="1" r:id="rId1"/>
    <sheet name="KOSPI" sheetId="3" r:id="rId2"/>
    <sheet name="KOSDAQ" sheetId="2" r:id="rId3"/>
    <sheet name="업종별시세" sheetId="5" r:id="rId4"/>
    <sheet name="주요뉴스" sheetId="23" r:id="rId5"/>
    <sheet name="종목별뉴스공시" sheetId="24" r:id="rId6"/>
    <sheet name="종목별전자공시" sheetId="10" r:id="rId7"/>
    <sheet name="시황정보" sheetId="11" r:id="rId8"/>
    <sheet name="투자정보" sheetId="12" r:id="rId9"/>
    <sheet name="종목분석" sheetId="13" r:id="rId10"/>
    <sheet name="산업분석" sheetId="20" r:id="rId11"/>
    <sheet name="경제분석" sheetId="21" r:id="rId12"/>
  </sheets>
  <definedNames>
    <definedName name="_xlnm._FilterDatabase" localSheetId="5" hidden="1">종목별뉴스공시!$A$1:$G$1</definedName>
    <definedName name="_xlnm._FilterDatabase" localSheetId="6" hidden="1">종목별전자공시!$A$1:$G$1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E24" i="1" l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Z33" i="1"/>
  <c r="M33" i="1"/>
  <c r="K33" i="1"/>
  <c r="AF22" i="1"/>
  <c r="AF21" i="1"/>
  <c r="AF20" i="1"/>
  <c r="AF19" i="1"/>
  <c r="AF18" i="1"/>
  <c r="AF30" i="1" a="1"/>
  <c r="AF30" i="1" s="1"/>
  <c r="AF31" i="1" a="1"/>
  <c r="AF31" i="1" s="1"/>
  <c r="AF32" i="1" a="1"/>
  <c r="AF32" i="1" s="1"/>
  <c r="AF33" i="1" a="1"/>
  <c r="AF33" i="1" s="1"/>
  <c r="AF34" i="1" a="1"/>
  <c r="AF34" i="1" s="1"/>
  <c r="AF35" i="1" a="1"/>
  <c r="AF35" i="1" s="1"/>
  <c r="AF36" i="1" a="1"/>
  <c r="AF36" i="1" s="1"/>
  <c r="AF37" i="1" a="1"/>
  <c r="AF37" i="1" s="1"/>
  <c r="AF38" i="1" a="1"/>
  <c r="AF38" i="1" s="1"/>
  <c r="AF39" i="1" a="1"/>
  <c r="AF39" i="1" s="1"/>
  <c r="AF40" i="1" a="1"/>
  <c r="AF40" i="1" s="1"/>
  <c r="AF41" i="1" a="1"/>
  <c r="AF41" i="1" s="1"/>
  <c r="AF42" i="1" a="1"/>
  <c r="AF42" i="1" s="1"/>
  <c r="AF43" i="1" a="1"/>
  <c r="AF43" i="1" s="1"/>
  <c r="AF44" i="1" a="1"/>
  <c r="AF44" i="1" s="1"/>
  <c r="AF45" i="1" a="1"/>
  <c r="AF45" i="1" s="1"/>
  <c r="AF46" i="1" a="1"/>
  <c r="AF46" i="1" s="1"/>
  <c r="AF47" i="1" a="1"/>
  <c r="AF47" i="1" s="1"/>
  <c r="AF48" i="1" a="1"/>
  <c r="AF48" i="1" s="1"/>
  <c r="AF29" i="1" a="1"/>
  <c r="AF29" i="1" s="1"/>
  <c r="AE30" i="1" a="1"/>
  <c r="AE30" i="1" s="1"/>
  <c r="AE31" i="1" a="1"/>
  <c r="AE31" i="1" s="1"/>
  <c r="AE32" i="1" a="1"/>
  <c r="AE32" i="1" s="1"/>
  <c r="AE33" i="1" a="1"/>
  <c r="AE33" i="1" s="1"/>
  <c r="AE34" i="1" a="1"/>
  <c r="AE34" i="1" s="1"/>
  <c r="AE35" i="1" a="1"/>
  <c r="AE35" i="1" s="1"/>
  <c r="AE36" i="1" a="1"/>
  <c r="AE36" i="1" s="1"/>
  <c r="AE37" i="1" a="1"/>
  <c r="AE37" i="1" s="1"/>
  <c r="AE38" i="1" a="1"/>
  <c r="AE38" i="1" s="1"/>
  <c r="AE39" i="1" a="1"/>
  <c r="AE39" i="1" s="1"/>
  <c r="AE40" i="1" a="1"/>
  <c r="AE40" i="1" s="1"/>
  <c r="AE41" i="1" a="1"/>
  <c r="AE41" i="1" s="1"/>
  <c r="AE42" i="1" a="1"/>
  <c r="AE42" i="1" s="1"/>
  <c r="AE43" i="1" a="1"/>
  <c r="AE43" i="1" s="1"/>
  <c r="AE44" i="1" a="1"/>
  <c r="AE44" i="1" s="1"/>
  <c r="AE45" i="1" a="1"/>
  <c r="AE45" i="1" s="1"/>
  <c r="AE46" i="1" a="1"/>
  <c r="AE46" i="1" s="1"/>
  <c r="AE47" i="1" a="1"/>
  <c r="AE47" i="1" s="1"/>
  <c r="AE48" i="1" a="1"/>
  <c r="AE48" i="1" s="1"/>
  <c r="AE29" i="1" a="1"/>
  <c r="AE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 s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 s="1"/>
  <c r="AB29" i="1" a="1"/>
  <c r="AB29" i="1" s="1"/>
  <c r="H200" i="24" l="1"/>
  <c r="H199" i="24"/>
  <c r="H198" i="24"/>
  <c r="H197" i="24"/>
  <c r="H196" i="24"/>
  <c r="H195" i="24"/>
  <c r="H194" i="24"/>
  <c r="H193" i="24"/>
  <c r="H192" i="24"/>
  <c r="H191" i="24"/>
  <c r="H190" i="24"/>
  <c r="H189" i="24"/>
  <c r="H188" i="24"/>
  <c r="H187" i="24"/>
  <c r="H186" i="24"/>
  <c r="H185" i="24"/>
  <c r="H184" i="24"/>
  <c r="H183" i="24"/>
  <c r="H182" i="24"/>
  <c r="H181" i="24"/>
  <c r="H180" i="24"/>
  <c r="H179" i="24"/>
  <c r="H178" i="24"/>
  <c r="H177" i="24"/>
  <c r="H176" i="24"/>
  <c r="H175" i="24"/>
  <c r="H174" i="24"/>
  <c r="H173" i="24"/>
  <c r="H172" i="24"/>
  <c r="H171" i="24"/>
  <c r="H170" i="24"/>
  <c r="H169" i="24"/>
  <c r="H168" i="24"/>
  <c r="H167" i="24"/>
  <c r="H166" i="24"/>
  <c r="H165" i="24"/>
  <c r="H164" i="24"/>
  <c r="H163" i="24"/>
  <c r="H162" i="24"/>
  <c r="H161" i="24"/>
  <c r="H160" i="24"/>
  <c r="H159" i="24"/>
  <c r="H158" i="24"/>
  <c r="H157" i="24"/>
  <c r="H156" i="24"/>
  <c r="H155" i="24"/>
  <c r="H154" i="24"/>
  <c r="H153" i="24"/>
  <c r="H152" i="24"/>
  <c r="H151" i="24"/>
  <c r="H150" i="24"/>
  <c r="H149" i="24"/>
  <c r="H148" i="24"/>
  <c r="H147" i="24"/>
  <c r="H146" i="24"/>
  <c r="H145" i="24"/>
  <c r="H144" i="24"/>
  <c r="H143" i="24"/>
  <c r="H142" i="24"/>
  <c r="H141" i="24"/>
  <c r="H140" i="24"/>
  <c r="H139" i="24"/>
  <c r="H138" i="24"/>
  <c r="H137" i="24"/>
  <c r="H136" i="24"/>
  <c r="H135" i="24"/>
  <c r="H134" i="24"/>
  <c r="H133" i="24"/>
  <c r="H132" i="24"/>
  <c r="H131" i="24"/>
  <c r="H130" i="24"/>
  <c r="H129" i="24"/>
  <c r="H128" i="24"/>
  <c r="H127" i="24"/>
  <c r="H126" i="24"/>
  <c r="H125" i="24"/>
  <c r="H124" i="24"/>
  <c r="H123" i="24"/>
  <c r="H122" i="24"/>
  <c r="H121" i="24"/>
  <c r="H120" i="24"/>
  <c r="H119" i="24"/>
  <c r="H118" i="24"/>
  <c r="H117" i="24"/>
  <c r="H116" i="24"/>
  <c r="H115" i="24"/>
  <c r="H114" i="24"/>
  <c r="H113" i="24"/>
  <c r="H112" i="24"/>
  <c r="H111" i="24"/>
  <c r="H110" i="24"/>
  <c r="H109" i="24"/>
  <c r="H108" i="24"/>
  <c r="H107" i="24"/>
  <c r="H106" i="24"/>
  <c r="H105" i="24"/>
  <c r="H104" i="24"/>
  <c r="H103" i="24"/>
  <c r="H102" i="24"/>
  <c r="H101" i="24"/>
  <c r="H100" i="24"/>
  <c r="H99" i="24"/>
  <c r="H98" i="24"/>
  <c r="H97" i="24"/>
  <c r="H96" i="24"/>
  <c r="H95" i="24"/>
  <c r="H94" i="24"/>
  <c r="H93" i="24"/>
  <c r="H92" i="24"/>
  <c r="H91" i="24"/>
  <c r="H90" i="24"/>
  <c r="H89" i="24"/>
  <c r="H88" i="24"/>
  <c r="H87" i="24"/>
  <c r="H86" i="24"/>
  <c r="H85" i="24"/>
  <c r="H84" i="24"/>
  <c r="H83" i="24"/>
  <c r="H82" i="24"/>
  <c r="H81" i="24"/>
  <c r="H80" i="24"/>
  <c r="H79" i="24"/>
  <c r="H78" i="24"/>
  <c r="H77" i="24"/>
  <c r="H76" i="24"/>
  <c r="H75" i="24"/>
  <c r="H74" i="24"/>
  <c r="H73" i="24"/>
  <c r="H72" i="24"/>
  <c r="H71" i="24"/>
  <c r="H70" i="24"/>
  <c r="H69" i="24"/>
  <c r="H68" i="24"/>
  <c r="H67" i="24"/>
  <c r="H66" i="24"/>
  <c r="H65" i="24"/>
  <c r="H64" i="24"/>
  <c r="H63" i="24"/>
  <c r="H62" i="24"/>
  <c r="H61" i="24"/>
  <c r="H60" i="24"/>
  <c r="H59" i="24"/>
  <c r="H58" i="24"/>
  <c r="H57" i="24"/>
  <c r="H56" i="24"/>
  <c r="H55" i="24"/>
  <c r="H54" i="24"/>
  <c r="H53" i="24"/>
  <c r="H52" i="24"/>
  <c r="H51" i="24"/>
  <c r="H50" i="24"/>
  <c r="H49" i="24"/>
  <c r="H48" i="24"/>
  <c r="H47" i="24"/>
  <c r="H46" i="24"/>
  <c r="H45" i="24"/>
  <c r="H44" i="24"/>
  <c r="H43" i="24"/>
  <c r="H42" i="24"/>
  <c r="H41" i="24"/>
  <c r="H40" i="24"/>
  <c r="H39" i="24"/>
  <c r="H38" i="24"/>
  <c r="H37" i="24"/>
  <c r="H36" i="24"/>
  <c r="H35" i="24"/>
  <c r="H34" i="24"/>
  <c r="H33" i="24"/>
  <c r="H32" i="24"/>
  <c r="H31" i="24"/>
  <c r="H30" i="24"/>
  <c r="H29" i="24"/>
  <c r="H28" i="24"/>
  <c r="H27" i="24"/>
  <c r="H26" i="24"/>
  <c r="H25" i="24"/>
  <c r="H24" i="24"/>
  <c r="H23" i="24"/>
  <c r="H22" i="24"/>
  <c r="H21" i="24"/>
  <c r="H20" i="24"/>
  <c r="H19" i="24"/>
  <c r="H18" i="24"/>
  <c r="H17" i="24"/>
  <c r="H16" i="24"/>
  <c r="H15" i="24"/>
  <c r="H14" i="24"/>
  <c r="H13" i="24"/>
  <c r="H12" i="24"/>
  <c r="H11" i="24"/>
  <c r="H10" i="24"/>
  <c r="H9" i="24"/>
  <c r="H8" i="24"/>
  <c r="H7" i="24"/>
  <c r="H6" i="24"/>
  <c r="H5" i="24"/>
  <c r="H4" i="24"/>
  <c r="H3" i="24"/>
  <c r="H2" i="24"/>
  <c r="E3" i="21"/>
  <c r="E4" i="21"/>
  <c r="E5" i="21"/>
  <c r="E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" i="21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" i="20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29" i="13"/>
  <c r="F30" i="13"/>
  <c r="F31" i="13"/>
  <c r="F32" i="13"/>
  <c r="F33" i="13"/>
  <c r="F34" i="13"/>
  <c r="F35" i="13"/>
  <c r="F36" i="13"/>
  <c r="F37" i="13"/>
  <c r="F38" i="13"/>
  <c r="F39" i="13"/>
  <c r="F40" i="13"/>
  <c r="F41" i="13"/>
  <c r="F42" i="13"/>
  <c r="F43" i="13"/>
  <c r="F44" i="13"/>
  <c r="F45" i="13"/>
  <c r="F46" i="13"/>
  <c r="F47" i="13"/>
  <c r="F48" i="13"/>
  <c r="F49" i="13"/>
  <c r="F50" i="13"/>
  <c r="F51" i="13"/>
  <c r="F52" i="13"/>
  <c r="F53" i="13"/>
  <c r="F54" i="13"/>
  <c r="F55" i="13"/>
  <c r="F56" i="13"/>
  <c r="F57" i="13"/>
  <c r="F58" i="13"/>
  <c r="F59" i="13"/>
  <c r="F60" i="13"/>
  <c r="F61" i="13"/>
  <c r="F62" i="13"/>
  <c r="F63" i="13"/>
  <c r="F64" i="13"/>
  <c r="F65" i="13"/>
  <c r="F66" i="13"/>
  <c r="F67" i="13"/>
  <c r="F68" i="13"/>
  <c r="F69" i="13"/>
  <c r="F70" i="13"/>
  <c r="F71" i="13"/>
  <c r="F72" i="13"/>
  <c r="F73" i="13"/>
  <c r="F74" i="13"/>
  <c r="F75" i="13"/>
  <c r="F76" i="13"/>
  <c r="F77" i="13"/>
  <c r="F78" i="13"/>
  <c r="F79" i="13"/>
  <c r="F80" i="13"/>
  <c r="F81" i="13"/>
  <c r="F82" i="13"/>
  <c r="F83" i="13"/>
  <c r="F84" i="13"/>
  <c r="F85" i="13"/>
  <c r="F86" i="13"/>
  <c r="F87" i="13"/>
  <c r="F88" i="13"/>
  <c r="F89" i="13"/>
  <c r="F90" i="13"/>
  <c r="F91" i="13"/>
  <c r="F92" i="13"/>
  <c r="F93" i="13"/>
  <c r="F94" i="13"/>
  <c r="F95" i="13"/>
  <c r="F96" i="13"/>
  <c r="F97" i="13"/>
  <c r="F98" i="13"/>
  <c r="F99" i="13"/>
  <c r="F100" i="13"/>
  <c r="F101" i="13"/>
  <c r="F102" i="13"/>
  <c r="F103" i="13"/>
  <c r="F104" i="13"/>
  <c r="F105" i="13"/>
  <c r="F106" i="13"/>
  <c r="F107" i="13"/>
  <c r="F108" i="13"/>
  <c r="F109" i="13"/>
  <c r="F110" i="13"/>
  <c r="F111" i="13"/>
  <c r="F112" i="13"/>
  <c r="F113" i="13"/>
  <c r="F114" i="13"/>
  <c r="F115" i="13"/>
  <c r="F116" i="13"/>
  <c r="F117" i="13"/>
  <c r="F118" i="13"/>
  <c r="F119" i="13"/>
  <c r="F120" i="13"/>
  <c r="F121" i="13"/>
  <c r="F122" i="13"/>
  <c r="F123" i="13"/>
  <c r="F124" i="13"/>
  <c r="F125" i="13"/>
  <c r="F126" i="13"/>
  <c r="F127" i="13"/>
  <c r="F128" i="13"/>
  <c r="F129" i="13"/>
  <c r="F130" i="13"/>
  <c r="F131" i="13"/>
  <c r="F132" i="13"/>
  <c r="F133" i="13"/>
  <c r="F134" i="13"/>
  <c r="F135" i="13"/>
  <c r="F136" i="13"/>
  <c r="F137" i="13"/>
  <c r="F138" i="13"/>
  <c r="F139" i="13"/>
  <c r="F140" i="13"/>
  <c r="F141" i="13"/>
  <c r="F142" i="13"/>
  <c r="F143" i="13"/>
  <c r="F144" i="13"/>
  <c r="F145" i="13"/>
  <c r="F146" i="13"/>
  <c r="F147" i="13"/>
  <c r="F148" i="13"/>
  <c r="F149" i="13"/>
  <c r="F150" i="13"/>
  <c r="F151" i="13"/>
  <c r="F152" i="13"/>
  <c r="F153" i="13"/>
  <c r="F154" i="13"/>
  <c r="F155" i="13"/>
  <c r="F156" i="13"/>
  <c r="F157" i="13"/>
  <c r="F158" i="13"/>
  <c r="F159" i="13"/>
  <c r="F160" i="13"/>
  <c r="F161" i="13"/>
  <c r="F162" i="13"/>
  <c r="F163" i="13"/>
  <c r="F164" i="13"/>
  <c r="F165" i="13"/>
  <c r="F166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" i="13"/>
  <c r="E3" i="12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" i="12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" i="11"/>
  <c r="H3" i="10"/>
  <c r="H4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" i="10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29" i="23"/>
  <c r="F30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60" i="23"/>
  <c r="F61" i="23"/>
  <c r="F62" i="23"/>
  <c r="F63" i="23"/>
  <c r="F64" i="23"/>
  <c r="F65" i="23"/>
  <c r="F66" i="23"/>
  <c r="F67" i="23"/>
  <c r="F68" i="23"/>
  <c r="F69" i="23"/>
  <c r="F70" i="23"/>
  <c r="F71" i="23"/>
  <c r="F72" i="23"/>
  <c r="F73" i="23"/>
  <c r="F74" i="23"/>
  <c r="F75" i="23"/>
  <c r="F76" i="23"/>
  <c r="F77" i="23"/>
  <c r="F78" i="23"/>
  <c r="F79" i="23"/>
  <c r="F80" i="23"/>
  <c r="F81" i="23"/>
  <c r="F82" i="23"/>
  <c r="F83" i="23"/>
  <c r="F84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14" i="23"/>
  <c r="F115" i="23"/>
  <c r="F116" i="23"/>
  <c r="F117" i="23"/>
  <c r="F118" i="23"/>
  <c r="F119" i="23"/>
  <c r="F120" i="23"/>
  <c r="F121" i="23"/>
  <c r="F122" i="23"/>
  <c r="F123" i="23"/>
  <c r="F124" i="23"/>
  <c r="F125" i="23"/>
  <c r="F126" i="23"/>
  <c r="F127" i="23"/>
  <c r="F128" i="23"/>
  <c r="F129" i="23"/>
  <c r="F130" i="23"/>
  <c r="F131" i="23"/>
  <c r="F132" i="23"/>
  <c r="F133" i="23"/>
  <c r="F134" i="23"/>
  <c r="F135" i="23"/>
  <c r="F136" i="23"/>
  <c r="F137" i="23"/>
  <c r="F138" i="23"/>
  <c r="F139" i="23"/>
  <c r="F140" i="23"/>
  <c r="F141" i="23"/>
  <c r="F142" i="23"/>
  <c r="F143" i="23"/>
  <c r="F144" i="23"/>
  <c r="F145" i="23"/>
  <c r="F146" i="23"/>
  <c r="F147" i="23"/>
  <c r="F148" i="23"/>
  <c r="F149" i="23"/>
  <c r="F150" i="23"/>
  <c r="F151" i="23"/>
  <c r="F152" i="23"/>
  <c r="F153" i="23"/>
  <c r="F154" i="23"/>
  <c r="F155" i="23"/>
  <c r="F156" i="23"/>
  <c r="F157" i="23"/>
  <c r="F158" i="23"/>
  <c r="F159" i="23"/>
  <c r="F160" i="23"/>
  <c r="F161" i="23"/>
  <c r="F162" i="23"/>
  <c r="F163" i="23"/>
  <c r="F164" i="23"/>
  <c r="F165" i="23"/>
  <c r="F166" i="23"/>
  <c r="F167" i="23"/>
  <c r="F168" i="23"/>
  <c r="F169" i="23"/>
  <c r="F170" i="23"/>
  <c r="F171" i="23"/>
  <c r="F172" i="23"/>
  <c r="F173" i="23"/>
  <c r="F174" i="23"/>
  <c r="F175" i="23"/>
  <c r="F176" i="23"/>
  <c r="F177" i="23"/>
  <c r="F178" i="23"/>
  <c r="F179" i="23"/>
  <c r="F180" i="23"/>
  <c r="F181" i="23"/>
  <c r="F182" i="23"/>
  <c r="F183" i="23"/>
  <c r="F184" i="23"/>
  <c r="F185" i="23"/>
  <c r="F186" i="23"/>
  <c r="F187" i="23"/>
  <c r="F188" i="23"/>
  <c r="F189" i="23"/>
  <c r="F190" i="23"/>
  <c r="F191" i="23"/>
  <c r="F192" i="23"/>
  <c r="F193" i="23"/>
  <c r="F194" i="23"/>
  <c r="F195" i="23"/>
  <c r="F196" i="23"/>
  <c r="F197" i="23"/>
  <c r="F198" i="23"/>
  <c r="F199" i="23"/>
  <c r="F200" i="23"/>
  <c r="F201" i="23"/>
  <c r="F202" i="23"/>
  <c r="F203" i="23"/>
  <c r="F204" i="23"/>
  <c r="F205" i="23"/>
  <c r="F206" i="23"/>
  <c r="F207" i="23"/>
  <c r="F208" i="23"/>
  <c r="F209" i="23"/>
  <c r="F210" i="23"/>
  <c r="F211" i="23"/>
  <c r="F212" i="23"/>
  <c r="F213" i="23"/>
  <c r="F214" i="23"/>
  <c r="F215" i="23"/>
  <c r="F216" i="23"/>
  <c r="F217" i="23"/>
  <c r="F218" i="23"/>
  <c r="F219" i="23"/>
  <c r="F220" i="23"/>
  <c r="F221" i="23"/>
  <c r="F222" i="23"/>
  <c r="F223" i="23"/>
  <c r="F224" i="23"/>
  <c r="F225" i="23"/>
  <c r="F226" i="23"/>
  <c r="F227" i="23"/>
  <c r="F228" i="23"/>
  <c r="F229" i="23"/>
  <c r="F230" i="23"/>
  <c r="F231" i="23"/>
  <c r="F232" i="23"/>
  <c r="F233" i="23"/>
  <c r="F234" i="23"/>
  <c r="F235" i="23"/>
  <c r="F236" i="23"/>
  <c r="F237" i="23"/>
  <c r="F238" i="23"/>
  <c r="F239" i="23"/>
  <c r="F240" i="23"/>
  <c r="F241" i="23"/>
  <c r="F242" i="23"/>
  <c r="F243" i="23"/>
  <c r="F244" i="23"/>
  <c r="F245" i="23"/>
  <c r="F246" i="23"/>
  <c r="F247" i="23"/>
  <c r="F248" i="23"/>
  <c r="F249" i="23"/>
  <c r="F250" i="23"/>
  <c r="F251" i="23"/>
  <c r="F252" i="23"/>
  <c r="F253" i="23"/>
  <c r="F254" i="23"/>
  <c r="F255" i="23"/>
  <c r="F256" i="23"/>
  <c r="F257" i="23"/>
  <c r="F258" i="23"/>
  <c r="F259" i="23"/>
  <c r="F260" i="23"/>
  <c r="F261" i="23"/>
  <c r="F262" i="23"/>
  <c r="F263" i="23"/>
  <c r="F264" i="23"/>
  <c r="F265" i="23"/>
  <c r="F266" i="23"/>
  <c r="F267" i="23"/>
  <c r="F268" i="23"/>
  <c r="F269" i="23"/>
  <c r="F270" i="23"/>
  <c r="F271" i="23"/>
  <c r="F272" i="23"/>
  <c r="F273" i="23"/>
  <c r="F274" i="23"/>
  <c r="F275" i="23"/>
  <c r="F276" i="23"/>
  <c r="F277" i="23"/>
  <c r="F278" i="23"/>
  <c r="F279" i="23"/>
  <c r="F280" i="23"/>
  <c r="F281" i="23"/>
  <c r="F282" i="23"/>
  <c r="F283" i="23"/>
  <c r="F284" i="23"/>
  <c r="F285" i="23"/>
  <c r="F286" i="23"/>
  <c r="F287" i="23"/>
  <c r="F288" i="23"/>
  <c r="F289" i="23"/>
  <c r="F290" i="23"/>
  <c r="F291" i="23"/>
  <c r="F292" i="23"/>
  <c r="F293" i="23"/>
  <c r="F294" i="23"/>
  <c r="F295" i="23"/>
  <c r="F296" i="23"/>
  <c r="F297" i="23"/>
  <c r="F298" i="23"/>
  <c r="F299" i="23"/>
  <c r="F300" i="23"/>
  <c r="F301" i="23"/>
  <c r="F302" i="23"/>
  <c r="F303" i="23"/>
  <c r="F304" i="23"/>
  <c r="F305" i="23"/>
  <c r="F306" i="23"/>
  <c r="F307" i="23"/>
  <c r="F308" i="23"/>
  <c r="F309" i="23"/>
  <c r="F310" i="23"/>
  <c r="F311" i="23"/>
  <c r="F312" i="23"/>
  <c r="F313" i="23"/>
  <c r="F314" i="23"/>
  <c r="F315" i="23"/>
  <c r="F316" i="23"/>
  <c r="F317" i="23"/>
  <c r="F318" i="23"/>
  <c r="F319" i="23"/>
  <c r="F320" i="23"/>
  <c r="F321" i="23"/>
  <c r="F322" i="23"/>
  <c r="F323" i="23"/>
  <c r="F324" i="23"/>
  <c r="F325" i="23"/>
  <c r="F326" i="23"/>
  <c r="F327" i="23"/>
  <c r="F328" i="23"/>
  <c r="F329" i="23"/>
  <c r="F330" i="23"/>
  <c r="F331" i="23"/>
  <c r="F332" i="23"/>
  <c r="F333" i="23"/>
  <c r="F334" i="23"/>
  <c r="F335" i="23"/>
  <c r="F336" i="23"/>
  <c r="F337" i="23"/>
  <c r="F338" i="23"/>
  <c r="F339" i="23"/>
  <c r="F340" i="23"/>
  <c r="F341" i="23"/>
  <c r="F342" i="23"/>
  <c r="F343" i="23"/>
  <c r="F344" i="23"/>
  <c r="F345" i="23"/>
  <c r="F346" i="23"/>
  <c r="F347" i="23"/>
  <c r="F348" i="23"/>
  <c r="F349" i="23"/>
  <c r="F350" i="23"/>
  <c r="F351" i="23"/>
  <c r="F352" i="23"/>
  <c r="F353" i="23"/>
  <c r="F354" i="23"/>
  <c r="F355" i="23"/>
  <c r="F356" i="23"/>
  <c r="F357" i="23"/>
  <c r="F358" i="23"/>
  <c r="F359" i="23"/>
  <c r="F360" i="23"/>
  <c r="F361" i="23"/>
  <c r="F362" i="23"/>
  <c r="F363" i="23"/>
  <c r="F364" i="23"/>
  <c r="F365" i="23"/>
  <c r="F366" i="23"/>
  <c r="F367" i="23"/>
  <c r="F368" i="23"/>
  <c r="F369" i="23"/>
  <c r="F370" i="23"/>
  <c r="F371" i="23"/>
  <c r="F372" i="23"/>
  <c r="F373" i="23"/>
  <c r="F374" i="23"/>
  <c r="F375" i="23"/>
  <c r="F376" i="23"/>
  <c r="F377" i="23"/>
  <c r="F378" i="23"/>
  <c r="F379" i="23"/>
  <c r="F380" i="23"/>
  <c r="F381" i="23"/>
  <c r="F382" i="23"/>
  <c r="F383" i="23"/>
  <c r="F384" i="23"/>
  <c r="F385" i="23"/>
  <c r="F386" i="23"/>
  <c r="F387" i="23"/>
  <c r="F388" i="23"/>
  <c r="F389" i="23"/>
  <c r="F390" i="23"/>
  <c r="F391" i="23"/>
  <c r="F392" i="23"/>
  <c r="F393" i="23"/>
  <c r="F394" i="23"/>
  <c r="F395" i="23"/>
  <c r="F396" i="23"/>
  <c r="F397" i="23"/>
  <c r="F398" i="23"/>
  <c r="F399" i="23"/>
  <c r="F400" i="23"/>
  <c r="F2" i="23"/>
  <c r="I3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" i="5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N155" i="2"/>
  <c r="N156" i="2"/>
  <c r="N157" i="2"/>
  <c r="N158" i="2"/>
  <c r="N159" i="2"/>
  <c r="N160" i="2"/>
  <c r="N161" i="2"/>
  <c r="N162" i="2"/>
  <c r="N163" i="2"/>
  <c r="N164" i="2"/>
  <c r="N165" i="2"/>
  <c r="N166" i="2"/>
  <c r="N167" i="2"/>
  <c r="N168" i="2"/>
  <c r="N169" i="2"/>
  <c r="N170" i="2"/>
  <c r="N171" i="2"/>
  <c r="N172" i="2"/>
  <c r="N173" i="2"/>
  <c r="N174" i="2"/>
  <c r="N175" i="2"/>
  <c r="N176" i="2"/>
  <c r="N177" i="2"/>
  <c r="N178" i="2"/>
  <c r="N179" i="2"/>
  <c r="N180" i="2"/>
  <c r="N181" i="2"/>
  <c r="N182" i="2"/>
  <c r="N183" i="2"/>
  <c r="N184" i="2"/>
  <c r="N185" i="2"/>
  <c r="N186" i="2"/>
  <c r="N187" i="2"/>
  <c r="N188" i="2"/>
  <c r="N189" i="2"/>
  <c r="N190" i="2"/>
  <c r="N191" i="2"/>
  <c r="N192" i="2"/>
  <c r="N193" i="2"/>
  <c r="N194" i="2"/>
  <c r="N195" i="2"/>
  <c r="N196" i="2"/>
  <c r="N197" i="2"/>
  <c r="N198" i="2"/>
  <c r="N199" i="2"/>
  <c r="N200" i="2"/>
  <c r="N2" i="2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" i="3"/>
  <c r="M16" i="1"/>
  <c r="M17" i="1"/>
  <c r="M18" i="1"/>
  <c r="M19" i="1"/>
  <c r="M20" i="1"/>
  <c r="M21" i="1"/>
  <c r="M22" i="1"/>
  <c r="M23" i="1"/>
  <c r="M24" i="1"/>
  <c r="M15" i="1"/>
  <c r="M6" i="1"/>
  <c r="M7" i="1"/>
  <c r="M8" i="1"/>
  <c r="M9" i="1"/>
  <c r="M10" i="1"/>
  <c r="M11" i="1"/>
  <c r="M12" i="1"/>
  <c r="M13" i="1"/>
  <c r="M14" i="1"/>
  <c r="M5" i="1"/>
  <c r="Z16" i="1"/>
  <c r="Z17" i="1"/>
  <c r="Z18" i="1"/>
  <c r="Z19" i="1"/>
  <c r="Z20" i="1"/>
  <c r="Z21" i="1"/>
  <c r="Z22" i="1"/>
  <c r="Z23" i="1"/>
  <c r="Z24" i="1"/>
  <c r="Z15" i="1"/>
  <c r="Z6" i="1"/>
  <c r="Z7" i="1"/>
  <c r="Z8" i="1"/>
  <c r="Z9" i="1"/>
  <c r="Z10" i="1"/>
  <c r="Z11" i="1"/>
  <c r="Z12" i="1"/>
  <c r="Z13" i="1"/>
  <c r="Z14" i="1"/>
  <c r="Z5" i="1"/>
  <c r="Q16" i="1"/>
  <c r="Q17" i="1"/>
  <c r="Q18" i="1"/>
  <c r="Q19" i="1"/>
  <c r="Q20" i="1"/>
  <c r="Q21" i="1"/>
  <c r="Q22" i="1"/>
  <c r="Q23" i="1"/>
  <c r="Q24" i="1"/>
  <c r="Q15" i="1"/>
  <c r="Q6" i="1"/>
  <c r="Q7" i="1"/>
  <c r="Q8" i="1"/>
  <c r="Q9" i="1"/>
  <c r="Q10" i="1"/>
  <c r="Q11" i="1"/>
  <c r="Q12" i="1"/>
  <c r="Q13" i="1"/>
  <c r="Q14" i="1"/>
  <c r="Q5" i="1"/>
  <c r="P16" i="1" l="1"/>
  <c r="P17" i="1"/>
  <c r="P18" i="1"/>
  <c r="P19" i="1"/>
  <c r="P20" i="1"/>
  <c r="P21" i="1"/>
  <c r="P22" i="1"/>
  <c r="P23" i="1"/>
  <c r="P24" i="1"/>
  <c r="P15" i="1"/>
  <c r="O16" i="1"/>
  <c r="O17" i="1"/>
  <c r="O18" i="1"/>
  <c r="O19" i="1"/>
  <c r="O20" i="1"/>
  <c r="O21" i="1"/>
  <c r="O22" i="1"/>
  <c r="O23" i="1"/>
  <c r="O24" i="1"/>
  <c r="O15" i="1"/>
  <c r="N16" i="1"/>
  <c r="N17" i="1"/>
  <c r="N18" i="1"/>
  <c r="N19" i="1"/>
  <c r="N20" i="1"/>
  <c r="N21" i="1"/>
  <c r="N22" i="1"/>
  <c r="N23" i="1"/>
  <c r="N24" i="1"/>
  <c r="N15" i="1"/>
  <c r="N5" i="1"/>
  <c r="AC4" i="1" s="1"/>
  <c r="N6" i="1"/>
  <c r="N7" i="1"/>
  <c r="N8" i="1"/>
  <c r="N9" i="1"/>
  <c r="N10" i="1"/>
  <c r="N11" i="1"/>
  <c r="N12" i="1"/>
  <c r="N13" i="1"/>
  <c r="N14" i="1"/>
  <c r="O5" i="1"/>
  <c r="O6" i="1"/>
  <c r="O7" i="1"/>
  <c r="O8" i="1"/>
  <c r="O9" i="1"/>
  <c r="O10" i="1"/>
  <c r="O11" i="1"/>
  <c r="O12" i="1"/>
  <c r="O13" i="1"/>
  <c r="O14" i="1"/>
  <c r="P5" i="1"/>
  <c r="P6" i="1"/>
  <c r="P7" i="1"/>
  <c r="P8" i="1"/>
  <c r="P9" i="1"/>
  <c r="P10" i="1"/>
  <c r="P11" i="1"/>
  <c r="P12" i="1"/>
  <c r="P13" i="1"/>
  <c r="P14" i="1"/>
  <c r="AD18" i="1" l="1" a="1"/>
  <c r="AD18" i="1" s="1"/>
  <c r="AD19" i="1" a="1"/>
  <c r="AD19" i="1" s="1"/>
  <c r="AB19" i="1" a="1"/>
  <c r="AB19" i="1" s="1"/>
  <c r="AB18" i="1" a="1"/>
  <c r="AB18" i="1" s="1"/>
  <c r="AB20" i="1" a="1"/>
  <c r="AB20" i="1" s="1"/>
  <c r="AB21" i="1" a="1"/>
  <c r="AB21" i="1" s="1"/>
  <c r="AB22" i="1" a="1"/>
  <c r="AB22" i="1" s="1"/>
  <c r="AB23" i="1" a="1"/>
  <c r="AB23" i="1" s="1"/>
  <c r="AB24" i="1" a="1"/>
  <c r="AB24" i="1" s="1"/>
  <c r="AB25" i="1" a="1"/>
  <c r="AB25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 s="1"/>
  <c r="AD25" i="1" a="1"/>
  <c r="AD25" i="1" s="1"/>
  <c r="AF5" i="1"/>
  <c r="AF7" i="1"/>
  <c r="AF6" i="1"/>
  <c r="Y15" i="1"/>
  <c r="Y16" i="1"/>
  <c r="Y17" i="1"/>
  <c r="Y18" i="1"/>
  <c r="Y19" i="1"/>
  <c r="Y20" i="1"/>
  <c r="Y21" i="1"/>
  <c r="Y22" i="1"/>
  <c r="Y23" i="1"/>
  <c r="Y24" i="1"/>
  <c r="X5" i="1" l="1"/>
  <c r="AF14" i="1" s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R5" i="1"/>
  <c r="AF8" i="1" s="1"/>
  <c r="S5" i="1"/>
  <c r="AF9" i="1" s="1"/>
  <c r="T5" i="1"/>
  <c r="AF10" i="1" s="1"/>
  <c r="U5" i="1"/>
  <c r="AF11" i="1" s="1"/>
  <c r="V5" i="1"/>
  <c r="AF12" i="1" s="1"/>
  <c r="W5" i="1"/>
  <c r="AF13" i="1" s="1"/>
  <c r="R6" i="1"/>
  <c r="S6" i="1"/>
  <c r="T6" i="1"/>
  <c r="U6" i="1"/>
  <c r="V6" i="1"/>
  <c r="W6" i="1"/>
  <c r="R7" i="1"/>
  <c r="S7" i="1"/>
  <c r="T7" i="1"/>
  <c r="U7" i="1"/>
  <c r="V7" i="1"/>
  <c r="W7" i="1"/>
  <c r="R8" i="1"/>
  <c r="S8" i="1"/>
  <c r="T8" i="1"/>
  <c r="U8" i="1"/>
  <c r="V8" i="1"/>
  <c r="W8" i="1"/>
  <c r="R9" i="1"/>
  <c r="S9" i="1"/>
  <c r="T9" i="1"/>
  <c r="U9" i="1"/>
  <c r="V9" i="1"/>
  <c r="W9" i="1"/>
  <c r="R10" i="1"/>
  <c r="S10" i="1"/>
  <c r="T10" i="1"/>
  <c r="U10" i="1"/>
  <c r="V10" i="1"/>
  <c r="W10" i="1"/>
  <c r="R11" i="1"/>
  <c r="S11" i="1"/>
  <c r="T11" i="1"/>
  <c r="U11" i="1"/>
  <c r="V11" i="1"/>
  <c r="W11" i="1"/>
  <c r="R12" i="1"/>
  <c r="S12" i="1"/>
  <c r="T12" i="1"/>
  <c r="U12" i="1"/>
  <c r="V12" i="1"/>
  <c r="W12" i="1"/>
  <c r="R13" i="1"/>
  <c r="S13" i="1"/>
  <c r="T13" i="1"/>
  <c r="U13" i="1"/>
  <c r="V13" i="1"/>
  <c r="W13" i="1"/>
  <c r="R14" i="1"/>
  <c r="S14" i="1"/>
  <c r="T14" i="1"/>
  <c r="U14" i="1"/>
  <c r="V14" i="1"/>
  <c r="W14" i="1"/>
  <c r="R15" i="1"/>
  <c r="S15" i="1"/>
  <c r="T15" i="1"/>
  <c r="U15" i="1"/>
  <c r="V15" i="1"/>
  <c r="W15" i="1"/>
  <c r="R16" i="1"/>
  <c r="S16" i="1"/>
  <c r="T16" i="1"/>
  <c r="U16" i="1"/>
  <c r="V16" i="1"/>
  <c r="W16" i="1"/>
  <c r="R17" i="1"/>
  <c r="S17" i="1"/>
  <c r="T17" i="1"/>
  <c r="U17" i="1"/>
  <c r="V17" i="1"/>
  <c r="W17" i="1"/>
  <c r="R18" i="1"/>
  <c r="S18" i="1"/>
  <c r="T18" i="1"/>
  <c r="U18" i="1"/>
  <c r="V18" i="1"/>
  <c r="W18" i="1"/>
  <c r="R19" i="1"/>
  <c r="S19" i="1"/>
  <c r="T19" i="1"/>
  <c r="U19" i="1"/>
  <c r="V19" i="1"/>
  <c r="W19" i="1"/>
  <c r="R20" i="1"/>
  <c r="S20" i="1"/>
  <c r="T20" i="1"/>
  <c r="U20" i="1"/>
  <c r="V20" i="1"/>
  <c r="W20" i="1"/>
  <c r="R21" i="1"/>
  <c r="S21" i="1"/>
  <c r="T21" i="1"/>
  <c r="U21" i="1"/>
  <c r="V21" i="1"/>
  <c r="W21" i="1"/>
  <c r="R22" i="1"/>
  <c r="S22" i="1"/>
  <c r="T22" i="1"/>
  <c r="U22" i="1"/>
  <c r="V22" i="1"/>
  <c r="W22" i="1"/>
  <c r="R23" i="1"/>
  <c r="S23" i="1"/>
  <c r="T23" i="1"/>
  <c r="U23" i="1"/>
  <c r="V23" i="1"/>
  <c r="W23" i="1"/>
  <c r="R24" i="1"/>
  <c r="S24" i="1"/>
  <c r="T24" i="1"/>
  <c r="U24" i="1"/>
  <c r="V24" i="1"/>
  <c r="W24" i="1"/>
  <c r="Y10" i="1"/>
  <c r="Y11" i="1"/>
  <c r="Y12" i="1"/>
  <c r="Y13" i="1"/>
  <c r="Y14" i="1"/>
  <c r="Y9" i="1"/>
  <c r="Y8" i="1"/>
  <c r="Y7" i="1"/>
  <c r="Y6" i="1"/>
  <c r="Y5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dexter yang</author>
  </authors>
  <commentList>
    <comment ref="AC4" authorId="0" shapeId="0" xr:uid="{9B18A536-C61A-4BD1-8B1D-73F8739A3166}">
      <text>
        <r>
          <rPr>
            <b/>
            <sz val="9"/>
            <color indexed="81"/>
            <rFont val="돋움"/>
            <family val="3"/>
            <charset val="129"/>
          </rPr>
          <t>종목명을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선택해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주세요</t>
        </r>
        <r>
          <rPr>
            <b/>
            <sz val="9"/>
            <color indexed="81"/>
            <rFont val="Tahoma"/>
            <family val="2"/>
          </rPr>
          <t>.</t>
        </r>
      </text>
    </comment>
  </commentList>
</comments>
</file>

<file path=xl/sharedStrings.xml><?xml version="1.0" encoding="utf-8"?>
<sst xmlns="http://schemas.openxmlformats.org/spreadsheetml/2006/main" count="3162" uniqueCount="1944">
  <si>
    <t>시가총액</t>
  </si>
  <si>
    <t>구분</t>
    <phoneticPr fontId="1" type="noConversion"/>
  </si>
  <si>
    <t>KOSPI</t>
    <phoneticPr fontId="1" type="noConversion"/>
  </si>
  <si>
    <t>KOSDAQ</t>
    <phoneticPr fontId="1" type="noConversion"/>
  </si>
  <si>
    <t>종목명</t>
    <phoneticPr fontId="1" type="noConversion"/>
  </si>
  <si>
    <t>URL</t>
    <phoneticPr fontId="1" type="noConversion"/>
  </si>
  <si>
    <t>파일명</t>
    <phoneticPr fontId="1" type="noConversion"/>
  </si>
  <si>
    <t>출처</t>
    <phoneticPr fontId="1" type="noConversion"/>
  </si>
  <si>
    <t>번호</t>
    <phoneticPr fontId="1" type="noConversion"/>
  </si>
  <si>
    <t>다우산업</t>
    <phoneticPr fontId="1" type="noConversion"/>
  </si>
  <si>
    <t>나스닥</t>
    <phoneticPr fontId="1" type="noConversion"/>
  </si>
  <si>
    <t>S&amp;P 500</t>
    <phoneticPr fontId="1" type="noConversion"/>
  </si>
  <si>
    <t>USD환율</t>
    <phoneticPr fontId="1" type="noConversion"/>
  </si>
  <si>
    <t>JPY환율</t>
    <phoneticPr fontId="1" type="noConversion"/>
  </si>
  <si>
    <t>EUR환율</t>
    <phoneticPr fontId="1" type="noConversion"/>
  </si>
  <si>
    <t>유가</t>
    <phoneticPr fontId="1" type="noConversion"/>
  </si>
  <si>
    <t>금</t>
    <phoneticPr fontId="1" type="noConversion"/>
  </si>
  <si>
    <t>현재가</t>
  </si>
  <si>
    <t>전일비</t>
  </si>
  <si>
    <t>등락률</t>
  </si>
  <si>
    <t>거래량</t>
  </si>
  <si>
    <t>영업이익</t>
  </si>
  <si>
    <t>외국인비율</t>
  </si>
  <si>
    <t>PER</t>
  </si>
  <si>
    <t>ROE</t>
  </si>
  <si>
    <t>PBR</t>
  </si>
  <si>
    <t>제목</t>
    <phoneticPr fontId="1" type="noConversion"/>
  </si>
  <si>
    <t xml:space="preserve">KOSDAQ </t>
    <phoneticPr fontId="1" type="noConversion"/>
  </si>
  <si>
    <t>KOSPI 200</t>
    <phoneticPr fontId="1" type="noConversion"/>
  </si>
  <si>
    <t>상승종목</t>
    <phoneticPr fontId="1" type="noConversion"/>
  </si>
  <si>
    <t>종목별 투자정보</t>
    <phoneticPr fontId="1" type="noConversion"/>
  </si>
  <si>
    <t>개수</t>
    <phoneticPr fontId="1" type="noConversion"/>
  </si>
  <si>
    <t>시황정보</t>
    <phoneticPr fontId="1" type="noConversion"/>
  </si>
  <si>
    <t>오늘의 리포트</t>
    <phoneticPr fontId="1" type="noConversion"/>
  </si>
  <si>
    <t>투자정보</t>
    <phoneticPr fontId="1" type="noConversion"/>
  </si>
  <si>
    <t>종목분석</t>
    <phoneticPr fontId="1" type="noConversion"/>
  </si>
  <si>
    <t>경제전망리포트</t>
    <phoneticPr fontId="1" type="noConversion"/>
  </si>
  <si>
    <t>공시</t>
    <phoneticPr fontId="1" type="noConversion"/>
  </si>
  <si>
    <t>주요 뉴스</t>
    <phoneticPr fontId="1" type="noConversion"/>
  </si>
  <si>
    <t>링크</t>
    <phoneticPr fontId="1" type="noConversion"/>
  </si>
  <si>
    <t>내용</t>
    <phoneticPr fontId="1" type="noConversion"/>
  </si>
  <si>
    <t>언론사</t>
    <phoneticPr fontId="1" type="noConversion"/>
  </si>
  <si>
    <t>날짜</t>
    <phoneticPr fontId="1" type="noConversion"/>
  </si>
  <si>
    <t>현재가</t>
    <phoneticPr fontId="1" type="noConversion"/>
  </si>
  <si>
    <t>시가총액(억)</t>
    <phoneticPr fontId="1" type="noConversion"/>
  </si>
  <si>
    <t>산업분석</t>
    <phoneticPr fontId="1" type="noConversion"/>
  </si>
  <si>
    <t>경제분석</t>
    <phoneticPr fontId="1" type="noConversion"/>
  </si>
  <si>
    <t>영업이익(억)</t>
    <phoneticPr fontId="1" type="noConversion"/>
  </si>
  <si>
    <t>PER(배)</t>
    <phoneticPr fontId="1" type="noConversion"/>
  </si>
  <si>
    <t>ROE(%)</t>
    <phoneticPr fontId="1" type="noConversion"/>
  </si>
  <si>
    <t>외국인비율(%)</t>
    <phoneticPr fontId="1" type="noConversion"/>
  </si>
  <si>
    <t>PBR(배)</t>
    <phoneticPr fontId="1" type="noConversion"/>
  </si>
  <si>
    <t>제목</t>
  </si>
  <si>
    <t>제목URL</t>
    <phoneticPr fontId="1" type="noConversion"/>
  </si>
  <si>
    <t>분류</t>
    <phoneticPr fontId="1" type="noConversion"/>
  </si>
  <si>
    <t>순위</t>
  </si>
  <si>
    <t>지수명</t>
  </si>
  <si>
    <t>종목명</t>
  </si>
  <si>
    <t>제공자</t>
  </si>
  <si>
    <t>N</t>
    <phoneticPr fontId="1" type="noConversion"/>
  </si>
  <si>
    <t>전일비</t>
    <phoneticPr fontId="1" type="noConversion"/>
  </si>
  <si>
    <t>등락률</t>
    <phoneticPr fontId="1" type="noConversion"/>
  </si>
  <si>
    <t>거래량</t>
    <phoneticPr fontId="1" type="noConversion"/>
  </si>
  <si>
    <t>시가총액</t>
    <phoneticPr fontId="1" type="noConversion"/>
  </si>
  <si>
    <t>영업이익</t>
    <phoneticPr fontId="1" type="noConversion"/>
  </si>
  <si>
    <t>외국인비율</t>
    <phoneticPr fontId="1" type="noConversion"/>
  </si>
  <si>
    <t>PER</t>
    <phoneticPr fontId="1" type="noConversion"/>
  </si>
  <si>
    <t>ROE</t>
    <phoneticPr fontId="1" type="noConversion"/>
  </si>
  <si>
    <t>PBR</t>
    <phoneticPr fontId="1" type="noConversion"/>
  </si>
  <si>
    <t>업종명</t>
    <phoneticPr fontId="1" type="noConversion"/>
  </si>
  <si>
    <t>전일대비</t>
    <phoneticPr fontId="1" type="noConversion"/>
  </si>
  <si>
    <t>등락그래프</t>
    <phoneticPr fontId="1" type="noConversion"/>
  </si>
  <si>
    <t>증권사</t>
    <phoneticPr fontId="1" type="noConversion"/>
  </si>
  <si>
    <t>작성일</t>
    <phoneticPr fontId="1" type="noConversion"/>
  </si>
  <si>
    <t>URL</t>
    <phoneticPr fontId="1" type="noConversion"/>
  </si>
  <si>
    <t>종목번호</t>
    <phoneticPr fontId="1" type="noConversion"/>
  </si>
  <si>
    <t>URL</t>
    <phoneticPr fontId="1" type="noConversion"/>
  </si>
  <si>
    <t>종목명URL</t>
    <phoneticPr fontId="1" type="noConversion"/>
  </si>
  <si>
    <t>업종명URL</t>
    <phoneticPr fontId="1" type="noConversion"/>
  </si>
  <si>
    <t>종목별 뉴스공시</t>
    <phoneticPr fontId="1" type="noConversion"/>
  </si>
  <si>
    <t>WTI</t>
    <phoneticPr fontId="1" type="noConversion"/>
  </si>
  <si>
    <t>업종별 시세</t>
    <phoneticPr fontId="1" type="noConversion"/>
  </si>
  <si>
    <t>종목별 전자공시</t>
    <phoneticPr fontId="1" type="noConversion"/>
  </si>
  <si>
    <t>호흡 긴 대체투자 확대추세인데…연기금 CIO 임기 "너무 짧다"</t>
  </si>
  <si>
    <t>https://n.news.naver.com/mnews/article/018/0005930281</t>
  </si>
  <si>
    <t>이 기사는 2025년01월22일 17시32분에 마켓인 프리미엄 콘텐츠로 선공개 되었습니다. 국민연금공단 기금운용본부가 향후 대체투자 비..</t>
  </si>
  <si>
    <t xml:space="preserve">이데일리 </t>
  </si>
  <si>
    <t>최윤범, 한밤의 기습 반격…고려아연 임시주총 파행 예고</t>
  </si>
  <si>
    <t>https://n.news.naver.com/mnews/article/648/0000032744</t>
  </si>
  <si>
    <t>최윤범 고려아연 회장이 경영권 분쟁 분수령인 임시주주총회를 앞둔 저녁, 기습 반격을 가했다. 본인이 지배하는 영풍정밀 및 친인척이 보유..</t>
  </si>
  <si>
    <t xml:space="preserve">비즈워치 </t>
  </si>
  <si>
    <t>고려아연, 주총 하루 전 '상호주 제한' 카드 꺼냈다…영풍 의결권 제한 시도</t>
  </si>
  <si>
    <t>https://n.news.naver.com/mnews/article/015/0005085795</t>
  </si>
  <si>
    <t>고려아연이 오는 23일 임시 주주총회를 하루 앞두고 최윤범 고려아연 회장 일가와 영풍정밀이 보유한 영풍 지분 10% 이상을 호주 손자회..</t>
  </si>
  <si>
    <t xml:space="preserve">한국경제 </t>
  </si>
  <si>
    <t>순환출자까지 감행한 고려아연…MBK “주총 파행 꼼수” 비판 [투자360]</t>
  </si>
  <si>
    <t>https://n.news.naver.com/mnews/article/016/0002419762</t>
  </si>
  <si>
    <t>해외 자회사 동원해 모회사 영풍과 ‘상호주’ 구성 최윤범 회장, 영풍 의결권 제한 효과로 경영권 보호 강조 MBK-영풍, “공정거래법 ..</t>
  </si>
  <si>
    <t xml:space="preserve">헤럴드경제 </t>
  </si>
  <si>
    <t>“한국 증시, 갈수록 힘빠지네”…이 지수에서 무더기로 퇴출 될 판이라는데</t>
  </si>
  <si>
    <t>https://n.news.naver.com/mnews/article/009/0005433501</t>
  </si>
  <si>
    <t>다음달 MSCI한국지수 종목 조정 삼성E&amp;A·엘앤에프·GS 등 시가총액 기준 맞추기 힘들듯 신규편입 종목은 하나도 없어 다음달 진행되는..</t>
  </si>
  <si>
    <t xml:space="preserve">매일경제 </t>
  </si>
  <si>
    <t>韓 증시 부진에 MSCI서 종목 대거 편출 전망…편입 가능성은 '뚝'</t>
  </si>
  <si>
    <t>https://n.news.naver.com/mnews/article/018/0005930254</t>
  </si>
  <si>
    <t>내달 글로벌 주가지수 모건스탠리캐피털인터내셔널(MSCI) 한국 지수 정기변경이 이뤄지는 가운데 증권가에서 편출 종목이 약 10곳에 달할..</t>
  </si>
  <si>
    <t>"당분간 미국채·한국 증시가 환율 안정의 키"</t>
  </si>
  <si>
    <t>https://n.news.naver.com/mnews/article/011/0004443106</t>
  </si>
  <si>
    <t>도널드 트럼프 미 대통령의 취임 이틀째를 맞은 22일에도 원·달러 환율이 하락 마감한 가운데 추세적인 하향 국면에 접어들지는 미국 국채..</t>
  </si>
  <si>
    <t xml:space="preserve">서울경제 </t>
  </si>
  <si>
    <t>이동채 에코프로 창업주 "캐즘 탓 그만…R&amp;D로 구조 개선해야”</t>
  </si>
  <si>
    <t>https://n.news.naver.com/mnews/article/011/0004443105</t>
  </si>
  <si>
    <t>이동채 에코프로(086520) 창업주가 더 이상 실적 부진의 원인을 전기차 캐즘(일시적 수요 둔화)으로 돌리지 말고 연구개발(R&amp;D) ..</t>
  </si>
  <si>
    <t>"트럼프 2기 투자 유망업종은 조선·바이오·우주·방산·자율주행·AI" [인터뷰]</t>
  </si>
  <si>
    <t>https://n.news.naver.com/mnews/article/014/0005299584</t>
  </si>
  <si>
    <t>트럼프 2.0 시대 개막으로 우리나라 주식시장 투자자들의 눈과 귀는 트럼프를 향해 있다. 미·중 무역전쟁 수혜주, 트럼프 대통령이 주목..</t>
  </si>
  <si>
    <t xml:space="preserve">파이낸셜뉴스 </t>
  </si>
  <si>
    <t>LG CNS 일반청약에 증거금 21조원 몰려…IPO 시장 온기들까</t>
  </si>
  <si>
    <t>https://n.news.naver.com/mnews/article/018/0005930183</t>
  </si>
  <si>
    <t>올해 기업공개(IPO) 시장의 ‘최대어’ LG CNS가 일반 청약에서 증거금 21조원을 끌어모았다. 기업공개(IPO) 시장 분위기가 냉..</t>
  </si>
  <si>
    <t>쪼그라드는 MSCI한국지수…11종목 '아웃'</t>
  </si>
  <si>
    <t>https://n.news.naver.com/mnews/article/009/0005433450</t>
  </si>
  <si>
    <t>다음달 지수 구성 종목 조정 삼성E&amp;A·엘앤에프·GS 등 시가총액 기준 맞추기 힘들듯 신규편입 종목은 하나도 없어 한국투자 ETF 자금..</t>
  </si>
  <si>
    <t>"올해 美선 QQQ, 韓은 조선주 유망"</t>
  </si>
  <si>
    <t>https://n.news.naver.com/mnews/article/015/0005085683</t>
  </si>
  <si>
    <t>“‘인베스코 QQQ 트러스트’(티커 QQQ)는 자녀에게 증여할 만한 종목입니다.” 박장원 신한투자증권 프리미어센트럴금융센터 프라이빗뱅커..</t>
  </si>
  <si>
    <t>[단독] “국내서만 하루 거래 규모 10억弗”…‘트럼프 밈’ 타고 치솟는 스테이블 코인</t>
  </si>
  <si>
    <t>https://n.news.naver.com/mnews/article/009/0005433422</t>
  </si>
  <si>
    <t>국내 하루거래 10억달러 재돌파 오피셜트럼프·도지코인 수요 폭발 국내 스테이블코인 거래대금이 도널드 트럼프 미국 대통령 취임 전후로 다..</t>
  </si>
  <si>
    <t>[단독] 122개 ETF 전부 손본다…'54조' TR 영향권</t>
  </si>
  <si>
    <t>https://n.news.naver.com/mnews/article/215/0001196188</t>
  </si>
  <si>
    <t>정부의 세법 개정으로 배당 지급 방식을 변경해야 하는 국내외 TR 상장지수펀드(ETF) 상품 규모가 53조 원이 넘는 것으로 확인됐습니..</t>
  </si>
  <si>
    <t xml:space="preserve">한국경제TV </t>
  </si>
  <si>
    <t>‘상반기 IPO 대어’ LG CNS 일반 청약에 21兆 몰려</t>
  </si>
  <si>
    <t>https://n.news.naver.com/mnews/article/366/0001049040</t>
  </si>
  <si>
    <t>올해 IPO(기업공개) 시장 첫 대어(大魚)로 꼽히는 LG그룹의 시스템통합(SI) 기업 LG CNS의 일반 청약에 21조원이 넘는 증거..</t>
  </si>
  <si>
    <t xml:space="preserve">조선비즈 </t>
  </si>
  <si>
    <t>"올해도 승승장구"…삼양식품·오리온 목표가 줄상향</t>
  </si>
  <si>
    <t>https://n.news.naver.com/mnews/article/011/0004443051</t>
  </si>
  <si>
    <t>삼양식품(003230)과 오리온(271560)이 시장 전망치를 뛰어넘는 지난해 4분기 실적을 발표할 것으로 예상되면서 증권사들이 목표주..</t>
  </si>
  <si>
    <t>투자 고수로 소문난 펠로시 뭐 담았나</t>
  </si>
  <si>
    <t>https://n.news.naver.com/mnews/article/009/0005433419</t>
  </si>
  <si>
    <t>미국 전 하원의장 보유종목 템퍼스AI 하루새 35% 치솟아 구글·아마존도 방긋 벤처캐피털리스트인 남편과 함께 주식으로 큰 수익을 봤다고..</t>
  </si>
  <si>
    <t>시들해진 메타버스…ETF도 줄줄이 상폐</t>
  </si>
  <si>
    <t>https://n.news.naver.com/mnews/article/011/0004443045</t>
  </si>
  <si>
    <t>코로나19 팬데믹 직후 비대면 환경 속에서 주목을 받았던 메타버스 테마 인기가 급격히 사그라지자 관련 종목에 투자하는 상장지수펀드(ET..</t>
  </si>
  <si>
    <t>"갤S25 역대 최다 판매 기대"...관련주 미리 '찜' [박해린의 마켓톡톡]</t>
  </si>
  <si>
    <t>https://n.news.naver.com/mnews/article/215/0001196186</t>
  </si>
  <si>
    <t>증시 이슈 짚어보는 박해린의 마켓톡톡시간입니다. 오늘 코스피 외국인과 기관의 쌍끌이 매수에 1% 넘게 상승했습니다. 대부분의 업종이 상..</t>
  </si>
  <si>
    <t>LG CNS에 21조 뭉칫돈…경쟁률 123대1 [시그널]</t>
  </si>
  <si>
    <t>https://n.news.naver.com/mnews/article/011/0004443035</t>
  </si>
  <si>
    <t>올 코스피 기업공개(IPO) 시장의 ‘최대어’로 꼽히는 LG CNS 공모주 청약이 세 자릿수 경쟁률로 흥행 마감했다. 22일 투자은행(..</t>
  </si>
  <si>
    <t>“HBM 장비사가 왜?”…아워홈 인수에 한화비전 동원 '논란'[마켓인]</t>
  </si>
  <si>
    <t>https://n.news.naver.com/mnews/article/018/0005930155</t>
  </si>
  <si>
    <t>이 기사는 2025년01월22일 16시29분에 마켓인 프리미엄 콘텐츠로 선공개 되었습니다. 한화그룹이 1조5000억원 규모 아워홈 경영..</t>
  </si>
  <si>
    <t>LG CNS 공모 청약 흥행 … 21조 몰렸다</t>
  </si>
  <si>
    <t>https://n.news.naver.com/mnews/article/009/0005433381</t>
  </si>
  <si>
    <t>초대형 공모에도 인기몰이 IPO 시장 활기 불어넣어 '6조 대어' 다음달 5일 상장 기업가치가 6조원에 육박하는 LG CNS의 일반청약..</t>
  </si>
  <si>
    <t>케이알엠 대주주 지분 처분…고스트로보틱스 판권 연장 불발되나 [시그널]</t>
  </si>
  <si>
    <t>https://n.news.naver.com/mnews/article/011/0004443024</t>
  </si>
  <si>
    <t>LIG넥스원(079550)이 인수한 미국 사족 보행 로봇 업체 고스트로보틱스의 국내 판권을 가진 케이알엠(093640)(KRM·Kore..</t>
  </si>
  <si>
    <t>트럼프 `밈 코인`으로 가상화폐 신뢰성 무너지나…美업계 우려</t>
  </si>
  <si>
    <t>https://n.news.naver.com/mnews/article/029/0002931389</t>
  </si>
  <si>
    <t>도널드 트럼프 미국 대통령이 직접 발행한 밈 코인에 업계에서 우려 섞인 목소리가 나온다. 내재적 효용이 없는 밈 코인으로 가상화폐의 신..</t>
  </si>
  <si>
    <t xml:space="preserve">디지털타임스 </t>
  </si>
  <si>
    <t>고려아연 ‘집중투표제’ 한화·현대차 등 난색?…주가는 70만원대로</t>
  </si>
  <si>
    <t>https://n.news.naver.com/mnews/article/018/0005930126</t>
  </si>
  <si>
    <t>내일(23일) 고려아연(010130) 임시 주주총회를 앞두고 MBK파트너스·영풍 연합이 경영권을 쥘 것이란 관측이 나오면서 주가도 자기..</t>
  </si>
  <si>
    <t>롯데웰푸드, 회사채 수요예측 흥행…2조원 확보[마켓인]</t>
  </si>
  <si>
    <t>https://n.news.naver.com/mnews/article/018/0005930118</t>
  </si>
  <si>
    <t>롯데웰푸드(280360)가 공모 회사채 발행을 위한 수요예측에서 2조원이 넘는 청약을 받아내며 흥행에 성공했다. 이날 미래에셋자산운용과..</t>
  </si>
  <si>
    <t>증권사, FX마진거래 손실 투성…사업 중단 수순</t>
  </si>
  <si>
    <t>https://n.news.naver.com/mnews/article/018/0005930116</t>
  </si>
  <si>
    <t>지난해 4분기 증권사들의 유사해외통화선물(FX마진거래) 계좌 대다수가 손실을 본 것으로 나타났다. 도널드 트럼프 대통령의 당선과 국내 ..</t>
  </si>
  <si>
    <t>남양유업 홍원식 ‘셀프 보수한도 승인’, 항소심서도 무효 판결</t>
  </si>
  <si>
    <t>https://n.news.naver.com/mnews/article/366/0001049027</t>
  </si>
  <si>
    <t>홍원식 전 남양유업 회장의 ‘셀프 보수한도 승인’이 위법하다는 항소심 판단이 나왔다. 해당 보수한도 결의가 무효라는 1심 판결이 2심에..</t>
  </si>
  <si>
    <t>긴장하는 자동차株…"수혜 종목 옥석 가려야"</t>
  </si>
  <si>
    <t>https://n.news.naver.com/mnews/article/018/0005930111</t>
  </si>
  <si>
    <t>트럼프 2기 행정부의 관세 정책으로 자동차 관련주가 긴장하고 있다. 무역관세 부과로 수입산 자동차 제품은 트럼프 행정부의 주요 타깃이 ..</t>
  </si>
  <si>
    <t>랠리 길어지는 조선株…지금 올라타도 될까</t>
  </si>
  <si>
    <t>https://n.news.naver.com/mnews/article/018/0005930108</t>
  </si>
  <si>
    <t>대표적인 ‘트럼프 수혜주’로 꼽히는 조선주의 랠리가 이어지고 있다. 단기간 주가가 급등하며 밸류에이션 우려가 제기되고 있지만, 노후 선..</t>
  </si>
  <si>
    <t>계엄날 먹통돼 "코인 못 팔고 못 샀다"…업비트·빗썸 35억원 배상</t>
  </si>
  <si>
    <t>https://n.news.naver.com/mnews/article/008/0005144814</t>
  </si>
  <si>
    <t>지난해 12·3 계엄사태 당시 이용자가 폭증해 접속이 지연된 가상자산거래소 업비트와 빗썸이 고객에게 35억원을 보상하기로 했다. 22일..</t>
  </si>
  <si>
    <t xml:space="preserve">머니투데이 </t>
  </si>
  <si>
    <t>막 오른 실적 시즌…"변동성 커지는 시장, 믿을 건 실적뿐"</t>
  </si>
  <si>
    <t>https://n.news.naver.com/mnews/article/018/0005930106</t>
  </si>
  <si>
    <t>본격적인 실적 시즌에 돌입하면서 당분간 실적장세가 나타날 전망이다. 지난해부터 이어지고 있는 고환율 환경과 내수 부진, 수출 둔화 등 ..</t>
  </si>
  <si>
    <t>삼성바이오 작년 영업익 1.3조원…매출 4.5조로 사상 최대 실적(종합)</t>
  </si>
  <si>
    <t>https://n.news.naver.com/mnews/article/001/0015175577</t>
  </si>
  <si>
    <t>4공장 매출 상승·1∼3공장 풀가동 영향…대규모 수주 계약도 실적 기여" 삼성바이오로직스가 지난해 연결 기준 매출 4조원을 넘어서며 사..</t>
  </si>
  <si>
    <t xml:space="preserve">연합뉴스 </t>
  </si>
  <si>
    <t>트럼프, AI 규제 풀고 720조 투자…반도체·전력株 급등[핫종목]</t>
  </si>
  <si>
    <t>https://n.news.naver.com/mnews/article/421/0008038415</t>
  </si>
  <si>
    <t>도널드 트럼프 미국 대통령이 인공지능(AI) 규제 완화를 시사한 데 이어 압도적인 규모의 AI 인프라 투자 계획을 밝히면서 관련 반도체..</t>
  </si>
  <si>
    <t xml:space="preserve">뉴스1 </t>
  </si>
  <si>
    <t>"올해 경제성장률 1.6%로 둔화…관건은 트럼프 관세 정책"</t>
  </si>
  <si>
    <t>https://n.news.naver.com/mnews/article/648/0000032734</t>
  </si>
  <si>
    <t>올해 국내 경제성장률은 1.6% 수준으로 둔화할 것이란 전망이 나왔다. 물가 상승률은 2.0% 수준으로 추정되는 가운데 도널드 트럼프 ..</t>
  </si>
  <si>
    <t>“화성 갈거니까” ··· 트럼프 발언에 주가도 우주로</t>
  </si>
  <si>
    <t>https://n.news.naver.com/mnews/article/009/0005433329</t>
  </si>
  <si>
    <t>트럼프, “화성에 성조기 꽂아야” 로켓랩 30%, 레드와이어 51% ‘발사’ 민간 투자로 우주 경쟁 이끄는 美 ‘화성에 성조기를 꽂겠다..</t>
  </si>
  <si>
    <t>트럼프도 실내로 보낸 40년만 강추위…국제유가 더 갈까?</t>
  </si>
  <si>
    <t>https://n.news.naver.com/mnews/article/008/0005144788</t>
  </si>
  <si>
    <t>기록적인 추위로 미국 대통령 취임식이 40년만에 의사당 내부에서 진행되는 등 전세계 곳곳이 한파로 몸살을 앓으면서 유가 상승 기대감이 ..</t>
  </si>
  <si>
    <t>원전株, SMR 테라파워 건설 허가에 강세…두산에너빌리티 9%↑[핫종목]</t>
  </si>
  <si>
    <t>https://n.news.naver.com/mnews/article/421/0008038370</t>
  </si>
  <si>
    <t>원전주가 미국의 4세대 소형모듈원전(SMR) 개발사 테라파워의 건설허가 소식에 수혜주로 떠오르면서 강세를 나타냈다. 22일 한국거래소에..</t>
  </si>
  <si>
    <t>MBK·영풍 "고려아연, 가처분 취지 왜곡 말고 주주 약속 지켜야"</t>
  </si>
  <si>
    <t>https://n.news.naver.com/mnews/article/629/0000359033</t>
  </si>
  <si>
    <t>임시주총에서 이사 선임 단순투표 당연한 것" MBK파트너스와 영풍이 고려아연 임시 주주총회에서 집중투표 방식의 이사선임 안건 상정을 금..</t>
  </si>
  <si>
    <t xml:space="preserve">더팩트 </t>
  </si>
  <si>
    <t>트럼프 韓 관세 언급 않자 코스피 ‘쑥’…AI 투자 소식에 반도체株 날았다 [투자360]</t>
  </si>
  <si>
    <t>https://n.news.naver.com/mnews/article/016/0002419674</t>
  </si>
  <si>
    <t>외국인 나흘만 현·선물 순매수 원전주 강세·이차전지주 반등 코스닥도 0.86% 올라 22일 오후 서울 중구 하나은행 본점 딜링룸에 코스..</t>
  </si>
  <si>
    <t>자본연 "올해 경제성장률 1.6%로 둔화…금리 연 2.25%까지 내릴 듯"</t>
  </si>
  <si>
    <t>https://n.news.naver.com/mnews/article/015/0005085602</t>
  </si>
  <si>
    <t>자본시장연구원은 올해 국내 경제성장률을 1.6%로 전망했다. 민간소비 등 내수 기반이 약화하고, 수출 산업 업황도 엇갈릴 것으로 예상하..</t>
  </si>
  <si>
    <t>트럼프발 관세폭탄 안터졌다…"휴우~! 살았네" 한숨 돌린 코스피</t>
  </si>
  <si>
    <t>https://n.news.naver.com/mnews/article/008/0005144765</t>
  </si>
  <si>
    <t>코스피지수가 22일 외국인과 기관 매수세에 힘입어 4거래일 만에 반등했다. 미국 도널드 트럼프 행정부의 보편적 관세 정책이 속도조절에 ..</t>
  </si>
  <si>
    <t>하반기 한파 버틴 통신주, 연초는 "글쎄"···AI성장주로 거듭날까</t>
  </si>
  <si>
    <t>https://n.news.naver.com/mnews/article/008/0005144763</t>
  </si>
  <si>
    <t>통신주가 정부 증시부양책 기업 밸류업 프로그램 수혜와 배당주 이미지가 오버랩되며 지난해 하반기 침체기를 버텨냈다. 경기방어주로라는 업종..</t>
  </si>
  <si>
    <t>코스피, 트럼프 당선 사태(?) 후 처음 2540선 재등정… 코스닥 강보합[마켓뷰]</t>
  </si>
  <si>
    <t>https://n.news.naver.com/mnews/article/366/0001049015</t>
  </si>
  <si>
    <t>美 트럼프 보편적 관세 보류에 韓 증시 상승 코스피, 지난해 11월 8일 이후 2540선 회복 트럼프 트레이드 지속… AI·전력·항공株..</t>
  </si>
  <si>
    <t>신창재 교보 회장, EY한영에 풋옵션 가격 산정 맡겼다</t>
  </si>
  <si>
    <t>https://n.news.naver.com/mnews/article/009/0005433291</t>
  </si>
  <si>
    <t>13년 이어져온 교보생명 풋옵션 분쟁 풋옵션 행사가격 놓고 신 회장·FI 이견 새로 제시된 가격 FI측과 10% 이상 차이시 제3기관 ..</t>
  </si>
  <si>
    <t>트럼프 등장으로 커진 증시 불확실성…"떠나간 개인 투자자 잡아야"</t>
  </si>
  <si>
    <t>https://n.news.naver.com/mnews/article/008/0005144758</t>
  </si>
  <si>
    <t>미국 트럼프 2기 행정부 출범으로 국내 자본시장을 둘러싼 불확실성이 확대될 것이란 전망이 나왔다. 국내 증시는 지난해 부진했던 만큼 올..</t>
  </si>
  <si>
    <t>“22층 반년 만에 구조대 도착”…SK하닉, 트럼프 AI 투자 발표에 ‘활짝’ [투자360]</t>
  </si>
  <si>
    <t>https://n.news.naver.com/mnews/article/016/0002419659</t>
  </si>
  <si>
    <t>SK하이닉스 3.4%·삼성전자 1.5%↑ “트럼프가 상승 모멘텀 부여” [헤럴드경제=신동윤 기자] “언제 올까 목 빠지게 기다렸던 SK..</t>
  </si>
  <si>
    <t>“오를 듯 안 오르네”… 힘없는 게임주, 반등은 언제</t>
  </si>
  <si>
    <t>https://n.news.naver.com/mnews/article/014/0005299487</t>
  </si>
  <si>
    <t>실적개선 기대감에도 게임주의 주가가 정체국면을 맞고 있다. 신작 출시 기대감, 구조조정, 강달러 수혜 등으로 게임 업종에 대한 관심이 ..</t>
  </si>
  <si>
    <t>美관세 속도조절 안도감…코스피 1% 넘게 올라</t>
  </si>
  <si>
    <t>https://n.news.naver.com/mnews/article/277/0005537144</t>
  </si>
  <si>
    <t>22일 코스피, 코스닥 양대 시장이 모두 상승 마감했다. 도널드 트럼프 미국 대통령 취임 이후 첫 거래일에 보편적 관세 적용 속도 조절..</t>
  </si>
  <si>
    <t xml:space="preserve">아시아경제 </t>
  </si>
  <si>
    <t>코스피, 두 달 반 만에 2540선 마감…SK하이닉스 3%↑</t>
  </si>
  <si>
    <t>https://n.news.naver.com/mnews/article/029/0002931343</t>
  </si>
  <si>
    <t>트럼프 행정부의 보편관세 불확실성이 완화되자 코스피 지수가 1%대 상승 마감했으며 코스닥 지수도 730선을 돌파했다. 원·달러 환율은 ..</t>
  </si>
  <si>
    <t>"왜 오르지?" 트럼프 악재 끝났나…수혜주 vs 피해주 향방은?</t>
  </si>
  <si>
    <t>https://n.news.naver.com/mnews/article/008/0005144755</t>
  </si>
  <si>
    <t>도널드 트럼프 미국 대통령이 지난 20일(현지 시각) 취임식에서 2030년까지 신차 판매량의 56%를 전기차로 전환하는 정책 등을 폐지..</t>
  </si>
  <si>
    <t>국내 증시 회복에 외국인만 '활짝'...웃지 못하는 개인</t>
  </si>
  <si>
    <t>https://n.news.naver.com/mnews/article/014/0005299482</t>
  </si>
  <si>
    <t>올해들어 개인과 외국인투자자들의 수익률이 크게 벌어지고 있는 것으로 나타났다. 순매수 상위 10위 종목 기준으로 외국인 수익률은 두 자..</t>
  </si>
  <si>
    <t>코스피 美관세 우려 덜자 '훨훨' 두달 반만에 2,540대 회복(종합)</t>
  </si>
  <si>
    <t>https://n.news.naver.com/mnews/article/001/0015175430</t>
  </si>
  <si>
    <t>트럼프 고강도 관세 발표 없어…외국인 나흘만 현·선물 순매수 반도체·원전주 강세·이차전지주 반등…코스닥도 0.86% 올라 코스피가 22..</t>
  </si>
  <si>
    <t>트럼프 취임에 양자컴퓨터 주가 훨훨</t>
  </si>
  <si>
    <t>https://n.news.naver.com/mnews/article/009/0005433255</t>
  </si>
  <si>
    <t>트럼프 AI 규제 철폐 행정명령에 리게팅컴퓨터·아이온큐 등 급등 도널드 트럼프 미국 대통령 취임 후 양자컴퓨터 관련주가 급등했다. 트럼..</t>
  </si>
  <si>
    <t>체질 개선 나선 LGD, 1년만 분기 흑자…OLED 매출 비중 최대(종합2보)</t>
  </si>
  <si>
    <t>https://n.news.naver.com/mnews/article/001/0015175397</t>
  </si>
  <si>
    <t>지난해 적자 약 2조원 축소…연간 실적 턴어라운드 목표 캐펙스 투자 보수적 기조 유지…"8세대 IT용 OLED 수요 불확실" LG디스플..</t>
  </si>
  <si>
    <t>코스피, 외국인·기관 매수에 상승…SK하닉 22만원선 안착</t>
  </si>
  <si>
    <t>https://n.news.naver.com/mnews/article/015/0005085550</t>
  </si>
  <si>
    <t>코스피가 외국인과 기관의 동반 매수세에 1% 넘게 올랐다. 장 초반엔 미미했던 외국인의 현물주식 매수세가 오후 들어 강해지자 SK하이닉..</t>
  </si>
  <si>
    <t>‘트럼프 관세’ 우려 완화에 0.9% 상승…730선 탈환[코스닥 마감]</t>
  </si>
  <si>
    <t>https://n.news.naver.com/mnews/article/018/0005930034</t>
  </si>
  <si>
    <t>코스닥이 기관과 외국인의 동반 매수세에 힘입어 730선을 회복했다. 도널드 트럼프 미국 대통령의 관세 정책에 대한 우려가 완화한 덕이다..</t>
  </si>
  <si>
    <t>“원전이 대세될 것”···SMR 오클로는 19% 상승 화답</t>
  </si>
  <si>
    <t>https://n.news.naver.com/mnews/article/009/0005433247</t>
  </si>
  <si>
    <t>트럼프2기 시대 원점 중점 육성 오클로 상장 8개월새 주가 350% 친(親)원전주의자인 트럼프 미국 대통령의 에너지 전쟁 선포에 원전 ..</t>
  </si>
  <si>
    <t>"절대 공유하지 마" 업비트 직원이 준 코인 상장 리스트, 알고보니</t>
  </si>
  <si>
    <t>https://n.news.naver.com/mnews/article/008/0005144735</t>
  </si>
  <si>
    <t>업비트 전·현직 임직원을 사칭해 불특정 다수에게 접근하는 사기 사례가 포착돼 업비트 운영사 두나무가 사기피해를 주의해야 한다고 당부했다..</t>
  </si>
  <si>
    <t>[단독]교보생명 풋옵션 가치평가액 제출 지연 통보...추가 중재 가닥</t>
  </si>
  <si>
    <t>https://n.news.naver.com/mnews/article/018/0005930032</t>
  </si>
  <si>
    <t>교보생명 풋옵션 가치평가액 제출 마감일이 도래한 가운데 신창재 교보생명 회장측이 재무적투자자(FI) 측에 제출 지연 통보를 보냈다. 기..</t>
  </si>
  <si>
    <t>트럼프가 돌아왔다… 트럼프 테마ETF `눈길`[THE FINANCE]</t>
  </si>
  <si>
    <t>https://n.news.naver.com/mnews/article/029/0002931319</t>
  </si>
  <si>
    <t>美 신 행정부 정책 관련 ETF 선봬 트럼프 "제조업 부흥·규제 완화 언급" 미래에셋, AI·방산 등 5개 상품 소개 한투, 중소 중심..</t>
  </si>
  <si>
    <t>트럼프 대통령 취임 선물? 밈 코인 ETF 출시 추진</t>
  </si>
  <si>
    <t>https://n.news.naver.com/mnews/article/009/0005433222</t>
  </si>
  <si>
    <t>미국 자산운용사 오스프레이 펀드 도지·오피셜트럼프 등 밈 코인 ETF 신청 가상화폐 신제품 출시 신호탄 될 전망 미국 자산운용사 오스프..</t>
  </si>
  <si>
    <t>엠벤처투자 상폐위기에 소액주주들 “개선기간 더 달라”</t>
  </si>
  <si>
    <t>https://n.news.naver.com/mnews/article/243/0000071695</t>
  </si>
  <si>
    <t>엠벤처투자의 상장폐지 결정을 앞두고 소액주주들이 경영 정상화를 위한 개선기간을 부여해 달라고 촉구하고 있다. 한편 한국거래소는 이번 상..</t>
  </si>
  <si>
    <t xml:space="preserve">이코노미스트 </t>
  </si>
  <si>
    <t>고려아연 '주총 D-1'…집중투표제 제동에 영풍 5%대 상승[핫종목]</t>
  </si>
  <si>
    <t>https://n.news.naver.com/mnews/article/421/0008038031</t>
  </si>
  <si>
    <t>경영권 분쟁'의 승부처가 될 고려아연(010130) 임시 주주총회를 하루 앞두고 영풍·MBK파트너스 측이 승기를 잡을 가능성이 커지면..</t>
  </si>
  <si>
    <t>자본연 "올해 성장률 1.6%로 둔화…기준금리는 75bp 내릴 것"</t>
  </si>
  <si>
    <t>https://n.news.naver.com/mnews/article/421/0008038021</t>
  </si>
  <si>
    <t>자본시장연구원이 올해 국내총생산(GDP) 성장률이 1.6%로 둔화될 것으로 전망했다. 반면 소비자물가 상승률은 2.0%로 안정적인 모습..</t>
  </si>
  <si>
    <t>현대제철 작년 영업이익 60.6%↓…"미 제철소 투자 적극 검토"(종합2보)</t>
  </si>
  <si>
    <t>https://n.news.naver.com/mnews/article/001/0015175163</t>
  </si>
  <si>
    <t>전년보다 순이익 72%↓·매출 10.4%↓…"올해도 철강 시황 둔화세 지속" "후판 반덤핑 예비판정·열연 조사 개시 여부 이르면 2월 ..</t>
  </si>
  <si>
    <t>“올해도 韓美 경제 성장 격차… 국내 투자 유출 대책 필요”</t>
  </si>
  <si>
    <t>https://n.news.naver.com/mnews/article/366/0001048988</t>
  </si>
  <si>
    <t>자본연, ‘2025년 자본시장 전망과 주요 이슈’ 지난해에 이어 올해도 한국과 미국 간 경제성장률, 물가, 금리 모두 엇갈린 흐름을 보..</t>
  </si>
  <si>
    <t>"골드만삭스 덕분에…SK하이닉스 더 오를 수 있다"</t>
  </si>
  <si>
    <t>https://n.news.naver.com/mnews/article/215/0001196145</t>
  </si>
  <si>
    <t>● SK하이닉스, HBM 시장 성장세 힘입어 주가 상승 여력 충분 SK하이닉스 주가가 연일 오름세를 보이는 가운데, 추가 상승 여력이 ..</t>
  </si>
  <si>
    <t>어닝쇼크' 현대건설, 23년만 적자전환…영업손실 1조2천209억원(종합2보)</t>
  </si>
  <si>
    <t>https://n.news.naver.com/mnews/article/001/0015175068</t>
  </si>
  <si>
    <t>현대엔지니어링 인니·사우디 사업 공사비 급등…"발주처와 협상 진행 중" 현대건설이 연결 자회사 현대엔지니어링의 해외 사업 대규모 손실로..</t>
  </si>
  <si>
    <t>"스스로 '오겜' 참가자라고 생각"…투자 고수가 택한 주식은 [이시은의 투자고수를 찾아서]</t>
  </si>
  <si>
    <t>https://n.news.naver.com/mnews/article/015/0005085506</t>
  </si>
  <si>
    <t>※ ‘이시은의 투자고수를 찾아서’는 이시은 한국경제신문 기자가 매주 수요일 한경닷컴 사이트에 게재하는 ‘회원 전용’ 재테크 전문 콘텐츠..</t>
  </si>
  <si>
    <t>세계 최대 국부펀드도 고려아연 집중투표제 ‘반대’ [fn마켓워치]</t>
  </si>
  <si>
    <t>https://n.news.naver.com/mnews/article/014/0005299409</t>
  </si>
  <si>
    <t>미국 최대 연기금 겸 기관투자자인 캘리포니아공무원연금과 캘리포니아교직원연금이 고려아연 집중투표제에 대한 반대 의사를 밝힌 가운데, 세계..</t>
  </si>
  <si>
    <t>새내기주' 와이즈넛·아스테라시스 희비… 코스닥 입성 첫날 성적표 '주목'</t>
  </si>
  <si>
    <t>https://n.news.naver.com/mnews/article/417/0001053738</t>
  </si>
  <si>
    <t>오는 23일을 시작으로 신규 상장 기업들이 증시에 잇따라 입성하는 가운데 상장 첫날 주가 흐름에도 관심이 모인다. 22일 금융투자업계에..</t>
  </si>
  <si>
    <t xml:space="preserve">머니S </t>
  </si>
  <si>
    <t>체질 개선 나선 LGD, 1년만에 분기 흑자…OLED 매출 비중 최대(종합)</t>
  </si>
  <si>
    <t>https://n.news.naver.com/mnews/article/001/0015174896</t>
  </si>
  <si>
    <t>지난해 적자 약 2조원 축소…"사업 경쟁력 높여 연간 실적 턴어라운드할 것" LG디스플레이가 유기발광다이오드(OLED) 중심의 사업구조..</t>
  </si>
  <si>
    <t>트럼프·오픈AI 합작 ‘AI 어벤져스’...오라클·소뱅 9% 폭등</t>
  </si>
  <si>
    <t>https://n.news.naver.com/mnews/article/009/0005433114</t>
  </si>
  <si>
    <t>오픈AI·오라클·소프트뱅크 합친 ‘스타게이트’ 트럼프 주도에 엔비디아·MS도 합류 발표 참여사 주가 9% 급등, 시간 외 거래도 ‘훨훨..</t>
  </si>
  <si>
    <t>"올해 韓성장률 1.6% 그칠 것…연내 금리 0.75%P 인하"</t>
  </si>
  <si>
    <t>https://n.news.naver.com/mnews/article/277/0005537015</t>
  </si>
  <si>
    <t>자본시장 싱크탱크인 자본시장연구원이 올해 한국의 경제성장률이 1.6%에 그칠 수 있다고 경고했다. 비상계엄 및 탄핵 정국에 미국우선주의..</t>
  </si>
  <si>
    <t>조광ILI·대유 "상장폐지 조치 부당…좀비기업과 무관"</t>
  </si>
  <si>
    <t>https://n.news.naver.com/mnews/article/014/0005299358</t>
  </si>
  <si>
    <t>코스닥 상장사 조광ILI와 대유가 한국거래소의 상장폐지 결정에 대해 강력히 반발하며, 부당하다는 입장을 밝혔다. 두 회사는 전날 금융위..</t>
  </si>
  <si>
    <t>美 공식 사이트 등장한 시바견...도지코인 16% 급등 [매일코인]</t>
  </si>
  <si>
    <t>https://n.news.naver.com/mnews/article/009/0005433102</t>
  </si>
  <si>
    <t>미국 정부 공식 사이트에 도지코인의 상징 ‘시바견’이 등장했다. 해당 사이트는 일론 머스크 테슬라 최고경영자(CEO)가 수장인 미국 정..</t>
  </si>
  <si>
    <t>717조원 투자에 깜짝 놀란 일본…소프트뱅크 고공행진</t>
  </si>
  <si>
    <t>https://n.news.naver.com/mnews/article/018/0005929882</t>
  </si>
  <si>
    <t>21일(현지시간) 백악관에서 인공지능(AI) 인프라투자를 발표하는 도널드 트럼프 미국 대통령 옆에 손정희 소프트뱅크 최고경영자(CEO)..</t>
  </si>
  <si>
    <t>대유·조광ILI, 거래정지 20개월만에 상장폐지</t>
  </si>
  <si>
    <t>https://n.news.naver.com/mnews/article/031/0000903435</t>
  </si>
  <si>
    <t>대유와 조광ILI가 거래정지 20개월만에 상장폐지 된다. 한국거래소 코스닥시장본부는 지난 21일 대유와 조광ILI에 대한 상장폐지를 의..</t>
  </si>
  <si>
    <t xml:space="preserve">아이뉴스24 </t>
  </si>
  <si>
    <t>트럼프 입에 ‘일희일비’…환율, 장중 1430원선 저항력[외환분석]</t>
  </si>
  <si>
    <t>https://n.news.naver.com/mnews/article/018/0005929854</t>
  </si>
  <si>
    <t>저가매수와 위안화 약세로 인해 원·달러 환율이 장중 1430원선에서 저항력을 나타내고 있다. 도널드 트럼프 미국 대통령의 관세, 투자 ..</t>
  </si>
  <si>
    <t>‘깜깜이 공시’로 공룡된 사모펀드… 금감원 ‘최소 규제’ 검토</t>
  </si>
  <si>
    <t>https://n.news.naver.com/mnews/article/021/0002685800</t>
  </si>
  <si>
    <t>투자 활동 영역 등 제한 없어 PEF 시장규모 136조원 달해 수조원대 기업 경영분쟁 유발 당국, 고려아연 등 사례 고려 공시 강화 중..</t>
  </si>
  <si>
    <t xml:space="preserve">문화일보 </t>
  </si>
  <si>
    <t>허장성세' 트럼프, 美증시 안도...코스피, 기관 순매수에 '반등' [오한마]</t>
  </si>
  <si>
    <t>https://n.news.naver.com/mnews/article/215/0001196111</t>
  </si>
  <si>
    <t>시청자 여러분 안녕하십니까. 오전장 한방에 마무리하는 뉴스. 오한마 시간입니다. 트럼프 대통령이 점진적 관세 부과로 입장 변화를 보여 ..</t>
  </si>
  <si>
    <t>역대 최고 실적 예고…현대로템 순매수 1위[주식 초고수는 지금]</t>
  </si>
  <si>
    <t>https://n.news.naver.com/mnews/article/011/0004442853</t>
  </si>
  <si>
    <t>미래에셋증권(006800)에서 거래하는 고수익 투자자들이 22일 오전 가장 많이 순매수한 종목이 현대로템(064350), 삼성전자(00..</t>
  </si>
  <si>
    <t>새내기주 4곳 올해 첫 등판…누가 웃을까</t>
  </si>
  <si>
    <t>https://n.news.naver.com/mnews/article/003/0013030020</t>
  </si>
  <si>
    <t>오는 23일을 시작으로 올해 첫 상장 기업들이 데뷔전을 치른다. 앞선 기업공개(IPO) 과정에서 흥행이 극과 극을 기록한 가운데 상장 ..</t>
  </si>
  <si>
    <t xml:space="preserve">뉴시스 </t>
  </si>
  <si>
    <t>6조 대어' LG CNS, 우리사주조합 청약 '선방'…청약률 82%</t>
  </si>
  <si>
    <t>https://n.news.naver.com/mnews/article/015/0005085440</t>
  </si>
  <si>
    <t>LG CNS가 우리사주조합 공모주 청약에서 선방했다. 청약률은 82%로 회사의 주가가 1년 후에도 공모가를 웃돌 것이라 본 직원이 많은..</t>
  </si>
  <si>
    <t>"트럼프 시대, 해상풍력·그린수소 타격…태양광은 영향 없어"</t>
  </si>
  <si>
    <t>https://n.news.naver.com/mnews/article/011/0004442848</t>
  </si>
  <si>
    <t>도널드 트럼프 미국 대통령 취임에 따라 재생에너지 성장이 주춤할 것이라는 예상이 나오는 가운데 태양광 등 이미 경제성을 갖춘 분야보다는..</t>
  </si>
  <si>
    <t>1기 이어 2기 초반에도 환율 안정세…외인 컴백 동력 될까</t>
  </si>
  <si>
    <t>https://n.news.naver.com/mnews/article/016/0002419433</t>
  </si>
  <si>
    <t>첫날 원/달러 환율 1430원대로 안정화 달러 ‘나 홀로 강세’ 트럼프 1·2기 유사 증권업계 1분기 환율 하락세 지속 분석 “하반기 ..</t>
  </si>
  <si>
    <t>난데없는 계엄으로 35억 물게된 업비트·빗썸</t>
  </si>
  <si>
    <t>https://n.news.naver.com/mnews/article/648/0000032719</t>
  </si>
  <si>
    <t>윤석열 대통령의 비상계엄 선포 당일 발생한 가상자산거래소 전산장애와 관련해 업비트가 투자자들에게 약 35억원을 보상하기로 했다. 지난 ..</t>
  </si>
  <si>
    <t>코스피 장중 상승세 유지 2,530대 강세…기관·외인 '사자'</t>
  </si>
  <si>
    <t>https://n.news.naver.com/mnews/article/001/0015174252</t>
  </si>
  <si>
    <t>큰 변동 없이 상승 흐름 지속…외인 코스피 현·선물 순매수 이차전지株 오름폭 확대·삼성전자 약세…코스닥 0.7% 올라 코스피가 22일 ..</t>
  </si>
  <si>
    <t>코스피, 기관·외국인 동반매수에 강세…2차전지주 반등</t>
  </si>
  <si>
    <t>https://n.news.naver.com/mnews/article/015/0005085431</t>
  </si>
  <si>
    <t>코스피가 기관과 외국인의 동반매수세 속에 장 초반 상승세를 이어가고 있다. 전일 급락했던 2차전지주들은 저가매수세 유입으로 반등 중이다..</t>
  </si>
  <si>
    <t>"42% 올랐다" 서학개미 환호…트럼프발 양자 랠리, 한국도 불반등</t>
  </si>
  <si>
    <t>https://n.news.naver.com/mnews/article/008/0005144524</t>
  </si>
  <si>
    <t>국내 양자 보안 관련주들이 뉴욕증시에서 일어난 트럼프발 양자 랠리의 바통을 이어 받았다. 초기단계인 양자 기술 개발을 둘러싼 불확실성과..</t>
  </si>
  <si>
    <t>“우리 떨고 있니?”…MSCI 편출 위기 놓인 종목들 보니</t>
  </si>
  <si>
    <t>https://n.news.naver.com/mnews/article/009/0005432962</t>
  </si>
  <si>
    <t>편출 종목 최대 12개 예상…편입 없을 듯 “리밸런싱 당일 주가 변동성 확대 유의” 다음달 모건스탠리캐피털인터내셔널(MSCI) 한국 지..</t>
  </si>
  <si>
    <t>경영권 분쟁? 자 드가자…‘티웨이항공 쟁탈戰’에 티웨이홀딩스 26% ‘급등’ [투자360]</t>
  </si>
  <si>
    <t>https://n.news.naver.com/mnews/article/016/0002419398</t>
  </si>
  <si>
    <t>티웨이항공을 둘러싼 경영권 분쟁이 본격화 하면서 22일 장중 최대주주 티웨이홀딩스의 주가가 상한가에 육박할 정도로 치솟는 모양새다. 이..</t>
  </si>
  <si>
    <t>제노코, 노스롭그루먼과 '레이저기뢰 탐색장비' 공급 계약</t>
  </si>
  <si>
    <t>https://n.news.naver.com/mnews/article/018/0005929788</t>
  </si>
  <si>
    <t>항공·우주·방산 전문기업 제노코(361390)가 글로벌 방산 기업 노스롭그루먼(Northrop Grumman)과 한국형 소해 헬기 사업..</t>
  </si>
  <si>
    <t>“원전주 수혜 톡톡히” 두산에너빌리티, 美 진출 기대감에 장중 10% 급등 [투자360]</t>
  </si>
  <si>
    <t>https://n.news.naver.com/mnews/article/016/0002419396</t>
  </si>
  <si>
    <t>두산에너빌리티 직원들이 발전용 대형 가스터빈의 최종조립 작업을 진행하고 있다. [두산에너빌리티 제공] 두산에너빌리티가 22일 장 초반 ..</t>
  </si>
  <si>
    <t>"트럼프 밈코인 '더 큰 바보 이론' 결정체"…가상자산 신뢰 추락 우려도</t>
  </si>
  <si>
    <t>https://n.news.naver.com/mnews/article/018/0005929774</t>
  </si>
  <si>
    <t>도널드 트럼프 대통령과 영부인 멜라니아 트럼프 여사가 나란히 밈 코인(유행에 따라 가격이 급등락하는 가상자산) 출시한 것을 두고 이해충..</t>
  </si>
  <si>
    <t>비에이치아이, LNG 성장세에 수주 확대 기대감…18%↑[핫종목]</t>
  </si>
  <si>
    <t>https://n.news.naver.com/mnews/article/421/0008036681</t>
  </si>
  <si>
    <t>비에이치아이(083650) 주가가 LNG(액화천연가스) 산업 성장에 따른 수주 확대 기대감에 강세다. 한국거래소에 따르면 비에이치아이 ..</t>
  </si>
  <si>
    <t>업비트·빗썸, 계엄일 전산장애로 35억 배상…역대 '최다'</t>
  </si>
  <si>
    <t>https://n.news.naver.com/mnews/article/277/0005536791</t>
  </si>
  <si>
    <t>비상계엄 사태 당일 발생한 가상자산거래소 전산장애와 관련해 업비트, 빗썸 등 거래소가 투자자들에게 30여억원을 배상하기로 했다. 이는 ..</t>
  </si>
  <si>
    <t>"올해 '오백슬라' 간다"...불붙은 테슬라 강세론</t>
  </si>
  <si>
    <t>https://n.news.naver.com/mnews/article/215/0001196099</t>
  </si>
  <si>
    <t>테슬라가 새해 들어 등락을 반복하며 높은 변동성을 나타내고 있는 가운데 글로벌 투자은행 파이퍼샌들러가 테슬라 강세론을 주장하고 나섰다...</t>
  </si>
  <si>
    <t>MK 골든크로스 돌파종목 : 케이엠더블유(032500) &amp; 이수페타시스(007660)</t>
  </si>
  <si>
    <t>https://n.news.naver.com/mnews/article/009/0005432937</t>
  </si>
  <si>
    <t>안녕하세요. 국내 핫 이슈 종목을 분석해드리는 AI 기자 ‘MK시그널’ 입니다. MK시그널이 오늘 분석한 핫 이슈 골든크로스 종목은 케..</t>
  </si>
  <si>
    <t>"악재 전부 반영?" 2차전지株, 트럼프 충격 이튿날 반등 출발[핫종목]</t>
  </si>
  <si>
    <t>https://n.news.naver.com/mnews/article/421/0008036629</t>
  </si>
  <si>
    <t>도널드 트럼프 미국 대통령이 전기차 의무화 정책을 철회하겠단 발언에 추풍낙엽처럼 떨어졌던 이차전지(2차전지) 관련 종목들이 22일 반등..</t>
  </si>
  <si>
    <t>출범 40일 남은 제2거래소… 증권사 “테스트 기간 더 달라” 요구</t>
  </si>
  <si>
    <t>https://n.news.naver.com/mnews/article/366/0001048884</t>
  </si>
  <si>
    <t>증권사들 “출범일에 서비스 제공하겠지만 준비 기간 빠듯” 국내 첫 대체거래소(ATS) ‘넥스트레이드’가 올해 3월 거래를 시작하는 가운..</t>
  </si>
  <si>
    <t>고려아연 경영권 분쟁, 기관들도 MBK·영풍 측 지지</t>
  </si>
  <si>
    <t>https://n.news.naver.com/mnews/article/277/0005536769</t>
  </si>
  <si>
    <t>고려아연 임시주주총회를 하루 앞두고 국내외 주요 연기금 및 기관투자자들이 MBK파트너스와 영풍 측의 이사 후보들을 지지한다는 입장을 밝..</t>
  </si>
  <si>
    <t>트럼프 시대 맞이한 서학개미들…올해 꼭 담아야 할 미국 ETF는 바로 ‘OOO’[투자360]</t>
  </si>
  <si>
    <t>https://n.news.naver.com/mnews/article/016/0002419343</t>
  </si>
  <si>
    <t>미국 우선주의 트럼프 시대 개막 美 증시 강세 전망 속 ETF 골라담기 에너지, 리쇼어링 주목…기술주도 [게티이미지] [헤럴드경제=유동..</t>
  </si>
  <si>
    <t>"로봇주 연이은 호재" 관련株 연일 강세[핫스탁]</t>
  </si>
  <si>
    <t>https://n.news.naver.com/mnews/article/003/0013029578</t>
  </si>
  <si>
    <t>로봇주들이 연일 강세를 보이고 있다. 로봇이 트럼프 수혜 업종으로 거론되는 가운데 최근 고영이 개발한 뇌 수술용 의료 로봇이 미국 식품..</t>
  </si>
  <si>
    <t>트럼프 효과' 우주항공株, 2거래일째 강세</t>
  </si>
  <si>
    <t>https://n.news.naver.com/mnews/article/015/0005085389</t>
  </si>
  <si>
    <t>우주항공 관련주들이 2거래일 연속 동반 강세를 보이고 있다. 도널드 트럼프 미국 대통령이 취임 첫날 "화성에 성조기를 꽂겠다"며 우주항..</t>
  </si>
  <si>
    <t>트럼프 안도감…코스피·코스닥 장초반 강보합</t>
  </si>
  <si>
    <t>https://n.news.naver.com/mnews/article/277/0005536733</t>
  </si>
  <si>
    <t>도널드 트럼프 미국 대통령이 대선 운동 시절 강조한 보편적 관세 정책을 취임 첫날 구체적으로 언급하지 않자 미국 증시에 이어 국내 증시..</t>
  </si>
  <si>
    <t>다가오는 주총 시즌...행동주의펀드가 눈여겨보는 타깃은?</t>
  </si>
  <si>
    <t>https://n.news.naver.com/mnews/article/648/0000032707</t>
  </si>
  <si>
    <t>오는 3월 정기주주총회 시즌을 앞두고 증권가에선 행동주의펀드의 타깃이 될 상장사에 관심이 높아지고 있다. 안정적인 수익구조를 가진 상장..</t>
  </si>
  <si>
    <t>韓·美 증시, 온종일 트럼프 ‘입’에 좌지우지···롤러코스터 탄 관련주 [투자360]</t>
  </si>
  <si>
    <t>https://n.news.naver.com/mnews/article/016/0002419323</t>
  </si>
  <si>
    <t>트럼프, 관세정책 보류에 美 3대지수 상승 마감 AI 관련주·우주 산업 관련주 상승 친환경정책 폐지에 전기차 업체 타격···테슬라도 하..</t>
  </si>
  <si>
    <t>코스피 美관세 우려 완화에 2,530대 강세…코스닥도 올라(종합)</t>
  </si>
  <si>
    <t>https://n.news.naver.com/mnews/article/001/0015173670</t>
  </si>
  <si>
    <t>기관, 순매수로 상승세 견인…"관세 리스크보다 트럼프 기대감에 무게" 원전株 강세·시총 상위 종목 대다수 올라…이차전지주 반등 시도 코..</t>
  </si>
  <si>
    <t>韓 상륙한 트럼프 코인 ‘$TRUMP’…K-코인개미들 ‘급행열차’ 동승하나 [투자360]</t>
  </si>
  <si>
    <t>https://n.news.naver.com/mnews/article/016/0002419314</t>
  </si>
  <si>
    <t>코인원 이어 빗썸도 상장 글로벌 시총 12.7조원 5만3350원→7만1650원 →6만4200원 변동성 극심 ‘오피셜 트럼프 밈’ 홈페이..</t>
  </si>
  <si>
    <t>트럼프 "AI인프라 5000억달러 투자"…일진전기 9%대 강세[핫종목]</t>
  </si>
  <si>
    <t>https://n.news.naver.com/mnews/article/421/0008036431</t>
  </si>
  <si>
    <t>도널드 트럼프 미국 대통령이 미국 내 인공지능(AI) 인프라에 최대 5000억달러를 투자하겠다고 밝히며 전기장비주가 강세다. 22일 오..</t>
  </si>
  <si>
    <t>피에스케이홀딩스, 증권가 호실적 전망에 '급등'</t>
  </si>
  <si>
    <t>https://n.news.naver.com/mnews/article/015/0005085362</t>
  </si>
  <si>
    <t>피에스케이홀딩스 주가가 장 초반 급등하고 있다. 피에스케이홀딩스가 지난해 4분기 사상 최대 실적을 기록할 것이란 증권가 분석이 긍정적 ..</t>
  </si>
  <si>
    <t>대명소노, 티웨이항공 경영권 분쟁 ‘선전포고’…“항공 안전성 무너져” [시그널]</t>
  </si>
  <si>
    <t>https://n.news.naver.com/mnews/article/011/0004442741</t>
  </si>
  <si>
    <t>대명소노그룹이 국내 3위 저비용항공사(LCC) 티웨이항공(091810)의 경영권 확보를 위한 본격적인 행보에 나섰다. 대명소노그룹의 자..</t>
  </si>
  <si>
    <t>코스피, 기관 매수에 상승…금리 하락에 바이오주 강세</t>
  </si>
  <si>
    <t>https://n.news.naver.com/mnews/article/015/0005085348</t>
  </si>
  <si>
    <t>코스피가 기관 매수세에 힘입어 강세다. 22일 오전 9시6분 현재 코스피는 전일 대비 14.28포인트(0.57%) 오른 2532.31에..</t>
  </si>
  <si>
    <t>트럼프 1기 첫해 나타난 원/달러 환율 안정세, 2기에도?…外人 컴백 동력 될까 [투자360]</t>
  </si>
  <si>
    <t>https://n.news.naver.com/mnews/article/016/0002419289</t>
  </si>
  <si>
    <t>달러 ‘나 홀로 강세’, 트럼프 1·2기 유사 트럼프 1기도 취임 전 ‘불확실성’ 임기 시작 후 해소 흐름 트럼프 첫날 원/달러 환율 ..</t>
  </si>
  <si>
    <t>국내 증시, 미국발 훈풍에 상승 출발…한화에어로스페이스 2%↑</t>
  </si>
  <si>
    <t>https://n.news.naver.com/mnews/article/029/0002931152</t>
  </si>
  <si>
    <t>간밤 뉴욕 증시가 상승 마감하자 국내 증시도 강세로 장을 열었다. 22일 한국거래소에 따르면 이날 오전 9시 3분 기준 코스피 지수는 ..</t>
  </si>
  <si>
    <t>‘K-조선 훈풍’에 열흘만에 1000억 ‘쑥’…신한운용 SOL 조선TOP3플러스, 순자산 6000억 돌파</t>
  </si>
  <si>
    <t>https://n.news.naver.com/mnews/article/016/0002419281</t>
  </si>
  <si>
    <t>최근 1년 수익률 110.73%…개인 자금 유입 2149억 HD한국조선해양·삼성중공업·한화오션 등 조선사 비중 80% [헤럴드경제=정윤..</t>
  </si>
  <si>
    <t>코스피, 기관 사자에 상승…2530선</t>
  </si>
  <si>
    <t>https://n.news.naver.com/mnews/article/018/0005929674</t>
  </si>
  <si>
    <t>코스피가 기관의 사자에 상승 출발했다. 트럼프 대통령 취임 후 첫 거래일 이었던 간밤 뉴욕증시가 일제히 강세를 보이면서 국내증시에도 훈..</t>
  </si>
  <si>
    <t>코스닥, 기관·외국인 매수에 상승 출발…730선 회복</t>
  </si>
  <si>
    <t>https://n.news.naver.com/mnews/article/018/0005929669</t>
  </si>
  <si>
    <t>코스닥이 기관과 외국인 매수세에 힘입어 상승 출발했다. 22일 엠피닥터에 따르면 오전 9시5분 코스닥 지수는 전거래일 대비 4.98포인..</t>
  </si>
  <si>
    <t>트럼프 2기, 엔켐 ‘테슬라 특수’ 까지 "美 전해액 최대 수혜 기업 주목"</t>
  </si>
  <si>
    <t>https://n.news.naver.com/mnews/article/014/0005299119</t>
  </si>
  <si>
    <t>글로벌 이차전지 전해액 전문기업 엔켐이 미국 내 입지를 바탕으로 트럼프 2기 정부의 경제 정책에서 가장 큰 수혜를 입을 기업으로 주목받..</t>
  </si>
  <si>
    <t>키움證 “트럼프 트레이드 충격 받은 자산군 되돌림”</t>
  </si>
  <si>
    <t>https://n.news.naver.com/mnews/article/119/0002916360</t>
  </si>
  <si>
    <t>도널드 트럼프 미국 대통령 취임에 따라 코스피 등 작년 11월 이후 ‘트럼프 트레이드(트럼프 관련 수혜 자산으로 자금이 몰리는 현상)’..</t>
  </si>
  <si>
    <t xml:space="preserve">데일리안 </t>
  </si>
  <si>
    <t>“첫날은 조용했지만 트럼프는 예측불가”…국내외 주식 뭘 담아야할까</t>
  </si>
  <si>
    <t>https://n.news.naver.com/mnews/article/009/0005432878</t>
  </si>
  <si>
    <t>도널드 트럼프 미국 대통령이 취임식에서 관세 조치를 언급하지 않는 등 예상 밖 행보를 보이자, 증권가에선 국내외별 각기 다른 투자 전략..</t>
  </si>
  <si>
    <t>“셀트리온, 올해 이익 성장 기대감·바이오시밀러 선전”</t>
  </si>
  <si>
    <t>https://n.news.naver.com/mnews/article/009/0005432876</t>
  </si>
  <si>
    <t>한국투자증권은 22일 셀트리온에 대해 올해 이익 성장 기대감이 있다며 투자의견 매수, 목표주가 22만원을 유지했다. 셀트리온의 지난해 ..</t>
  </si>
  <si>
    <t>승기 잡은 영풍·MBK…고려아연, '집중투표제' 도입 제동 [시그널]</t>
  </si>
  <si>
    <t>https://n.news.naver.com/mnews/article/011/0004442717</t>
  </si>
  <si>
    <t>법원이 23일 고려아연(010130) 임시 주주총회에서 집중투표제를 적용한 이사 선임에 제동을 걸었다. 이로써 의결권 50%에 육박하는..</t>
  </si>
  <si>
    <t>"韓 경제 최대 불안 요인은 환율…엔화 흐름에 주목해야"</t>
  </si>
  <si>
    <t>https://n.news.naver.com/mnews/article/011/0004442715</t>
  </si>
  <si>
    <t>“지난해 12월 비상계엄 사태 이후 한국 경제에서 가장 불안한 요인이 환율입니다. 도널드 트럼프 행정부 출범 이후 달러화 강세가 심해진..</t>
  </si>
  <si>
    <t>친구 트럼프에 한방 먹은 머스크 테슬라…그런데 “목표주가 315→500弗” 왜? [투자360]</t>
  </si>
  <si>
    <t>https://n.news.naver.com/mnews/article/016/0002419243</t>
  </si>
  <si>
    <t>도널드 트럼프 미국 대통령이 취임 첫날 지시한 전기차 의무화 폐지 정책의 영향으로 인해 테슬라를 비롯한 전기차 관련 기업의 주가가 미국..</t>
  </si>
  <si>
    <t>계엄 당시 업비트·빗썸 전산장애로 35억 배상…보상금액 역대 최대</t>
  </si>
  <si>
    <t>https://n.news.naver.com/mnews/article/243/0000071670</t>
  </si>
  <si>
    <t>비상계엄 사태 당일 발생한 가상자산거래소 전산장애와 관련해 업비트, 빗썸 등 거래소가 투자자들에게 역대 최대 배상 금액인 30여억원을 ..</t>
  </si>
  <si>
    <t>"파마리서치, 비트코인만큼 선호…주가 하락은 매수 기회로"-유진</t>
  </si>
  <si>
    <t>https://n.news.naver.com/mnews/article/008/0005144422</t>
  </si>
  <si>
    <t>유진투자증권은 22일 파마리서치 기업 분석 리포트를 내고 최선호주로 제시했다. 비트코인만큼 선호한다며 주가 하락 시 매수 기회로 활용하..</t>
  </si>
  <si>
    <t>"트럼프 행정명령으로 IRA 법안폐지 불가능…2차전지 우려 과도" [종목+]</t>
  </si>
  <si>
    <t>https://n.news.naver.com/mnews/article/015/0005085321</t>
  </si>
  <si>
    <t>증권가는 22일 도널드 트럼프 미국 대통령이 '전기차 우대 보조금 폐지 검토'를 지시한 것과 관련해 "행정명령으로 '인플레이션감축법(I..</t>
  </si>
  <si>
    <t>트럼프發 위험선호…환율 1420원대 테스트[외환브리핑]</t>
  </si>
  <si>
    <t>https://n.news.naver.com/mnews/article/018/0005929618</t>
  </si>
  <si>
    <t>원·달러 환율은 1420원대로 하락을 시도할 것으로 전망된다. 도널드 트럼프 미국 대통령이 추가 관세를 보류한데 이어 인공지능(AI) ..</t>
  </si>
  <si>
    <t>계엄날 `전산 먹통`…업비트 31억, 빗썸 3.7억 배상…역대 최다</t>
  </si>
  <si>
    <t>https://n.news.naver.com/mnews/article/029/0002931141</t>
  </si>
  <si>
    <t>12·3 비상계엄 사태' 당일 발생한 전산장애와 관련해 가상자산거래소 1위 업비트와 2위 빗썸이 투자자들에게 35억여원을 배상키로 했..</t>
  </si>
  <si>
    <t>iM증권 “트럼프의 LNG 시대… SK가스 등 민자발전사에 긍정적”</t>
  </si>
  <si>
    <t>https://n.news.naver.com/mnews/article/366/0001048846</t>
  </si>
  <si>
    <t>도널드 트럼프 미국 대통령이 취임과 함께 공격적 에너지 정책을 내세운 가운데 iM증권은 액화천연가스(LNG) 산업이 가장 빠르게 바뀌고..</t>
  </si>
  <si>
    <t>"하나금융, 환율 안정 기대감…업종 최선호주 유지"[클릭 e종목]</t>
  </si>
  <si>
    <t>https://n.news.naver.com/mnews/article/277/0005536620</t>
  </si>
  <si>
    <t>하나증권은 22일 하나금융지주에 대해 지난해 4분기 실적이 시장의 기대치를 상회할 것으로 전망하며 업종 내 '최선호주' 평가를 유지했다..</t>
  </si>
  <si>
    <t>“좀비기업, 너 나가”…코스닥 상장폐지 기준 나스닥 수준으로 깐깐하게</t>
  </si>
  <si>
    <t>https://n.news.naver.com/mnews/article/009/0005432853</t>
  </si>
  <si>
    <t>당국 ‘IPO·상폐제도 개선안’ 2029년까지 단계적 기준조정 코스피 시총·매출액 요건 시총 500억·매출 300억으로 상장직후 주가급..</t>
  </si>
  <si>
    <t>밸류업 1년, 자사주 매입 기업·수량 오히려 줄었다고?</t>
  </si>
  <si>
    <t>https://n.news.naver.com/mnews/article/016/0002419201</t>
  </si>
  <si>
    <t>리더스인덱스, 시총 500대 기업 분석 자사주 소각은 증가 [헤럴드경제=신동윤 기자] ‘코리아 디스카운트(한국 증시 저평가)’를 해소하..</t>
  </si>
  <si>
    <t>하나證 "쏠리드, 비중확대 적기 판단"</t>
  </si>
  <si>
    <t>https://n.news.naver.com/mnews/article/003/0013029277</t>
  </si>
  <si>
    <t>하나증권은 22일 쏠리드에 대해 비중확대의 적기로 판단한다고 분석했다. 투자의견은 '매수', 목표주가는 1만원을 유지했다. 김홍식 하나..</t>
  </si>
  <si>
    <t>"동성화인텍, 물량·가격·비용·환율 모두 좋다…목표가 50%↑"-하나</t>
  </si>
  <si>
    <t>https://n.news.naver.com/mnews/article/015/0005085315</t>
  </si>
  <si>
    <t>하나증권은 22일 동성화인텍에 대해 주가 상승의 초입 구간에 있다고 평가하며 목표주가를 기존 2만원에서 3만원으로 50% 상향했다. 투..</t>
  </si>
  <si>
    <t>"SK하이닉스, 메모리 하락 사이클 영향 제한적"-NH</t>
  </si>
  <si>
    <t>https://n.news.naver.com/mnews/article/015/0005085314</t>
  </si>
  <si>
    <t>NH투자증권은 22일 SK하이닉스에 대해 "고부가가치 제품을 통한 전략적 운용이 가능한 만큼 과거와 같은 메모리 하락 사이클의 영향은 ..</t>
  </si>
  <si>
    <t>메리츠 "BOJ, 이번주 금리 올릴 것…연 2회 인상 전망 유지"</t>
  </si>
  <si>
    <t>https://n.news.naver.com/mnews/article/277/0005536616</t>
  </si>
  <si>
    <t>메리츠증권은 일본은행(BOJ)이 이번 주 기준금리를 0.25%포인트 올리는 등 연내 두 차례 인상에 나설 것이라는 기존 전망을 유지했다..</t>
  </si>
  <si>
    <t>트럼프 취임 후 첫거래일, 뉴욕증시 동반 강세 [뉴스새벽배송]</t>
  </si>
  <si>
    <t>https://n.news.naver.com/mnews/article/018/0005929596</t>
  </si>
  <si>
    <t>도널드 트럼프 대통령 취임 후 첫 거래일 뉴욕증시가 일제히 강세를 보였다. 트럼프의 관세정책 관련 발언과 행동이 당초 예상했던 것과 달..</t>
  </si>
  <si>
    <t>"화성에 성조기 꽂겠다" 한마디에…우주 테마주 날았다 [글로벌마켓 A/S]</t>
  </si>
  <si>
    <t>https://n.news.naver.com/mnews/article/215/0001196059</t>
  </si>
  <si>
    <t>도널드 트럼프 미 대통령 취임과 시장 친화적인 정책에 대한 기대로 뉴욕 증시 주요 지수가 일제히 강세를 기록했다. 세계 최대 스트리밍 ..</t>
  </si>
  <si>
    <t>美 전기차 보조금 폐지 [원자재 &amp; ETF 뉴스]</t>
  </si>
  <si>
    <t>https://n.news.naver.com/mnews/article/215/0001196058</t>
  </si>
  <si>
    <t>원자재 마감 시황도 살펴보겠습니다. 현재 시간 5시 45분 지나가고 있고요, 5시 수치를 기준으로 하고 있습니다. 국제유가부터 확인해 ..</t>
  </si>
  <si>
    <t>실적 청신호' 한화오션, 연이은 호재에 주가 우상향[이주의 관.종]</t>
  </si>
  <si>
    <t>https://n.news.naver.com/mnews/article/277/0005536600</t>
  </si>
  <si>
    <t>편집자주성공 투자를 꿈꾸는 개미 투자자 여러분. ‘내돈내산’ 주식, 얼마나 알고 투자하고 계신가요. 정제되지 않은 온갖 정보가 난무하는..</t>
  </si>
  <si>
    <t>주성엔지니어링, 4Q 실적 컨센서스 하회…목표가↓-한국</t>
  </si>
  <si>
    <t>https://n.news.naver.com/mnews/article/018/0005929585</t>
  </si>
  <si>
    <t>한국투자증권은 22일 주성엔지니어링(036930)에 대해 4분기 실적이 컨센서스를 하회할 것이라며 목표주가를 5만 2000원에서 4만 ..</t>
  </si>
  <si>
    <t>트럼프 첫거래일 훈풍, 韓시장에도 기대감↑[굿모닝 증시]</t>
  </si>
  <si>
    <t>https://n.news.naver.com/mnews/article/277/0005536592</t>
  </si>
  <si>
    <t>도널드 트럼프 미국 대통령 취임 이후 첫 거래일 미국 주요 증시가 모두 상승 마감했다. 취임 첫날 전면적인 관세를 부과하지 않으면서 '..</t>
  </si>
  <si>
    <t>“2월 국내 증시 조정 마무리…경기민감株 비중 높여야”</t>
  </si>
  <si>
    <t>https://n.news.naver.com/mnews/article/018/0005929581</t>
  </si>
  <si>
    <t>국내 증시가 내달 지난해부터 이어온 조정을 마무리하고 3~4월 수출 증가율 반등과 함께 상승 추세로 전환할 것이란 전망이 나왔다. 김수..</t>
  </si>
  <si>
    <t>"MSCI 한국지수에 HD현대미포·삼양식품 편입 유력"-하나</t>
  </si>
  <si>
    <t>https://n.news.naver.com/mnews/article/015/0005085306</t>
  </si>
  <si>
    <t>다음달 모건스탠리캐피털인터내셔널(MSCI) 한국지수 정기 변경을 앞두고 HD현대미포가 편입 가능성이 가장 높다는 증권가 예상이 나왔다...</t>
  </si>
  <si>
    <t>"셀트리온, 짐펜트라 부진에도 목표 달성…CRDMO도 기대"-한국</t>
  </si>
  <si>
    <t>https://n.news.naver.com/mnews/article/015/0005085305</t>
  </si>
  <si>
    <t>한국투자증권은 22일 셀트리온에 대해 신사업으로 추진하는 의약품 위탁 연구·개발·생산(CRDMO) 자회사의 설비 구축이 올해 주가 모멘..</t>
  </si>
  <si>
    <t>"화성에 성조기 꽂겠다"…트럼프 발언에 美 우주기업 주가 훨훨</t>
  </si>
  <si>
    <t>https://n.news.naver.com/mnews/article/018/0005929579</t>
  </si>
  <si>
    <t>도널드 트럼프 미국 대통령이 취임사에서 화성 개척을 언급한 뒤 우주기업 주가가 폭등세를 보였다. 반면 전기차 주가는 하락세를 보였다. ..</t>
  </si>
  <si>
    <t>트럼프 관세 속도조절에 강세…엔비디아 시총 1위 다시 올라 [뉴욕증시 브리핑]</t>
  </si>
  <si>
    <t>https://n.news.naver.com/mnews/article/015/0005085301</t>
  </si>
  <si>
    <t>도널드 트럼프 미국 대통령이 취임한 뒤 첫 번째 거래일에 뉴욕증시의 주요지수는 일제히 상승마감했다. 트럼프 대통령이 관세 부과의 속도를..</t>
  </si>
  <si>
    <t>뉴욕증시, '트럼프 관세 완화' 기대에 일제히 상승 마감…엔비디아 2.27%↑</t>
  </si>
  <si>
    <t>https://n.news.naver.com/mnews/article/629/0000358721</t>
  </si>
  <si>
    <t>다우 1.24%·S&amp;P500 0.88%·나스닥 0.64%↑ 미국 뉴욕증시 3대 지수가 도널드 트럼프 대통령 취임 후 첫 거래일인 21일..</t>
  </si>
  <si>
    <t>투자자 보호'에 갇힌 상장폐지…3년 후 코스닥 100개 기업 퇴출되나</t>
  </si>
  <si>
    <t>https://n.news.naver.com/mnews/article/421/0008036233</t>
  </si>
  <si>
    <t>한국거래소와 유관기관이 한국증시밸류업을 위해 상장폐지 제도를 손질한다. 유가증권시장 상장폐지 시가총액 요건을 현행 50억 원에서 500..</t>
  </si>
  <si>
    <t>‘트럼프 첫날 관세폭풍 없었다’ 뉴욕증시 안도의 상승…S&amp;P500 0.88%↑[데일리국제금융시장]</t>
  </si>
  <si>
    <t>https://n.news.naver.com/mnews/article/011/0004442690</t>
  </si>
  <si>
    <t>도널드 트럼프 미국 대통령이 취임 첫날 관세를 부과하는 행정명령에 서명하지 않음에 따라 뉴욕증시가 안도하며 상승했다. 세계 경제를 흔들..</t>
  </si>
  <si>
    <t>"먹튀 막고, 자격 갖춘 기업만 남긴다"…상장요건 칼 빼든 정부</t>
  </si>
  <si>
    <t>https://n.news.naver.com/mnews/article/421/0008036228</t>
  </si>
  <si>
    <t>금융당국과 유관기관이 증시 상장 요건에 칼을 뽑아 들었다. 기업공개(IPO) 과정에서 '먹튀'는 막고, '좀비기업'은 퇴출하겠단 계획이..</t>
  </si>
  <si>
    <t>아이디스, 전방위 오너십 강화…중심엔 가족사 ‘C&amp;A코리아’[거버넌스워치]</t>
  </si>
  <si>
    <t>https://n.news.naver.com/mnews/article/648/0000032699</t>
  </si>
  <si>
    <t>중견 IT그룹 아이디스(IDIS)의 오너가 전방위적으로 경영권 강화에 공을 들이고 있다. 1년 반에 걸쳐 계열사들이 지분 확보에 투입한..</t>
  </si>
  <si>
    <t>트럼프 한번 더 믿은 비트코인 사상 최고가 근접…‘트럼프코인’도 40달러선 탈환 [투자360]</t>
  </si>
  <si>
    <t>https://n.news.naver.com/mnews/article/016/0002419161</t>
  </si>
  <si>
    <t>가상자산 ‘대장주’ 비트코인 가격이 다시 상승세를 보이며 사상 최고가에 근접하고 있다. 친(親) 가상자산 성향의 도널드 트럼프 미국 대..</t>
  </si>
  <si>
    <t>뉴욕증시 '트럼프 관세' 우려 완화에 강세 마감…다우 1.2%↑</t>
  </si>
  <si>
    <t>https://n.news.naver.com/mnews/article/215/0001196054</t>
  </si>
  <si>
    <t>도널드 트럼프 미국 대통령이 공식 취임한 다음날 뉴욕증시의 3대 주가지수는 동반 강세를 보였다. 트럼프 대통령이 관세 정책을 서두르지 ..</t>
  </si>
  <si>
    <t>설 연휴 끝나면 증권사 실적발표…'1조클럽' 유력 후보는?</t>
  </si>
  <si>
    <t>https://n.news.naver.com/mnews/article/648/0000032698</t>
  </si>
  <si>
    <t>설 연휴가 지나면 금융지주 계열사들을 시작으로 증권사들이 실적 발표에 나선다. 증권업계는 올해 4곳이 '영업이익 1조클럽'으로 복귀할 ..</t>
  </si>
  <si>
    <t>아스타①경영진 관계사에 사우디 사업 밑천 마련해줘[기로의상장사]</t>
  </si>
  <si>
    <t>https://n.news.naver.com/mnews/article/277/0005536565</t>
  </si>
  <si>
    <t>코스닥 상장사 아스타가 지분 관계가 전혀 없는 법인에 거금을 빌려준 것으로 확인됐다. 아스타 측은 이 법인들이 아스타가 추진하고 있는 ..</t>
  </si>
  <si>
    <t>37일 만에 10조 '쑥'…ETF 시장 순자산 180조 넘었다</t>
  </si>
  <si>
    <t>https://n.news.naver.com/mnews/article/011/0004442684</t>
  </si>
  <si>
    <t>올 들어 해외 주식뿐 아니라 저평가된 국내 반도체주 등에도 뭉칫돈이 몰리면서 상장지수펀드(ETF) 시장 규모가 고작 한 달여 만에 10..</t>
  </si>
  <si>
    <t>로보티즈, 로봇 기술 재평가…외국인·기관 동시 매수 중</t>
  </si>
  <si>
    <t>https://n.news.naver.com/mnews/article/277/0005536563</t>
  </si>
  <si>
    <t>국내 기관투자가가 올해 들어 코스닥 시장에서 자율주행 로봇 '개미' 개발업체 로보티즈 주식을 집중적으로 사들이고 있다. 로봇 산업이 빠..</t>
  </si>
  <si>
    <t>"끝나지 않는 호황"…쾌속 순항하는 조선株</t>
  </si>
  <si>
    <t>https://n.news.naver.com/mnews/article/277/0005536562</t>
  </si>
  <si>
    <t>조선주들이 지난해에 이어 올해도 주가 상승세를 이어가고 있다. 슈퍼사이클 진입으로 실적 호조가 지속되는 가운데 미국과의 해군함 건조 등..</t>
  </si>
  <si>
    <t>계엄 당일 전산장애, 35억원 배상하는 업비트·빗썸…‘역대 최다 금액’</t>
  </si>
  <si>
    <t>https://n.news.naver.com/mnews/article/021/0002685642</t>
  </si>
  <si>
    <t>비상계엄 사태 당일 발생한 가상자산거래소 전산장애와 관련해 업비트, 빗썸 등 거래소가 투자자들에게 역대 최대 배상 금액인 30여억 원을..</t>
  </si>
  <si>
    <t>온건한 트럼프 관세에 안도…다우지수 1.2%↑[월스트리트in]</t>
  </si>
  <si>
    <t>https://n.news.naver.com/mnews/article/018/0005929570</t>
  </si>
  <si>
    <t>도널드 트럼프 대통령이 취임한 이후 처음 열린 뉴욕증시가 상승세로 마감했다. 투자자들은 관세전쟁 관련 발언을 비롯해 첫날 서명한 행정명..</t>
  </si>
  <si>
    <t>뉴욕증시, 트럼프 관세 속도 조절에 탄력…다우 1.24%↑ 마감</t>
  </si>
  <si>
    <t>https://n.news.naver.com/mnews/article/001/0015173427</t>
  </si>
  <si>
    <t>진정호 연합인포맥스 특파원 = 뉴욕증시의 3대 주가지수가 동반 강세를 보였다. 도널드 트럼프 미국 대통령이 공식 취임한 가운데 그가 관..</t>
  </si>
  <si>
    <t>"공백기 불가피"…대출 규제·탄핵 국면 덮친 건설주 [종목+]</t>
  </si>
  <si>
    <t>https://n.news.naver.com/mnews/article/015/0005085294</t>
  </si>
  <si>
    <t>건설주 부진이 장기화하고 있다. '12·3 비상계엄' 사태에 따른 정부의 부동산 정책 공백에 더해 원·달러 환율 급등으로 공사비가 크게..</t>
  </si>
  <si>
    <t>밸류업 무색하네'...자사주 매입 오히려 줄어</t>
  </si>
  <si>
    <t>https://n.news.naver.com/mnews/article/215/0001196051</t>
  </si>
  <si>
    <t>정부가 밸류업(기업가치 제고) 정책을 시행한 지 1년이 지났지만 시가총액 상위 500대 기업의 자사주 매입은 오히려 줄었다. 22일 기..</t>
  </si>
  <si>
    <t>"데이 원 관세폭탄 없었다" 일제 상승…국채 금리, 달러도 하락[뉴욕증시]</t>
  </si>
  <si>
    <t>https://n.news.naver.com/mnews/article/277/0005536560</t>
  </si>
  <si>
    <t>미국 뉴욕증시가 도널드 트럼프 대통령 취임 후 첫 거래일 일제히 상승했다. 트럼프 대통령이 데이 원(집권 1일 차)에 예상과 달리 '관..</t>
  </si>
  <si>
    <t>[속보]"예상보다 온건한 트럼프 관세"…다우 1.2%↑</t>
  </si>
  <si>
    <t>https://n.news.naver.com/mnews/article/018/0005929565</t>
  </si>
  <si>
    <t>“재계 덜덜 떤다”... ‘유상증자 수문장’ 금감원 공시심사실, 국으로 승격</t>
  </si>
  <si>
    <t>https://n.news.naver.com/mnews/article/366/0001048834</t>
  </si>
  <si>
    <t>공시심사실, 고려아연 유상증자 막은 핵심 부서 업무 중요성 고려된 조치… 올해도 면밀 심사 금감원 업무 범위, 법상 규정돼 있으나 내부..</t>
  </si>
  <si>
    <t>"트럼프2.0 수혜주?"…한국가스공사에 외인 매수 집중</t>
  </si>
  <si>
    <t>https://n.news.naver.com/mnews/article/003/0013029177</t>
  </si>
  <si>
    <t>트럼프 2기 정부 출범으로 미국의 에너지 정책 변화가 본격적으로 이뤄질 것으로 예상되는 가운데, 한국가스공사가 수혜주로 부각되며 외국인..</t>
  </si>
  <si>
    <t>편의점보다 많은 '빽컴메', 수익성 악화에 짐 싸는 점주들</t>
  </si>
  <si>
    <t>https://n.news.naver.com/mnews/article/011/0004442667</t>
  </si>
  <si>
    <t>고물가 속 고객들에게 가성비 커피로 인기를 끌던 ‘빽·컴·메(빽다방·컴포즈커피·메가MGC커피)’마저 흔들리고 있다. 매년 수 백 곳씩 ..</t>
  </si>
  <si>
    <t>기관발 공모주 단타 막고 좀비기업 퇴출은 빠르게</t>
  </si>
  <si>
    <t>https://n.news.naver.com/mnews/article/008/0005144362</t>
  </si>
  <si>
    <t>기업공개(IPO) 과정에서 기관투자자의 의무보유 확약이 확대된다. 상장유지 요건은 대폭 높이고 감사의견 2회 연속 미달인 상장사는 즉시..</t>
  </si>
  <si>
    <t>"관세폭탄 없었다"…뉴욕증시, 트럼프 2기 첫 거래일 상승 출발</t>
  </si>
  <si>
    <t>https://n.news.naver.com/mnews/article/277/0005536551</t>
  </si>
  <si>
    <t>미국 뉴욕증시의 3대 지수가 도널드 트럼프 대통령 취임 후 첫 거래일인 21일(현지시간) 장 초반 일제히 상승세다. '관세맨' 트럼프 ..</t>
  </si>
  <si>
    <t>뉴욕증시, 트럼프 취임 D+1·보편관세 우려 완화…상승 출발</t>
  </si>
  <si>
    <t>https://n.news.naver.com/mnews/article/001/0015173332</t>
  </si>
  <si>
    <t>김 현 연합인포맥스 통신원 = 뉴욕증시는 도널드 트럼프 2기 행정부 출범 이후 첫 거래일을 동반 상승세로 출발했다. 취임 당일 트럼프 ..</t>
  </si>
  <si>
    <t>199개사 증시 퇴출?… ‘좀비기업’ 상폐 쉬워진다</t>
  </si>
  <si>
    <t>https://n.news.naver.com/mnews/article/005/0001753232</t>
  </si>
  <si>
    <t>올해부터 ‘좀비기업’의 증시 퇴출 작업에 속도가 붙을 전망이다. 변변한 이익을 내지 못하면서 유상증자나 외부 차입 등으로 연명해온 이들..</t>
  </si>
  <si>
    <t xml:space="preserve">국민일보 </t>
  </si>
  <si>
    <t>주주 동행 약속' MBK, 분쟁 막바지 고려아연 의혹 '집중 조명'</t>
  </si>
  <si>
    <t>https://n.news.naver.com/mnews/article/629/0000358712</t>
  </si>
  <si>
    <t>MBK, 가처분 첫 승리로 유리한 고지 점령 "판세 가늠 어려워…주총 직후 빠른 대안 제시 필요" 고려아연 경영권 분쟁이 어느덧 막바지..</t>
  </si>
  <si>
    <t>어제의 증권 뉴스를 종합하면, 고려아연의 임시주총 파행 가능성이 제기됐으며, 미국채와 한국 증시가 환율 안정의 핵심 변수로 주목받고 있습니다. 한편, LG CNS의 IPO가 21조원의 증거금을 모으며 큰 관심을 끌었고, MSCI에서 한국 종목이 대거 편출될 것으로 예상되는 가운데, 삼성바이오로직스는 사상 최대 실적을 기록했고, 트럼프 대통령의 두 번째 임기 동안 조선, 바이오, 우주, 방산, 자율주행, AI 등이 투자 유망 업종으로 꼽혔습니다.</t>
    <phoneticPr fontId="1" type="noConversion"/>
  </si>
  <si>
    <t>평화홀딩스</t>
  </si>
  <si>
    <t>https://finance.naver.com/item/main.naver?code=010770</t>
  </si>
  <si>
    <t>△ 515</t>
  </si>
  <si>
    <t>티웨이홀딩스</t>
  </si>
  <si>
    <t>https://finance.naver.com/item/main.naver?code=004870</t>
  </si>
  <si>
    <t>△ 187</t>
  </si>
  <si>
    <t>자화전자</t>
  </si>
  <si>
    <t>https://finance.naver.com/item/main.naver?code=033240</t>
  </si>
  <si>
    <t>△ 1,900</t>
  </si>
  <si>
    <t>화승엔터프라이즈</t>
  </si>
  <si>
    <t>https://finance.naver.com/item/main.naver?code=241590</t>
  </si>
  <si>
    <t>△ 1,080</t>
  </si>
  <si>
    <t>한미반도체</t>
  </si>
  <si>
    <t>https://finance.naver.com/item/main.naver?code=042700</t>
  </si>
  <si>
    <t>△ 12,500</t>
  </si>
  <si>
    <t>HD현대건설기계</t>
  </si>
  <si>
    <t>https://finance.naver.com/item/main.naver?code=267270</t>
  </si>
  <si>
    <t>△ 6,900</t>
  </si>
  <si>
    <t>금호전기</t>
  </si>
  <si>
    <t>https://finance.naver.com/item/main.naver?code=001210</t>
  </si>
  <si>
    <t>△ 82</t>
  </si>
  <si>
    <t>두산</t>
  </si>
  <si>
    <t>https://finance.naver.com/item/main.naver?code=000150</t>
  </si>
  <si>
    <t>△ 29,500</t>
  </si>
  <si>
    <t>더존비즈온</t>
  </si>
  <si>
    <t>https://finance.naver.com/item/main.naver?code=012510</t>
  </si>
  <si>
    <t>△ 5,500</t>
  </si>
  <si>
    <t>HD현대인프라코어</t>
  </si>
  <si>
    <t>https://finance.naver.com/item/main.naver?code=042670</t>
  </si>
  <si>
    <t>△ 660</t>
  </si>
  <si>
    <t>현대건설</t>
  </si>
  <si>
    <t>https://finance.naver.com/item/main.naver?code=000720</t>
  </si>
  <si>
    <t>△ 2,350</t>
  </si>
  <si>
    <t>일진전기</t>
  </si>
  <si>
    <t>https://finance.naver.com/item/main.naver?code=103590</t>
  </si>
  <si>
    <t>△ 2,700</t>
  </si>
  <si>
    <t>두산밥캣</t>
  </si>
  <si>
    <t>https://finance.naver.com/item/main.naver?code=241560</t>
  </si>
  <si>
    <t>△ 4,000</t>
  </si>
  <si>
    <t>두산에너빌리티</t>
  </si>
  <si>
    <t>https://finance.naver.com/item/main.naver?code=034020</t>
  </si>
  <si>
    <t>효성중공업</t>
  </si>
  <si>
    <t>https://finance.naver.com/item/main.naver?code=298040</t>
  </si>
  <si>
    <t>△ 40,000</t>
  </si>
  <si>
    <t>모나용평</t>
  </si>
  <si>
    <t>https://finance.naver.com/item/main.naver?code=070960</t>
  </si>
  <si>
    <t>△ 285</t>
  </si>
  <si>
    <t>SNT에너지</t>
  </si>
  <si>
    <t>https://finance.naver.com/item/main.naver?code=100840</t>
  </si>
  <si>
    <t>△ 2,000</t>
  </si>
  <si>
    <t>두산우</t>
  </si>
  <si>
    <t>https://finance.naver.com/item/main.naver?code=000155</t>
  </si>
  <si>
    <t>△ 11,200</t>
  </si>
  <si>
    <t>N/A</t>
  </si>
  <si>
    <t>삼성공조</t>
  </si>
  <si>
    <t>https://finance.naver.com/item/main.naver?code=006660</t>
  </si>
  <si>
    <t>△ 960</t>
  </si>
  <si>
    <t>삼화전기</t>
  </si>
  <si>
    <t>https://finance.naver.com/item/main.naver?code=009470</t>
  </si>
  <si>
    <t>△ 2,950</t>
  </si>
  <si>
    <t>대웅제약</t>
  </si>
  <si>
    <t>https://finance.naver.com/item/main.naver?code=069620</t>
  </si>
  <si>
    <t>△ 9,600</t>
  </si>
  <si>
    <t>SOL 미국AI전력인프라</t>
  </si>
  <si>
    <t>https://finance.naver.com/item/main.naver?code=486450</t>
  </si>
  <si>
    <t>△ 995</t>
  </si>
  <si>
    <t>수산인더스트리</t>
  </si>
  <si>
    <t>https://finance.naver.com/item/main.naver?code=126720</t>
  </si>
  <si>
    <t>△ 1,450</t>
  </si>
  <si>
    <t>전진건설로봇</t>
  </si>
  <si>
    <t>https://finance.naver.com/item/main.naver?code=079900</t>
  </si>
  <si>
    <t>△ 2,850</t>
  </si>
  <si>
    <t>한화</t>
  </si>
  <si>
    <t>https://finance.naver.com/item/main.naver?code=000880</t>
  </si>
  <si>
    <t>△ 1,850</t>
  </si>
  <si>
    <t>HMM</t>
  </si>
  <si>
    <t>https://finance.naver.com/item/main.naver?code=011200</t>
  </si>
  <si>
    <t>△ 1,120</t>
  </si>
  <si>
    <t>KIWOOM 미국양자컴퓨팅</t>
  </si>
  <si>
    <t>https://finance.naver.com/item/main.naver?code=498270</t>
  </si>
  <si>
    <t>△ 550</t>
  </si>
  <si>
    <t>두산2우B</t>
  </si>
  <si>
    <t>https://finance.naver.com/item/main.naver?code=000157</t>
  </si>
  <si>
    <t>HD현대마린솔루션</t>
  </si>
  <si>
    <t>https://finance.naver.com/item/main.naver?code=443060</t>
  </si>
  <si>
    <t>△ 9,800</t>
  </si>
  <si>
    <t>디와이파워</t>
  </si>
  <si>
    <t>https://finance.naver.com/item/main.naver?code=210540</t>
  </si>
  <si>
    <t>△ 610</t>
  </si>
  <si>
    <t>가온전선</t>
  </si>
  <si>
    <t>https://finance.naver.com/item/main.naver?code=000500</t>
  </si>
  <si>
    <t>△ 3,200</t>
  </si>
  <si>
    <t>KODEX 미국AI전력핵심인프라</t>
  </si>
  <si>
    <t>https://finance.naver.com/item/main.naver?code=487230</t>
  </si>
  <si>
    <t>△ 755</t>
  </si>
  <si>
    <t>영풍</t>
  </si>
  <si>
    <t>https://finance.naver.com/item/main.naver?code=000670</t>
  </si>
  <si>
    <t>△ 21,500</t>
  </si>
  <si>
    <t>LS</t>
  </si>
  <si>
    <t>https://finance.naver.com/item/main.naver?code=006260</t>
  </si>
  <si>
    <t>△ 5,800</t>
  </si>
  <si>
    <t>ACE AI반도체포커스</t>
  </si>
  <si>
    <t>https://finance.naver.com/item/main.naver?code=469150</t>
  </si>
  <si>
    <t>△ 745</t>
  </si>
  <si>
    <t>HANARO CAPEX설비투자iSelect</t>
  </si>
  <si>
    <t>https://finance.naver.com/item/main.naver?code=454320</t>
  </si>
  <si>
    <t>△ 765</t>
  </si>
  <si>
    <t>SK스퀘어</t>
  </si>
  <si>
    <t>https://finance.naver.com/item/main.naver?code=402340</t>
  </si>
  <si>
    <t>△ 4,700</t>
  </si>
  <si>
    <t>HANARO 원자력iSelect</t>
  </si>
  <si>
    <t>https://finance.naver.com/item/main.naver?code=434730</t>
  </si>
  <si>
    <t>△ 940</t>
  </si>
  <si>
    <t>SOL 반도체후공정</t>
  </si>
  <si>
    <t>https://finance.naver.com/item/main.naver?code=475310</t>
  </si>
  <si>
    <t>△ 505</t>
  </si>
  <si>
    <t>이수페타시스</t>
  </si>
  <si>
    <t>https://finance.naver.com/item/main.naver?code=007660</t>
  </si>
  <si>
    <t>△ 1,400</t>
  </si>
  <si>
    <t>영보화학</t>
  </si>
  <si>
    <t>https://finance.naver.com/item/main.naver?code=014440</t>
  </si>
  <si>
    <t>△ 170</t>
  </si>
  <si>
    <t>RISE 글로벌원자력</t>
  </si>
  <si>
    <t>https://finance.naver.com/item/main.naver?code=442320</t>
  </si>
  <si>
    <t>△ 1,005</t>
  </si>
  <si>
    <t>KODEX AI전력핵심설비</t>
  </si>
  <si>
    <t>https://finance.naver.com/item/main.naver?code=487240</t>
  </si>
  <si>
    <t>△ 475</t>
  </si>
  <si>
    <t>HANARO 전력설비투자</t>
  </si>
  <si>
    <t>https://finance.naver.com/item/main.naver?code=491820</t>
  </si>
  <si>
    <t>△ 575</t>
  </si>
  <si>
    <t>HD현대일렉트릭</t>
  </si>
  <si>
    <t>https://finance.naver.com/item/main.naver?code=267260</t>
  </si>
  <si>
    <t>△ 16,500</t>
  </si>
  <si>
    <t>동일고무벨트</t>
  </si>
  <si>
    <t>https://finance.naver.com/item/main.naver?code=163560</t>
  </si>
  <si>
    <t>△ 310</t>
  </si>
  <si>
    <t>보령</t>
  </si>
  <si>
    <t>https://finance.naver.com/item/main.naver?code=003850</t>
  </si>
  <si>
    <t>△ 430</t>
  </si>
  <si>
    <t>PLUS 글로벌원자력밸류체인</t>
  </si>
  <si>
    <t>https://finance.naver.com/item/main.naver?code=0007G0</t>
  </si>
  <si>
    <t>△ 425</t>
  </si>
  <si>
    <t>WON 미국우주항공방산</t>
  </si>
  <si>
    <t>https://finance.naver.com/item/main.naver?code=440910</t>
  </si>
  <si>
    <t>△ 720</t>
  </si>
  <si>
    <t>현대글로비스</t>
  </si>
  <si>
    <t>https://finance.naver.com/item/main.naver?code=086280</t>
  </si>
  <si>
    <t>△ 5,200</t>
  </si>
  <si>
    <t>TIGER AI반도체핵심공정</t>
  </si>
  <si>
    <t>https://finance.naver.com/item/main.naver?code=471760</t>
  </si>
  <si>
    <t>△ 405</t>
  </si>
  <si>
    <t>HANARO 반도체핵심공정주도주</t>
  </si>
  <si>
    <t>https://finance.naver.com/item/main.naver?code=476260</t>
  </si>
  <si>
    <t>PLUS 글로벌AI</t>
  </si>
  <si>
    <t>https://finance.naver.com/item/main.naver?code=438210</t>
  </si>
  <si>
    <t>△ 620</t>
  </si>
  <si>
    <t>TYM</t>
  </si>
  <si>
    <t>https://finance.naver.com/item/main.naver?code=002900</t>
  </si>
  <si>
    <t>△ 200</t>
  </si>
  <si>
    <t>진에어</t>
  </si>
  <si>
    <t>https://finance.naver.com/item/main.naver?code=272450</t>
  </si>
  <si>
    <t>△ 400</t>
  </si>
  <si>
    <t>세아베스틸지주</t>
  </si>
  <si>
    <t>https://finance.naver.com/item/main.naver?code=001430</t>
  </si>
  <si>
    <t>△ 770</t>
  </si>
  <si>
    <t>PLUS 태양광&amp;ESS</t>
  </si>
  <si>
    <t>https://finance.naver.com/item/main.naver?code=457990</t>
  </si>
  <si>
    <t>△ 390</t>
  </si>
  <si>
    <t>평화산업</t>
  </si>
  <si>
    <t>https://finance.naver.com/item/main.naver?code=090080</t>
  </si>
  <si>
    <t>△ 36</t>
  </si>
  <si>
    <t>TIGER 일본반도체FACTSET</t>
  </si>
  <si>
    <t>https://finance.naver.com/item/main.naver?code=465660</t>
  </si>
  <si>
    <t>△ 465</t>
  </si>
  <si>
    <t>파미셀</t>
  </si>
  <si>
    <t>https://finance.naver.com/item/main.naver?code=005690</t>
  </si>
  <si>
    <t>△ 330</t>
  </si>
  <si>
    <t>ITF K-AI반도체코어테크</t>
  </si>
  <si>
    <t>https://finance.naver.com/item/main.naver?code=0005G0</t>
  </si>
  <si>
    <t>△ 395</t>
  </si>
  <si>
    <t>ACE 원자력테마딥서치</t>
  </si>
  <si>
    <t>https://finance.naver.com/item/main.naver?code=433500</t>
  </si>
  <si>
    <t>△ 725</t>
  </si>
  <si>
    <t>TIGER Fn반도체TOP10</t>
  </si>
  <si>
    <t>https://finance.naver.com/item/main.naver?code=396500</t>
  </si>
  <si>
    <t>한화3우B</t>
  </si>
  <si>
    <t>https://finance.naver.com/item/main.naver?code=00088K</t>
  </si>
  <si>
    <t>△ 560</t>
  </si>
  <si>
    <t>백산</t>
  </si>
  <si>
    <t>https://finance.naver.com/item/main.naver?code=035150</t>
  </si>
  <si>
    <t>△ 510</t>
  </si>
  <si>
    <t>LS ELECTRIC</t>
  </si>
  <si>
    <t>https://finance.naver.com/item/main.naver?code=010120</t>
  </si>
  <si>
    <t>△ 7,500</t>
  </si>
  <si>
    <t>DL이앤씨</t>
  </si>
  <si>
    <t>https://finance.naver.com/item/main.naver?code=375500</t>
  </si>
  <si>
    <t>△ 1,100</t>
  </si>
  <si>
    <t>KODEX 미국S&amp;P500산업재(합성)</t>
  </si>
  <si>
    <t>https://finance.naver.com/item/main.naver?code=200030</t>
  </si>
  <si>
    <t>△ 1,210</t>
  </si>
  <si>
    <t>포스코퓨처엠</t>
  </si>
  <si>
    <t>https://finance.naver.com/item/main.naver?code=003670</t>
  </si>
  <si>
    <t>△ 5,000</t>
  </si>
  <si>
    <t>우진</t>
  </si>
  <si>
    <t>https://finance.naver.com/item/main.naver?code=105840</t>
  </si>
  <si>
    <t>△ 280</t>
  </si>
  <si>
    <t>KODEX AI반도체핵심장비</t>
  </si>
  <si>
    <t>https://finance.naver.com/item/main.naver?code=471990</t>
  </si>
  <si>
    <t>△ 365</t>
  </si>
  <si>
    <t>KODEX 미국S&amp;P바이오(합성)</t>
  </si>
  <si>
    <t>https://finance.naver.com/item/main.naver?code=185680</t>
  </si>
  <si>
    <t>△ 965</t>
  </si>
  <si>
    <t>RISE 미국AI밸류체인TOP3Plus</t>
  </si>
  <si>
    <t>https://finance.naver.com/item/main.naver?code=485690</t>
  </si>
  <si>
    <t>SOL 미국AI소프트웨어</t>
  </si>
  <si>
    <t>https://finance.naver.com/item/main.naver?code=481180</t>
  </si>
  <si>
    <t>△ 455</t>
  </si>
  <si>
    <t>KIWOOM 글로벌전력반도체</t>
  </si>
  <si>
    <t>https://finance.naver.com/item/main.naver?code=473500</t>
  </si>
  <si>
    <t>TIGER Fn신재생에너지</t>
  </si>
  <si>
    <t>https://finance.naver.com/item/main.naver?code=377990</t>
  </si>
  <si>
    <t>△ 300</t>
  </si>
  <si>
    <t>SK하이닉스</t>
  </si>
  <si>
    <t>https://finance.naver.com/item/main.naver?code=000660</t>
  </si>
  <si>
    <t>SOL AI반도체소부장</t>
  </si>
  <si>
    <t>https://finance.naver.com/item/main.naver?code=455850</t>
  </si>
  <si>
    <t>△ 410</t>
  </si>
  <si>
    <t>TIGER 미국나스닥바이오</t>
  </si>
  <si>
    <t>https://finance.naver.com/item/main.naver?code=203780</t>
  </si>
  <si>
    <t>현대엘리베이</t>
  </si>
  <si>
    <t>https://finance.naver.com/item/main.naver?code=017800</t>
  </si>
  <si>
    <t>△ 1,700</t>
  </si>
  <si>
    <t>효성티앤씨</t>
  </si>
  <si>
    <t>https://finance.naver.com/item/main.naver?code=298020</t>
  </si>
  <si>
    <t>SG세계물산</t>
  </si>
  <si>
    <t>https://finance.naver.com/item/main.naver?code=004060</t>
  </si>
  <si>
    <t>△ 11</t>
  </si>
  <si>
    <t>일진홀딩스</t>
  </si>
  <si>
    <t>https://finance.naver.com/item/main.naver?code=015860</t>
  </si>
  <si>
    <t>△ 120</t>
  </si>
  <si>
    <t>KODEX 시스템반도체</t>
  </si>
  <si>
    <t>https://finance.naver.com/item/main.naver?code=395160</t>
  </si>
  <si>
    <t>△ 290</t>
  </si>
  <si>
    <t>엘앤에프</t>
  </si>
  <si>
    <t>https://finance.naver.com/item/main.naver?code=066970</t>
  </si>
  <si>
    <t>△ 2,800</t>
  </si>
  <si>
    <t>우리로</t>
  </si>
  <si>
    <t>https://finance.naver.com/item/main.naver?code=046970</t>
  </si>
  <si>
    <t>▲ 386</t>
  </si>
  <si>
    <t>아이윈플러스</t>
  </si>
  <si>
    <t>https://finance.naver.com/item/main.naver?code=123010</t>
  </si>
  <si>
    <t>▲ 375</t>
  </si>
  <si>
    <t>빛과전자</t>
  </si>
  <si>
    <t>https://finance.naver.com/item/main.naver?code=069540</t>
  </si>
  <si>
    <t>▲ 281</t>
  </si>
  <si>
    <t>지엔씨에너지</t>
  </si>
  <si>
    <t>https://finance.naver.com/item/main.naver?code=119850</t>
  </si>
  <si>
    <t>▲ 3,040</t>
  </si>
  <si>
    <t>베셀</t>
  </si>
  <si>
    <t>https://finance.naver.com/item/main.naver?code=177350</t>
  </si>
  <si>
    <t>▲ 302</t>
  </si>
  <si>
    <t>캐리</t>
  </si>
  <si>
    <t>https://finance.naver.com/item/main.naver?code=313760</t>
  </si>
  <si>
    <t>▲ 740</t>
  </si>
  <si>
    <t>오킨스전자</t>
  </si>
  <si>
    <t>https://finance.naver.com/item/main.naver?code=080580</t>
  </si>
  <si>
    <t>△ 1,560</t>
  </si>
  <si>
    <t>태성</t>
  </si>
  <si>
    <t>https://finance.naver.com/item/main.naver?code=323280</t>
  </si>
  <si>
    <t>△ 6,100</t>
  </si>
  <si>
    <t>코디</t>
  </si>
  <si>
    <t>https://finance.naver.com/item/main.naver?code=080530</t>
  </si>
  <si>
    <t>△ 198</t>
  </si>
  <si>
    <t>루미르</t>
  </si>
  <si>
    <t>https://finance.naver.com/item/main.naver?code=474170</t>
  </si>
  <si>
    <t>△ 1,690</t>
  </si>
  <si>
    <t>코칩</t>
  </si>
  <si>
    <t>https://finance.naver.com/item/main.naver?code=126730</t>
  </si>
  <si>
    <t>△ 2,160</t>
  </si>
  <si>
    <t>디아이티</t>
  </si>
  <si>
    <t>https://finance.naver.com/item/main.naver?code=110990</t>
  </si>
  <si>
    <t>△ 2,580</t>
  </si>
  <si>
    <t>케이씨에스</t>
  </si>
  <si>
    <t>https://finance.naver.com/item/main.naver?code=115500</t>
  </si>
  <si>
    <t>△ 1,520</t>
  </si>
  <si>
    <t>라이프시맨틱스</t>
  </si>
  <si>
    <t>https://finance.naver.com/item/main.naver?code=347700</t>
  </si>
  <si>
    <t>△ 625</t>
  </si>
  <si>
    <t>한국정보인증</t>
  </si>
  <si>
    <t>https://finance.naver.com/item/main.naver?code=053300</t>
  </si>
  <si>
    <t>비에이치아이</t>
  </si>
  <si>
    <t>https://finance.naver.com/item/main.naver?code=083650</t>
  </si>
  <si>
    <t>△ 2,460</t>
  </si>
  <si>
    <t>세원물산</t>
  </si>
  <si>
    <t>https://finance.naver.com/item/main.naver?code=024830</t>
  </si>
  <si>
    <t>△ 1,290</t>
  </si>
  <si>
    <t>피에스케이홀딩스</t>
  </si>
  <si>
    <t>https://finance.naver.com/item/main.naver?code=031980</t>
  </si>
  <si>
    <t>△ 6,200</t>
  </si>
  <si>
    <t>셀비온</t>
  </si>
  <si>
    <t>https://finance.naver.com/item/main.naver?code=308430</t>
  </si>
  <si>
    <t>△ 1,820</t>
  </si>
  <si>
    <t>인스웨이브시스템즈</t>
  </si>
  <si>
    <t>https://finance.naver.com/item/main.naver?code=450520</t>
  </si>
  <si>
    <t>△ 375</t>
  </si>
  <si>
    <t>안트로젠</t>
  </si>
  <si>
    <t>https://finance.naver.com/item/main.naver?code=065660</t>
  </si>
  <si>
    <t>△ 2,040</t>
  </si>
  <si>
    <t>로체시스템즈</t>
  </si>
  <si>
    <t>https://finance.naver.com/item/main.naver?code=071280</t>
  </si>
  <si>
    <t>△ 1,740</t>
  </si>
  <si>
    <t>켄코아에어로스페이스</t>
  </si>
  <si>
    <t>https://finance.naver.com/item/main.naver?code=274090</t>
  </si>
  <si>
    <t>유진로봇</t>
  </si>
  <si>
    <t>https://finance.naver.com/item/main.naver?code=056080</t>
  </si>
  <si>
    <t>△ 750</t>
  </si>
  <si>
    <t>진영</t>
  </si>
  <si>
    <t>https://finance.naver.com/item/main.naver?code=285800</t>
  </si>
  <si>
    <t>△ 260</t>
  </si>
  <si>
    <t>동성화인텍</t>
  </si>
  <si>
    <t>https://finance.naver.com/item/main.naver?code=033500</t>
  </si>
  <si>
    <t>△ 1,810</t>
  </si>
  <si>
    <t>아스트</t>
  </si>
  <si>
    <t>https://finance.naver.com/item/main.naver?code=067390</t>
  </si>
  <si>
    <t>△ 60</t>
  </si>
  <si>
    <t>코난테크놀로지</t>
  </si>
  <si>
    <t>https://finance.naver.com/item/main.naver?code=402030</t>
  </si>
  <si>
    <t>△ 1,790</t>
  </si>
  <si>
    <t>모비데이즈</t>
  </si>
  <si>
    <t>https://finance.naver.com/item/main.naver?code=363260</t>
  </si>
  <si>
    <t>△ 210</t>
  </si>
  <si>
    <t>엘디티</t>
  </si>
  <si>
    <t>https://finance.naver.com/item/main.naver?code=096870</t>
  </si>
  <si>
    <t>△ 220</t>
  </si>
  <si>
    <t>브릿지바이오테라퓨틱스</t>
  </si>
  <si>
    <t>https://finance.naver.com/item/main.naver?code=288330</t>
  </si>
  <si>
    <t>△ 315</t>
  </si>
  <si>
    <t>에프엔에스테크</t>
  </si>
  <si>
    <t>https://finance.naver.com/item/main.naver?code=083500</t>
  </si>
  <si>
    <t>△ 870</t>
  </si>
  <si>
    <t>컨텍</t>
  </si>
  <si>
    <t>https://finance.naver.com/item/main.naver?code=451760</t>
  </si>
  <si>
    <t>△ 840</t>
  </si>
  <si>
    <t>현대에버다임</t>
  </si>
  <si>
    <t>https://finance.naver.com/item/main.naver?code=041440</t>
  </si>
  <si>
    <t>△ 700</t>
  </si>
  <si>
    <t>에이치브이엠</t>
  </si>
  <si>
    <t>https://finance.naver.com/item/main.naver?code=295310</t>
  </si>
  <si>
    <t>아모텍</t>
  </si>
  <si>
    <t>https://finance.naver.com/item/main.naver?code=052710</t>
  </si>
  <si>
    <t>삼현</t>
  </si>
  <si>
    <t>https://finance.naver.com/item/main.naver?code=437730</t>
  </si>
  <si>
    <t>감성코퍼레이션</t>
  </si>
  <si>
    <t>https://finance.naver.com/item/main.naver?code=036620</t>
  </si>
  <si>
    <t>△ 225</t>
  </si>
  <si>
    <t>위세아이텍</t>
  </si>
  <si>
    <t>https://finance.naver.com/item/main.naver?code=065370</t>
  </si>
  <si>
    <t>피에스케이</t>
  </si>
  <si>
    <t>https://finance.naver.com/item/main.naver?code=319660</t>
  </si>
  <si>
    <t>인포바인</t>
  </si>
  <si>
    <t>https://finance.naver.com/item/main.naver?code=115310</t>
  </si>
  <si>
    <t>제이엔비</t>
  </si>
  <si>
    <t>https://finance.naver.com/item/main.naver?code=452160</t>
  </si>
  <si>
    <t>△ 440</t>
  </si>
  <si>
    <t>로보로보</t>
  </si>
  <si>
    <t>https://finance.naver.com/item/main.naver?code=215100</t>
  </si>
  <si>
    <t>브이씨</t>
  </si>
  <si>
    <t>https://finance.naver.com/item/main.naver?code=365900</t>
  </si>
  <si>
    <t>△ 190</t>
  </si>
  <si>
    <t>에프엔씨엔터</t>
  </si>
  <si>
    <t>https://finance.naver.com/item/main.naver?code=173940</t>
  </si>
  <si>
    <t>대모</t>
  </si>
  <si>
    <t>https://finance.naver.com/item/main.naver?code=317850</t>
  </si>
  <si>
    <t>△ 650</t>
  </si>
  <si>
    <t>비투엔</t>
  </si>
  <si>
    <t>https://finance.naver.com/item/main.naver?code=307870</t>
  </si>
  <si>
    <t>△ 58</t>
  </si>
  <si>
    <t>테스</t>
  </si>
  <si>
    <t>https://finance.naver.com/item/main.naver?code=095610</t>
  </si>
  <si>
    <t>△ 1,180</t>
  </si>
  <si>
    <t>지아이이노베이션</t>
  </si>
  <si>
    <t>https://finance.naver.com/item/main.naver?code=358570</t>
  </si>
  <si>
    <t>좋은사람들</t>
  </si>
  <si>
    <t>https://finance.naver.com/item/main.naver?code=033340</t>
  </si>
  <si>
    <t>△ 45</t>
  </si>
  <si>
    <t>아난티</t>
  </si>
  <si>
    <t>https://finance.naver.com/item/main.naver?code=025980</t>
  </si>
  <si>
    <t>△ 370</t>
  </si>
  <si>
    <t>에스트래픽</t>
  </si>
  <si>
    <t>https://finance.naver.com/item/main.naver?code=234300</t>
  </si>
  <si>
    <t>△ 245</t>
  </si>
  <si>
    <t>네오크레마</t>
  </si>
  <si>
    <t>https://finance.naver.com/item/main.naver?code=311390</t>
  </si>
  <si>
    <t>제일일렉트릭</t>
  </si>
  <si>
    <t>https://finance.naver.com/item/main.naver?code=199820</t>
  </si>
  <si>
    <t>△ 820</t>
  </si>
  <si>
    <t>GST</t>
  </si>
  <si>
    <t>https://finance.naver.com/item/main.naver?code=083450</t>
  </si>
  <si>
    <t>△ 1,130</t>
  </si>
  <si>
    <t>미코</t>
  </si>
  <si>
    <t>https://finance.naver.com/item/main.naver?code=059090</t>
  </si>
  <si>
    <t>△ 580</t>
  </si>
  <si>
    <t>비츠로셀</t>
  </si>
  <si>
    <t>https://finance.naver.com/item/main.naver?code=082920</t>
  </si>
  <si>
    <t>큐에스아이</t>
  </si>
  <si>
    <t>https://finance.naver.com/item/main.naver?code=066310</t>
  </si>
  <si>
    <t>△ 500</t>
  </si>
  <si>
    <t>하이텍팜</t>
  </si>
  <si>
    <t>https://finance.naver.com/item/main.naver?code=106190</t>
  </si>
  <si>
    <t>△ 890</t>
  </si>
  <si>
    <t>아이씨티케이</t>
  </si>
  <si>
    <t>https://finance.naver.com/item/main.naver?code=456010</t>
  </si>
  <si>
    <t>△ 540</t>
  </si>
  <si>
    <t>픽셀플러스</t>
  </si>
  <si>
    <t>https://finance.naver.com/item/main.naver?code=087600</t>
  </si>
  <si>
    <t>△ 380</t>
  </si>
  <si>
    <t>아이쓰리시스템</t>
  </si>
  <si>
    <t>https://finance.naver.com/item/main.naver?code=214430</t>
  </si>
  <si>
    <t>△ 2,750</t>
  </si>
  <si>
    <t>바이오로그디바이스</t>
  </si>
  <si>
    <t>https://finance.naver.com/item/main.naver?code=208710</t>
  </si>
  <si>
    <t>△ 35</t>
  </si>
  <si>
    <t>케이엠더블유</t>
  </si>
  <si>
    <t>https://finance.naver.com/item/main.naver?code=032500</t>
  </si>
  <si>
    <t>우리기술</t>
  </si>
  <si>
    <t>https://finance.naver.com/item/main.naver?code=032820</t>
  </si>
  <si>
    <t>LK삼양</t>
  </si>
  <si>
    <t>https://finance.naver.com/item/main.naver?code=225190</t>
  </si>
  <si>
    <t>△ 150</t>
  </si>
  <si>
    <t>웰킵스하이텍</t>
  </si>
  <si>
    <t>https://finance.naver.com/item/main.naver?code=043590</t>
  </si>
  <si>
    <t>예스티</t>
  </si>
  <si>
    <t>https://finance.naver.com/item/main.naver?code=122640</t>
  </si>
  <si>
    <t>오로스테크놀로지</t>
  </si>
  <si>
    <t>https://finance.naver.com/item/main.naver?code=322310</t>
  </si>
  <si>
    <t>△ 1,300</t>
  </si>
  <si>
    <t>서전기전</t>
  </si>
  <si>
    <t>https://finance.naver.com/item/main.naver?code=189860</t>
  </si>
  <si>
    <t>△ 275</t>
  </si>
  <si>
    <t>한국첨단소재</t>
  </si>
  <si>
    <t>https://finance.naver.com/item/main.naver?code=062970</t>
  </si>
  <si>
    <t>압타바이오</t>
  </si>
  <si>
    <t>https://finance.naver.com/item/main.naver?code=293780</t>
  </si>
  <si>
    <t>쎄트렉아이</t>
  </si>
  <si>
    <t>https://finance.naver.com/item/main.naver?code=099320</t>
  </si>
  <si>
    <t>△ 2,550</t>
  </si>
  <si>
    <t>아스플로</t>
  </si>
  <si>
    <t>https://finance.naver.com/item/main.naver?code=159010</t>
  </si>
  <si>
    <t>△ 250</t>
  </si>
  <si>
    <t>링네트</t>
  </si>
  <si>
    <t>https://finance.naver.com/item/main.naver?code=042500</t>
  </si>
  <si>
    <t>제룡전기</t>
  </si>
  <si>
    <t>https://finance.naver.com/item/main.naver?code=033100</t>
  </si>
  <si>
    <t>△ 3,000</t>
  </si>
  <si>
    <t>이노스페이스</t>
  </si>
  <si>
    <t>https://finance.naver.com/item/main.naver?code=462350</t>
  </si>
  <si>
    <t>△ 1,070</t>
  </si>
  <si>
    <t>에스에이티이엔지</t>
  </si>
  <si>
    <t>https://finance.naver.com/item/main.naver?code=351320</t>
  </si>
  <si>
    <t>△ 70</t>
  </si>
  <si>
    <t>알테오젠</t>
  </si>
  <si>
    <t>https://finance.naver.com/item/main.naver?code=196170</t>
  </si>
  <si>
    <t>△ 17,000</t>
  </si>
  <si>
    <t>데이타솔루션</t>
  </si>
  <si>
    <t>https://finance.naver.com/item/main.naver?code=263800</t>
  </si>
  <si>
    <t>카페24</t>
  </si>
  <si>
    <t>https://finance.naver.com/item/main.naver?code=042000</t>
  </si>
  <si>
    <t>△ 1,950</t>
  </si>
  <si>
    <t>이엠앤아이</t>
  </si>
  <si>
    <t>https://finance.naver.com/item/main.naver?code=083470</t>
  </si>
  <si>
    <t>△ 63</t>
  </si>
  <si>
    <t>저스템</t>
  </si>
  <si>
    <t>https://finance.naver.com/item/main.naver?code=417840</t>
  </si>
  <si>
    <t>△ 490</t>
  </si>
  <si>
    <t>리파인</t>
  </si>
  <si>
    <t>https://finance.naver.com/item/main.naver?code=377450</t>
  </si>
  <si>
    <t>△ 590</t>
  </si>
  <si>
    <t>테크윙</t>
  </si>
  <si>
    <t>https://finance.naver.com/item/main.naver?code=089030</t>
  </si>
  <si>
    <t>△ 2,400</t>
  </si>
  <si>
    <t>3S</t>
  </si>
  <si>
    <t>https://finance.naver.com/item/main.naver?code=060310</t>
  </si>
  <si>
    <t>△ 89</t>
  </si>
  <si>
    <t>폴라리스AI</t>
  </si>
  <si>
    <t>https://finance.naver.com/item/main.naver?code=039980</t>
  </si>
  <si>
    <t>△ 140</t>
  </si>
  <si>
    <t>밸로프</t>
  </si>
  <si>
    <t>https://finance.naver.com/item/main.naver?code=331520</t>
  </si>
  <si>
    <t>△ 29</t>
  </si>
  <si>
    <t>코츠테크놀로지</t>
  </si>
  <si>
    <t>https://finance.naver.com/item/main.naver?code=448710</t>
  </si>
  <si>
    <t>△ 690</t>
  </si>
  <si>
    <t>진성티이씨</t>
  </si>
  <si>
    <t>https://finance.naver.com/item/main.naver?code=036890</t>
  </si>
  <si>
    <t>△ 450</t>
  </si>
  <si>
    <t>텔레칩스</t>
  </si>
  <si>
    <t>https://finance.naver.com/item/main.naver?code=054450</t>
  </si>
  <si>
    <t>△ 730</t>
  </si>
  <si>
    <t>시큐센</t>
  </si>
  <si>
    <t>https://finance.naver.com/item/main.naver?code=232830</t>
  </si>
  <si>
    <t>△ 110</t>
  </si>
  <si>
    <t>엑스큐어</t>
  </si>
  <si>
    <t>https://finance.naver.com/item/main.naver?code=070300</t>
  </si>
  <si>
    <t>보성파워텍</t>
  </si>
  <si>
    <t>https://finance.naver.com/item/main.naver?code=006910</t>
  </si>
  <si>
    <t>△ 135</t>
  </si>
  <si>
    <t>휴림로봇</t>
  </si>
  <si>
    <t>https://finance.naver.com/item/main.naver?code=090710</t>
  </si>
  <si>
    <t>△ 72</t>
  </si>
  <si>
    <t>이오테크닉스</t>
  </si>
  <si>
    <t>https://finance.naver.com/item/main.naver?code=039030</t>
  </si>
  <si>
    <t>△ 7,000</t>
  </si>
  <si>
    <t>솔트룩스</t>
  </si>
  <si>
    <t>https://finance.naver.com/item/main.naver?code=304100</t>
  </si>
  <si>
    <t>△ 1,000</t>
  </si>
  <si>
    <t>세명전기</t>
  </si>
  <si>
    <t>https://finance.naver.com/item/main.naver?code=017510</t>
  </si>
  <si>
    <t>△ 270</t>
  </si>
  <si>
    <t>제이브이엠</t>
  </si>
  <si>
    <t>https://finance.naver.com/item/main.naver?code=054950</t>
  </si>
  <si>
    <t>△ 900</t>
  </si>
  <si>
    <t>스맥</t>
  </si>
  <si>
    <t>https://finance.naver.com/item/main.naver?code=099440</t>
  </si>
  <si>
    <t>△ 160</t>
  </si>
  <si>
    <t>삼천당제약</t>
  </si>
  <si>
    <t>https://finance.naver.com/item/main.naver?code=000250</t>
  </si>
  <si>
    <t>△ 7,100</t>
  </si>
  <si>
    <t>에이엘티</t>
  </si>
  <si>
    <t>https://finance.naver.com/item/main.naver?code=172670</t>
  </si>
  <si>
    <t>△ 320</t>
  </si>
  <si>
    <t>비츠로테크</t>
  </si>
  <si>
    <t>https://finance.naver.com/item/main.naver?code=042370</t>
  </si>
  <si>
    <t>다산네트웍스</t>
  </si>
  <si>
    <t>https://finance.naver.com/item/main.naver?code=039560</t>
  </si>
  <si>
    <t>△ 155</t>
  </si>
  <si>
    <t>AP위성</t>
  </si>
  <si>
    <t>https://finance.naver.com/item/main.naver?code=211270</t>
  </si>
  <si>
    <t>인크로스</t>
  </si>
  <si>
    <t>https://finance.naver.com/item/main.naver?code=216050</t>
  </si>
  <si>
    <t>켐트로닉스</t>
  </si>
  <si>
    <t>https://finance.naver.com/item/main.naver?code=089010</t>
  </si>
  <si>
    <t>△ 830</t>
  </si>
  <si>
    <t>가비아</t>
  </si>
  <si>
    <t>https://finance.naver.com/item/main.naver?code=079940</t>
  </si>
  <si>
    <t>모니터랩</t>
  </si>
  <si>
    <t>https://finance.naver.com/item/main.naver?code=434480</t>
  </si>
  <si>
    <t>우리넷</t>
  </si>
  <si>
    <t>https://finance.naver.com/item/main.naver?code=115440</t>
  </si>
  <si>
    <t>푸드웰</t>
  </si>
  <si>
    <t>https://finance.naver.com/item/main.naver?code=005670</t>
  </si>
  <si>
    <t>한울소재과학</t>
  </si>
  <si>
    <t>https://finance.naver.com/item/main.naver?code=091440</t>
  </si>
  <si>
    <t>우리산업</t>
  </si>
  <si>
    <t>https://finance.naver.com/item/main.naver?code=215360</t>
  </si>
  <si>
    <t>대동스틸</t>
  </si>
  <si>
    <t>https://finance.naver.com/item/main.naver?code=048470</t>
  </si>
  <si>
    <t>△ 130</t>
  </si>
  <si>
    <t>에너토크</t>
  </si>
  <si>
    <t>https://finance.naver.com/item/main.naver?code=019990</t>
  </si>
  <si>
    <t>△ 230</t>
  </si>
  <si>
    <t>코위버</t>
  </si>
  <si>
    <t>https://finance.naver.com/item/main.naver?code=056360</t>
  </si>
  <si>
    <t>△ 240</t>
  </si>
  <si>
    <t>네패스아크</t>
  </si>
  <si>
    <t>https://finance.naver.com/item/main.naver?code=330860</t>
  </si>
  <si>
    <t>SAMG엔터</t>
  </si>
  <si>
    <t>https://finance.naver.com/item/main.naver?code=419530</t>
  </si>
  <si>
    <t>레뷰코퍼레이션</t>
  </si>
  <si>
    <t>https://finance.naver.com/item/main.naver?code=443250</t>
  </si>
  <si>
    <t>코아시아씨엠</t>
  </si>
  <si>
    <t>https://finance.naver.com/item/main.naver?code=196450</t>
  </si>
  <si>
    <t>△ 27</t>
  </si>
  <si>
    <t>씨어스테크놀로지</t>
  </si>
  <si>
    <t>https://finance.naver.com/item/main.naver?code=458870</t>
  </si>
  <si>
    <t>△ 460</t>
  </si>
  <si>
    <t>와이즈버즈</t>
  </si>
  <si>
    <t>https://finance.naver.com/item/main.naver?code=273060</t>
  </si>
  <si>
    <t>△ 30</t>
  </si>
  <si>
    <t>등락현황 전체</t>
    <phoneticPr fontId="1" type="noConversion"/>
  </si>
  <si>
    <t>등락현황 상승</t>
    <phoneticPr fontId="1" type="noConversion"/>
  </si>
  <si>
    <t>등락현황 보합</t>
    <phoneticPr fontId="1" type="noConversion"/>
  </si>
  <si>
    <t>등락현황 하락</t>
    <phoneticPr fontId="1" type="noConversion"/>
  </si>
  <si>
    <t>해운사</t>
  </si>
  <si>
    <t>https://finance.naver.com/sise/sise_group_detail.naver?type=upjong&amp;no=323</t>
  </si>
  <si>
    <t>전기장비</t>
  </si>
  <si>
    <t>https://finance.naver.com/sise/sise_group_detail.naver?type=upjong&amp;no=306</t>
  </si>
  <si>
    <t>기계</t>
  </si>
  <si>
    <t>https://finance.naver.com/sise/sise_group_detail.naver?type=upjong&amp;no=299</t>
  </si>
  <si>
    <t>복합기업</t>
  </si>
  <si>
    <t>https://finance.naver.com/sise/sise_group_detail.naver?type=upjong&amp;no=276</t>
  </si>
  <si>
    <t>항공화물운송과물류</t>
  </si>
  <si>
    <t>https://finance.naver.com/sise/sise_group_detail.naver?type=upjong&amp;no=326</t>
  </si>
  <si>
    <t>소프트웨어</t>
  </si>
  <si>
    <t>https://finance.naver.com/sise/sise_group_detail.naver?type=upjong&amp;no=287</t>
  </si>
  <si>
    <t>생물공학</t>
  </si>
  <si>
    <t>https://finance.naver.com/sise/sise_group_detail.naver?type=upjong&amp;no=286</t>
  </si>
  <si>
    <t>전자제품</t>
  </si>
  <si>
    <t>https://finance.naver.com/sise/sise_group_detail.naver?type=upjong&amp;no=307</t>
  </si>
  <si>
    <t>반도체와반도체장비</t>
  </si>
  <si>
    <t>https://finance.naver.com/sise/sise_group_detail.naver?type=upjong&amp;no=278</t>
  </si>
  <si>
    <t>디스플레이패널</t>
  </si>
  <si>
    <t>https://finance.naver.com/sise/sise_group_detail.naver?type=upjong&amp;no=327</t>
  </si>
  <si>
    <t>에너지장비및서비스</t>
  </si>
  <si>
    <t>https://finance.naver.com/sise/sise_group_detail.naver?type=upjong&amp;no=295</t>
  </si>
  <si>
    <t>전기제품</t>
  </si>
  <si>
    <t>https://finance.naver.com/sise/sise_group_detail.naver?type=upjong&amp;no=283</t>
  </si>
  <si>
    <t>무역회사와판매업체</t>
  </si>
  <si>
    <t>https://finance.naver.com/sise/sise_group_detail.naver?type=upjong&amp;no=334</t>
  </si>
  <si>
    <t>건설</t>
  </si>
  <si>
    <t>https://finance.naver.com/sise/sise_group_detail.naver?type=upjong&amp;no=279</t>
  </si>
  <si>
    <t>전자장비와기기</t>
  </si>
  <si>
    <t>https://finance.naver.com/sise/sise_group_detail.naver?type=upjong&amp;no=282</t>
  </si>
  <si>
    <t>철강</t>
  </si>
  <si>
    <t>https://finance.naver.com/sise/sise_group_detail.naver?type=upjong&amp;no=304</t>
  </si>
  <si>
    <t>통신장비</t>
  </si>
  <si>
    <t>https://finance.naver.com/sise/sise_group_detail.naver?type=upjong&amp;no=294</t>
  </si>
  <si>
    <t>IT서비스</t>
  </si>
  <si>
    <t>https://finance.naver.com/sise/sise_group_detail.naver?type=upjong&amp;no=267</t>
  </si>
  <si>
    <t>화학</t>
  </si>
  <si>
    <t>https://finance.naver.com/sise/sise_group_detail.naver?type=upjong&amp;no=272</t>
  </si>
  <si>
    <t>자동차</t>
  </si>
  <si>
    <t>https://finance.naver.com/sise/sise_group_detail.naver?type=upjong&amp;no=273</t>
  </si>
  <si>
    <t>석유와가스</t>
  </si>
  <si>
    <t>https://finance.naver.com/sise/sise_group_detail.naver?type=upjong&amp;no=313</t>
  </si>
  <si>
    <t>광고</t>
  </si>
  <si>
    <t>https://finance.naver.com/sise/sise_group_detail.naver?type=upjong&amp;no=310</t>
  </si>
  <si>
    <t>항공사</t>
  </si>
  <si>
    <t>https://finance.naver.com/sise/sise_group_detail.naver?type=upjong&amp;no=305</t>
  </si>
  <si>
    <t>은행</t>
  </si>
  <si>
    <t>https://finance.naver.com/sise/sise_group_detail.naver?type=upjong&amp;no=301</t>
  </si>
  <si>
    <t>식품과기본식료품소매</t>
  </si>
  <si>
    <t>https://finance.naver.com/sise/sise_group_detail.naver?type=upjong&amp;no=302</t>
  </si>
  <si>
    <t>화장품</t>
  </si>
  <si>
    <t>https://finance.naver.com/sise/sise_group_detail.naver?type=upjong&amp;no=266</t>
  </si>
  <si>
    <t>컴퓨터와주변기기</t>
  </si>
  <si>
    <t>https://finance.naver.com/sise/sise_group_detail.naver?type=upjong&amp;no=293</t>
  </si>
  <si>
    <t>제약</t>
  </si>
  <si>
    <t>https://finance.naver.com/sise/sise_group_detail.naver?type=upjong&amp;no=261</t>
  </si>
  <si>
    <t>자동차부품</t>
  </si>
  <si>
    <t>https://finance.naver.com/sise/sise_group_detail.naver?type=upjong&amp;no=270</t>
  </si>
  <si>
    <t>건강관리기술</t>
  </si>
  <si>
    <t>https://finance.naver.com/sise/sise_group_detail.naver?type=upjong&amp;no=288</t>
  </si>
  <si>
    <t>디스플레이장비및부품</t>
  </si>
  <si>
    <t>https://finance.naver.com/sise/sise_group_detail.naver?type=upjong&amp;no=269</t>
  </si>
  <si>
    <t>기타</t>
  </si>
  <si>
    <t>https://finance.naver.com/sise/sise_group_detail.naver?type=upjong&amp;no=25</t>
  </si>
  <si>
    <t>교육서비스</t>
  </si>
  <si>
    <t>https://finance.naver.com/sise/sise_group_detail.naver?type=upjong&amp;no=290</t>
  </si>
  <si>
    <t>건강관리업체및서비스</t>
  </si>
  <si>
    <t>https://finance.naver.com/sise/sise_group_detail.naver?type=upjong&amp;no=316</t>
  </si>
  <si>
    <t>호텔,레스토랑,레저</t>
  </si>
  <si>
    <t>https://finance.naver.com/sise/sise_group_detail.naver?type=upjong&amp;no=317</t>
  </si>
  <si>
    <t>방송과엔터테인먼트</t>
  </si>
  <si>
    <t>https://finance.naver.com/sise/sise_group_detail.naver?type=upjong&amp;no=285</t>
  </si>
  <si>
    <t>증권</t>
  </si>
  <si>
    <t>https://finance.naver.com/sise/sise_group_detail.naver?type=upjong&amp;no=321</t>
  </si>
  <si>
    <t>우주항공과국방</t>
  </si>
  <si>
    <t>https://finance.naver.com/sise/sise_group_detail.naver?type=upjong&amp;no=284</t>
  </si>
  <si>
    <t>도로와철도운송</t>
  </si>
  <si>
    <t>https://finance.naver.com/sise/sise_group_detail.naver?type=upjong&amp;no=329</t>
  </si>
  <si>
    <t>섬유,의류,신발,호화품</t>
  </si>
  <si>
    <t>https://finance.naver.com/sise/sise_group_detail.naver?type=upjong&amp;no=274</t>
  </si>
  <si>
    <t>비철금속</t>
  </si>
  <si>
    <t>https://finance.naver.com/sise/sise_group_detail.naver?type=upjong&amp;no=322</t>
  </si>
  <si>
    <t>핸드셋</t>
  </si>
  <si>
    <t>https://finance.naver.com/sise/sise_group_detail.naver?type=upjong&amp;no=292</t>
  </si>
  <si>
    <t>기타금융</t>
  </si>
  <si>
    <t>https://finance.naver.com/sise/sise_group_detail.naver?type=upjong&amp;no=319</t>
  </si>
  <si>
    <t>창업투자</t>
  </si>
  <si>
    <t>https://finance.naver.com/sise/sise_group_detail.naver?type=upjong&amp;no=277</t>
  </si>
  <si>
    <t>문구류</t>
  </si>
  <si>
    <t>https://finance.naver.com/sise/sise_group_detail.naver?type=upjong&amp;no=332</t>
  </si>
  <si>
    <t>가정용기기와용품</t>
  </si>
  <si>
    <t>https://finance.naver.com/sise/sise_group_detail.naver?type=upjong&amp;no=298</t>
  </si>
  <si>
    <t>레저용장비와제품</t>
  </si>
  <si>
    <t>https://finance.naver.com/sise/sise_group_detail.naver?type=upjong&amp;no=271</t>
  </si>
  <si>
    <t>포장재</t>
  </si>
  <si>
    <t>https://finance.naver.com/sise/sise_group_detail.naver?type=upjong&amp;no=311</t>
  </si>
  <si>
    <t>판매업체</t>
  </si>
  <si>
    <t>https://finance.naver.com/sise/sise_group_detail.naver?type=upjong&amp;no=265</t>
  </si>
  <si>
    <t>음료</t>
  </si>
  <si>
    <t>https://finance.naver.com/sise/sise_group_detail.naver?type=upjong&amp;no=309</t>
  </si>
  <si>
    <t>다각화된소비자서비스</t>
  </si>
  <si>
    <t>https://finance.naver.com/sise/sise_group_detail.naver?type=upjong&amp;no=339</t>
  </si>
  <si>
    <t>부동산</t>
  </si>
  <si>
    <t>https://finance.naver.com/sise/sise_group_detail.naver?type=upjong&amp;no=280</t>
  </si>
  <si>
    <t>운송인프라</t>
  </si>
  <si>
    <t>https://finance.naver.com/sise/sise_group_detail.naver?type=upjong&amp;no=296</t>
  </si>
  <si>
    <t>카드</t>
  </si>
  <si>
    <t>https://finance.naver.com/sise/sise_group_detail.naver?type=upjong&amp;no=337</t>
  </si>
  <si>
    <t>전기유틸리티</t>
  </si>
  <si>
    <t>https://finance.naver.com/sise/sise_group_detail.naver?type=upjong&amp;no=325</t>
  </si>
  <si>
    <t>건축자재</t>
  </si>
  <si>
    <t>https://finance.naver.com/sise/sise_group_detail.naver?type=upjong&amp;no=289</t>
  </si>
  <si>
    <t>양방향미디어와서비스</t>
  </si>
  <si>
    <t>https://finance.naver.com/sise/sise_group_detail.naver?type=upjong&amp;no=300</t>
  </si>
  <si>
    <t>상업서비스와공급품</t>
  </si>
  <si>
    <t>https://finance.naver.com/sise/sise_group_detail.naver?type=upjong&amp;no=324</t>
  </si>
  <si>
    <t>건축제품</t>
  </si>
  <si>
    <t>https://finance.naver.com/sise/sise_group_detail.naver?type=upjong&amp;no=320</t>
  </si>
  <si>
    <t>생명과학도구및서비스</t>
  </si>
  <si>
    <t>https://finance.naver.com/sise/sise_group_detail.naver?type=upjong&amp;no=262</t>
  </si>
  <si>
    <t>가스유틸리티</t>
  </si>
  <si>
    <t>https://finance.naver.com/sise/sise_group_detail.naver?type=upjong&amp;no=312</t>
  </si>
  <si>
    <t>가구</t>
  </si>
  <si>
    <t>https://finance.naver.com/sise/sise_group_detail.naver?type=upjong&amp;no=303</t>
  </si>
  <si>
    <t>담배</t>
  </si>
  <si>
    <t>https://finance.naver.com/sise/sise_group_detail.naver?type=upjong&amp;no=275</t>
  </si>
  <si>
    <t>백화점과일반상점</t>
  </si>
  <si>
    <t>https://finance.naver.com/sise/sise_group_detail.naver?type=upjong&amp;no=264</t>
  </si>
  <si>
    <t>생명보험</t>
  </si>
  <si>
    <t>https://finance.naver.com/sise/sise_group_detail.naver?type=upjong&amp;no=330</t>
  </si>
  <si>
    <t>무선통신서비스</t>
  </si>
  <si>
    <t>https://finance.naver.com/sise/sise_group_detail.naver?type=upjong&amp;no=333</t>
  </si>
  <si>
    <t>건강관리장비와용품</t>
  </si>
  <si>
    <t>https://finance.naver.com/sise/sise_group_detail.naver?type=upjong&amp;no=281</t>
  </si>
  <si>
    <t>식품</t>
  </si>
  <si>
    <t>https://finance.naver.com/sise/sise_group_detail.naver?type=upjong&amp;no=268</t>
  </si>
  <si>
    <t>종이와목재</t>
  </si>
  <si>
    <t>https://finance.naver.com/sise/sise_group_detail.naver?type=upjong&amp;no=318</t>
  </si>
  <si>
    <t>사무용전자제품</t>
  </si>
  <si>
    <t>https://finance.naver.com/sise/sise_group_detail.naver?type=upjong&amp;no=338</t>
  </si>
  <si>
    <t>가정용품</t>
  </si>
  <si>
    <t>https://finance.naver.com/sise/sise_group_detail.naver?type=upjong&amp;no=297</t>
  </si>
  <si>
    <t>다각화된통신서비스</t>
  </si>
  <si>
    <t>https://finance.naver.com/sise/sise_group_detail.naver?type=upjong&amp;no=336</t>
  </si>
  <si>
    <t>출판</t>
  </si>
  <si>
    <t>https://finance.naver.com/sise/sise_group_detail.naver?type=upjong&amp;no=314</t>
  </si>
  <si>
    <t>전문소매</t>
  </si>
  <si>
    <t>https://finance.naver.com/sise/sise_group_detail.naver?type=upjong&amp;no=328</t>
  </si>
  <si>
    <t>게임엔터테인먼트</t>
  </si>
  <si>
    <t>https://finance.naver.com/sise/sise_group_detail.naver?type=upjong&amp;no=263</t>
  </si>
  <si>
    <t>인터넷과카탈로그소매</t>
  </si>
  <si>
    <t>https://finance.naver.com/sise/sise_group_detail.naver?type=upjong&amp;no=308</t>
  </si>
  <si>
    <t>손해보험</t>
  </si>
  <si>
    <t>https://finance.naver.com/sise/sise_group_detail.naver?type=upjong&amp;no=315</t>
  </si>
  <si>
    <t>복합유틸리티</t>
  </si>
  <si>
    <t>https://finance.naver.com/sise/sise_group_detail.naver?type=upjong&amp;no=331</t>
  </si>
  <si>
    <t>조선</t>
  </si>
  <si>
    <t>https://finance.naver.com/sise/sise_group_detail.naver?type=upjong&amp;no=291</t>
  </si>
  <si>
    <t>트황상의 큰그림</t>
  </si>
  <si>
    <t>https://finance.naver.com/research/market_info_read.naver?nid=31226&amp;page=1</t>
  </si>
  <si>
    <t>iM증권</t>
  </si>
  <si>
    <t>25.01.22</t>
  </si>
  <si>
    <t>마켓레이더(1월 22일, 오전)</t>
  </si>
  <si>
    <t>https://finance.naver.com/research/market_info_read.naver?nid=31225&amp;page=1</t>
  </si>
  <si>
    <t>신한투자증권</t>
  </si>
  <si>
    <t>Global Daily (1월 22일)</t>
  </si>
  <si>
    <t>https://finance.naver.com/research/market_info_read.naver?nid=31224&amp;page=1</t>
  </si>
  <si>
    <t>Yuanta Morning Snapshot (2025.01.22)</t>
  </si>
  <si>
    <t>https://finance.naver.com/research/market_info_read.naver?nid=31223&amp;page=1</t>
  </si>
  <si>
    <t>유안타증권</t>
  </si>
  <si>
    <t>Daily Morning Brief(2025.01.22)</t>
  </si>
  <si>
    <t>https://finance.naver.com/research/market_info_read.naver?nid=31222&amp;page=1</t>
  </si>
  <si>
    <t>다올투자증권</t>
  </si>
  <si>
    <t>Daily 신한생각 (1월 22일)</t>
  </si>
  <si>
    <t>https://finance.naver.com/research/market_info_read.naver?nid=31221&amp;page=1</t>
  </si>
  <si>
    <t>관세 우려 완화로 뉴욕 3대 지수 상승 마감</t>
  </si>
  <si>
    <t>https://finance.naver.com/research/market_info_read.naver?nid=31220&amp;page=1</t>
  </si>
  <si>
    <t>[IBKS Daily] Morning Brief(250122)</t>
  </si>
  <si>
    <t>https://finance.naver.com/research/market_info_read.naver?nid=31219&amp;page=1</t>
  </si>
  <si>
    <t>IBK투자증권</t>
  </si>
  <si>
    <t>SK증권 아침에슥_2025.01.22</t>
  </si>
  <si>
    <t>https://finance.naver.com/research/market_info_read.naver?nid=31218&amp;page=1</t>
  </si>
  <si>
    <t>SK증권</t>
  </si>
  <si>
    <t>SK증권 Global Carbon Market Daily_250122</t>
  </si>
  <si>
    <t>https://finance.naver.com/research/market_info_read.naver?nid=31217&amp;page=1</t>
  </si>
  <si>
    <t>KB리서치 모닝코멘트 0122</t>
  </si>
  <si>
    <t>https://finance.naver.com/research/market_info_read.naver?nid=31216&amp;page=1</t>
  </si>
  <si>
    <t>KB증권</t>
  </si>
  <si>
    <t>[IBKS ISSUE NOTE] 행동주의 펀드는 어떤 기업들을 보..</t>
  </si>
  <si>
    <t>https://finance.naver.com/research/market_info_read.naver?nid=31215&amp;page=1</t>
  </si>
  <si>
    <t>국내 주식 마감 시황 - 1월 21일</t>
  </si>
  <si>
    <t>https://finance.naver.com/research/market_info_read.naver?nid=31214&amp;page=1</t>
  </si>
  <si>
    <t>귀환을 고민하는 외국인</t>
  </si>
  <si>
    <t>https://finance.naver.com/research/market_info_read.naver?nid=31213&amp;page=1</t>
  </si>
  <si>
    <t>KB리서치 마감코멘트 0121</t>
  </si>
  <si>
    <t>https://finance.naver.com/research/market_info_read.naver?nid=31212&amp;page=1</t>
  </si>
  <si>
    <t>2025년을 위한 영점 조정</t>
  </si>
  <si>
    <t>https://finance.naver.com/research/invest_read.naver?nid=33949&amp;page=1</t>
  </si>
  <si>
    <t>DS투자증권</t>
  </si>
  <si>
    <t>DS Quant Weekly: 2025년 1월 4주차_탑픽(Top-PicK) ..</t>
  </si>
  <si>
    <t>https://finance.naver.com/research/invest_read.naver?nid=33948&amp;page=1</t>
  </si>
  <si>
    <t>중장기 알파 스타일 변경과 2월 MSCI 전략</t>
  </si>
  <si>
    <t>https://finance.naver.com/research/invest_read.naver?nid=33947&amp;page=1</t>
  </si>
  <si>
    <t>하나증권</t>
  </si>
  <si>
    <t>트럼프 2.1: 트럼프 취임 이후, 글로벌 금융시장 대응..</t>
  </si>
  <si>
    <t>https://finance.naver.com/research/invest_read.naver?nid=33946&amp;page=1</t>
  </si>
  <si>
    <t>모디 3기 두 번째 예산안 관전 포인트</t>
  </si>
  <si>
    <t>https://finance.naver.com/research/invest_read.naver?nid=33945&amp;page=1</t>
  </si>
  <si>
    <t>2월, 어쩌다 1등</t>
  </si>
  <si>
    <t>https://finance.naver.com/research/invest_read.naver?nid=33944&amp;page=1</t>
  </si>
  <si>
    <t>한화투자증권</t>
  </si>
  <si>
    <t>Yuanta Daily Market View (25.01.22)</t>
  </si>
  <si>
    <t>https://finance.naver.com/research/invest_read.naver?nid=33943&amp;page=1</t>
  </si>
  <si>
    <t>한일 디스카운트 원인 비교 (ft. 일본 반면교사)</t>
  </si>
  <si>
    <t>https://finance.naver.com/research/invest_read.naver?nid=33942&amp;page=1</t>
  </si>
  <si>
    <t>베일 벗은 트럼프 2기 정책 방향성. 에너지 &amp; 안보 &gt; ..</t>
  </si>
  <si>
    <t>https://finance.naver.com/research/invest_read.naver?nid=33941&amp;page=1</t>
  </si>
  <si>
    <t>대신증권</t>
  </si>
  <si>
    <t>MSCI 2월 정기변경, 소나기는 피하고 보자</t>
  </si>
  <si>
    <t>https://finance.naver.com/research/invest_read.naver?nid=33940&amp;page=1</t>
  </si>
  <si>
    <t>[IBKS Daily] Start with IBKS (2025.1.22)</t>
  </si>
  <si>
    <t>https://finance.naver.com/research/invest_read.naver?nid=33939&amp;page=1</t>
  </si>
  <si>
    <t>4Q24 글로벌 의료기기 프리뷰 ; 성장보다는 안정에 무..</t>
  </si>
  <si>
    <t>https://finance.naver.com/research/invest_read.naver?nid=33938&amp;page=1</t>
  </si>
  <si>
    <t>미국 트럼프 취임과 금융시장 영향</t>
  </si>
  <si>
    <t>https://finance.naver.com/research/invest_read.naver?nid=33937&amp;page=1</t>
  </si>
  <si>
    <t>키움증권</t>
  </si>
  <si>
    <t>01/22 달러, 관세 우려 완화에 하락</t>
  </si>
  <si>
    <t>https://finance.naver.com/research/invest_read.naver?nid=33936&amp;page=1</t>
  </si>
  <si>
    <t>01/22, 미 증시, 관세 부과 우려에도, 정책 기대감, ..</t>
  </si>
  <si>
    <t>https://finance.naver.com/research/invest_read.naver?nid=33935&amp;page=1</t>
  </si>
  <si>
    <t>美 제조업 르네상스를 꿈꾸며</t>
  </si>
  <si>
    <t>https://finance.naver.com/research/invest_read.naver?nid=33934&amp;page=1</t>
  </si>
  <si>
    <t>총수익(TR) ETF, 우려보다 제한적 영향 예상</t>
  </si>
  <si>
    <t>https://finance.naver.com/research/invest_read.naver?nid=33933&amp;page=1</t>
  </si>
  <si>
    <t>ETF Strategy - 미국 천연가스 ETF</t>
  </si>
  <si>
    <t>https://finance.naver.com/research/invest_read.naver?nid=33932&amp;page=1</t>
  </si>
  <si>
    <t>유진투자증권</t>
  </si>
  <si>
    <t>여전히 기자재 Top pick</t>
  </si>
  <si>
    <t>https://finance.naver.com/research/company_read.naver?nid=80064&amp;page=1</t>
  </si>
  <si>
    <t>한국전력</t>
  </si>
  <si>
    <t>정책비용 후불결제 서비스</t>
  </si>
  <si>
    <t>https://finance.naver.com/research/company_read.naver?nid=80063&amp;page=1</t>
  </si>
  <si>
    <t>쏠리드</t>
  </si>
  <si>
    <t>4Q Preview - 실적은 계속 좋습니다</t>
  </si>
  <si>
    <t>https://finance.naver.com/research/company_read.naver?nid=80062&amp;page=1</t>
  </si>
  <si>
    <t>하나금융지주</t>
  </si>
  <si>
    <t>4분기 실적 컨센서스 상회 예상. 밸류업 우려..</t>
  </si>
  <si>
    <t>https://finance.naver.com/research/company_read.naver?nid=80061&amp;page=1</t>
  </si>
  <si>
    <t>휠라홀딩스</t>
  </si>
  <si>
    <t>4Q24 Preview : 국내에서 해외로 확대될 브랜..</t>
  </si>
  <si>
    <t>https://finance.naver.com/research/company_read.naver?nid=80060&amp;page=1</t>
  </si>
  <si>
    <t>F&amp;F</t>
  </si>
  <si>
    <t>4Q24 Preview : 25년 중국법인 가이던스가 중..</t>
  </si>
  <si>
    <t>https://finance.naver.com/research/company_read.naver?nid=80059&amp;page=1</t>
  </si>
  <si>
    <t>넥센타이어</t>
  </si>
  <si>
    <t>[4Q24 Preview] 미국 유통망 차질 지속</t>
  </si>
  <si>
    <t>https://finance.naver.com/research/company_read.naver?nid=80058&amp;page=1</t>
  </si>
  <si>
    <t>이노션</t>
  </si>
  <si>
    <t>밸류에이션 매력에도 모멘텀 부족</t>
  </si>
  <si>
    <t>https://finance.naver.com/research/company_read.naver?nid=80057&amp;page=1</t>
  </si>
  <si>
    <t>우려대비 양호할 2025년</t>
  </si>
  <si>
    <t>https://finance.naver.com/research/company_read.naver?nid=80056&amp;page=1</t>
  </si>
  <si>
    <t>LX하우시스</t>
  </si>
  <si>
    <t>건자재 B2B 둔화의 여파</t>
  </si>
  <si>
    <t>https://finance.naver.com/research/company_read.naver?nid=80055&amp;page=1</t>
  </si>
  <si>
    <t>미래에셋증권</t>
  </si>
  <si>
    <t>유니드</t>
  </si>
  <si>
    <t>일회성 요인으로 4Q 추정치 하향조정</t>
  </si>
  <si>
    <t>https://finance.naver.com/research/company_read.naver?nid=80054&amp;page=1</t>
  </si>
  <si>
    <t>씨에스윈드</t>
  </si>
  <si>
    <t>4분기 실적을 보면 달라질 센티먼트</t>
  </si>
  <si>
    <t>https://finance.naver.com/research/company_read.naver?nid=80053&amp;page=1</t>
  </si>
  <si>
    <t>우호적 사업환경 지속</t>
  </si>
  <si>
    <t>https://finance.naver.com/research/company_read.naver?nid=80052&amp;page=1</t>
  </si>
  <si>
    <t>파마리서치</t>
  </si>
  <si>
    <t>비트코인만큼 선호</t>
  </si>
  <si>
    <t>https://finance.naver.com/research/company_read.naver?nid=80051&amp;page=1</t>
  </si>
  <si>
    <t>사상 최대 실적 행진</t>
  </si>
  <si>
    <t>https://finance.naver.com/research/company_read.naver?nid=80050&amp;page=1</t>
  </si>
  <si>
    <t>카카오게임즈</t>
  </si>
  <si>
    <t>신작 경쟁력이 주요 변수</t>
  </si>
  <si>
    <t>https://finance.naver.com/research/company_read.naver?nid=80049&amp;page=1</t>
  </si>
  <si>
    <t>카카오</t>
  </si>
  <si>
    <t>성장성 회복이 관건</t>
  </si>
  <si>
    <t>https://finance.naver.com/research/company_read.naver?nid=80048&amp;page=1</t>
  </si>
  <si>
    <t>신성에스티</t>
  </si>
  <si>
    <t>ESS 산업의 중심으로 거듭나다</t>
  </si>
  <si>
    <t>https://finance.naver.com/research/company_read.naver?nid=80047&amp;page=1</t>
  </si>
  <si>
    <t>은행주 밸류업은 진행 중</t>
  </si>
  <si>
    <t>https://finance.naver.com/research/industry_read.naver?nid=39287&amp;page=1</t>
  </si>
  <si>
    <t>(영풍 측이 제기한) 고려아연 집중투표제를 ..</t>
  </si>
  <si>
    <t>https://finance.naver.com/research/industry_read.naver?nid=39286&amp;page=1</t>
  </si>
  <si>
    <t>유럽 자동차 판매 동향</t>
  </si>
  <si>
    <t>https://finance.naver.com/research/industry_read.naver?nid=39285&amp;page=1</t>
  </si>
  <si>
    <t>미국 전략 상선단: 미포와 삼호의 컨테이너/P..</t>
  </si>
  <si>
    <t>https://finance.naver.com/research/industry_read.naver?nid=39284&amp;page=1</t>
  </si>
  <si>
    <t>엄니버스#2: 옥석 그리고 중국</t>
  </si>
  <si>
    <t>https://finance.naver.com/research/industry_read.naver?nid=39283&amp;page=1</t>
  </si>
  <si>
    <t>게임</t>
  </si>
  <si>
    <t>[IBKS Daily] 인터넷/게임</t>
  </si>
  <si>
    <t>https://finance.naver.com/research/industry_read.naver?nid=39282&amp;page=1</t>
  </si>
  <si>
    <t>에너지</t>
  </si>
  <si>
    <t>iM Your Energy: 트럼프의 LNG 시대. 미국 인..</t>
  </si>
  <si>
    <t>https://finance.naver.com/research/industry_read.naver?nid=39281&amp;page=1</t>
  </si>
  <si>
    <t>휴머노이드 양산을 위해 필연적인 부품 공급..</t>
  </si>
  <si>
    <t>https://finance.naver.com/research/industry_read.naver?nid=39280&amp;page=1</t>
  </si>
  <si>
    <t>트럼프 2.0 시대, 전기차 관련 행정명령 아직..</t>
  </si>
  <si>
    <t>https://finance.naver.com/research/industry_read.naver?nid=39279&amp;page=1</t>
  </si>
  <si>
    <t>화려하게 등장한 트럼프, 달러원환율 방향성은?</t>
  </si>
  <si>
    <t>https://finance.naver.com/research/economy_read.naver?nid=11329&amp;page=1</t>
  </si>
  <si>
    <t>01/22, Kiwoom Morning Letter</t>
  </si>
  <si>
    <t>https://finance.naver.com/research/economy_read.naver?nid=11328&amp;page=1</t>
  </si>
  <si>
    <t>1월 국내 무역수지 적자 전환 가능성과 추경</t>
  </si>
  <si>
    <t>https://finance.naver.com/research/economy_read.naver?nid=11327&amp;page=1</t>
  </si>
  <si>
    <t>양호한 경기, 제어된 정책 불확실성</t>
  </si>
  <si>
    <t>https://finance.naver.com/research/economy_read.naver?nid=11326&amp;page=1</t>
  </si>
  <si>
    <t>코스피</t>
  </si>
  <si>
    <t>https://dart.fss.or.kr/dsaf001/main.do?rcpNo=20250116000154</t>
  </si>
  <si>
    <t>임원ㆍ주요주주특정증권등소유상황보고서</t>
  </si>
  <si>
    <t>김주영</t>
  </si>
  <si>
    <t>2025.01.16</t>
  </si>
  <si>
    <t>https://dart.fss.or.kr/dsaf001/main.do?rcpNo=20250116000152</t>
  </si>
  <si>
    <t>주식등의대량보유상황보고서(일반)</t>
  </si>
  <si>
    <t>김종석</t>
  </si>
  <si>
    <t>https://dart.fss.or.kr/dsaf001/main.do?rcpNo=20250114800463</t>
  </si>
  <si>
    <t>최대주주등소유주식변동신고서</t>
  </si>
  <si>
    <t>2025.01.14</t>
  </si>
  <si>
    <t>https://dart.fss.or.kr/dsaf001/main.do?rcpNo=20250109800504</t>
  </si>
  <si>
    <t>2025.01.09</t>
  </si>
  <si>
    <t>https://dart.fss.or.kr/dsaf001/main.do?rcpNo=20241227800832</t>
  </si>
  <si>
    <t>타인에대한담보제공결정 (자회사의 주요경영사항)</t>
  </si>
  <si>
    <t>2024.12.27</t>
  </si>
  <si>
    <t>https://dart.fss.or.kr/dsaf001/main.do?rcpNo=20241226800576</t>
  </si>
  <si>
    <t>2024.12.26</t>
  </si>
  <si>
    <t>https://dart.fss.or.kr/dsaf001/main.do?rcpNo=20241226800565</t>
  </si>
  <si>
    <t>타인에대한채무보증결정</t>
  </si>
  <si>
    <t>https://dart.fss.or.kr/dsaf001/main.do?rcpNo=20241217000431</t>
  </si>
  <si>
    <t>2024.12.17</t>
  </si>
  <si>
    <t>https://dart.fss.or.kr/dsaf001/main.do?rcpNo=20241217000429</t>
  </si>
  <si>
    <t>https://dart.fss.or.kr/dsaf001/main.do?rcpNo=20241216801794</t>
  </si>
  <si>
    <t>타인에대한채무보증결정 (자회사의 주요경영사항)</t>
  </si>
  <si>
    <t>2024.12.16</t>
  </si>
  <si>
    <t>https://dart.fss.or.kr/dsaf001/main.do?rcpNo=20241213800309</t>
  </si>
  <si>
    <t>주주명부폐쇄기간또는기준일설정</t>
  </si>
  <si>
    <t>2024.12.13</t>
  </si>
  <si>
    <t>https://dart.fss.or.kr/dsaf001/main.do?rcpNo=20241212800742</t>
  </si>
  <si>
    <t>2024.12.12</t>
  </si>
  <si>
    <t>https://dart.fss.or.kr/dsaf001/main.do?rcpNo=20241210800533</t>
  </si>
  <si>
    <t>2024.12.10</t>
  </si>
  <si>
    <t>https://n.news.naver.com/mnews/article/123/0002351650</t>
  </si>
  <si>
    <t>티웨이항공 경영권 분쟁 본격화? 판도 가를 요소는?</t>
  </si>
  <si>
    <t>조세일보</t>
  </si>
  <si>
    <t>2025.01.22 21:25</t>
  </si>
  <si>
    <t>https://dart.fss.or.kr/dsaf001/main.do?rcpNo=20241226800327</t>
  </si>
  <si>
    <t>전환가액ㆍ신주인수권행사가액ㆍ교환가액의조정(안내공시)</t>
  </si>
  <si>
    <t>https://dart.fss.or.kr/dsaf001/main.do?rcpNo=20241216800284</t>
  </si>
  <si>
    <t>https://dart.fss.or.kr/dsaf001/main.do?rcpNo=20250106000180</t>
  </si>
  <si>
    <t>주식등의대량보유상황보고서(약식)</t>
  </si>
  <si>
    <t>국민연금공단</t>
  </si>
  <si>
    <t>2025.01.06</t>
  </si>
  <si>
    <t>https://dart.fss.or.kr/dsaf001/main.do?rcpNo=20250106000123</t>
  </si>
  <si>
    <t>https://dart.fss.or.kr/dsaf001/main.do?rcpNo=20250103800422</t>
  </si>
  <si>
    <t>감자결정 (자회사의 주요경영사항)</t>
  </si>
  <si>
    <t>2025.01.03</t>
  </si>
  <si>
    <t>https://dart.fss.or.kr/dsaf001/main.do?rcpNo=20241216800390</t>
  </si>
  <si>
    <t>뉴스1</t>
  </si>
  <si>
    <t>2025.01.22 16:50</t>
  </si>
  <si>
    <t>트럼프 韓 관세 언급 않자 코스피 ‘쑥’…AI 투자 소식에 반도체株 ....</t>
  </si>
  <si>
    <t>헤럴드경제</t>
  </si>
  <si>
    <t>2025.01.22 16:25</t>
  </si>
  <si>
    <t>“22층 반년 만에 구조대 도착”…SK하닉, 트럼프 AI 투자 발표에 ...</t>
  </si>
  <si>
    <t>2025.01.22 16:14</t>
  </si>
  <si>
    <t>https://n.news.naver.com/mnews/article/015/0005085486</t>
  </si>
  <si>
    <t>[한경유레카 특징주] 한미반도체, 올해부터 실적회복 예상</t>
  </si>
  <si>
    <t>한국경제</t>
  </si>
  <si>
    <t>2025.01.22 14:07</t>
  </si>
  <si>
    <t>https://n.news.naver.com/mnews/article/009/0005432725</t>
  </si>
  <si>
    <t>다시 활기 띠는 반도체…'4대 테마'가 뜬다</t>
  </si>
  <si>
    <t>매일경제</t>
  </si>
  <si>
    <t>2025.01.21 18:00</t>
  </si>
  <si>
    <t>https://n.news.naver.com/mnews/article/016/0002419059</t>
  </si>
  <si>
    <t>코스피 ‘트럼프 첫날’ 2510대 마감…반도체·조선 웃고 이차전지 울....</t>
  </si>
  <si>
    <t>2025.01.21 16:27</t>
  </si>
  <si>
    <t>https://n.news.naver.com/mnews/article/374/0000421773</t>
  </si>
  <si>
    <t>[이 시각 시황] 티웨이항공, 경영권 둘러싼 분쟁 시작…관련주 상승 
동영상기사</t>
  </si>
  <si>
    <t>SBS Biz</t>
  </si>
  <si>
    <t>2025.01.21 09:52</t>
  </si>
  <si>
    <t>https://n.news.naver.com/mnews/article/014/0005298354</t>
  </si>
  <si>
    <t>반도체 장비, 해외 공략·신사업 강화로 돌파구 찾는다</t>
  </si>
  <si>
    <t>파이낸셜뉴스</t>
  </si>
  <si>
    <t>2025.01.20 18:48</t>
  </si>
  <si>
    <t>https://n.news.naver.com/mnews/article/366/0001048459</t>
  </si>
  <si>
    <t>‘매각 앞둔 HPSP’ 연일 매도하는 곽동신 한미반도체 회장... 지분...</t>
  </si>
  <si>
    <t>조선비즈</t>
  </si>
  <si>
    <t>2025.01.20 15:24</t>
  </si>
  <si>
    <t>https://dart.fss.or.kr/dsaf001/main.do?rcpNo=20250122000503</t>
  </si>
  <si>
    <t>주요사항보고서(자기주식취득신탁계약해지결정)</t>
  </si>
  <si>
    <t>2025.01.22</t>
  </si>
  <si>
    <t>https://dart.fss.or.kr/dsaf001/main.do?rcpNo=20250114800153</t>
  </si>
  <si>
    <t>단일판매ㆍ공급계약체결</t>
  </si>
  <si>
    <t>https://dart.fss.or.kr/dsaf001/main.do?rcpNo=20250103800100</t>
  </si>
  <si>
    <t>기업설명회(IR)개최(안내공시)</t>
  </si>
  <si>
    <t>https://dart.fss.or.kr/dsaf001/main.do?rcpNo=20241227000626</t>
  </si>
  <si>
    <t>신탁계약에의한취득상황보고서</t>
  </si>
  <si>
    <t>https://dart.fss.or.kr/dsaf001/main.do?rcpNo=20241216801305</t>
  </si>
  <si>
    <t>https://dart.fss.or.kr/dsaf001/main.do?rcpNo=20241211800054</t>
  </si>
  <si>
    <t>2024.12.11</t>
  </si>
  <si>
    <t>https://n.news.naver.com/mnews/article/018/0005930134</t>
  </si>
  <si>
    <t>HD현대건설기계, 지난해 영업익 1904억..전년비 26%↓</t>
  </si>
  <si>
    <t>이데일리</t>
  </si>
  <si>
    <t>2025.01.22 17:18</t>
  </si>
  <si>
    <t>https://n.news.naver.com/mnews/article/008/0005144780</t>
  </si>
  <si>
    <t>트럼프 '러-우전쟁' 종전 의지 재확인에 건설기계 업계 '기대감'</t>
  </si>
  <si>
    <t>머니투데이</t>
  </si>
  <si>
    <t>2025.01.22 16:35</t>
  </si>
  <si>
    <t>https://n.news.naver.com/mnews/article/030/0003278474</t>
  </si>
  <si>
    <t>[ET라씨로]HD현대건설기계, 대규모 수주 소식에 상승세</t>
  </si>
  <si>
    <t>전자신문</t>
  </si>
  <si>
    <t>2025.01.22 15:26</t>
  </si>
  <si>
    <t>https://n.news.naver.com/mnews/article/011/0004442500</t>
  </si>
  <si>
    <t>HD현대건설기계, 맞춤 장비·생산 늘려 '인도 1위' 정조준</t>
  </si>
  <si>
    <t>서울경제</t>
  </si>
  <si>
    <t>2025.01.21 16:05</t>
  </si>
  <si>
    <t>https://n.news.naver.com/mnews/article/050/0000085432</t>
  </si>
  <si>
    <t>HD현대, 국내 80개 그룹 중 지배구조 1위 [2025 기업지배구조 ...</t>
  </si>
  <si>
    <t>한경비즈니스</t>
  </si>
  <si>
    <t>2025.01.21 06:08</t>
  </si>
  <si>
    <t>https://n.news.naver.com/mnews/article/050/0000085430</t>
  </si>
  <si>
    <t>HD현대그룹, 승계정책 명문화…‘CEO 리스크’ 사전 차단 [2025 ...</t>
  </si>
  <si>
    <t>2025.01.21 06:06</t>
  </si>
  <si>
    <t>https://n.news.naver.com/mnews/article/021/0002685178</t>
  </si>
  <si>
    <t>HD현대건설기계, 필리핀서 굴착기 122대 대규모 수주</t>
  </si>
  <si>
    <t>문화일보</t>
  </si>
  <si>
    <t>2025.01.20 10:54</t>
  </si>
  <si>
    <t>https://dart.fss.or.kr/dsaf001/main.do?rcpNo=20250122800656</t>
  </si>
  <si>
    <t>https://dart.fss.or.kr/dsaf001/main.do?rcpNo=20250122800601</t>
  </si>
  <si>
    <t>매출액또는손익구조30%(대규모법인은15%)이상변경</t>
  </si>
  <si>
    <t>https://dart.fss.or.kr/dsaf001/main.do?rcpNo=20241212800663</t>
  </si>
  <si>
    <t>기업가치제고계획(자율공시)</t>
  </si>
  <si>
    <t>https://dart.fss.or.kr/dsaf001/main.do?rcpNo=20241211000494</t>
  </si>
  <si>
    <t>동일인등출자계열회사와의상품ㆍ용역거래</t>
  </si>
  <si>
    <t>https://dart.fss.or.kr/dsaf001/main.do?rcpNo=20241211800778</t>
  </si>
  <si>
    <t>기타경영사항(자율공시)</t>
  </si>
  <si>
    <t>https://dart.fss.or.kr/dsaf001/main.do?rcpNo=20241211800769</t>
  </si>
  <si>
    <t>https://n.news.naver.com/mnews/article/014/0005299489</t>
  </si>
  <si>
    <t>금호전기 "자회사 브릭메이트, AI 기반 드론 안전점검 플랫폼 개발 착...</t>
  </si>
  <si>
    <t>2025.01.22 16:15</t>
  </si>
  <si>
    <t>https://n.news.naver.com/mnews/article/011/0004442362</t>
  </si>
  <si>
    <t>오늘의 메모[1월 22일]</t>
  </si>
  <si>
    <t>2025.01.21 11:17</t>
  </si>
  <si>
    <t>https://dart.fss.or.kr/dsaf001/main.do?rcpNo=20250121800509</t>
  </si>
  <si>
    <t>2025.01.21</t>
  </si>
  <si>
    <t>https://dart.fss.or.kr/dsaf001/main.do?rcpNo=20250121000338</t>
  </si>
  <si>
    <t>신주홀딩스</t>
  </si>
  <si>
    <t>https://dart.fss.or.kr/dsaf001/main.do?rcpNo=20250121000306</t>
  </si>
  <si>
    <t>케이비전 투자조합1호</t>
  </si>
  <si>
    <t>https://dart.fss.or.kr/dsaf001/main.do?rcpNo=20250121000287</t>
  </si>
  <si>
    <t>권오상</t>
  </si>
  <si>
    <t>https://dart.fss.or.kr/dsaf001/main.do?rcpNo=20250121000280</t>
  </si>
  <si>
    <t>정헌욱</t>
  </si>
  <si>
    <t>https://dart.fss.or.kr/dsaf001/main.do?rcpNo=20250121000274</t>
  </si>
  <si>
    <t>신주피이(SHINJUPECo.,ltd.)</t>
  </si>
  <si>
    <t>https://dart.fss.or.kr/dsaf001/main.do?rcpNo=20250121000258</t>
  </si>
  <si>
    <t>정규용</t>
  </si>
  <si>
    <t>https://dart.fss.or.kr/dsaf001/main.do?rcpNo=20250110000805</t>
  </si>
  <si>
    <t>2025.01.10</t>
  </si>
  <si>
    <t>https://dart.fss.or.kr/dsaf001/main.do?rcpNo=20250109000388</t>
  </si>
  <si>
    <t>주요사항보고서(자기전환사채매도결정)</t>
  </si>
  <si>
    <t>https://dart.fss.or.kr/dsaf001/main.do?rcpNo=20250109000355</t>
  </si>
  <si>
    <t>주요사항보고서(자기전환사채만기전취득결정)</t>
  </si>
  <si>
    <t>https://dart.fss.or.kr/dsaf001/main.do?rcpNo=20250109000353</t>
  </si>
  <si>
    <t>https://dart.fss.or.kr/dsaf001/main.do?rcpNo=20250107800056</t>
  </si>
  <si>
    <t>2025.01.07</t>
  </si>
  <si>
    <t>https://dart.fss.or.kr/dsaf001/main.do?rcpNo=20250106000408</t>
  </si>
  <si>
    <t>리코1호조합</t>
  </si>
  <si>
    <t>https://dart.fss.or.kr/dsaf001/main.do?rcpNo=20250106000381</t>
  </si>
  <si>
    <t>https://dart.fss.or.kr/dsaf001/main.do?rcpNo=20250106000250</t>
  </si>
  <si>
    <t>소액공모실적보고서</t>
  </si>
  <si>
    <t>2025.01.22 19:41</t>
  </si>
  <si>
    <t>https://n.news.naver.com/mnews/article/001/0015174776</t>
  </si>
  <si>
    <t>금감원, 작년 8개 상장사 유상증자에 제동…5곳은 철회·연기</t>
  </si>
  <si>
    <t>연합뉴스</t>
  </si>
  <si>
    <t>2025.01.22 13:51</t>
  </si>
  <si>
    <t>“원전주 수혜 톡톡히” 두산에너빌리티, 美 진출 기대감에 장중 10% ...</t>
  </si>
  <si>
    <t>2025.01.22 10:38</t>
  </si>
  <si>
    <t>https://n.news.naver.com/mnews/article/009/0005432925</t>
  </si>
  <si>
    <t>[특징주] 두산에너빌리티, 美 가스터빈 시장 진출 소식에 8%↑</t>
  </si>
  <si>
    <t>2025.01.22 10:06</t>
  </si>
  <si>
    <t>“재계 덜덜 떤다”... ‘유상증자 수문장’ 금감원 공시심사실, 국으....</t>
  </si>
  <si>
    <t>2025.01.22 06:01</t>
  </si>
  <si>
    <t>https://n.news.naver.com/mnews/article/014/0005298981</t>
  </si>
  <si>
    <t>두산에너빌, 美가스터빈시장 공략… 공동 마케팅 추진</t>
  </si>
  <si>
    <t>2025.01.21 18:14</t>
  </si>
  <si>
    <t>https://n.news.naver.com/mnews/article/018/0005928018</t>
  </si>
  <si>
    <t>두산, AI·로봇·원전 산업 성장에 가치 증가…목표가 44%↑-대신</t>
  </si>
  <si>
    <t>2025.01.20 07:51</t>
  </si>
  <si>
    <t>https://dart.fss.or.kr/dsaf001/main.do?rcpNo=20250122100045</t>
  </si>
  <si>
    <t>효력발생안내 ( 2025.1.21. 제출 증권신고서(채무증권) )</t>
  </si>
  <si>
    <t>금융감독원</t>
  </si>
  <si>
    <t>https://dart.fss.or.kr/dsaf001/main.do?rcpNo=20250122000384</t>
  </si>
  <si>
    <t>증권발행실적보고서</t>
  </si>
  <si>
    <t>https://dart.fss.or.kr/dsaf001/main.do?rcpNo=20250122000003</t>
  </si>
  <si>
    <t>투자설명서</t>
  </si>
  <si>
    <t>https://dart.fss.or.kr/dsaf001/main.do?rcpNo=20250121000391</t>
  </si>
  <si>
    <t>[발행조건확정]증권신고서(채무증권)</t>
  </si>
  <si>
    <t>https://dart.fss.or.kr/dsaf001/main.do?rcpNo=20250113800614</t>
  </si>
  <si>
    <t>[기재정정]단일판매ㆍ공급계약체결 (자회사의 주요경영사항)</t>
  </si>
  <si>
    <t>2025.01.13</t>
  </si>
  <si>
    <t>https://dart.fss.or.kr/dsaf001/main.do?rcpNo=20250103000392</t>
  </si>
  <si>
    <t>박정원</t>
  </si>
  <si>
    <t>https://dart.fss.or.kr/dsaf001/main.do?rcpNo=20241220000455</t>
  </si>
  <si>
    <t>특수관계인에대한출자</t>
  </si>
  <si>
    <t>2024.12.20</t>
  </si>
  <si>
    <t>https://dart.fss.or.kr/dsaf001/main.do?rcpNo=20241220000449</t>
  </si>
  <si>
    <t>특수관계인에대한영업양도</t>
  </si>
  <si>
    <t>https://dart.fss.or.kr/dsaf001/main.do?rcpNo=20241216801591</t>
  </si>
  <si>
    <t>https://dart.fss.or.kr/dsaf001/main.do?rcpNo=20241213000531</t>
  </si>
  <si>
    <t>https://dart.fss.or.kr/dsaf001/main.do?rcpNo=20241210800480</t>
  </si>
  <si>
    <t>[기재정정]타법인주식및출자증권처분결정 (자회사의 주요경영사항)</t>
  </si>
  <si>
    <t>https://dart.fss.or.kr/dsaf001/main.do?rcpNo=20241210800363</t>
  </si>
  <si>
    <t>[기재정정]주요사항보고서(회사분할합병결정) (자회사의 주요경영사항)</t>
  </si>
  <si>
    <t>https://n.news.naver.com/mnews/article/277/0005537003</t>
  </si>
  <si>
    <t>[특징주] 더존비즈온, AI도구 성과 기대감에 9.5%↑</t>
  </si>
  <si>
    <t>아시아경제</t>
  </si>
  <si>
    <t>https://n.news.naver.com/mnews/article/015/0005085152</t>
  </si>
  <si>
    <t>AI 소프트웨어 ETF 올 들어 주춤…"단기 급등 부담"</t>
  </si>
  <si>
    <t>2025.01.21 17:52</t>
  </si>
  <si>
    <t>https://n.news.naver.com/mnews/article/008/0005144141</t>
  </si>
  <si>
    <t>더존비즈온, ONE AI 효과 본격화 기대…증권가 전망 긍정적</t>
  </si>
  <si>
    <t>2025.01.21 15:13</t>
  </si>
  <si>
    <t>https://n.news.naver.com/mnews/article/030/0003277816</t>
  </si>
  <si>
    <t>[트럼프 취임]AI, 트럼프 2기 뜨는 K산업으로 반도체·조선 등 꼽아</t>
  </si>
  <si>
    <t>2025.01.21 10:12</t>
  </si>
  <si>
    <t>https://n.news.naver.com/mnews/article/374/0000421594</t>
  </si>
  <si>
    <t>새해 다들 잘 나가는데…카카오는 '주르르'</t>
  </si>
  <si>
    <t>2025.01.20 11:14</t>
  </si>
  <si>
    <t>https://dart.fss.or.kr/dsaf001/main.do?rcpNo=20250108000373</t>
  </si>
  <si>
    <t>김용우</t>
  </si>
  <si>
    <t>2025.01.08</t>
  </si>
  <si>
    <t>https://dart.fss.or.kr/dsaf001/main.do?rcpNo=20250106000159</t>
  </si>
  <si>
    <t>https://dart.fss.or.kr/dsaf001/main.do?rcpNo=20241216801886</t>
  </si>
  <si>
    <t>https://n.news.naver.com/mnews/article/374/0000422127</t>
  </si>
  <si>
    <t>바이든의 전기차 대신 트럼프의 조선으로 달린다 
동영상기사</t>
  </si>
  <si>
    <t>2025.01.22 18:05</t>
  </si>
  <si>
    <t>https://n.news.naver.com/mnews/article/018/0005930127</t>
  </si>
  <si>
    <t>HD현대인프라코어, 작년 영업익 1842억…전년비 56%↓</t>
  </si>
  <si>
    <t>2025.01.22 17:16</t>
  </si>
  <si>
    <t>https://dart.fss.or.kr/dsaf001/main.do?rcpNo=20250122800685</t>
  </si>
  <si>
    <t>https://dart.fss.or.kr/dsaf001/main.do?rcpNo=20250122800605</t>
  </si>
  <si>
    <t>https://dart.fss.or.kr/dsaf001/main.do?rcpNo=20250107000328</t>
  </si>
  <si>
    <t>https://dart.fss.or.kr/dsaf001/main.do?rcpNo=20241226000153</t>
  </si>
  <si>
    <t>엄원찬</t>
  </si>
  <si>
    <t>https://dart.fss.or.kr/dsaf001/main.do?rcpNo=20241224800669</t>
  </si>
  <si>
    <t>신규시설투자등</t>
  </si>
  <si>
    <t>2024.12.24</t>
  </si>
  <si>
    <t>https://dart.fss.or.kr/dsaf001/main.do?rcpNo=20241216000226</t>
  </si>
  <si>
    <t>https://dart.fss.or.kr/dsaf001/main.do?rcpNo=20241216801249</t>
  </si>
  <si>
    <t>https://dart.fss.or.kr/dsaf001/main.do?rcpNo=20241213801963</t>
  </si>
  <si>
    <t>기타경영사항(자율공시) (배당기준일 변경 안내)</t>
  </si>
  <si>
    <t>https://dart.fss.or.kr/dsaf001/main.do?rcpNo=20241213801954</t>
  </si>
  <si>
    <t>https://dart.fss.or.kr/dsaf001/main.do?rcpNo=20241213800847</t>
  </si>
  <si>
    <t>코스닥</t>
  </si>
  <si>
    <t>https://dart.fss.or.kr/dsaf001/main.do?rcpNo=20241212900606</t>
  </si>
  <si>
    <t>https://dart.fss.or.kr/dsaf001/main.do?rcpNo=20241206000444</t>
  </si>
  <si>
    <t>퀀텀포트폴리오투자조합</t>
  </si>
  <si>
    <t>2024.12.06</t>
  </si>
  <si>
    <t>https://dart.fss.or.kr/dsaf001/main.do?rcpNo=20241206000440</t>
  </si>
  <si>
    <t>2025.01.22 15:58</t>
  </si>
  <si>
    <t>2025.01.22 10:45</t>
  </si>
  <si>
    <t>https://n.news.naver.com/mnews/article/008/0005144485</t>
  </si>
  <si>
    <t>젠슨 황이 짓누른 양자주…"AI 투자" 트럼프에 다시 '날개'</t>
  </si>
  <si>
    <t>2025.01.22 09:55</t>
  </si>
  <si>
    <t>https://n.news.naver.com/mnews/article/374/0000422005</t>
  </si>
  <si>
    <t>[이 시각 시황] 뉴욕증시, 양자암호주 '훨훨'…국내 관련주 동반 상승 
동영상기사</t>
  </si>
  <si>
    <t>2025.01.22 09:38</t>
  </si>
  <si>
    <t>https://n.news.naver.com/mnews/article/018/0005929677</t>
  </si>
  <si>
    <t>[특징주]트럼프, AI 규제 완화…양자컴株 급등</t>
  </si>
  <si>
    <t>2025.01.22 09:14</t>
  </si>
  <si>
    <t>https://dart.fss.or.kr/dsaf001/main.do?rcpNo=20250114900275</t>
  </si>
  <si>
    <t>전환가액의조정</t>
  </si>
  <si>
    <t>https://dart.fss.or.kr/dsaf001/main.do?rcpNo=20250107900324</t>
  </si>
  <si>
    <t>조회공시요구(현저한시황변동)에대한답변(중요정보없음)</t>
  </si>
  <si>
    <t>https://dart.fss.or.kr/dsaf001/main.do?rcpNo=20250106900461</t>
  </si>
  <si>
    <t>조회공시요구(현저한시황변동)</t>
  </si>
  <si>
    <t>코스닥시장본부</t>
  </si>
  <si>
    <t>https://dart.fss.or.kr/dsaf001/main.do?rcpNo=20241216901664</t>
  </si>
  <si>
    <t>전환사채(해외전환사채포함)발행후만기전사채취득</t>
  </si>
  <si>
    <t>https://dart.fss.or.kr/dsaf001/main.do?rcpNo=20241216901659</t>
  </si>
  <si>
    <t>허장성세' 트럼프, 美증시 안도...코스피, 기관 순매수에 '반등' ... 
동영상기사</t>
  </si>
  <si>
    <t>한국경제TV</t>
  </si>
  <si>
    <t>2025.01.22 11:33</t>
  </si>
  <si>
    <t>https://n.news.naver.com/mnews/article/277/0005536703</t>
  </si>
  <si>
    <t>빛과전자, 양방향 100Gb/s 광전송 핵심 기술 BOSA 개발 완료…...</t>
  </si>
  <si>
    <t>2025.01.22 09:15</t>
  </si>
  <si>
    <t>https://dart.fss.or.kr/dsaf001/main.do?rcpNo=20250115000237</t>
  </si>
  <si>
    <t>[기재정정]주요사항보고서(자기전환사채매도결정)</t>
  </si>
  <si>
    <t>2025.01.15</t>
  </si>
  <si>
    <t>https://dart.fss.or.kr/dsaf001/main.do?rcpNo=20250109900505</t>
  </si>
  <si>
    <t>전환사채(해외전환사채포함)발행후만기전사채취득 (제9회차)</t>
  </si>
  <si>
    <t>https://dart.fss.or.kr/dsaf001/main.do?rcpNo=20250102000228</t>
  </si>
  <si>
    <t>의결권대리행사권유참고서류</t>
  </si>
  <si>
    <t>2025.01.02</t>
  </si>
  <si>
    <t>https://dart.fss.or.kr/dsaf001/main.do?rcpNo=20250102000226</t>
  </si>
  <si>
    <t>주주총회소집공고</t>
  </si>
  <si>
    <t>https://dart.fss.or.kr/dsaf001/main.do?rcpNo=20241230900640</t>
  </si>
  <si>
    <t>자산재평가결과(자율공시)</t>
  </si>
  <si>
    <t>2024.12.30</t>
  </si>
  <si>
    <t>https://dart.fss.or.kr/dsaf001/main.do?rcpNo=20241230900551</t>
  </si>
  <si>
    <t>[기재정정]주주총회소집결의 (임시주주총회)</t>
  </si>
  <si>
    <t>https://dart.fss.or.kr/dsaf001/main.do?rcpNo=20241212900596</t>
  </si>
  <si>
    <t>자산재평가실시결정(자율공시)</t>
  </si>
  <si>
    <t>https://dart.fss.or.kr/dsaf001/main.do?rcpNo=20241211900247</t>
  </si>
  <si>
    <t>https://dart.fss.or.kr/dsaf001/main.do?rcpNo=20241202900329</t>
  </si>
  <si>
    <t>전환가액의조정 (제11회차)</t>
  </si>
  <si>
    <t>2024.12.02</t>
  </si>
  <si>
    <t>https://dart.fss.or.kr/dsaf001/main.do?rcpNo=20250109000128</t>
  </si>
  <si>
    <t>한국증권금융</t>
  </si>
  <si>
    <t>https://dart.fss.or.kr/dsaf001/main.do?rcpNo=20241216901374</t>
  </si>
  <si>
    <t>https://n.news.naver.com/mnews/article/003/0013031128</t>
  </si>
  <si>
    <t>베셀, 80% 무상감자 후 거래재개 '上'(종합)</t>
  </si>
  <si>
    <t>뉴시스</t>
  </si>
  <si>
    <t>2025.01.22 16:06</t>
  </si>
  <si>
    <t>https://n.news.naver.com/mnews/article/087/0001093851</t>
  </si>
  <si>
    <t>[이코노미 플러스] 금융당국 저축은행 여러곳 '취약' 추가통보…적기.....</t>
  </si>
  <si>
    <t>강원일보</t>
  </si>
  <si>
    <t>2025.01.20 22:02</t>
  </si>
  <si>
    <t>https://dart.fss.or.kr/dsaf001/main.do?rcpNo=20250117900488</t>
  </si>
  <si>
    <t>주권매매거래정지해제 (감자 주권 변경상장)</t>
  </si>
  <si>
    <t>2025.01.17</t>
  </si>
  <si>
    <t>https://dart.fss.or.kr/dsaf001/main.do?rcpNo=20250103900685</t>
  </si>
  <si>
    <t>감자완료</t>
  </si>
  <si>
    <t>https://dart.fss.or.kr/dsaf001/main.do?rcpNo=20241227000413</t>
  </si>
  <si>
    <t>[기재정정]주요사항보고서(감자결정)</t>
  </si>
  <si>
    <t>https://dart.fss.or.kr/dsaf001/main.do?rcpNo=20241217900588</t>
  </si>
  <si>
    <t>주권매매거래정지 (주식의 병합, 분할 등 전자등록 변경, 말소)</t>
  </si>
  <si>
    <t>https://dart.fss.or.kr/dsaf001/main.do?rcpNo=20241213900478</t>
  </si>
  <si>
    <t>https://dart.fss.or.kr/dsaf001/main.do?rcpNo=20241209900096</t>
  </si>
  <si>
    <t>임시주주총회결과</t>
  </si>
  <si>
    <t>2024.12.09</t>
  </si>
  <si>
    <t>https://dart.fss.or.kr/dsaf001/main.do?rcpNo=20250122000430</t>
  </si>
  <si>
    <t>[기재정정]주요사항보고서(유상증자결정)</t>
  </si>
  <si>
    <t>https://dart.fss.or.kr/dsaf001/main.do?rcpNo=20250122000424</t>
  </si>
  <si>
    <t>[기재정정]주요사항보고서(전환사채권발행결정)</t>
  </si>
  <si>
    <t>https://dart.fss.or.kr/dsaf001/main.do?rcpNo=20250109000165</t>
  </si>
  <si>
    <t>[기재정정]주주총회소집공고</t>
  </si>
  <si>
    <t>https://dart.fss.or.kr/dsaf001/main.do?rcpNo=20250108000470</t>
  </si>
  <si>
    <t>https://dart.fss.or.kr/dsaf001/main.do?rcpNo=20250108900675</t>
  </si>
  <si>
    <t>https://dart.fss.or.kr/dsaf001/main.do?rcpNo=20241226901060</t>
  </si>
  <si>
    <t>불성실공시법인지정 (공시변경)</t>
  </si>
  <si>
    <t>https://dart.fss.or.kr/dsaf001/main.do?rcpNo=20241213901904</t>
  </si>
  <si>
    <t>https://dart.fss.or.kr/dsaf001/main.do?rcpNo=20241210000518</t>
  </si>
  <si>
    <t>https://dart.fss.or.kr/dsaf001/main.do?rcpNo=20241206900653</t>
  </si>
  <si>
    <t>전환청구권행사</t>
  </si>
  <si>
    <t>https://dart.fss.or.kr/dsaf001/main.do?rcpNo=20241206000582</t>
  </si>
  <si>
    <t>https://dart.fss.or.kr/dsaf001/main.do?rcpNo=20241202900656</t>
  </si>
  <si>
    <t>불성실공시법인지정예고 (공시변경)</t>
  </si>
  <si>
    <t>https://n.news.naver.com/mnews/article/014/0005299436</t>
  </si>
  <si>
    <t>오킨스전자, HBM 수율 개선 핵심 소재 개발... SK·삼성향 양산 ...</t>
  </si>
  <si>
    <t>2025.01.22 15:17</t>
  </si>
  <si>
    <t>https://n.news.naver.com/mnews/article/008/0005144151</t>
  </si>
  <si>
    <t>오킨스전자, 삼성전자와 66.5억원 공급계약 "1분기 실적 청신호"</t>
  </si>
  <si>
    <t>2025.01.21 15:34</t>
  </si>
  <si>
    <t>https://dart.fss.or.kr/dsaf001/main.do?rcpNo=20250121900211</t>
  </si>
  <si>
    <t>https://dart.fss.or.kr/dsaf001/main.do?rcpNo=20241213901238</t>
  </si>
  <si>
    <t>https://dart.fss.or.kr/dsaf001/main.do?rcpNo=20250114000313</t>
  </si>
  <si>
    <t>주요사항보고서(유형자산양수결정)</t>
  </si>
  <si>
    <t>https://dart.fss.or.kr/dsaf001/main.do?rcpNo=20250114900079</t>
  </si>
  <si>
    <t>기업설명회(IR)개최</t>
  </si>
  <si>
    <t>https://dart.fss.or.kr/dsaf001/main.do?rcpNo=20250109000021</t>
  </si>
  <si>
    <t>[기재정정]투자설명서</t>
  </si>
  <si>
    <t>https://dart.fss.or.kr/dsaf001/main.do?rcpNo=20250109000018</t>
  </si>
  <si>
    <t>[기재정정]증권신고서(지분증권) (2025.02)</t>
  </si>
  <si>
    <t>https://dart.fss.or.kr/dsaf001/main.do?rcpNo=20250102900580</t>
  </si>
  <si>
    <t>권리락 (유상증자)</t>
  </si>
  <si>
    <t>https://dart.fss.or.kr/dsaf001/main.do?rcpNo=20241231000079</t>
  </si>
  <si>
    <t>2024.12.31</t>
  </si>
  <si>
    <t>https://dart.fss.or.kr/dsaf001/main.do?rcpNo=20241231900070</t>
  </si>
  <si>
    <t>유상증자1차발행가액결정 (주주배정후 실권주 일반공모)</t>
  </si>
  <si>
    <t>https://dart.fss.or.kr/dsaf001/main.do?rcpNo=20241213100004</t>
  </si>
  <si>
    <t>효력발생안내 ( 2024.12.13. 제출 증권신고서(지분증권) )</t>
  </si>
  <si>
    <t>https://dart.fss.or.kr/dsaf001/main.do?rcpNo=20241216900202</t>
  </si>
  <si>
    <t>https://dart.fss.or.kr/dsaf001/main.do?rcpNo=20241210000332</t>
  </si>
  <si>
    <t>김상길</t>
  </si>
  <si>
    <t>https://dart.fss.or.kr/dsaf001/main.do?rcpNo=20241230900429</t>
  </si>
  <si>
    <t>신주인수권행사가액의조정</t>
  </si>
  <si>
    <t>https://dart.fss.or.kr/dsaf001/main.do?rcpNo=20241227900308</t>
  </si>
  <si>
    <t>https://dart.fss.or.kr/dsaf001/main.do?rcpNo=20241216900320</t>
  </si>
  <si>
    <t>[마켓뷰] 코스피, 트럼프 당선 사태(?) 후 처음 2540선 재등정…...</t>
  </si>
  <si>
    <t>2025.01.22 16:17</t>
  </si>
  <si>
    <t>https://n.news.naver.com/mnews/article/629/0000358779</t>
  </si>
  <si>
    <t>[특징주] 우주·항공주, 트럼프 "화성 보낸다" 발언에 강세</t>
  </si>
  <si>
    <t>더팩트</t>
  </si>
  <si>
    <t>2025.01.22 10:16</t>
  </si>
  <si>
    <t>2025.01.22 09:51</t>
  </si>
  <si>
    <t>https://n.news.naver.com/mnews/article/629/0000358560</t>
  </si>
  <si>
    <t>트럼프 한마디에 코스피 '출렁'···2차전지주 '내리고' 조선주 '오르...</t>
  </si>
  <si>
    <t>2025.01.21 14:41</t>
  </si>
  <si>
    <t>https://n.news.naver.com/mnews/article/031/0000903046</t>
  </si>
  <si>
    <t>쓰리에이로직스·애드바이오텍…보호예수 물량 쏟아진다</t>
  </si>
  <si>
    <t>아이뉴스24</t>
  </si>
  <si>
    <t>2025.01.21 12:06</t>
  </si>
  <si>
    <t>https://n.news.naver.com/mnews/article/015/0005084909</t>
  </si>
  <si>
    <t>첫날부터 거침없는 '입'…트럼프 한마디에 주가 '불기둥' [종목+]</t>
  </si>
  <si>
    <t>2025.01.21 11:53</t>
  </si>
  <si>
    <t>https://n.news.naver.com/mnews/article/011/0004442328</t>
  </si>
  <si>
    <t>[오전 시황] 외인 팔자에 하락하는 국내 증시…2차전지株 전일 상승분....</t>
  </si>
  <si>
    <t>2025.01.21 10:39</t>
  </si>
  <si>
    <t>https://n.news.naver.com/mnews/article/015/0005084822</t>
  </si>
  <si>
    <t>"화성에 성조기 꽂겠다"…트럼프 한마디에 일제히 '불기둥'</t>
  </si>
  <si>
    <t>2025.01.21 10:00</t>
  </si>
  <si>
    <t>https://n.news.naver.com/mnews/article/366/0001048630</t>
  </si>
  <si>
    <t>[특징주] “화성으로 비행사 보낸다” 트럼프 발언에… 우주항공주 급.....</t>
  </si>
  <si>
    <t>2025.01.21 09:51</t>
  </si>
  <si>
    <t>https://n.news.naver.com/mnews/article/011/0004442253</t>
  </si>
  <si>
    <t>[특징주] "화성에 성조기 꽂겠다"…트럼프 발언에 우주항공 테마 상승....</t>
  </si>
  <si>
    <t>2025.01.21 09:27</t>
  </si>
  <si>
    <t>https://dart.fss.or.kr/dsaf001/main.do?rcpNo=20241226000054</t>
  </si>
  <si>
    <t>남명용</t>
  </si>
  <si>
    <t>https://dart.fss.or.kr/dsaf001/main.do?rcpNo=20241226000052</t>
  </si>
  <si>
    <t>[기재정정]주식등의대량보유상황보고서(일반)</t>
  </si>
  <si>
    <t>https://dart.fss.or.kr/dsaf001/main.do?rcpNo=20241211900186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</si>
</sst>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_(* #,##0_);_(* \(#,##0\);_(* &quot;-&quot;_);_(@_)"/>
    <numFmt numFmtId="177" formatCode="#,##0;\-#,##0;"/>
  </numFmts>
  <fonts count="2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3" tint="0.499984740745262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theme="10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color rgb="FFFF0000"/>
      <name val="맑은 고딕"/>
      <family val="3"/>
      <charset val="129"/>
      <scheme val="major"/>
    </font>
    <font>
      <sz val="9"/>
      <color theme="1"/>
      <name val="맑은 고딕"/>
      <family val="3"/>
      <charset val="129"/>
      <scheme val="major"/>
    </font>
    <font>
      <sz val="9"/>
      <color rgb="FFFF0000"/>
      <name val="맑은 고딕"/>
      <family val="3"/>
      <charset val="129"/>
      <scheme val="major"/>
    </font>
    <font>
      <b/>
      <sz val="11"/>
      <color rgb="FF005DDE"/>
      <name val="맑은 고딕"/>
      <family val="3"/>
      <charset val="129"/>
      <scheme val="major"/>
    </font>
    <font>
      <b/>
      <sz val="6"/>
      <color rgb="FF005DDE"/>
      <name val="맑은 고딕"/>
      <family val="3"/>
      <charset val="129"/>
      <scheme val="major"/>
    </font>
    <font>
      <b/>
      <sz val="11"/>
      <color rgb="FFE00400"/>
      <name val="맑은 고딕"/>
      <family val="3"/>
      <charset val="129"/>
      <scheme val="major"/>
    </font>
    <font>
      <b/>
      <sz val="6"/>
      <color rgb="FFE00400"/>
      <name val="맑은 고딕"/>
      <family val="3"/>
      <charset val="129"/>
      <scheme val="major"/>
    </font>
    <font>
      <sz val="9"/>
      <color theme="10"/>
      <name val="맑은 고딕"/>
      <family val="3"/>
      <charset val="129"/>
      <scheme val="major"/>
    </font>
    <font>
      <sz val="6"/>
      <color theme="1"/>
      <name val="맑은 고딕"/>
      <family val="3"/>
      <charset val="129"/>
      <scheme val="major"/>
    </font>
    <font>
      <sz val="7"/>
      <color rgb="FF005DDE"/>
      <name val="맑은 고딕"/>
      <family val="3"/>
      <charset val="129"/>
      <scheme val="major"/>
    </font>
    <font>
      <sz val="9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</fonts>
  <fills count="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12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/>
      <bottom/>
      <diagonal/>
    </border>
  </borders>
  <cellStyleXfs count="5">
    <xf numFmtId="0" fontId="0" fillId="0" borderId="0">
      <alignment vertical="center"/>
    </xf>
    <xf numFmtId="176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</cellStyleXfs>
  <cellXfs count="91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horizontal="left" vertical="center" indent="1"/>
    </xf>
    <xf numFmtId="0" fontId="4" fillId="0" borderId="0" xfId="0" applyFont="1" applyAlignment="1">
      <alignment horizontal="center" vertical="center"/>
    </xf>
    <xf numFmtId="0" fontId="9" fillId="0" borderId="0" xfId="3" applyAlignment="1">
      <alignment horizontal="center" vertical="center"/>
    </xf>
    <xf numFmtId="0" fontId="4" fillId="0" borderId="0" xfId="0" applyFont="1">
      <alignment vertical="center"/>
    </xf>
    <xf numFmtId="3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4" fontId="4" fillId="0" borderId="0" xfId="0" applyNumberFormat="1" applyFont="1" applyAlignment="1">
      <alignment horizontal="right" vertical="center"/>
    </xf>
    <xf numFmtId="22" fontId="0" fillId="0" borderId="0" xfId="0" applyNumberFormat="1">
      <alignment vertical="center"/>
    </xf>
    <xf numFmtId="0" fontId="2" fillId="2" borderId="7" xfId="4" applyFont="1" applyBorder="1" applyAlignment="1">
      <alignment horizontal="center" vertical="center"/>
    </xf>
    <xf numFmtId="0" fontId="2" fillId="0" borderId="0" xfId="0" applyFont="1">
      <alignment vertical="center"/>
    </xf>
    <xf numFmtId="0" fontId="2" fillId="2" borderId="7" xfId="4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 indent="1"/>
    </xf>
    <xf numFmtId="0" fontId="0" fillId="0" borderId="0" xfId="0" quotePrefix="1" applyAlignment="1">
      <alignment horizontal="left" vertical="center" wrapText="1" indent="1"/>
    </xf>
    <xf numFmtId="49" fontId="2" fillId="2" borderId="7" xfId="4" applyNumberFormat="1" applyFont="1" applyBorder="1" applyAlignment="1">
      <alignment horizontal="center" vertical="center"/>
    </xf>
    <xf numFmtId="49" fontId="0" fillId="0" borderId="0" xfId="0" applyNumberFormat="1">
      <alignment vertical="center"/>
    </xf>
    <xf numFmtId="0" fontId="2" fillId="3" borderId="7" xfId="4" applyFont="1" applyFill="1" applyBorder="1" applyAlignment="1">
      <alignment horizontal="center" vertical="center"/>
    </xf>
    <xf numFmtId="0" fontId="0" fillId="3" borderId="0" xfId="0" applyFill="1" applyAlignment="1">
      <alignment horizontal="right" vertical="center"/>
    </xf>
    <xf numFmtId="0" fontId="0" fillId="3" borderId="0" xfId="0" applyFill="1">
      <alignment vertical="center"/>
    </xf>
    <xf numFmtId="0" fontId="0" fillId="3" borderId="0" xfId="0" applyFill="1" applyAlignment="1">
      <alignment horizontal="left" vertical="center" indent="1"/>
    </xf>
    <xf numFmtId="0" fontId="0" fillId="3" borderId="0" xfId="0" applyFill="1" applyAlignment="1">
      <alignment horizontal="center" vertical="center"/>
    </xf>
    <xf numFmtId="0" fontId="9" fillId="3" borderId="0" xfId="3" applyFill="1">
      <alignment vertical="center"/>
    </xf>
    <xf numFmtId="0" fontId="5" fillId="3" borderId="0" xfId="0" applyFont="1" applyFill="1" applyAlignment="1">
      <alignment horizontal="right" vertical="center"/>
    </xf>
    <xf numFmtId="0" fontId="4" fillId="3" borderId="0" xfId="0" applyFont="1" applyFill="1">
      <alignment vertical="center"/>
    </xf>
    <xf numFmtId="10" fontId="6" fillId="0" borderId="0" xfId="0" applyNumberFormat="1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22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10" fillId="4" borderId="2" xfId="0" applyFont="1" applyFill="1" applyBorder="1" applyAlignment="1">
      <alignment horizontal="center" vertical="center"/>
    </xf>
    <xf numFmtId="0" fontId="10" fillId="4" borderId="10" xfId="0" applyFont="1" applyFill="1" applyBorder="1" applyAlignment="1">
      <alignment horizontal="center" vertical="center"/>
    </xf>
    <xf numFmtId="0" fontId="10" fillId="4" borderId="2" xfId="0" applyFont="1" applyFill="1" applyBorder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10" fillId="0" borderId="2" xfId="0" applyFont="1" applyBorder="1" applyAlignment="1">
      <alignment horizontal="center" vertical="center"/>
    </xf>
    <xf numFmtId="0" fontId="11" fillId="0" borderId="0" xfId="0" quotePrefix="1" applyFont="1">
      <alignment vertical="center"/>
    </xf>
    <xf numFmtId="0" fontId="10" fillId="4" borderId="6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177" fontId="11" fillId="4" borderId="1" xfId="0" applyNumberFormat="1" applyFont="1" applyFill="1" applyBorder="1">
      <alignment vertical="center"/>
    </xf>
    <xf numFmtId="177" fontId="13" fillId="4" borderId="5" xfId="0" applyNumberFormat="1" applyFont="1" applyFill="1" applyBorder="1" applyAlignment="1">
      <alignment horizontal="center" vertical="center"/>
    </xf>
    <xf numFmtId="0" fontId="10" fillId="4" borderId="0" xfId="0" applyFont="1" applyFill="1" applyAlignment="1">
      <alignment horizontal="right" vertical="center" wrapText="1"/>
    </xf>
    <xf numFmtId="0" fontId="10" fillId="4" borderId="0" xfId="0" applyFont="1" applyFill="1">
      <alignment vertical="center"/>
    </xf>
    <xf numFmtId="176" fontId="11" fillId="4" borderId="0" xfId="1" applyFont="1" applyFill="1" applyAlignment="1">
      <alignment horizontal="right" vertical="center"/>
    </xf>
    <xf numFmtId="0" fontId="11" fillId="4" borderId="1" xfId="0" applyFont="1" applyFill="1" applyBorder="1" applyAlignment="1">
      <alignment horizontal="center" vertical="center"/>
    </xf>
    <xf numFmtId="0" fontId="11" fillId="4" borderId="0" xfId="0" applyFont="1" applyFill="1">
      <alignment vertical="center"/>
    </xf>
    <xf numFmtId="0" fontId="12" fillId="4" borderId="0" xfId="0" applyFont="1" applyFill="1" applyAlignment="1">
      <alignment horizontal="right" vertical="center"/>
    </xf>
    <xf numFmtId="9" fontId="12" fillId="4" borderId="0" xfId="2" applyFont="1" applyFill="1" applyAlignment="1">
      <alignment horizontal="right" vertical="center"/>
    </xf>
    <xf numFmtId="4" fontId="15" fillId="0" borderId="0" xfId="0" applyNumberFormat="1" applyFont="1" applyAlignment="1">
      <alignment horizontal="left" vertical="center" wrapText="1"/>
    </xf>
    <xf numFmtId="4" fontId="16" fillId="0" borderId="0" xfId="0" applyNumberFormat="1" applyFont="1" applyAlignment="1">
      <alignment horizontal="left" vertical="center" wrapText="1"/>
    </xf>
    <xf numFmtId="4" fontId="17" fillId="0" borderId="0" xfId="0" applyNumberFormat="1" applyFont="1" applyAlignment="1">
      <alignment horizontal="left" vertical="center" wrapText="1"/>
    </xf>
    <xf numFmtId="0" fontId="18" fillId="0" borderId="0" xfId="0" applyFont="1" applyAlignment="1">
      <alignment horizontal="left" vertical="center" wrapText="1"/>
    </xf>
    <xf numFmtId="0" fontId="11" fillId="4" borderId="0" xfId="0" applyFont="1" applyFill="1" applyAlignment="1">
      <alignment horizontal="right" vertical="center"/>
    </xf>
    <xf numFmtId="0" fontId="10" fillId="4" borderId="0" xfId="0" applyFont="1" applyFill="1" applyAlignment="1">
      <alignment horizontal="center" vertical="center"/>
    </xf>
    <xf numFmtId="177" fontId="11" fillId="4" borderId="0" xfId="0" applyNumberFormat="1" applyFont="1" applyFill="1">
      <alignment vertical="center"/>
    </xf>
    <xf numFmtId="0" fontId="13" fillId="4" borderId="11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1" fillId="0" borderId="0" xfId="0" applyFont="1" applyAlignment="1">
      <alignment horizontal="center" vertical="center"/>
    </xf>
    <xf numFmtId="177" fontId="11" fillId="0" borderId="0" xfId="0" applyNumberFormat="1" applyFont="1">
      <alignment vertical="center"/>
    </xf>
    <xf numFmtId="177" fontId="12" fillId="0" borderId="0" xfId="0" applyNumberFormat="1" applyFont="1" applyAlignment="1">
      <alignment horizontal="center" vertical="center"/>
    </xf>
    <xf numFmtId="177" fontId="20" fillId="0" borderId="0" xfId="0" applyNumberFormat="1" applyFont="1" applyAlignment="1">
      <alignment horizontal="right" vertical="center"/>
    </xf>
    <xf numFmtId="177" fontId="11" fillId="0" borderId="0" xfId="0" applyNumberFormat="1" applyFont="1" applyAlignment="1">
      <alignment horizontal="left" vertical="center"/>
    </xf>
    <xf numFmtId="177" fontId="11" fillId="0" borderId="0" xfId="0" applyNumberFormat="1" applyFont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left" vertical="center" wrapText="1" indent="2"/>
    </xf>
    <xf numFmtId="0" fontId="11" fillId="0" borderId="0" xfId="0" applyFont="1" applyAlignment="1">
      <alignment horizontal="left" vertical="center" wrapText="1" indent="2"/>
    </xf>
    <xf numFmtId="0" fontId="13" fillId="0" borderId="0" xfId="0" applyFont="1">
      <alignment vertical="center"/>
    </xf>
    <xf numFmtId="0" fontId="10" fillId="0" borderId="2" xfId="0" applyFont="1" applyBorder="1">
      <alignment vertical="center"/>
    </xf>
    <xf numFmtId="0" fontId="22" fillId="0" borderId="0" xfId="3" applyFont="1" applyAlignment="1">
      <alignment horizontal="center" vertical="center"/>
    </xf>
    <xf numFmtId="177" fontId="13" fillId="4" borderId="1" xfId="0" applyNumberFormat="1" applyFont="1" applyFill="1" applyBorder="1" applyAlignment="1">
      <alignment horizontal="right" vertical="center"/>
    </xf>
    <xf numFmtId="177" fontId="14" fillId="4" borderId="1" xfId="0" applyNumberFormat="1" applyFont="1" applyFill="1" applyBorder="1" applyAlignment="1">
      <alignment horizontal="right" vertical="center"/>
    </xf>
    <xf numFmtId="9" fontId="14" fillId="4" borderId="1" xfId="2" applyFont="1" applyFill="1" applyBorder="1" applyAlignment="1">
      <alignment horizontal="right" vertical="center"/>
    </xf>
    <xf numFmtId="0" fontId="23" fillId="4" borderId="0" xfId="0" applyFont="1" applyFill="1" applyAlignment="1">
      <alignment horizontal="left" vertical="center"/>
    </xf>
    <xf numFmtId="177" fontId="11" fillId="0" borderId="0" xfId="0" applyNumberFormat="1" applyFont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177" fontId="10" fillId="4" borderId="2" xfId="0" applyNumberFormat="1" applyFont="1" applyFill="1" applyBorder="1" applyAlignment="1">
      <alignment horizontal="center" vertical="center"/>
    </xf>
    <xf numFmtId="0" fontId="10" fillId="5" borderId="2" xfId="0" applyFont="1" applyFill="1" applyBorder="1" applyAlignment="1">
      <alignment horizontal="center" vertical="center"/>
    </xf>
    <xf numFmtId="0" fontId="11" fillId="4" borderId="3" xfId="0" applyFont="1" applyFill="1" applyBorder="1" applyAlignment="1">
      <alignment horizontal="center" vertical="center"/>
    </xf>
    <xf numFmtId="0" fontId="11" fillId="4" borderId="4" xfId="0" applyFont="1" applyFill="1" applyBorder="1" applyAlignment="1">
      <alignment horizontal="center" vertical="center"/>
    </xf>
    <xf numFmtId="0" fontId="11" fillId="4" borderId="5" xfId="0" applyFont="1" applyFill="1" applyBorder="1" applyAlignment="1">
      <alignment horizontal="center" vertical="center"/>
    </xf>
    <xf numFmtId="0" fontId="10" fillId="4" borderId="0" xfId="0" applyFont="1" applyFill="1" applyAlignment="1">
      <alignment horizontal="center" vertical="center"/>
    </xf>
    <xf numFmtId="0" fontId="9" fillId="4" borderId="8" xfId="3" applyFill="1" applyBorder="1" applyAlignment="1">
      <alignment vertical="center" wrapText="1"/>
    </xf>
    <xf numFmtId="0" fontId="19" fillId="4" borderId="8" xfId="3" applyFont="1" applyFill="1" applyBorder="1" applyAlignment="1">
      <alignment vertical="center" wrapText="1"/>
    </xf>
    <xf numFmtId="0" fontId="19" fillId="4" borderId="0" xfId="3" applyFont="1" applyFill="1" applyAlignment="1">
      <alignment vertical="center" wrapText="1"/>
    </xf>
    <xf numFmtId="0" fontId="10" fillId="5" borderId="10" xfId="0" applyFont="1" applyFill="1" applyBorder="1" applyAlignment="1">
      <alignment horizontal="center" vertical="center"/>
    </xf>
    <xf numFmtId="177" fontId="13" fillId="4" borderId="8" xfId="0" applyNumberFormat="1" applyFont="1" applyFill="1" applyBorder="1" applyAlignment="1">
      <alignment horizontal="left" vertical="center" wrapText="1"/>
    </xf>
    <xf numFmtId="177" fontId="13" fillId="4" borderId="0" xfId="0" applyNumberFormat="1" applyFont="1" applyFill="1" applyAlignment="1">
      <alignment horizontal="left" vertical="center" wrapText="1"/>
    </xf>
    <xf numFmtId="177" fontId="13" fillId="4" borderId="9" xfId="0" applyNumberFormat="1" applyFont="1" applyFill="1" applyBorder="1" applyAlignment="1">
      <alignment horizontal="left" vertical="center" wrapText="1"/>
    </xf>
  </cellXfs>
  <cellStyles count="5">
    <cellStyle name="20% - 강조색1" xfId="4" builtinId="30"/>
    <cellStyle name="백분율" xfId="2" builtinId="5"/>
    <cellStyle name="쉼표 [0]" xfId="1" builtinId="6"/>
    <cellStyle name="표준" xfId="0" builtinId="0"/>
    <cellStyle name="하이퍼링크" xfId="3" builtinId="8" customBuiltin="1"/>
  </cellStyles>
  <dxfs count="2">
    <dxf>
      <font>
        <color rgb="FFFF0000"/>
      </font>
    </dxf>
    <dxf>
      <font>
        <color rgb="FF0070C0"/>
      </font>
    </dxf>
  </dxfs>
  <tableStyles count="0" defaultTableStyle="TableStyleMedium2" defaultPivotStyle="PivotStyleLight16"/>
  <colors>
    <mruColors>
      <color rgb="FFDBF1C1"/>
      <color rgb="FF7F7F7F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업종별시세!$C$1</c:f>
              <c:strCache>
                <c:ptCount val="1"/>
                <c:pt idx="0">
                  <c:v>전일대비</c:v>
                </c:pt>
              </c:strCache>
            </c:strRef>
          </c:tx>
          <c:spPr>
            <a:gradFill flip="none" rotWithShape="1">
              <a:gsLst>
                <a:gs pos="0">
                  <a:schemeClr val="accent4"/>
                </a:gs>
                <a:gs pos="75000">
                  <a:schemeClr val="accent4">
                    <a:lumMod val="60000"/>
                    <a:lumOff val="40000"/>
                  </a:schemeClr>
                </a:gs>
                <a:gs pos="51000">
                  <a:schemeClr val="accent4">
                    <a:alpha val="75000"/>
                  </a:schemeClr>
                </a:gs>
                <a:gs pos="100000">
                  <a:schemeClr val="accent4">
                    <a:lumMod val="20000"/>
                    <a:lumOff val="80000"/>
                    <a:alpha val="15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업종별시세!$A$2:$A$28</c:f>
              <c:strCache>
                <c:ptCount val="27"/>
                <c:pt idx="0">
                  <c:v>해운사</c:v>
                </c:pt>
                <c:pt idx="1">
                  <c:v>전기장비</c:v>
                </c:pt>
                <c:pt idx="2">
                  <c:v>기계</c:v>
                </c:pt>
                <c:pt idx="3">
                  <c:v>복합기업</c:v>
                </c:pt>
                <c:pt idx="4">
                  <c:v>항공화물운송과물류</c:v>
                </c:pt>
                <c:pt idx="5">
                  <c:v>소프트웨어</c:v>
                </c:pt>
                <c:pt idx="6">
                  <c:v>생물공학</c:v>
                </c:pt>
                <c:pt idx="7">
                  <c:v>전자제품</c:v>
                </c:pt>
                <c:pt idx="8">
                  <c:v>반도체와반도체장비</c:v>
                </c:pt>
                <c:pt idx="9">
                  <c:v>디스플레이패널</c:v>
                </c:pt>
                <c:pt idx="10">
                  <c:v>에너지장비및서비스</c:v>
                </c:pt>
                <c:pt idx="11">
                  <c:v>전기제품</c:v>
                </c:pt>
                <c:pt idx="12">
                  <c:v>무역회사와판매업체</c:v>
                </c:pt>
                <c:pt idx="13">
                  <c:v>건설</c:v>
                </c:pt>
                <c:pt idx="14">
                  <c:v>전자장비와기기</c:v>
                </c:pt>
                <c:pt idx="15">
                  <c:v>철강</c:v>
                </c:pt>
                <c:pt idx="16">
                  <c:v>통신장비</c:v>
                </c:pt>
                <c:pt idx="17">
                  <c:v>IT서비스</c:v>
                </c:pt>
                <c:pt idx="18">
                  <c:v>화학</c:v>
                </c:pt>
                <c:pt idx="19">
                  <c:v>자동차</c:v>
                </c:pt>
                <c:pt idx="20">
                  <c:v>석유와가스</c:v>
                </c:pt>
                <c:pt idx="21">
                  <c:v>광고</c:v>
                </c:pt>
                <c:pt idx="22">
                  <c:v>항공사</c:v>
                </c:pt>
                <c:pt idx="23">
                  <c:v>은행</c:v>
                </c:pt>
                <c:pt idx="24">
                  <c:v>식품과기본식료품소매</c:v>
                </c:pt>
                <c:pt idx="25">
                  <c:v>화장품</c:v>
                </c:pt>
                <c:pt idx="26">
                  <c:v>컴퓨터와주변기기</c:v>
                </c:pt>
              </c:strCache>
            </c:strRef>
          </c:cat>
          <c:val>
            <c:numRef>
              <c:f>업종별시세!$C$2:$C$28</c:f>
              <c:numCache>
                <c:formatCode>0.00%</c:formatCode>
                <c:ptCount val="27"/>
                <c:pt idx="0">
                  <c:v>5.0999999999999997E-2</c:v>
                </c:pt>
                <c:pt idx="1">
                  <c:v>4.5100000000000001E-2</c:v>
                </c:pt>
                <c:pt idx="2">
                  <c:v>3.9100000000000003E-2</c:v>
                </c:pt>
                <c:pt idx="3">
                  <c:v>3.32E-2</c:v>
                </c:pt>
                <c:pt idx="4">
                  <c:v>3.2199999999999999E-2</c:v>
                </c:pt>
                <c:pt idx="5">
                  <c:v>2.4799999999999999E-2</c:v>
                </c:pt>
                <c:pt idx="6">
                  <c:v>2.3599999999999999E-2</c:v>
                </c:pt>
                <c:pt idx="7">
                  <c:v>2.2800000000000001E-2</c:v>
                </c:pt>
                <c:pt idx="8">
                  <c:v>2.18E-2</c:v>
                </c:pt>
                <c:pt idx="9">
                  <c:v>2.1299999999999999E-2</c:v>
                </c:pt>
                <c:pt idx="10">
                  <c:v>1.95E-2</c:v>
                </c:pt>
                <c:pt idx="11">
                  <c:v>1.78E-2</c:v>
                </c:pt>
                <c:pt idx="12">
                  <c:v>1.6899999999999998E-2</c:v>
                </c:pt>
                <c:pt idx="13">
                  <c:v>1.6500000000000001E-2</c:v>
                </c:pt>
                <c:pt idx="14">
                  <c:v>1.54E-2</c:v>
                </c:pt>
                <c:pt idx="15">
                  <c:v>1.47E-2</c:v>
                </c:pt>
                <c:pt idx="16">
                  <c:v>1.41E-2</c:v>
                </c:pt>
                <c:pt idx="17">
                  <c:v>1.4E-2</c:v>
                </c:pt>
                <c:pt idx="18">
                  <c:v>1.29E-2</c:v>
                </c:pt>
                <c:pt idx="19">
                  <c:v>1.29E-2</c:v>
                </c:pt>
                <c:pt idx="20">
                  <c:v>1.23E-2</c:v>
                </c:pt>
                <c:pt idx="21">
                  <c:v>0.01</c:v>
                </c:pt>
                <c:pt idx="22">
                  <c:v>8.8999999999999999E-3</c:v>
                </c:pt>
                <c:pt idx="23">
                  <c:v>7.7999999999999996E-3</c:v>
                </c:pt>
                <c:pt idx="24">
                  <c:v>7.7999999999999996E-3</c:v>
                </c:pt>
                <c:pt idx="25">
                  <c:v>6.8999999999999999E-3</c:v>
                </c:pt>
                <c:pt idx="26">
                  <c:v>6.8999999999999999E-3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DB-4F76-9EAC-95266BCD9BAB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1"/>
          <c:showBubbleSize val="0"/>
        </c:dLbls>
        <c:gapWidth val="355"/>
        <c:overlap val="-70"/>
        <c:axId val="1797666896"/>
        <c:axId val="1797663536"/>
      </c:barChart>
      <c:catAx>
        <c:axId val="179766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3536"/>
        <c:crosses val="autoZero"/>
        <c:auto val="1"/>
        <c:lblAlgn val="ctr"/>
        <c:lblOffset val="100"/>
        <c:noMultiLvlLbl val="0"/>
      </c:catAx>
      <c:valAx>
        <c:axId val="179766353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tx1">
                      <a:lumMod val="5000"/>
                      <a:lumOff val="95000"/>
                    </a:schemeClr>
                  </a:gs>
                  <a:gs pos="0">
                    <a:schemeClr val="tx1">
                      <a:lumMod val="25000"/>
                      <a:lumOff val="7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9766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accent1">
            <a:tint val="66000"/>
            <a:satMod val="160000"/>
          </a:schemeClr>
        </a:gs>
        <a:gs pos="50000">
          <a:schemeClr val="accent1">
            <a:tint val="44500"/>
            <a:satMod val="160000"/>
          </a:schemeClr>
        </a:gs>
        <a:gs pos="100000">
          <a:schemeClr val="accent1">
            <a:tint val="23500"/>
            <a:satMod val="160000"/>
          </a:schemeClr>
        </a:gs>
      </a:gsLst>
      <a:path path="circle">
        <a:fillToRect t="100000" r="100000"/>
      </a:path>
      <a:tileRect l="-100000" b="-100000"/>
    </a:gra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1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5400000" scaled="0"/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5000"/>
                <a:lumOff val="95000"/>
              </a:schemeClr>
            </a:gs>
            <a:gs pos="0">
              <a:schemeClr val="tx1">
                <a:lumMod val="25000"/>
                <a:lumOff val="7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chart" Target="../charts/chart1.xml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25550</xdr:colOff>
      <xdr:row>27</xdr:row>
      <xdr:rowOff>68580</xdr:rowOff>
    </xdr:from>
    <xdr:to>
      <xdr:col>9</xdr:col>
      <xdr:colOff>4483</xdr:colOff>
      <xdr:row>48</xdr:row>
      <xdr:rowOff>9525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F51ADE37-E0DF-40A1-BAF2-EDEA6EB78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12700</xdr:colOff>
      <xdr:row>3</xdr:row>
      <xdr:rowOff>25400</xdr:rowOff>
    </xdr:from>
    <xdr:to>
      <xdr:col>2</xdr:col>
      <xdr:colOff>981075</xdr:colOff>
      <xdr:row>7</xdr:row>
      <xdr:rowOff>209550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9FFAB906-4DD6-45DE-9D64-14761A5714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3</xdr:row>
      <xdr:rowOff>25400</xdr:rowOff>
    </xdr:from>
    <xdr:to>
      <xdr:col>5</xdr:col>
      <xdr:colOff>981075</xdr:colOff>
      <xdr:row>7</xdr:row>
      <xdr:rowOff>209550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1C1530EA-2815-4F19-9CEC-F66629373F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3</xdr:row>
      <xdr:rowOff>25400</xdr:rowOff>
    </xdr:from>
    <xdr:to>
      <xdr:col>8</xdr:col>
      <xdr:colOff>981075</xdr:colOff>
      <xdr:row>7</xdr:row>
      <xdr:rowOff>209550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926C23B-3908-4712-A6C0-C43FE1A807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6731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9</xdr:row>
      <xdr:rowOff>25400</xdr:rowOff>
    </xdr:from>
    <xdr:to>
      <xdr:col>2</xdr:col>
      <xdr:colOff>981075</xdr:colOff>
      <xdr:row>14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8E8BD86-9312-4195-8ADF-438F78053C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9</xdr:row>
      <xdr:rowOff>25400</xdr:rowOff>
    </xdr:from>
    <xdr:to>
      <xdr:col>5</xdr:col>
      <xdr:colOff>981075</xdr:colOff>
      <xdr:row>14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F262C9AA-A458-4C8C-950D-D2A761D384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9</xdr:row>
      <xdr:rowOff>25400</xdr:rowOff>
    </xdr:from>
    <xdr:to>
      <xdr:col>8</xdr:col>
      <xdr:colOff>981075</xdr:colOff>
      <xdr:row>14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1680132-5F98-4171-9D28-051A5B1AFB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1968500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15</xdr:row>
      <xdr:rowOff>25400</xdr:rowOff>
    </xdr:from>
    <xdr:to>
      <xdr:col>2</xdr:col>
      <xdr:colOff>981075</xdr:colOff>
      <xdr:row>19</xdr:row>
      <xdr:rowOff>209550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2C75ABBC-1BB8-4BFA-AEF2-1AD2293A4B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15</xdr:row>
      <xdr:rowOff>25400</xdr:rowOff>
    </xdr:from>
    <xdr:to>
      <xdr:col>5</xdr:col>
      <xdr:colOff>981075</xdr:colOff>
      <xdr:row>19</xdr:row>
      <xdr:rowOff>209550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4F8334C0-5E00-4502-8F19-7F447C4991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15</xdr:row>
      <xdr:rowOff>25400</xdr:rowOff>
    </xdr:from>
    <xdr:to>
      <xdr:col>8</xdr:col>
      <xdr:colOff>981075</xdr:colOff>
      <xdr:row>19</xdr:row>
      <xdr:rowOff>209550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1B53A87-67DC-4B39-954A-2692F9EA80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32543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21</xdr:row>
      <xdr:rowOff>25400</xdr:rowOff>
    </xdr:from>
    <xdr:to>
      <xdr:col>2</xdr:col>
      <xdr:colOff>981075</xdr:colOff>
      <xdr:row>25</xdr:row>
      <xdr:rowOff>209550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97257099-C1CE-48B4-998C-FBDE51B12E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7025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21</xdr:row>
      <xdr:rowOff>25400</xdr:rowOff>
    </xdr:from>
    <xdr:to>
      <xdr:col>5</xdr:col>
      <xdr:colOff>981075</xdr:colOff>
      <xdr:row>25</xdr:row>
      <xdr:rowOff>209550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399DE9B-2C36-457A-BD37-07EA67D0A2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03500" y="4549775"/>
          <a:ext cx="1968500" cy="1041400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21</xdr:row>
      <xdr:rowOff>25400</xdr:rowOff>
    </xdr:from>
    <xdr:to>
      <xdr:col>8</xdr:col>
      <xdr:colOff>981075</xdr:colOff>
      <xdr:row>25</xdr:row>
      <xdr:rowOff>209550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69B05E6B-88C7-49BC-A9E4-DA9FF0F99D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79975" y="4549775"/>
          <a:ext cx="1968500" cy="1041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image" Target="../media/image1.png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70B-7B14-4940-8056-14B1A3EDCD13}">
  <sheetPr codeName="Sheet3"/>
  <dimension ref="A1:AG51"/>
  <sheetViews>
    <sheetView showGridLines="0" tabSelected="1" topLeftCell="B1" zoomScaleNormal="100" workbookViewId="0">
      <selection activeCell="AC4" sqref="AC4:AF4"/>
    </sheetView>
  </sheetViews>
  <sheetFormatPr defaultRowHeight="16.5" x14ac:dyDescent="0.3"/>
  <cols>
    <col min="1" max="1" width="4.125" style="36" customWidth="1"/>
    <col min="2" max="3" width="13.125" style="36" customWidth="1"/>
    <col min="4" max="4" width="3.625" style="36" customWidth="1"/>
    <col min="5" max="6" width="13.125" style="36" customWidth="1"/>
    <col min="7" max="7" width="3.625" style="36" customWidth="1"/>
    <col min="8" max="9" width="13.125" style="36" customWidth="1"/>
    <col min="10" max="10" width="4.125" style="36" customWidth="1"/>
    <col min="11" max="11" width="4.75" style="36" customWidth="1"/>
    <col min="12" max="12" width="9" style="36"/>
    <col min="13" max="13" width="11.25" style="36" customWidth="1"/>
    <col min="14" max="14" width="31.25" style="36" customWidth="1"/>
    <col min="15" max="17" width="7.75" style="36" customWidth="1"/>
    <col min="18" max="25" width="8.75" style="36" hidden="1" customWidth="1"/>
    <col min="26" max="26" width="6.875" style="36" customWidth="1"/>
    <col min="27" max="27" width="4.125" style="36" customWidth="1"/>
    <col min="28" max="28" width="14.625" style="36" customWidth="1"/>
    <col min="29" max="30" width="4.75" style="36" customWidth="1"/>
    <col min="31" max="31" width="9" style="36"/>
    <col min="32" max="32" width="12.875" style="36" bestFit="1" customWidth="1"/>
    <col min="33" max="33" width="4.125" style="36" customWidth="1"/>
    <col min="34" max="16384" width="9" style="36"/>
  </cols>
  <sheetData>
    <row r="1" spans="2:32" x14ac:dyDescent="0.3">
      <c r="Z1" s="37"/>
    </row>
    <row r="2" spans="2:32" ht="17.25" thickBot="1" x14ac:dyDescent="0.35"/>
    <row r="3" spans="2:32" ht="17.25" thickBot="1" x14ac:dyDescent="0.35">
      <c r="B3" s="77" t="s">
        <v>2</v>
      </c>
      <c r="C3" s="77"/>
      <c r="E3" s="77" t="s">
        <v>27</v>
      </c>
      <c r="F3" s="77"/>
      <c r="H3" s="77" t="s">
        <v>28</v>
      </c>
      <c r="I3" s="77"/>
      <c r="K3" s="79" t="s">
        <v>29</v>
      </c>
      <c r="L3" s="79"/>
      <c r="M3" s="79"/>
      <c r="N3" s="79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B3" s="79" t="s">
        <v>30</v>
      </c>
      <c r="AC3" s="79"/>
      <c r="AD3" s="79"/>
      <c r="AE3" s="79"/>
      <c r="AF3" s="79"/>
    </row>
    <row r="4" spans="2:32" ht="18" customHeight="1" thickBot="1" x14ac:dyDescent="0.35">
      <c r="D4" s="39"/>
      <c r="K4" s="40" t="s">
        <v>8</v>
      </c>
      <c r="L4" s="40" t="s">
        <v>1</v>
      </c>
      <c r="M4" s="40" t="s">
        <v>75</v>
      </c>
      <c r="N4" s="40" t="s">
        <v>4</v>
      </c>
      <c r="O4" s="33" t="s">
        <v>17</v>
      </c>
      <c r="P4" s="33" t="s">
        <v>18</v>
      </c>
      <c r="Q4" s="33" t="s">
        <v>19</v>
      </c>
      <c r="R4" s="33" t="s">
        <v>20</v>
      </c>
      <c r="S4" s="33" t="s">
        <v>0</v>
      </c>
      <c r="T4" s="33" t="s">
        <v>21</v>
      </c>
      <c r="U4" s="33" t="s">
        <v>22</v>
      </c>
      <c r="V4" s="33" t="s">
        <v>23</v>
      </c>
      <c r="W4" s="33" t="s">
        <v>24</v>
      </c>
      <c r="X4" s="33" t="s">
        <v>25</v>
      </c>
      <c r="Y4" s="33" t="s">
        <v>37</v>
      </c>
      <c r="Z4" s="40" t="s">
        <v>5</v>
      </c>
      <c r="AB4" s="35" t="s">
        <v>4</v>
      </c>
      <c r="AC4" s="78" t="str">
        <f>N5</f>
        <v>평화홀딩스</v>
      </c>
      <c r="AD4" s="78"/>
      <c r="AE4" s="78"/>
      <c r="AF4" s="78"/>
    </row>
    <row r="5" spans="2:32" x14ac:dyDescent="0.3">
      <c r="K5" s="41">
        <v>1</v>
      </c>
      <c r="L5" s="81" t="s">
        <v>2</v>
      </c>
      <c r="M5" s="41" t="str">
        <f>IFERROR(RIGHT(KOSPI!C2,6),"")</f>
        <v>010770</v>
      </c>
      <c r="N5" s="42" t="str">
        <f>IFERROR(KOSPI!B2,"")</f>
        <v>평화홀딩스</v>
      </c>
      <c r="O5" s="72">
        <f>IFERROR(KOSPI!D2,"")</f>
        <v>3050</v>
      </c>
      <c r="P5" s="73" t="str">
        <f>IFERROR(KOSPI!E2,"")</f>
        <v>△ 515</v>
      </c>
      <c r="Q5" s="74">
        <f>IF(ISBLANK(KOSPI!F2),"",KOSPI!F2)</f>
        <v>0.20319999999999999</v>
      </c>
      <c r="R5" s="42">
        <f>KOSPI!G2</f>
        <v>906418</v>
      </c>
      <c r="S5" s="42">
        <f>KOSPI!H2</f>
        <v>446</v>
      </c>
      <c r="T5" s="42">
        <f>KOSPI!I2</f>
        <v>168</v>
      </c>
      <c r="U5" s="42">
        <f>KOSPI!J2</f>
        <v>14.91</v>
      </c>
      <c r="V5" s="42">
        <f>KOSPI!K2</f>
        <v>-5.14</v>
      </c>
      <c r="W5" s="42">
        <f>KOSPI!L2</f>
        <v>8</v>
      </c>
      <c r="X5" s="42">
        <f>KOSPI!M2</f>
        <v>0.43</v>
      </c>
      <c r="Y5" s="42" t="str">
        <f>IFERROR(IF(VLOOKUP(N15, 종목별전자공시!C:C, 2, FALSE)="전자공시", VLOOKUP(N15, 종목별전자공시!C:C, 1, FALSE), "일치 없음"), "결과 없음")</f>
        <v>결과 없음</v>
      </c>
      <c r="Z5" s="43" t="str">
        <f>IF(ISBLANK(KOSPI!C2),"",HYPERLINK(KOSPI!C2, "▶"))</f>
        <v>▶</v>
      </c>
      <c r="AB5" s="44" t="s">
        <v>43</v>
      </c>
      <c r="AC5" s="44"/>
      <c r="AD5" s="44"/>
      <c r="AE5" s="45"/>
      <c r="AF5" s="46">
        <f>IFERROR(VLOOKUP($AC$4,$N$5:$Y$24,2,0),"")</f>
        <v>3050</v>
      </c>
    </row>
    <row r="6" spans="2:32" x14ac:dyDescent="0.3">
      <c r="K6" s="47">
        <v>2</v>
      </c>
      <c r="L6" s="81"/>
      <c r="M6" s="41" t="str">
        <f>IFERROR(RIGHT(KOSPI!C3,6),"")</f>
        <v>004870</v>
      </c>
      <c r="N6" s="42" t="str">
        <f>IFERROR(KOSPI!B3,"")</f>
        <v>티웨이홀딩스</v>
      </c>
      <c r="O6" s="72">
        <f>IFERROR(KOSPI!D3,"")</f>
        <v>1204</v>
      </c>
      <c r="P6" s="73" t="str">
        <f>IFERROR(KOSPI!E3,"")</f>
        <v>△ 187</v>
      </c>
      <c r="Q6" s="74">
        <f>IF(ISBLANK(KOSPI!F3),"",KOSPI!F3)</f>
        <v>0.18390000000000001</v>
      </c>
      <c r="R6" s="42">
        <f>KOSPI!G3</f>
        <v>103725084</v>
      </c>
      <c r="S6" s="42">
        <f>KOSPI!H3</f>
        <v>1354</v>
      </c>
      <c r="T6" s="42">
        <f>KOSPI!I3</f>
        <v>-30</v>
      </c>
      <c r="U6" s="42">
        <f>KOSPI!J3</f>
        <v>0.74</v>
      </c>
      <c r="V6" s="42">
        <f>KOSPI!K3</f>
        <v>-20.07</v>
      </c>
      <c r="W6" s="42">
        <f>KOSPI!L3</f>
        <v>2.75</v>
      </c>
      <c r="X6" s="42">
        <f>KOSPI!M3</f>
        <v>0.81</v>
      </c>
      <c r="Y6" s="42" t="str">
        <f>IFERROR(IF(VLOOKUP(N16, 종목별전자공시!C:C, 2, FALSE)="전자공시", VLOOKUP(N16, 종목별전자공시!C:C, 1, FALSE), "일치 없음"), "결과 없음")</f>
        <v>결과 없음</v>
      </c>
      <c r="Z6" s="43" t="str">
        <f>IF(ISBLANK(KOSPI!C3),"",HYPERLINK(KOSPI!C3, "▶"))</f>
        <v>▶</v>
      </c>
      <c r="AB6" s="44" t="s">
        <v>18</v>
      </c>
      <c r="AC6" s="44"/>
      <c r="AD6" s="44"/>
      <c r="AE6" s="48"/>
      <c r="AF6" s="49" t="str">
        <f>IFERROR(VLOOKUP($AC$4,$N$5:$Y$24,3,0),"")</f>
        <v>△ 515</v>
      </c>
    </row>
    <row r="7" spans="2:32" x14ac:dyDescent="0.3">
      <c r="K7" s="47">
        <v>3</v>
      </c>
      <c r="L7" s="81"/>
      <c r="M7" s="41" t="str">
        <f>IFERROR(RIGHT(KOSPI!C4,6),"")</f>
        <v>033240</v>
      </c>
      <c r="N7" s="42" t="str">
        <f>IFERROR(KOSPI!B4,"")</f>
        <v>자화전자</v>
      </c>
      <c r="O7" s="72">
        <f>IFERROR(KOSPI!D4,"")</f>
        <v>14840</v>
      </c>
      <c r="P7" s="73" t="str">
        <f>IFERROR(KOSPI!E4,"")</f>
        <v>△ 1,900</v>
      </c>
      <c r="Q7" s="74">
        <f>IF(ISBLANK(KOSPI!F4),"",KOSPI!F4)</f>
        <v>0.14680000000000001</v>
      </c>
      <c r="R7" s="42">
        <f>KOSPI!G4</f>
        <v>1690793</v>
      </c>
      <c r="S7" s="42">
        <f>KOSPI!H4</f>
        <v>3288</v>
      </c>
      <c r="T7" s="42">
        <f>KOSPI!I4</f>
        <v>-164</v>
      </c>
      <c r="U7" s="42">
        <f>KOSPI!J4</f>
        <v>8.76</v>
      </c>
      <c r="V7" s="42">
        <f>KOSPI!K4</f>
        <v>13.64</v>
      </c>
      <c r="W7" s="42">
        <f>KOSPI!L4</f>
        <v>-6.76</v>
      </c>
      <c r="X7" s="42">
        <f>KOSPI!M4</f>
        <v>0.78</v>
      </c>
      <c r="Y7" s="42" t="str">
        <f>IFERROR(IF(VLOOKUP(N17, 종목별전자공시!C:C, 2, FALSE)="전자공시", VLOOKUP(N17, 종목별전자공시!C:C, 1, FALSE), "일치 없음"), "결과 없음")</f>
        <v>결과 없음</v>
      </c>
      <c r="Z7" s="43" t="str">
        <f>IF(ISBLANK(KOSPI!C4),"",HYPERLINK(KOSPI!C4, "▶"))</f>
        <v>▶</v>
      </c>
      <c r="AB7" s="44" t="s">
        <v>19</v>
      </c>
      <c r="AC7" s="44"/>
      <c r="AD7" s="44"/>
      <c r="AE7" s="48"/>
      <c r="AF7" s="50">
        <f>IFERROR(VLOOKUP($AC$4,$N$5:$Y$24,4,0),"")</f>
        <v>0.20319999999999999</v>
      </c>
    </row>
    <row r="8" spans="2:32" ht="17.25" thickBot="1" x14ac:dyDescent="0.35">
      <c r="K8" s="47">
        <v>4</v>
      </c>
      <c r="L8" s="81"/>
      <c r="M8" s="41" t="str">
        <f>IFERROR(RIGHT(KOSPI!C5,6),"")</f>
        <v>241590</v>
      </c>
      <c r="N8" s="42" t="str">
        <f>IFERROR(KOSPI!B5,"")</f>
        <v>화승엔터프라이즈</v>
      </c>
      <c r="O8" s="72">
        <f>IFERROR(KOSPI!D5,"")</f>
        <v>10400</v>
      </c>
      <c r="P8" s="73" t="str">
        <f>IFERROR(KOSPI!E5,"")</f>
        <v>△ 1,080</v>
      </c>
      <c r="Q8" s="74">
        <f>IF(ISBLANK(KOSPI!F5),"",KOSPI!F5)</f>
        <v>0.1159</v>
      </c>
      <c r="R8" s="42">
        <f>KOSPI!G5</f>
        <v>1290233</v>
      </c>
      <c r="S8" s="42">
        <f>KOSPI!H5</f>
        <v>6301</v>
      </c>
      <c r="T8" s="42">
        <f>KOSPI!I5</f>
        <v>130</v>
      </c>
      <c r="U8" s="42">
        <f>KOSPI!J5</f>
        <v>5.66</v>
      </c>
      <c r="V8" s="42">
        <f>KOSPI!K5</f>
        <v>113.04</v>
      </c>
      <c r="W8" s="42">
        <f>KOSPI!L5</f>
        <v>-5</v>
      </c>
      <c r="X8" s="42">
        <f>KOSPI!M5</f>
        <v>1.28</v>
      </c>
      <c r="Y8" s="42" t="str">
        <f>IFERROR(IF(VLOOKUP(N18, 종목별전자공시!C:C, 2, FALSE)="전자공시", VLOOKUP(N18, 종목별전자공시!C:C, 1, FALSE), "일치 없음"), "결과 없음")</f>
        <v>결과 없음</v>
      </c>
      <c r="Z8" s="43" t="str">
        <f>IF(ISBLANK(KOSPI!C5),"",HYPERLINK(KOSPI!C5, "▶"))</f>
        <v>▶</v>
      </c>
      <c r="AB8" s="44" t="s">
        <v>20</v>
      </c>
      <c r="AC8" s="44"/>
      <c r="AD8" s="44"/>
      <c r="AE8" s="48"/>
      <c r="AF8" s="46">
        <f>IFERROR(VLOOKUP($AC$4,$N$5:$Y$24,5,0),"")</f>
        <v>906418</v>
      </c>
    </row>
    <row r="9" spans="2:32" ht="17.25" thickBot="1" x14ac:dyDescent="0.35">
      <c r="B9" s="77" t="s">
        <v>9</v>
      </c>
      <c r="C9" s="77"/>
      <c r="E9" s="77" t="s">
        <v>10</v>
      </c>
      <c r="F9" s="77"/>
      <c r="H9" s="77" t="s">
        <v>11</v>
      </c>
      <c r="I9" s="77"/>
      <c r="K9" s="47">
        <v>5</v>
      </c>
      <c r="L9" s="81"/>
      <c r="M9" s="41" t="str">
        <f>IFERROR(RIGHT(KOSPI!C6,6),"")</f>
        <v>042700</v>
      </c>
      <c r="N9" s="42" t="str">
        <f>IFERROR(KOSPI!B6,"")</f>
        <v>한미반도체</v>
      </c>
      <c r="O9" s="72">
        <f>IFERROR(KOSPI!D6,"")</f>
        <v>126100</v>
      </c>
      <c r="P9" s="73" t="str">
        <f>IFERROR(KOSPI!E6,"")</f>
        <v>△ 12,500</v>
      </c>
      <c r="Q9" s="74">
        <f>IF(ISBLANK(KOSPI!F6),"",KOSPI!F6)</f>
        <v>0.11</v>
      </c>
      <c r="R9" s="42">
        <f>KOSPI!G6</f>
        <v>3362213</v>
      </c>
      <c r="S9" s="42">
        <f>KOSPI!H6</f>
        <v>121831</v>
      </c>
      <c r="T9" s="42">
        <f>KOSPI!I6</f>
        <v>346</v>
      </c>
      <c r="U9" s="42">
        <f>KOSPI!J6</f>
        <v>11.98</v>
      </c>
      <c r="V9" s="42">
        <f>KOSPI!K6</f>
        <v>67.510000000000005</v>
      </c>
      <c r="W9" s="42">
        <f>KOSPI!L6</f>
        <v>55.54</v>
      </c>
      <c r="X9" s="42">
        <f>KOSPI!M6</f>
        <v>21.9</v>
      </c>
      <c r="Y9" s="42" t="str">
        <f>IFERROR(IF(VLOOKUP(N19, 종목별전자공시!C:C, 2, FALSE)="전자공시", VLOOKUP(N19, 종목별전자공시!C:C, 1, FALSE), "일치 없음"), "결과 없음")</f>
        <v>결과 없음</v>
      </c>
      <c r="Z9" s="43" t="str">
        <f>IF(ISBLANK(KOSPI!C6),"",HYPERLINK(KOSPI!C6, "▶"))</f>
        <v>▶</v>
      </c>
      <c r="AB9" s="44" t="s">
        <v>44</v>
      </c>
      <c r="AC9" s="44"/>
      <c r="AD9" s="44"/>
      <c r="AE9" s="48"/>
      <c r="AF9" s="46">
        <f>IFERROR(VLOOKUP($AC$4,$N$5:$Y$24,6,0),"")</f>
        <v>446</v>
      </c>
    </row>
    <row r="10" spans="2:32" x14ac:dyDescent="0.3">
      <c r="B10" s="51"/>
      <c r="C10" s="52"/>
      <c r="E10" s="53"/>
      <c r="F10" s="54"/>
      <c r="K10" s="47">
        <v>6</v>
      </c>
      <c r="L10" s="81"/>
      <c r="M10" s="41" t="str">
        <f>IFERROR(RIGHT(KOSPI!C7,6),"")</f>
        <v>267270</v>
      </c>
      <c r="N10" s="42" t="str">
        <f>IFERROR(KOSPI!B7,"")</f>
        <v>HD현대건설기계</v>
      </c>
      <c r="O10" s="72">
        <f>IFERROR(KOSPI!D7,"")</f>
        <v>72700</v>
      </c>
      <c r="P10" s="73" t="str">
        <f>IFERROR(KOSPI!E7,"")</f>
        <v>△ 6,900</v>
      </c>
      <c r="Q10" s="74">
        <f>IF(ISBLANK(KOSPI!F7),"",KOSPI!F7)</f>
        <v>0.10489999999999999</v>
      </c>
      <c r="R10" s="42">
        <f>KOSPI!G7</f>
        <v>857722</v>
      </c>
      <c r="S10" s="42">
        <f>KOSPI!H7</f>
        <v>13308</v>
      </c>
      <c r="T10" s="42">
        <f>KOSPI!I7</f>
        <v>2572</v>
      </c>
      <c r="U10" s="42">
        <f>KOSPI!J7</f>
        <v>16.29</v>
      </c>
      <c r="V10" s="42">
        <f>KOSPI!K7</f>
        <v>28.05</v>
      </c>
      <c r="W10" s="42">
        <f>KOSPI!L7</f>
        <v>9.17</v>
      </c>
      <c r="X10" s="42">
        <f>KOSPI!M7</f>
        <v>0.78</v>
      </c>
      <c r="Y10" s="42" t="str">
        <f>IFERROR(IF(VLOOKUP(N20, 종목별전자공시!C:C, 2, FALSE)="전자공시", VLOOKUP(N20, 종목별전자공시!C:C, 1, FALSE), "일치 없음"), "결과 없음")</f>
        <v>결과 없음</v>
      </c>
      <c r="Z10" s="43" t="str">
        <f>IF(ISBLANK(KOSPI!C7),"",HYPERLINK(KOSPI!C7, "▶"))</f>
        <v>▶</v>
      </c>
      <c r="AB10" s="44" t="s">
        <v>47</v>
      </c>
      <c r="AC10" s="44"/>
      <c r="AD10" s="44"/>
      <c r="AE10" s="48"/>
      <c r="AF10" s="55">
        <f>IFERROR(VLOOKUP($AC$4,$N$5:$Y$24,7,0),"")</f>
        <v>168</v>
      </c>
    </row>
    <row r="11" spans="2:32" ht="17.45" customHeight="1" x14ac:dyDescent="0.3">
      <c r="K11" s="47">
        <v>7</v>
      </c>
      <c r="L11" s="81"/>
      <c r="M11" s="41" t="str">
        <f>IFERROR(RIGHT(KOSPI!C8,6),"")</f>
        <v>001210</v>
      </c>
      <c r="N11" s="42" t="str">
        <f>IFERROR(KOSPI!B8,"")</f>
        <v>금호전기</v>
      </c>
      <c r="O11" s="72">
        <f>IFERROR(KOSPI!D8,"")</f>
        <v>887</v>
      </c>
      <c r="P11" s="73" t="str">
        <f>IFERROR(KOSPI!E8,"")</f>
        <v>△ 82</v>
      </c>
      <c r="Q11" s="74">
        <f>IF(ISBLANK(KOSPI!F8),"",KOSPI!F8)</f>
        <v>0.1019</v>
      </c>
      <c r="R11" s="42">
        <f>KOSPI!G8</f>
        <v>1728891</v>
      </c>
      <c r="S11" s="42">
        <f>KOSPI!H8</f>
        <v>510</v>
      </c>
      <c r="T11" s="42">
        <f>KOSPI!I8</f>
        <v>-82</v>
      </c>
      <c r="U11" s="42">
        <f>KOSPI!J8</f>
        <v>13.2</v>
      </c>
      <c r="V11" s="42">
        <f>KOSPI!K8</f>
        <v>-2.29</v>
      </c>
      <c r="W11" s="42">
        <f>KOSPI!L8</f>
        <v>-73.41</v>
      </c>
      <c r="X11" s="42">
        <f>KOSPI!M8</f>
        <v>1.91</v>
      </c>
      <c r="Y11" s="42" t="str">
        <f>IFERROR(IF(VLOOKUP(N21, 종목별전자공시!C:C, 2, FALSE)="전자공시", VLOOKUP(N21, 종목별전자공시!C:C, 1, FALSE), "일치 없음"), "결과 없음")</f>
        <v>결과 없음</v>
      </c>
      <c r="Z11" s="43" t="str">
        <f>IF(ISBLANK(KOSPI!C8),"",HYPERLINK(KOSPI!C8, "▶"))</f>
        <v>▶</v>
      </c>
      <c r="AB11" s="44" t="s">
        <v>50</v>
      </c>
      <c r="AC11" s="44"/>
      <c r="AD11" s="44"/>
      <c r="AE11" s="48"/>
      <c r="AF11" s="55">
        <f>IFERROR(VLOOKUP($AC$4,$N$5:$Y$24,8,0),"")</f>
        <v>14.91</v>
      </c>
    </row>
    <row r="12" spans="2:32" x14ac:dyDescent="0.3">
      <c r="K12" s="47">
        <v>8</v>
      </c>
      <c r="L12" s="81"/>
      <c r="M12" s="41" t="str">
        <f>IFERROR(RIGHT(KOSPI!C9,6),"")</f>
        <v>000150</v>
      </c>
      <c r="N12" s="42" t="str">
        <f>IFERROR(KOSPI!B9,"")</f>
        <v>두산</v>
      </c>
      <c r="O12" s="72">
        <f>IFERROR(KOSPI!D9,"")</f>
        <v>325500</v>
      </c>
      <c r="P12" s="73" t="str">
        <f>IFERROR(KOSPI!E9,"")</f>
        <v>△ 29,500</v>
      </c>
      <c r="Q12" s="74">
        <f>IF(ISBLANK(KOSPI!F9),"",KOSPI!F9)</f>
        <v>9.9699999999999997E-2</v>
      </c>
      <c r="R12" s="42">
        <f>KOSPI!G9</f>
        <v>204624</v>
      </c>
      <c r="S12" s="42">
        <f>KOSPI!H9</f>
        <v>53785</v>
      </c>
      <c r="T12" s="42">
        <f>KOSPI!I9</f>
        <v>14363</v>
      </c>
      <c r="U12" s="42">
        <f>KOSPI!J9</f>
        <v>14.74</v>
      </c>
      <c r="V12" s="42">
        <f>KOSPI!K9</f>
        <v>-21.63</v>
      </c>
      <c r="W12" s="42">
        <f>KOSPI!L9</f>
        <v>-22.74</v>
      </c>
      <c r="X12" s="42">
        <f>KOSPI!M9</f>
        <v>3.74</v>
      </c>
      <c r="Y12" s="42" t="str">
        <f>IFERROR(IF(VLOOKUP(N22, 종목별전자공시!C:C, 2, FALSE)="전자공시", VLOOKUP(N22, 종목별전자공시!C:C, 1, FALSE), "일치 없음"), "결과 없음")</f>
        <v>결과 없음</v>
      </c>
      <c r="Z12" s="43" t="str">
        <f>IF(ISBLANK(KOSPI!C9),"",HYPERLINK(KOSPI!C9, "▶"))</f>
        <v>▶</v>
      </c>
      <c r="AB12" s="44" t="s">
        <v>48</v>
      </c>
      <c r="AC12" s="44"/>
      <c r="AD12" s="44"/>
      <c r="AE12" s="48"/>
      <c r="AF12" s="55">
        <f>IFERROR(VLOOKUP($AC$4,$N$5:$Y$24,9,0),"")</f>
        <v>-5.14</v>
      </c>
    </row>
    <row r="13" spans="2:32" x14ac:dyDescent="0.3">
      <c r="K13" s="47">
        <v>9</v>
      </c>
      <c r="L13" s="81"/>
      <c r="M13" s="41" t="str">
        <f>IFERROR(RIGHT(KOSPI!C10,6),"")</f>
        <v>012510</v>
      </c>
      <c r="N13" s="42" t="str">
        <f>IFERROR(KOSPI!B10,"")</f>
        <v>더존비즈온</v>
      </c>
      <c r="O13" s="72">
        <f>IFERROR(KOSPI!D10,"")</f>
        <v>63600</v>
      </c>
      <c r="P13" s="73" t="str">
        <f>IFERROR(KOSPI!E10,"")</f>
        <v>△ 5,500</v>
      </c>
      <c r="Q13" s="74">
        <f>IF(ISBLANK(KOSPI!F10),"",KOSPI!F10)</f>
        <v>9.4700000000000006E-2</v>
      </c>
      <c r="R13" s="42">
        <f>KOSPI!G10</f>
        <v>634244</v>
      </c>
      <c r="S13" s="42">
        <f>KOSPI!H10</f>
        <v>19323</v>
      </c>
      <c r="T13" s="42">
        <f>KOSPI!I10</f>
        <v>691</v>
      </c>
      <c r="U13" s="42">
        <f>KOSPI!J10</f>
        <v>10.130000000000001</v>
      </c>
      <c r="V13" s="42">
        <f>KOSPI!K10</f>
        <v>40.950000000000003</v>
      </c>
      <c r="W13" s="42">
        <f>KOSPI!L10</f>
        <v>8.19</v>
      </c>
      <c r="X13" s="42">
        <f>KOSPI!M10</f>
        <v>3.56</v>
      </c>
      <c r="Y13" s="42" t="str">
        <f>IFERROR(IF(VLOOKUP(N23, 종목별전자공시!C:C, 2, FALSE)="전자공시", VLOOKUP(N23, 종목별전자공시!C:C, 1, FALSE), "일치 없음"), "결과 없음")</f>
        <v>결과 없음</v>
      </c>
      <c r="Z13" s="43" t="str">
        <f>IF(ISBLANK(KOSPI!C10),"",HYPERLINK(KOSPI!C10, "▶"))</f>
        <v>▶</v>
      </c>
      <c r="AB13" s="44" t="s">
        <v>49</v>
      </c>
      <c r="AC13" s="44"/>
      <c r="AD13" s="44"/>
      <c r="AE13" s="48"/>
      <c r="AF13" s="55">
        <f>IFERROR(VLOOKUP($AC$4,$N$5:$Y$24,10,0),"")</f>
        <v>8</v>
      </c>
    </row>
    <row r="14" spans="2:32" ht="17.25" thickBot="1" x14ac:dyDescent="0.35">
      <c r="K14" s="47">
        <v>10</v>
      </c>
      <c r="L14" s="82"/>
      <c r="M14" s="41" t="str">
        <f>IFERROR(RIGHT(KOSPI!C11,6),"")</f>
        <v>042670</v>
      </c>
      <c r="N14" s="42" t="str">
        <f>IFERROR(KOSPI!B11,"")</f>
        <v>HD현대인프라코어</v>
      </c>
      <c r="O14" s="72">
        <f>IFERROR(KOSPI!D11,"")</f>
        <v>7960</v>
      </c>
      <c r="P14" s="73" t="str">
        <f>IFERROR(KOSPI!E11,"")</f>
        <v>△ 660</v>
      </c>
      <c r="Q14" s="74">
        <f>IF(ISBLANK(KOSPI!F11),"",KOSPI!F11)</f>
        <v>9.0399999999999994E-2</v>
      </c>
      <c r="R14" s="42">
        <f>KOSPI!G11</f>
        <v>7190076</v>
      </c>
      <c r="S14" s="42">
        <f>KOSPI!H11</f>
        <v>15335</v>
      </c>
      <c r="T14" s="42">
        <f>KOSPI!I11</f>
        <v>4183</v>
      </c>
      <c r="U14" s="42">
        <f>KOSPI!J11</f>
        <v>11.09</v>
      </c>
      <c r="V14" s="42">
        <f>KOSPI!K11</f>
        <v>25.76</v>
      </c>
      <c r="W14" s="42">
        <f>KOSPI!L11</f>
        <v>13.37</v>
      </c>
      <c r="X14" s="42">
        <f>KOSPI!M11</f>
        <v>0.82</v>
      </c>
      <c r="Y14" s="42" t="str">
        <f>IFERROR(IF(VLOOKUP(N24, 종목별전자공시!C:C, 2, FALSE)="전자공시", VLOOKUP(N24, 종목별전자공시!C:C, 1, FALSE), "일치 없음"), "결과 없음")</f>
        <v>결과 없음</v>
      </c>
      <c r="Z14" s="43" t="str">
        <f>IF(ISBLANK(KOSPI!C11),"",HYPERLINK(KOSPI!C11, "▶"))</f>
        <v>▶</v>
      </c>
      <c r="AB14" s="44" t="s">
        <v>51</v>
      </c>
      <c r="AC14" s="44"/>
      <c r="AD14" s="44"/>
      <c r="AE14" s="48"/>
      <c r="AF14" s="55">
        <f>IFERROR(VLOOKUP($AC$4,$N$5:$Y$24,11,0),"")</f>
        <v>0.43</v>
      </c>
    </row>
    <row r="15" spans="2:32" ht="17.25" thickBot="1" x14ac:dyDescent="0.35">
      <c r="B15" s="77" t="s">
        <v>12</v>
      </c>
      <c r="C15" s="77"/>
      <c r="E15" s="77" t="s">
        <v>13</v>
      </c>
      <c r="F15" s="77"/>
      <c r="H15" s="77" t="s">
        <v>14</v>
      </c>
      <c r="I15" s="77"/>
      <c r="K15" s="41">
        <v>1</v>
      </c>
      <c r="L15" s="80" t="s">
        <v>3</v>
      </c>
      <c r="M15" s="47" t="str">
        <f>IFERROR(RIGHT(KOSDAQ!C2,6),"")</f>
        <v>046970</v>
      </c>
      <c r="N15" s="42" t="str">
        <f>IFERROR(KOSDAQ!B2,"")</f>
        <v>우리로</v>
      </c>
      <c r="O15" s="72">
        <f>IFERROR(KOSDAQ!D2,"")</f>
        <v>1673</v>
      </c>
      <c r="P15" s="73" t="str">
        <f>IFERROR(KOSDAQ!E2,"")</f>
        <v>▲ 386</v>
      </c>
      <c r="Q15" s="74">
        <f>IF(ISBLANK(KOSDAQ!F2),"",KOSDAQ!F2)</f>
        <v>0.2999</v>
      </c>
      <c r="R15" s="42">
        <f>KOSDAQ!G7</f>
        <v>2135345</v>
      </c>
      <c r="S15" s="42">
        <f>KOSDAQ!H7</f>
        <v>253</v>
      </c>
      <c r="T15" s="42">
        <f>KOSDAQ!I7</f>
        <v>-136</v>
      </c>
      <c r="U15" s="42">
        <f>KOSDAQ!J7</f>
        <v>1.1299999999999999</v>
      </c>
      <c r="V15" s="42">
        <f>KOSDAQ!K7</f>
        <v>-1.1599999999999999</v>
      </c>
      <c r="W15" s="42">
        <f>KOSDAQ!L7</f>
        <v>-82.18</v>
      </c>
      <c r="X15" s="42">
        <f>KOSDAQ!M7</f>
        <v>1.1399999999999999</v>
      </c>
      <c r="Y15" s="42" t="str">
        <f>IFERROR(IF(VLOOKUP(N25, 종목별전자공시!C:C, 2, FALSE)="전자공시", VLOOKUP(N25, 종목별전자공시!C:C, 1, FALSE), "일치 없음"), "결과 없음")</f>
        <v>결과 없음</v>
      </c>
      <c r="Z15" s="43" t="str">
        <f>IF(ISBLANK(KOSDAQ!C2),"",HYPERLINK(KOSDAQ!C2, "▶"))</f>
        <v>▶</v>
      </c>
      <c r="AB15" s="83"/>
      <c r="AC15" s="83"/>
      <c r="AD15" s="83"/>
      <c r="AE15" s="48"/>
      <c r="AF15" s="55"/>
    </row>
    <row r="16" spans="2:32" ht="17.25" thickBot="1" x14ac:dyDescent="0.35">
      <c r="K16" s="47">
        <v>2</v>
      </c>
      <c r="L16" s="81"/>
      <c r="M16" s="47" t="str">
        <f>IFERROR(RIGHT(KOSDAQ!C3,6),"")</f>
        <v>123010</v>
      </c>
      <c r="N16" s="42" t="str">
        <f>IFERROR(KOSDAQ!B3,"")</f>
        <v>아이윈플러스</v>
      </c>
      <c r="O16" s="72">
        <f>IFERROR(KOSDAQ!D3,"")</f>
        <v>1626</v>
      </c>
      <c r="P16" s="73" t="str">
        <f>IFERROR(KOSDAQ!E3,"")</f>
        <v>▲ 375</v>
      </c>
      <c r="Q16" s="74">
        <f>IF(ISBLANK(KOSDAQ!F3),"",KOSDAQ!F3)</f>
        <v>0.29980000000000001</v>
      </c>
      <c r="R16" s="42">
        <f>KOSDAQ!G8</f>
        <v>1649315</v>
      </c>
      <c r="S16" s="42">
        <f>KOSDAQ!H8</f>
        <v>1266</v>
      </c>
      <c r="T16" s="42">
        <f>KOSDAQ!I8</f>
        <v>4</v>
      </c>
      <c r="U16" s="42">
        <f>KOSDAQ!J8</f>
        <v>2.04</v>
      </c>
      <c r="V16" s="42">
        <f>KOSDAQ!K8</f>
        <v>-1790</v>
      </c>
      <c r="W16" s="42">
        <f>KOSDAQ!L8</f>
        <v>3.13</v>
      </c>
      <c r="X16" s="42">
        <f>KOSDAQ!M8</f>
        <v>3.78</v>
      </c>
      <c r="Y16" s="42" t="str">
        <f>IFERROR(IF(VLOOKUP(N26, 종목별전자공시!C:C, 2, FALSE)="전자공시", VLOOKUP(N26, 종목별전자공시!C:C, 1, FALSE), "일치 없음"), "결과 없음")</f>
        <v>결과 없음</v>
      </c>
      <c r="Z16" s="43" t="str">
        <f>IF(ISBLANK(KOSDAQ!C3),"",HYPERLINK(KOSDAQ!C3, "▶"))</f>
        <v>▶</v>
      </c>
      <c r="AB16" s="79" t="s">
        <v>82</v>
      </c>
      <c r="AC16" s="79"/>
      <c r="AD16" s="87"/>
      <c r="AE16" s="79" t="s">
        <v>33</v>
      </c>
      <c r="AF16" s="79"/>
    </row>
    <row r="17" spans="1:33" ht="17.25" thickBot="1" x14ac:dyDescent="0.35">
      <c r="K17" s="47">
        <v>3</v>
      </c>
      <c r="L17" s="81"/>
      <c r="M17" s="47" t="str">
        <f>IFERROR(RIGHT(KOSDAQ!C4,6),"")</f>
        <v>069540</v>
      </c>
      <c r="N17" s="42" t="str">
        <f>IFERROR(KOSDAQ!B4,"")</f>
        <v>빛과전자</v>
      </c>
      <c r="O17" s="72">
        <f>IFERROR(KOSDAQ!D4,"")</f>
        <v>1219</v>
      </c>
      <c r="P17" s="73" t="str">
        <f>IFERROR(KOSDAQ!E4,"")</f>
        <v>▲ 281</v>
      </c>
      <c r="Q17" s="74">
        <f>IF(ISBLANK(KOSDAQ!F4),"",KOSDAQ!F4)</f>
        <v>0.29959999999999998</v>
      </c>
      <c r="R17" s="42">
        <f>KOSDAQ!G9</f>
        <v>3586360</v>
      </c>
      <c r="S17" s="42">
        <f>KOSDAQ!H9</f>
        <v>8531</v>
      </c>
      <c r="T17" s="42">
        <f>KOSDAQ!I9</f>
        <v>-7</v>
      </c>
      <c r="U17" s="42">
        <f>KOSDAQ!J9</f>
        <v>1.79</v>
      </c>
      <c r="V17" s="42">
        <f>KOSDAQ!K9</f>
        <v>470.71</v>
      </c>
      <c r="W17" s="42">
        <f>KOSDAQ!L9</f>
        <v>-4.4800000000000004</v>
      </c>
      <c r="X17" s="42">
        <f>KOSDAQ!M9</f>
        <v>22.8</v>
      </c>
      <c r="Y17" s="42" t="str">
        <f>IFERROR(IF(VLOOKUP(N27, 종목별전자공시!C:C, 2, FALSE)="전자공시", VLOOKUP(N27, 종목별전자공시!C:C, 1, FALSE), "일치 없음"), "결과 없음")</f>
        <v>결과 없음</v>
      </c>
      <c r="Z17" s="43" t="str">
        <f>IF(ISBLANK(KOSDAQ!C4),"",HYPERLINK(KOSDAQ!C4, "▶"))</f>
        <v>▶</v>
      </c>
      <c r="AB17" s="33" t="s">
        <v>6</v>
      </c>
      <c r="AC17" s="33"/>
      <c r="AD17" s="34" t="s">
        <v>5</v>
      </c>
      <c r="AE17" s="33" t="s">
        <v>1</v>
      </c>
      <c r="AF17" s="33" t="s">
        <v>31</v>
      </c>
    </row>
    <row r="18" spans="1:33" x14ac:dyDescent="0.3">
      <c r="K18" s="47">
        <v>4</v>
      </c>
      <c r="L18" s="81"/>
      <c r="M18" s="47" t="str">
        <f>IFERROR(RIGHT(KOSDAQ!C5,6),"")</f>
        <v>119850</v>
      </c>
      <c r="N18" s="42" t="str">
        <f>IFERROR(KOSDAQ!B5,"")</f>
        <v>지엔씨에너지</v>
      </c>
      <c r="O18" s="72">
        <f>IFERROR(KOSDAQ!D5,"")</f>
        <v>13190</v>
      </c>
      <c r="P18" s="73" t="str">
        <f>IFERROR(KOSDAQ!E5,"")</f>
        <v>▲ 3,040</v>
      </c>
      <c r="Q18" s="74">
        <f>IF(ISBLANK(KOSDAQ!F5),"",KOSDAQ!F5)</f>
        <v>0.29949999999999999</v>
      </c>
      <c r="R18" s="42">
        <f>KOSDAQ!G10</f>
        <v>2392605</v>
      </c>
      <c r="S18" s="42">
        <f>KOSDAQ!H10</f>
        <v>581</v>
      </c>
      <c r="T18" s="42">
        <f>KOSDAQ!I10</f>
        <v>-8</v>
      </c>
      <c r="U18" s="42">
        <f>KOSDAQ!J10</f>
        <v>0.36</v>
      </c>
      <c r="V18" s="42">
        <f>KOSDAQ!K10</f>
        <v>-8.23</v>
      </c>
      <c r="W18" s="42">
        <f>KOSDAQ!L10</f>
        <v>-25.04</v>
      </c>
      <c r="X18" s="42">
        <f>KOSDAQ!M10</f>
        <v>1.45</v>
      </c>
      <c r="Y18" s="42" t="str">
        <f>IFERROR(IF(VLOOKUP(N28, 종목별전자공시!C:C, 2, FALSE)="전자공시", VLOOKUP(N28, 종목별전자공시!C:C, 1, FALSE), "일치 없음"), "결과 없음")</f>
        <v>결과 없음</v>
      </c>
      <c r="Z18" s="43" t="str">
        <f>IF(ISBLANK(KOSDAQ!C5),"",HYPERLINK(KOSDAQ!C5, "▶"))</f>
        <v>▶</v>
      </c>
      <c r="AB18" s="75" t="str">
        <f t="array" ref="AB18">IFERROR(INDEX(종목별전자공시!$E$2:$E$200, MATCH(1,--($AC$4=종목별전자공시!$C$2:$C$200)*(ROWS($A$1:A1)=종목별전자공시!$A$2:$A$200),0)),"")</f>
        <v>임원ㆍ주요주주특정증권등소유상황보고서</v>
      </c>
      <c r="AC18" s="57"/>
      <c r="AD18" s="58" t="str">
        <f t="array" ref="AD18">IFERROR(HYPERLINK(INDEX(종목별전자공시!$D$2:$D$200, MATCH(1,--($AC$4=종목별전자공시!$C$2:$C$200)*(ROWS($A$1:A1)=종목별전자공시!$A$2:$A$200),0)),"▶"),"")</f>
        <v>▶</v>
      </c>
      <c r="AE18" s="56" t="s">
        <v>32</v>
      </c>
      <c r="AF18" s="59">
        <f>COUNTA(시황정보!$A$2:$A$200)</f>
        <v>15</v>
      </c>
    </row>
    <row r="19" spans="1:33" x14ac:dyDescent="0.3">
      <c r="K19" s="47">
        <v>5</v>
      </c>
      <c r="L19" s="81"/>
      <c r="M19" s="47" t="str">
        <f>IFERROR(RIGHT(KOSDAQ!C6,6),"")</f>
        <v>177350</v>
      </c>
      <c r="N19" s="42" t="str">
        <f>IFERROR(KOSDAQ!B6,"")</f>
        <v>베셀</v>
      </c>
      <c r="O19" s="72">
        <f>IFERROR(KOSDAQ!D6,"")</f>
        <v>1311</v>
      </c>
      <c r="P19" s="73" t="str">
        <f>IFERROR(KOSDAQ!E6,"")</f>
        <v>▲ 302</v>
      </c>
      <c r="Q19" s="74">
        <f>IF(ISBLANK(KOSDAQ!F6),"",KOSDAQ!F6)</f>
        <v>0.29930000000000001</v>
      </c>
      <c r="R19" s="42">
        <f>KOSDAQ!G11</f>
        <v>15219010</v>
      </c>
      <c r="S19" s="42">
        <f>KOSDAQ!H11</f>
        <v>2046</v>
      </c>
      <c r="T19" s="42">
        <f>KOSDAQ!I11</f>
        <v>-30</v>
      </c>
      <c r="U19" s="42">
        <f>KOSDAQ!J11</f>
        <v>0.08</v>
      </c>
      <c r="V19" s="42">
        <f>KOSDAQ!K11</f>
        <v>-27.22</v>
      </c>
      <c r="W19" s="42">
        <f>KOSDAQ!L11</f>
        <v>-24.89</v>
      </c>
      <c r="X19" s="42">
        <f>KOSDAQ!M11</f>
        <v>5.32</v>
      </c>
      <c r="Y19" s="42" t="str">
        <f>IFERROR(IF(VLOOKUP(N29, 종목별전자공시!C:C, 2, FALSE)="전자공시", VLOOKUP(N29, 종목별전자공시!C:C, 1, FALSE), "일치 없음"), "결과 없음")</f>
        <v>결과 없음</v>
      </c>
      <c r="Z19" s="43" t="str">
        <f>IF(ISBLANK(KOSDAQ!C6),"",HYPERLINK(KOSDAQ!C6, "▶"))</f>
        <v>▶</v>
      </c>
      <c r="AB19" s="75" t="str">
        <f t="array" ref="AB19">IFERROR(INDEX(종목별전자공시!$E$2:$E$200, MATCH(1,--($AC$4=종목별전자공시!$C$2:$C$200)*(ROWS($A$1:A2)=종목별전자공시!$A$2:$A$200),0)),"")</f>
        <v>주식등의대량보유상황보고서(일반)</v>
      </c>
      <c r="AC19" s="48"/>
      <c r="AD19" s="58" t="str">
        <f t="array" ref="AD19">IFERROR(HYPERLINK(INDEX(종목별전자공시!$D$2:$D$200, MATCH(1,--($AC$4=종목별전자공시!$C$2:$C$200)*(ROWS($A$1:A2)=종목별전자공시!$A$2:$A$200),0)),"▶"),"")</f>
        <v>▶</v>
      </c>
      <c r="AE19" s="56" t="s">
        <v>34</v>
      </c>
      <c r="AF19" s="59">
        <f>COUNTA(투자정보!$A$2:$A$200)</f>
        <v>18</v>
      </c>
    </row>
    <row r="20" spans="1:33" ht="17.25" thickBot="1" x14ac:dyDescent="0.35">
      <c r="K20" s="47">
        <v>6</v>
      </c>
      <c r="L20" s="81"/>
      <c r="M20" s="47" t="str">
        <f>IFERROR(RIGHT(KOSDAQ!C7,6),"")</f>
        <v>313760</v>
      </c>
      <c r="N20" s="42" t="str">
        <f>IFERROR(KOSDAQ!B7,"")</f>
        <v>캐리</v>
      </c>
      <c r="O20" s="72">
        <f>IFERROR(KOSDAQ!D7,"")</f>
        <v>3220</v>
      </c>
      <c r="P20" s="73" t="str">
        <f>IFERROR(KOSDAQ!E7,"")</f>
        <v>▲ 740</v>
      </c>
      <c r="Q20" s="74">
        <f>IF(ISBLANK(KOSDAQ!F7),"",KOSDAQ!F7)</f>
        <v>0.2984</v>
      </c>
      <c r="R20" s="42">
        <f>KOSDAQ!G12</f>
        <v>6123134</v>
      </c>
      <c r="S20" s="42">
        <f>KOSDAQ!H12</f>
        <v>1270</v>
      </c>
      <c r="T20" s="42">
        <f>KOSDAQ!I12</f>
        <v>42</v>
      </c>
      <c r="U20" s="42">
        <f>KOSDAQ!J12</f>
        <v>0.13</v>
      </c>
      <c r="V20" s="42">
        <f>KOSDAQ!K12</f>
        <v>21.65</v>
      </c>
      <c r="W20" s="42">
        <f>KOSDAQ!L12</f>
        <v>23.76</v>
      </c>
      <c r="X20" s="42">
        <f>KOSDAQ!M12</f>
        <v>2.31</v>
      </c>
      <c r="Y20" s="42" t="str">
        <f>IFERROR(IF(VLOOKUP(N30, 종목별전자공시!C:C, 2, FALSE)="전자공시", VLOOKUP(N30, 종목별전자공시!C:C, 1, FALSE), "일치 없음"), "결과 없음")</f>
        <v>결과 없음</v>
      </c>
      <c r="Z20" s="43" t="str">
        <f>IF(ISBLANK(KOSDAQ!C7),"",HYPERLINK(KOSDAQ!C7, "▶"))</f>
        <v>▶</v>
      </c>
      <c r="AB20" s="75" t="str">
        <f t="array" ref="AB20">IFERROR(INDEX(종목별전자공시!$E$2:$E$200, MATCH(1,--($AC$4=종목별전자공시!$C$2:$C$200)*(ROWS($A$1:A3)=종목별전자공시!$A$2:$A$200),0)),"")</f>
        <v>최대주주등소유주식변동신고서</v>
      </c>
      <c r="AC20" s="48"/>
      <c r="AD20" s="58" t="str">
        <f t="array" ref="AD20">IFERROR(HYPERLINK(INDEX(종목별전자공시!$D$2:$D$200, MATCH(1,--($AC$4=종목별전자공시!$C$2:$C$200)*(ROWS($A$1:A3)=종목별전자공시!$A$2:$A$200),0)),"▶"),"")</f>
        <v>▶</v>
      </c>
      <c r="AE20" s="56" t="s">
        <v>35</v>
      </c>
      <c r="AF20" s="59">
        <f>COUNTA(종목분석!$B$2:$B$200)</f>
        <v>18</v>
      </c>
    </row>
    <row r="21" spans="1:33" ht="17.25" thickBot="1" x14ac:dyDescent="0.35">
      <c r="B21" s="77" t="s">
        <v>80</v>
      </c>
      <c r="C21" s="77"/>
      <c r="E21" s="77" t="s">
        <v>15</v>
      </c>
      <c r="F21" s="77"/>
      <c r="H21" s="77" t="s">
        <v>16</v>
      </c>
      <c r="I21" s="77"/>
      <c r="K21" s="47">
        <v>7</v>
      </c>
      <c r="L21" s="81"/>
      <c r="M21" s="47" t="str">
        <f>IFERROR(RIGHT(KOSDAQ!C8,6),"")</f>
        <v>080580</v>
      </c>
      <c r="N21" s="42" t="str">
        <f>IFERROR(KOSDAQ!B8,"")</f>
        <v>오킨스전자</v>
      </c>
      <c r="O21" s="72">
        <f>IFERROR(KOSDAQ!D8,"")</f>
        <v>7160</v>
      </c>
      <c r="P21" s="73" t="str">
        <f>IFERROR(KOSDAQ!E8,"")</f>
        <v>△ 1,560</v>
      </c>
      <c r="Q21" s="74">
        <f>IF(ISBLANK(KOSDAQ!F8),"",KOSDAQ!F8)</f>
        <v>0.27860000000000001</v>
      </c>
      <c r="R21" s="42">
        <f>KOSDAQ!G13</f>
        <v>1218043</v>
      </c>
      <c r="S21" s="42">
        <f>KOSDAQ!H13</f>
        <v>3447</v>
      </c>
      <c r="T21" s="42">
        <f>KOSDAQ!I13</f>
        <v>86</v>
      </c>
      <c r="U21" s="42">
        <f>KOSDAQ!J13</f>
        <v>3.66</v>
      </c>
      <c r="V21" s="42">
        <f>KOSDAQ!K13</f>
        <v>15.17</v>
      </c>
      <c r="W21" s="42">
        <f>KOSDAQ!L13</f>
        <v>7.24</v>
      </c>
      <c r="X21" s="42">
        <f>KOSDAQ!M13</f>
        <v>1.68</v>
      </c>
      <c r="Y21" s="42" t="str">
        <f>IFERROR(IF(VLOOKUP(N31, 종목별전자공시!C:C, 2, FALSE)="전자공시", VLOOKUP(N31, 종목별전자공시!C:C, 1, FALSE), "일치 없음"), "결과 없음")</f>
        <v>결과 없음</v>
      </c>
      <c r="Z21" s="43" t="str">
        <f>IF(ISBLANK(KOSDAQ!C8),"",HYPERLINK(KOSDAQ!C8, "▶"))</f>
        <v>▶</v>
      </c>
      <c r="AB21" s="75" t="str">
        <f t="array" ref="AB21">IFERROR(INDEX(종목별전자공시!$E$2:$E$200, MATCH(1,--($AC$4=종목별전자공시!$C$2:$C$200)*(ROWS($A$1:A4)=종목별전자공시!$A$2:$A$200),0)),"")</f>
        <v>최대주주등소유주식변동신고서</v>
      </c>
      <c r="AC21" s="48"/>
      <c r="AD21" s="58" t="str">
        <f t="array" ref="AD21">IFERROR(HYPERLINK(INDEX(종목별전자공시!$D$2:$D$200, MATCH(1,--($AC$4=종목별전자공시!$C$2:$C$200)*(ROWS($A$1:A4)=종목별전자공시!$A$2:$A$200),0)),"▶"),"")</f>
        <v>▶</v>
      </c>
      <c r="AE21" s="56" t="s">
        <v>45</v>
      </c>
      <c r="AF21" s="59">
        <f>COUNTA(산업분석!$B$2:$B$200)</f>
        <v>9</v>
      </c>
    </row>
    <row r="22" spans="1:33" ht="17.25" thickBot="1" x14ac:dyDescent="0.35">
      <c r="K22" s="47">
        <v>8</v>
      </c>
      <c r="L22" s="81"/>
      <c r="M22" s="47" t="str">
        <f>IFERROR(RIGHT(KOSDAQ!C9,6),"")</f>
        <v>323280</v>
      </c>
      <c r="N22" s="42" t="str">
        <f>IFERROR(KOSDAQ!B9,"")</f>
        <v>태성</v>
      </c>
      <c r="O22" s="72">
        <f>IFERROR(KOSDAQ!D9,"")</f>
        <v>32950</v>
      </c>
      <c r="P22" s="73" t="str">
        <f>IFERROR(KOSDAQ!E9,"")</f>
        <v>△ 6,100</v>
      </c>
      <c r="Q22" s="74">
        <f>IF(ISBLANK(KOSDAQ!F9),"",KOSDAQ!F9)</f>
        <v>0.22720000000000001</v>
      </c>
      <c r="R22" s="42">
        <f>KOSDAQ!G14</f>
        <v>7672935</v>
      </c>
      <c r="S22" s="42">
        <f>KOSDAQ!H14</f>
        <v>1438</v>
      </c>
      <c r="T22" s="42">
        <f>KOSDAQ!I14</f>
        <v>32</v>
      </c>
      <c r="U22" s="42">
        <f>KOSDAQ!J14</f>
        <v>1.04</v>
      </c>
      <c r="V22" s="42">
        <f>KOSDAQ!K14</f>
        <v>74.88</v>
      </c>
      <c r="W22" s="42">
        <f>KOSDAQ!L14</f>
        <v>14.69</v>
      </c>
      <c r="X22" s="42">
        <f>KOSDAQ!M14</f>
        <v>7.89</v>
      </c>
      <c r="Y22" s="42" t="str">
        <f>IFERROR(IF(VLOOKUP(N32, 종목별전자공시!C:C, 2, FALSE)="전자공시", VLOOKUP(N32, 종목별전자공시!C:C, 1, FALSE), "일치 없음"), "결과 없음")</f>
        <v>결과 없음</v>
      </c>
      <c r="Z22" s="43" t="str">
        <f>IF(ISBLANK(KOSDAQ!C9),"",HYPERLINK(KOSDAQ!C9, "▶"))</f>
        <v>▶</v>
      </c>
      <c r="AB22" s="75" t="str">
        <f t="array" ref="AB22">IFERROR(INDEX(종목별전자공시!$E$2:$E$200, MATCH(1,--($AC$4=종목별전자공시!$C$2:$C$200)*(ROWS($A$1:A5)=종목별전자공시!$A$2:$A$200),0)),"")</f>
        <v>타인에대한담보제공결정 (자회사의 주요경영사항)</v>
      </c>
      <c r="AC22" s="48"/>
      <c r="AD22" s="58" t="str">
        <f t="array" ref="AD22">IFERROR(HYPERLINK(INDEX(종목별전자공시!$D$2:$D$200, MATCH(1,--($AC$4=종목별전자공시!$C$2:$C$200)*(ROWS($A$1:A5)=종목별전자공시!$A$2:$A$200),0)),"▶"),"")</f>
        <v>▶</v>
      </c>
      <c r="AE22" s="56" t="s">
        <v>46</v>
      </c>
      <c r="AF22" s="59">
        <f>COUNTA(경제분석!$A$2:$A$200)</f>
        <v>4</v>
      </c>
    </row>
    <row r="23" spans="1:33" ht="17.25" thickBot="1" x14ac:dyDescent="0.35">
      <c r="K23" s="47">
        <v>9</v>
      </c>
      <c r="L23" s="81"/>
      <c r="M23" s="47" t="str">
        <f>IFERROR(RIGHT(KOSDAQ!C10,6),"")</f>
        <v>080530</v>
      </c>
      <c r="N23" s="42" t="str">
        <f>IFERROR(KOSDAQ!B10,"")</f>
        <v>코디</v>
      </c>
      <c r="O23" s="72">
        <f>IFERROR(KOSDAQ!D10,"")</f>
        <v>1341</v>
      </c>
      <c r="P23" s="73" t="str">
        <f>IFERROR(KOSDAQ!E10,"")</f>
        <v>△ 198</v>
      </c>
      <c r="Q23" s="74">
        <f>IF(ISBLANK(KOSDAQ!F10),"",KOSDAQ!F10)</f>
        <v>0.17319999999999999</v>
      </c>
      <c r="R23" s="42">
        <f>KOSDAQ!G15</f>
        <v>2619378</v>
      </c>
      <c r="S23" s="42">
        <f>KOSDAQ!H15</f>
        <v>1102</v>
      </c>
      <c r="T23" s="42">
        <f>KOSDAQ!I15</f>
        <v>-96</v>
      </c>
      <c r="U23" s="42">
        <f>KOSDAQ!J15</f>
        <v>0.14000000000000001</v>
      </c>
      <c r="V23" s="42">
        <f>KOSDAQ!K15</f>
        <v>-6.84</v>
      </c>
      <c r="W23" s="42" t="str">
        <f>KOSDAQ!L15</f>
        <v>N/A</v>
      </c>
      <c r="X23" s="42">
        <f>KOSDAQ!M15</f>
        <v>11.21</v>
      </c>
      <c r="Y23" s="42" t="str">
        <f>IFERROR(IF(VLOOKUP(N33, 종목별전자공시!C:C, 2, FALSE)="전자공시", VLOOKUP(N33, 종목별전자공시!C:C, 1, FALSE), "일치 없음"), "결과 없음")</f>
        <v>결과 없음</v>
      </c>
      <c r="Z23" s="43" t="str">
        <f>IF(ISBLANK(KOSDAQ!C10),"",HYPERLINK(KOSDAQ!C10, "▶"))</f>
        <v>▶</v>
      </c>
      <c r="AB23" s="75" t="str">
        <f t="array" ref="AB23">IFERROR(INDEX(종목별전자공시!$E$2:$E$200, MATCH(1,--($AC$4=종목별전자공시!$C$2:$C$200)*(ROWS($A$1:A6)=종목별전자공시!$A$2:$A$200),0)),"")</f>
        <v>타인에대한담보제공결정 (자회사의 주요경영사항)</v>
      </c>
      <c r="AC23" s="48"/>
      <c r="AD23" s="58" t="str">
        <f t="array" ref="AD23">IFERROR(HYPERLINK(INDEX(종목별전자공시!$D$2:$D$200, MATCH(1,--($AC$4=종목별전자공시!$C$2:$C$200)*(ROWS($A$1:A6)=종목별전자공시!$A$2:$A$200),0)),"▶"),"")</f>
        <v>▶</v>
      </c>
      <c r="AE23" s="79" t="s">
        <v>36</v>
      </c>
      <c r="AF23" s="79"/>
    </row>
    <row r="24" spans="1:33" x14ac:dyDescent="0.3">
      <c r="K24" s="47">
        <v>10</v>
      </c>
      <c r="L24" s="82"/>
      <c r="M24" s="47" t="str">
        <f>IFERROR(RIGHT(KOSDAQ!C11,6),"")</f>
        <v>474170</v>
      </c>
      <c r="N24" s="42" t="str">
        <f>IFERROR(KOSDAQ!B11,"")</f>
        <v>루미르</v>
      </c>
      <c r="O24" s="72">
        <f>IFERROR(KOSDAQ!D11,"")</f>
        <v>11540</v>
      </c>
      <c r="P24" s="73" t="str">
        <f>IFERROR(KOSDAQ!E11,"")</f>
        <v>△ 1,690</v>
      </c>
      <c r="Q24" s="74">
        <f>IF(ISBLANK(KOSDAQ!F11),"",KOSDAQ!F11)</f>
        <v>0.1716</v>
      </c>
      <c r="R24" s="42">
        <f>KOSDAQ!G16</f>
        <v>12690514</v>
      </c>
      <c r="S24" s="42">
        <f>KOSDAQ!H16</f>
        <v>2099</v>
      </c>
      <c r="T24" s="42">
        <f>KOSDAQ!I16</f>
        <v>140</v>
      </c>
      <c r="U24" s="42">
        <f>KOSDAQ!J16</f>
        <v>0.68</v>
      </c>
      <c r="V24" s="42">
        <f>KOSDAQ!K16</f>
        <v>11.42</v>
      </c>
      <c r="W24" s="42">
        <f>KOSDAQ!L16</f>
        <v>5.33</v>
      </c>
      <c r="X24" s="42">
        <f>KOSDAQ!M16</f>
        <v>1.04</v>
      </c>
      <c r="Y24" s="42" t="str">
        <f>IFERROR(IF(VLOOKUP(N34, 종목별전자공시!C:C, 2, FALSE)="전자공시", VLOOKUP(N34, 종목별전자공시!C:C, 1, FALSE), "일치 없음"), "결과 없음")</f>
        <v>결과 없음</v>
      </c>
      <c r="Z24" s="43" t="str">
        <f>IF(ISBLANK(KOSDAQ!C11),"",HYPERLINK(KOSDAQ!C11, "▶"))</f>
        <v>▶</v>
      </c>
      <c r="AB24" s="75" t="str">
        <f t="array" ref="AB24">IFERROR(INDEX(종목별전자공시!$E$2:$E$200, MATCH(1,--($AC$4=종목별전자공시!$C$2:$C$200)*(ROWS($A$1:A7)=종목별전자공시!$A$2:$A$200),0)),"")</f>
        <v>타인에대한채무보증결정</v>
      </c>
      <c r="AC24" s="48"/>
      <c r="AD24" s="58" t="str">
        <f t="array" ref="AD24">IFERROR(HYPERLINK(INDEX(종목별전자공시!$D$2:$D$200, MATCH(1,--($AC$4=종목별전자공시!$C$2:$C$200)*(ROWS($A$1:A7)=종목별전자공시!$A$2:$A$200),0)),"▶"),"")</f>
        <v>▶</v>
      </c>
      <c r="AE24" s="84" t="str">
        <f>HYPERLINK("https://www.bok.or.kr/static/jslibrary/pdfjs/viewer.html?file=%2FfileSrc%2Fportal%2F686e75f27bf04f44a8c7c8ad6d32b4bf%2F1%2F65da0166f8334cfe95c57a6e0ea6c4af.pdf","2024년 11월 경제전망보고서(Indigo Book)_FFFFF.pdf")</f>
        <v>2024년 11월 경제전망보고서(Indigo Book)_FFFFF.pdf</v>
      </c>
      <c r="AF24" s="85"/>
    </row>
    <row r="25" spans="1:33" x14ac:dyDescent="0.3">
      <c r="K25" s="60"/>
      <c r="L25" s="60"/>
      <c r="M25" s="60"/>
      <c r="N25" s="61"/>
      <c r="O25" s="61"/>
      <c r="P25" s="62"/>
      <c r="Q25" s="62"/>
      <c r="R25" s="61"/>
      <c r="S25" s="61"/>
      <c r="T25" s="61"/>
      <c r="U25" s="61"/>
      <c r="V25" s="61"/>
      <c r="W25" s="61"/>
      <c r="X25" s="61"/>
      <c r="Y25" s="61"/>
      <c r="Z25" s="63"/>
      <c r="AB25" s="75" t="str">
        <f t="array" ref="AB25">IFERROR(INDEX(종목별전자공시!$E$2:$E$200, MATCH(1,--($AC$4=종목별전자공시!$C$2:$C$200)*(ROWS($A$1:A8)=종목별전자공시!$A$2:$A$200),0)),"")</f>
        <v>임원ㆍ주요주주특정증권등소유상황보고서</v>
      </c>
      <c r="AC25" s="48"/>
      <c r="AD25" s="58" t="str">
        <f t="array" ref="AD25">IFERROR(HYPERLINK(INDEX(종목별전자공시!$D$2:$D$200, MATCH(1,--($AC$4=종목별전자공시!$C$2:$C$200)*(ROWS($A$1:A8)=종목별전자공시!$A$2:$A$200),0)),"▶"),"")</f>
        <v>▶</v>
      </c>
      <c r="AE25" s="86"/>
      <c r="AF25" s="86"/>
    </row>
    <row r="26" spans="1:33" ht="30" customHeight="1" thickBot="1" x14ac:dyDescent="0.35"/>
    <row r="27" spans="1:33" ht="17.25" thickBot="1" x14ac:dyDescent="0.35">
      <c r="B27" s="79" t="s">
        <v>81</v>
      </c>
      <c r="C27" s="79"/>
      <c r="D27" s="79"/>
      <c r="E27" s="79"/>
      <c r="F27" s="79"/>
      <c r="G27" s="79"/>
      <c r="H27" s="79"/>
      <c r="I27" s="79"/>
      <c r="K27" s="79" t="s">
        <v>38</v>
      </c>
      <c r="L27" s="79"/>
      <c r="M27" s="79"/>
      <c r="N27" s="79"/>
      <c r="O27" s="79"/>
      <c r="P27" s="79"/>
      <c r="Q27" s="79"/>
      <c r="R27" s="79"/>
      <c r="S27" s="79"/>
      <c r="T27" s="79"/>
      <c r="U27" s="79"/>
      <c r="V27" s="79"/>
      <c r="W27" s="79"/>
      <c r="X27" s="79"/>
      <c r="Y27" s="79"/>
      <c r="Z27" s="79"/>
      <c r="AB27" s="79" t="s">
        <v>79</v>
      </c>
      <c r="AC27" s="79"/>
      <c r="AD27" s="79"/>
      <c r="AE27" s="79"/>
      <c r="AF27" s="79"/>
    </row>
    <row r="28" spans="1:33" ht="17.25" thickBot="1" x14ac:dyDescent="0.35">
      <c r="K28" s="88" t="s">
        <v>638</v>
      </c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  <c r="W28" s="88"/>
      <c r="X28" s="88"/>
      <c r="Y28" s="88"/>
      <c r="Z28" s="88"/>
      <c r="AB28" s="38" t="s">
        <v>26</v>
      </c>
      <c r="AC28" s="70"/>
      <c r="AD28" s="70"/>
      <c r="AE28" s="70" t="s">
        <v>74</v>
      </c>
      <c r="AF28" s="70" t="s">
        <v>4</v>
      </c>
    </row>
    <row r="29" spans="1:33" x14ac:dyDescent="0.3">
      <c r="A29" s="60"/>
      <c r="B29" s="60"/>
      <c r="C29" s="60"/>
      <c r="D29" s="60"/>
      <c r="E29" s="60"/>
      <c r="F29" s="60"/>
      <c r="G29" s="60"/>
      <c r="H29" s="60"/>
      <c r="I29" s="60"/>
      <c r="J29" s="60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61"/>
      <c r="AB29" s="64" t="str">
        <f t="array" ref="AB29">IFERROR(INDEX(종목별뉴스공시!E:E, SMALL(IF(종목별뉴스공시!A:A=1,ROW(종목별뉴스공시!A:A)),ROWS($A$1:A1))),"")</f>
        <v>티웨이항공 경영권 분쟁 본격화? 판도 가를 요소는?</v>
      </c>
      <c r="AC29" s="65"/>
      <c r="AD29" s="65"/>
      <c r="AE29" s="66" t="str">
        <f t="array" ref="AE29">IFERROR(HYPERLINK(INDEX(종목별뉴스공시!D:D, SMALL(IF(종목별뉴스공시!A:A=1,ROW(종목별뉴스공시!A:A)),ROWS($A$1:A1))),"▶"),"")</f>
        <v>▶</v>
      </c>
      <c r="AF29" s="64" t="str">
        <f t="array" ref="AF29">IFERROR(INDEX(종목별뉴스공시!C:C, SMALL(IF(종목별뉴스공시!A:A=1,ROW(종목별뉴스공시!A:A)),ROWS($A$1:A1))),"")</f>
        <v>티웨이홀딩스</v>
      </c>
    </row>
    <row r="30" spans="1:33" x14ac:dyDescent="0.3"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61"/>
      <c r="AB30" s="64" t="str">
        <f t="array" ref="AB30">IFERROR(INDEX(종목별뉴스공시!E:E, SMALL(IF(종목별뉴스공시!A:A=1,ROW(종목별뉴스공시!A:A)),ROWS($A$1:A2))),"")</f>
        <v>트럼프, AI 규제 풀고 720조 투자…반도체·전력株 급등[핫종목]</v>
      </c>
      <c r="AC30" s="65"/>
      <c r="AD30" s="65"/>
      <c r="AE30" s="66" t="str">
        <f t="array" ref="AE30">IFERROR(HYPERLINK(INDEX(종목별뉴스공시!D:D, SMALL(IF(종목별뉴스공시!A:A=1,ROW(종목별뉴스공시!A:A)),ROWS($A$1:A2))),"▶"),"")</f>
        <v>▶</v>
      </c>
      <c r="AF30" s="64" t="str">
        <f t="array" ref="AF30">IFERROR(INDEX(종목별뉴스공시!C:C, SMALL(IF(종목별뉴스공시!A:A=1,ROW(종목별뉴스공시!A:A)),ROWS($A$1:A2))),"")</f>
        <v>한미반도체</v>
      </c>
      <c r="AG30" s="61"/>
    </row>
    <row r="31" spans="1:33" ht="17.25" thickBot="1" x14ac:dyDescent="0.35"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61"/>
      <c r="AB31" s="64" t="str">
        <f t="array" ref="AB31">IFERROR(INDEX(종목별뉴스공시!E:E, SMALL(IF(종목별뉴스공시!A:A=1,ROW(종목별뉴스공시!A:A)),ROWS($A$1:A3))),"")</f>
        <v>HD현대건설기계, 지난해 영업익 1904억..전년비 26%↓</v>
      </c>
      <c r="AC31" s="65"/>
      <c r="AD31" s="65"/>
      <c r="AE31" s="66" t="str">
        <f t="array" ref="AE31">IFERROR(HYPERLINK(INDEX(종목별뉴스공시!D:D, SMALL(IF(종목별뉴스공시!A:A=1,ROW(종목별뉴스공시!A:A)),ROWS($A$1:A3))),"▶"),"")</f>
        <v>▶</v>
      </c>
      <c r="AF31" s="64" t="str">
        <f t="array" ref="AF31">IFERROR(INDEX(종목별뉴스공시!C:C, SMALL(IF(종목별뉴스공시!A:A=1,ROW(종목별뉴스공시!A:A)),ROWS($A$1:A3))),"")</f>
        <v>HD현대건설기계</v>
      </c>
      <c r="AG31" s="61"/>
    </row>
    <row r="32" spans="1:33" ht="17.25" thickBot="1" x14ac:dyDescent="0.35">
      <c r="K32" s="77" t="s">
        <v>7</v>
      </c>
      <c r="L32" s="77"/>
      <c r="M32" s="77" t="s">
        <v>26</v>
      </c>
      <c r="N32" s="77"/>
      <c r="O32" s="77"/>
      <c r="P32" s="77"/>
      <c r="Q32" s="77"/>
      <c r="R32" s="38"/>
      <c r="S32" s="38"/>
      <c r="T32" s="38"/>
      <c r="U32" s="38"/>
      <c r="V32" s="38"/>
      <c r="W32" s="38"/>
      <c r="X32" s="38"/>
      <c r="Y32" s="38"/>
      <c r="Z32" s="38" t="s">
        <v>5</v>
      </c>
      <c r="AA32" s="61"/>
      <c r="AB32" s="64" t="str">
        <f t="array" ref="AB32">IFERROR(INDEX(종목별뉴스공시!E:E, SMALL(IF(종목별뉴스공시!A:A=1,ROW(종목별뉴스공시!A:A)),ROWS($A$1:A4))),"")</f>
        <v>금호전기 "자회사 브릭메이트, AI 기반 드론 안전점검 플랫폼 개발 착...</v>
      </c>
      <c r="AC32" s="65"/>
      <c r="AD32" s="65"/>
      <c r="AE32" s="66" t="str">
        <f t="array" ref="AE32">IFERROR(HYPERLINK(INDEX(종목별뉴스공시!D:D, SMALL(IF(종목별뉴스공시!A:A=1,ROW(종목별뉴스공시!A:A)),ROWS($A$1:A4))),"▶"),"")</f>
        <v>▶</v>
      </c>
      <c r="AF32" s="64" t="str">
        <f t="array" ref="AF32">IFERROR(INDEX(종목별뉴스공시!C:C, SMALL(IF(종목별뉴스공시!A:A=1,ROW(종목별뉴스공시!A:A)),ROWS($A$1:A4))),"")</f>
        <v>금호전기</v>
      </c>
      <c r="AG32" s="61"/>
    </row>
    <row r="33" spans="1:33" x14ac:dyDescent="0.3">
      <c r="K33" s="76" t="str">
        <f>IFERROR(주요뉴스!$D2,"")</f>
        <v xml:space="preserve">이데일리 </v>
      </c>
      <c r="L33" s="76"/>
      <c r="M33" s="61" t="str">
        <f>IFERROR(주요뉴스!$A2,"")</f>
        <v>호흡 긴 대체투자 확대추세인데…연기금 CIO 임기 "너무 짧다"</v>
      </c>
      <c r="N33" s="61"/>
      <c r="O33" s="61"/>
      <c r="P33" s="61"/>
      <c r="Q33" s="61"/>
      <c r="R33" s="65"/>
      <c r="S33" s="65"/>
      <c r="T33" s="65"/>
      <c r="U33" s="65"/>
      <c r="V33" s="65"/>
      <c r="W33" s="65"/>
      <c r="X33" s="65"/>
      <c r="Y33" s="65"/>
      <c r="Z33" s="71" t="str">
        <f>IF(주요뉴스!$B2="","",HYPERLINK(주요뉴스!$B2,"▶"))</f>
        <v>▶</v>
      </c>
      <c r="AA33" s="61"/>
      <c r="AB33" s="64" t="str">
        <f t="array" ref="AB33">IFERROR(INDEX(종목별뉴스공시!E:E, SMALL(IF(종목별뉴스공시!A:A=1,ROW(종목별뉴스공시!A:A)),ROWS($A$1:A5))),"")</f>
        <v>韓 증시 부진에 MSCI서 종목 대거 편출 전망…편입 가능성은 '뚝'</v>
      </c>
      <c r="AC33" s="65"/>
      <c r="AD33" s="65"/>
      <c r="AE33" s="66" t="str">
        <f t="array" ref="AE33">IFERROR(HYPERLINK(INDEX(종목별뉴스공시!D:D, SMALL(IF(종목별뉴스공시!A:A=1,ROW(종목별뉴스공시!A:A)),ROWS($A$1:A5))),"▶"),"")</f>
        <v>▶</v>
      </c>
      <c r="AF33" s="64" t="str">
        <f t="array" ref="AF33">IFERROR(INDEX(종목별뉴스공시!C:C, SMALL(IF(종목별뉴스공시!A:A=1,ROW(종목별뉴스공시!A:A)),ROWS($A$1:A5))),"")</f>
        <v>두산</v>
      </c>
      <c r="AG33" s="61"/>
    </row>
    <row r="34" spans="1:33" x14ac:dyDescent="0.3">
      <c r="K34" s="76" t="str">
        <f>IFERROR(주요뉴스!$D3,"")</f>
        <v xml:space="preserve">비즈워치 </v>
      </c>
      <c r="L34" s="76"/>
      <c r="M34" s="61" t="str">
        <f>IFERROR(주요뉴스!$A3,"")</f>
        <v>최윤범, 한밤의 기습 반격…고려아연 임시주총 파행 예고</v>
      </c>
      <c r="N34" s="61"/>
      <c r="O34" s="61"/>
      <c r="P34" s="61"/>
      <c r="Q34" s="61"/>
      <c r="R34" s="65"/>
      <c r="S34" s="65"/>
      <c r="T34" s="65"/>
      <c r="U34" s="65"/>
      <c r="V34" s="65"/>
      <c r="W34" s="65"/>
      <c r="X34" s="65"/>
      <c r="Y34" s="65"/>
      <c r="Z34" s="71" t="str">
        <f>IF(주요뉴스!$B3="","",HYPERLINK(주요뉴스!$B3,"▶"))</f>
        <v>▶</v>
      </c>
      <c r="AA34" s="61"/>
      <c r="AB34" s="64" t="str">
        <f t="array" ref="AB34">IFERROR(INDEX(종목별뉴스공시!E:E, SMALL(IF(종목별뉴스공시!A:A=1,ROW(종목별뉴스공시!A:A)),ROWS($A$1:A6))),"")</f>
        <v>[특징주] 더존비즈온, AI도구 성과 기대감에 9.5%↑</v>
      </c>
      <c r="AC34" s="65"/>
      <c r="AD34" s="65"/>
      <c r="AE34" s="66" t="str">
        <f t="array" ref="AE34">IFERROR(HYPERLINK(INDEX(종목별뉴스공시!D:D, SMALL(IF(종목별뉴스공시!A:A=1,ROW(종목별뉴스공시!A:A)),ROWS($A$1:A6))),"▶"),"")</f>
        <v>▶</v>
      </c>
      <c r="AF34" s="64" t="str">
        <f t="array" ref="AF34">IFERROR(INDEX(종목별뉴스공시!C:C, SMALL(IF(종목별뉴스공시!A:A=1,ROW(종목별뉴스공시!A:A)),ROWS($A$1:A6))),"")</f>
        <v>더존비즈온</v>
      </c>
      <c r="AG34" s="61"/>
    </row>
    <row r="35" spans="1:33" x14ac:dyDescent="0.3">
      <c r="K35" s="76" t="str">
        <f>IFERROR(주요뉴스!$D4,"")</f>
        <v xml:space="preserve">한국경제 </v>
      </c>
      <c r="L35" s="76"/>
      <c r="M35" s="61" t="str">
        <f>IFERROR(주요뉴스!$A4,"")</f>
        <v>고려아연, 주총 하루 전 '상호주 제한' 카드 꺼냈다…영풍 의결권 제한 시도</v>
      </c>
      <c r="N35" s="61"/>
      <c r="O35" s="61"/>
      <c r="P35" s="61"/>
      <c r="Q35" s="61"/>
      <c r="R35" s="65"/>
      <c r="S35" s="65"/>
      <c r="T35" s="65"/>
      <c r="U35" s="65"/>
      <c r="V35" s="65"/>
      <c r="W35" s="65"/>
      <c r="X35" s="65"/>
      <c r="Y35" s="65"/>
      <c r="Z35" s="71" t="str">
        <f>IF(주요뉴스!$B4="","",HYPERLINK(주요뉴스!$B4,"▶"))</f>
        <v>▶</v>
      </c>
      <c r="AA35" s="61"/>
      <c r="AB35" s="64" t="str">
        <f t="array" ref="AB35">IFERROR(INDEX(종목별뉴스공시!E:E, SMALL(IF(종목별뉴스공시!A:A=1,ROW(종목별뉴스공시!A:A)),ROWS($A$1:A7))),"")</f>
        <v>바이든의 전기차 대신 트럼프의 조선으로 달린다 
동영상기사</v>
      </c>
      <c r="AC35" s="65"/>
      <c r="AD35" s="65"/>
      <c r="AE35" s="66" t="str">
        <f t="array" ref="AE35">IFERROR(HYPERLINK(INDEX(종목별뉴스공시!D:D, SMALL(IF(종목별뉴스공시!A:A=1,ROW(종목별뉴스공시!A:A)),ROWS($A$1:A7))),"▶"),"")</f>
        <v>▶</v>
      </c>
      <c r="AF35" s="64" t="str">
        <f t="array" ref="AF35">IFERROR(INDEX(종목별뉴스공시!C:C, SMALL(IF(종목별뉴스공시!A:A=1,ROW(종목별뉴스공시!A:A)),ROWS($A$1:A7))),"")</f>
        <v>HD현대인프라코어</v>
      </c>
      <c r="AG35" s="61"/>
    </row>
    <row r="36" spans="1:33" x14ac:dyDescent="0.3">
      <c r="K36" s="76" t="str">
        <f>IFERROR(주요뉴스!$D5,"")</f>
        <v xml:space="preserve">헤럴드경제 </v>
      </c>
      <c r="L36" s="76"/>
      <c r="M36" s="61" t="str">
        <f>IFERROR(주요뉴스!$A5,"")</f>
        <v>순환출자까지 감행한 고려아연…MBK “주총 파행 꼼수” 비판 [투자360]</v>
      </c>
      <c r="N36" s="61"/>
      <c r="O36" s="61"/>
      <c r="P36" s="61"/>
      <c r="Q36" s="61"/>
      <c r="R36" s="65"/>
      <c r="S36" s="65"/>
      <c r="T36" s="65"/>
      <c r="U36" s="65"/>
      <c r="V36" s="65"/>
      <c r="W36" s="65"/>
      <c r="X36" s="65"/>
      <c r="Y36" s="65"/>
      <c r="Z36" s="71" t="str">
        <f>IF(주요뉴스!$B5="","",HYPERLINK(주요뉴스!$B5,"▶"))</f>
        <v>▶</v>
      </c>
      <c r="AA36" s="61"/>
      <c r="AB36" s="64" t="str">
        <f t="array" ref="AB36">IFERROR(INDEX(종목별뉴스공시!E:E, SMALL(IF(종목별뉴스공시!A:A=1,ROW(종목별뉴스공시!A:A)),ROWS($A$1:A8))),"")</f>
        <v>트럼프 韓 관세 언급 않자 코스피 ‘쑥’…AI 투자 소식에 반도체株 ....</v>
      </c>
      <c r="AC36" s="65"/>
      <c r="AD36" s="65"/>
      <c r="AE36" s="66" t="str">
        <f t="array" ref="AE36">IFERROR(HYPERLINK(INDEX(종목별뉴스공시!D:D, SMALL(IF(종목별뉴스공시!A:A=1,ROW(종목별뉴스공시!A:A)),ROWS($A$1:A8))),"▶"),"")</f>
        <v>▶</v>
      </c>
      <c r="AF36" s="64" t="str">
        <f t="array" ref="AF36">IFERROR(INDEX(종목별뉴스공시!C:C, SMALL(IF(종목별뉴스공시!A:A=1,ROW(종목별뉴스공시!A:A)),ROWS($A$1:A8))),"")</f>
        <v>아이윈플러스</v>
      </c>
      <c r="AG36" s="61"/>
    </row>
    <row r="37" spans="1:33" x14ac:dyDescent="0.3">
      <c r="K37" s="76" t="str">
        <f>IFERROR(주요뉴스!$D6,"")</f>
        <v xml:space="preserve">매일경제 </v>
      </c>
      <c r="L37" s="76"/>
      <c r="M37" s="61" t="str">
        <f>IFERROR(주요뉴스!$A6,"")</f>
        <v>“한국 증시, 갈수록 힘빠지네”…이 지수에서 무더기로 퇴출 될 판이라는데</v>
      </c>
      <c r="N37" s="61"/>
      <c r="O37" s="61"/>
      <c r="P37" s="61"/>
      <c r="Q37" s="61"/>
      <c r="R37" s="65"/>
      <c r="S37" s="65"/>
      <c r="T37" s="65"/>
      <c r="U37" s="65"/>
      <c r="V37" s="65"/>
      <c r="W37" s="65"/>
      <c r="X37" s="65"/>
      <c r="Y37" s="65"/>
      <c r="Z37" s="71" t="str">
        <f>IF(주요뉴스!$B6="","",HYPERLINK(주요뉴스!$B6,"▶"))</f>
        <v>▶</v>
      </c>
      <c r="AA37" s="61"/>
      <c r="AB37" s="64" t="str">
        <f t="array" ref="AB37">IFERROR(INDEX(종목별뉴스공시!E:E, SMALL(IF(종목별뉴스공시!A:A=1,ROW(종목별뉴스공시!A:A)),ROWS($A$1:A9))),"")</f>
        <v>트럼프 韓 관세 언급 않자 코스피 ‘쑥’…AI 투자 소식에 반도체株 ....</v>
      </c>
      <c r="AC37" s="65"/>
      <c r="AD37" s="65"/>
      <c r="AE37" s="66" t="str">
        <f t="array" ref="AE37">IFERROR(HYPERLINK(INDEX(종목별뉴스공시!D:D, SMALL(IF(종목별뉴스공시!A:A=1,ROW(종목별뉴스공시!A:A)),ROWS($A$1:A9))),"▶"),"")</f>
        <v>▶</v>
      </c>
      <c r="AF37" s="64" t="str">
        <f t="array" ref="AF37">IFERROR(INDEX(종목별뉴스공시!C:C, SMALL(IF(종목별뉴스공시!A:A=1,ROW(종목별뉴스공시!A:A)),ROWS($A$1:A9))),"")</f>
        <v>빛과전자</v>
      </c>
      <c r="AG37" s="61"/>
    </row>
    <row r="38" spans="1:33" x14ac:dyDescent="0.3">
      <c r="A38" s="67"/>
      <c r="K38" s="76" t="str">
        <f>IFERROR(주요뉴스!$D7,"")</f>
        <v xml:space="preserve">이데일리 </v>
      </c>
      <c r="L38" s="76"/>
      <c r="M38" s="61" t="str">
        <f>IFERROR(주요뉴스!$A7,"")</f>
        <v>韓 증시 부진에 MSCI서 종목 대거 편출 전망…편입 가능성은 '뚝'</v>
      </c>
      <c r="N38" s="61"/>
      <c r="O38" s="61"/>
      <c r="P38" s="61"/>
      <c r="Q38" s="61"/>
      <c r="R38" s="65"/>
      <c r="S38" s="65"/>
      <c r="T38" s="65"/>
      <c r="U38" s="65"/>
      <c r="V38" s="65"/>
      <c r="W38" s="65"/>
      <c r="X38" s="65"/>
      <c r="Y38" s="65"/>
      <c r="Z38" s="71" t="str">
        <f>IF(주요뉴스!$B7="","",HYPERLINK(주요뉴스!$B7,"▶"))</f>
        <v>▶</v>
      </c>
      <c r="AA38" s="61"/>
      <c r="AB38" s="64" t="str">
        <f t="array" ref="AB38">IFERROR(INDEX(종목별뉴스공시!E:E, SMALL(IF(종목별뉴스공시!A:A=1,ROW(종목별뉴스공시!A:A)),ROWS($A$1:A10))),"")</f>
        <v>베셀, 80% 무상감자 후 거래재개 '上'(종합)</v>
      </c>
      <c r="AC38" s="65"/>
      <c r="AD38" s="65"/>
      <c r="AE38" s="66" t="str">
        <f t="array" ref="AE38">IFERROR(HYPERLINK(INDEX(종목별뉴스공시!D:D, SMALL(IF(종목별뉴스공시!A:A=1,ROW(종목별뉴스공시!A:A)),ROWS($A$1:A10))),"▶"),"")</f>
        <v>▶</v>
      </c>
      <c r="AF38" s="64" t="str">
        <f t="array" ref="AF38">IFERROR(INDEX(종목별뉴스공시!C:C, SMALL(IF(종목별뉴스공시!A:A=1,ROW(종목별뉴스공시!A:A)),ROWS($A$1:A10))),"")</f>
        <v>베셀</v>
      </c>
      <c r="AG38" s="61"/>
    </row>
    <row r="39" spans="1:33" x14ac:dyDescent="0.3">
      <c r="A39" s="68"/>
      <c r="K39" s="76" t="str">
        <f>IFERROR(주요뉴스!$D8,"")</f>
        <v xml:space="preserve">서울경제 </v>
      </c>
      <c r="L39" s="76"/>
      <c r="M39" s="61" t="str">
        <f>IFERROR(주요뉴스!$A8,"")</f>
        <v>"당분간 미국채·한국 증시가 환율 안정의 키"</v>
      </c>
      <c r="N39" s="61"/>
      <c r="O39" s="61"/>
      <c r="P39" s="61"/>
      <c r="Q39" s="61"/>
      <c r="R39" s="65"/>
      <c r="S39" s="65"/>
      <c r="T39" s="65"/>
      <c r="U39" s="65"/>
      <c r="V39" s="65"/>
      <c r="W39" s="65"/>
      <c r="X39" s="65"/>
      <c r="Y39" s="65"/>
      <c r="Z39" s="71" t="str">
        <f>IF(주요뉴스!$B8="","",HYPERLINK(주요뉴스!$B8,"▶"))</f>
        <v>▶</v>
      </c>
      <c r="AA39" s="61"/>
      <c r="AB39" s="64" t="str">
        <f t="array" ref="AB39">IFERROR(INDEX(종목별뉴스공시!E:E, SMALL(IF(종목별뉴스공시!A:A=1,ROW(종목별뉴스공시!A:A)),ROWS($A$1:A11))),"")</f>
        <v>오킨스전자, HBM 수율 개선 핵심 소재 개발... SK·삼성향 양산 ...</v>
      </c>
      <c r="AC39" s="65"/>
      <c r="AD39" s="65"/>
      <c r="AE39" s="66" t="str">
        <f t="array" ref="AE39">IFERROR(HYPERLINK(INDEX(종목별뉴스공시!D:D, SMALL(IF(종목별뉴스공시!A:A=1,ROW(종목별뉴스공시!A:A)),ROWS($A$1:A11))),"▶"),"")</f>
        <v>▶</v>
      </c>
      <c r="AF39" s="64" t="str">
        <f t="array" ref="AF39">IFERROR(INDEX(종목별뉴스공시!C:C, SMALL(IF(종목별뉴스공시!A:A=1,ROW(종목별뉴스공시!A:A)),ROWS($A$1:A11))),"")</f>
        <v>오킨스전자</v>
      </c>
      <c r="AG39" s="61"/>
    </row>
    <row r="40" spans="1:33" x14ac:dyDescent="0.3">
      <c r="A40" s="68"/>
      <c r="K40" s="76" t="str">
        <f>IFERROR(주요뉴스!$D9,"")</f>
        <v xml:space="preserve">서울경제 </v>
      </c>
      <c r="L40" s="76"/>
      <c r="M40" s="61" t="str">
        <f>IFERROR(주요뉴스!$A9,"")</f>
        <v>이동채 에코프로 창업주 "캐즘 탓 그만…R&amp;D로 구조 개선해야”</v>
      </c>
      <c r="N40" s="61"/>
      <c r="O40" s="61"/>
      <c r="P40" s="61"/>
      <c r="Q40" s="61"/>
      <c r="R40" s="65"/>
      <c r="S40" s="65"/>
      <c r="T40" s="65"/>
      <c r="U40" s="65"/>
      <c r="V40" s="65"/>
      <c r="W40" s="65"/>
      <c r="X40" s="65"/>
      <c r="Y40" s="65"/>
      <c r="Z40" s="71" t="str">
        <f>IF(주요뉴스!$B9="","",HYPERLINK(주요뉴스!$B9,"▶"))</f>
        <v>▶</v>
      </c>
      <c r="AA40" s="61"/>
      <c r="AB40" s="64" t="str">
        <f t="array" ref="AB40">IFERROR(INDEX(종목별뉴스공시!E:E, SMALL(IF(종목별뉴스공시!A:A=1,ROW(종목별뉴스공시!A:A)),ROWS($A$1:A12))),"")</f>
        <v>[마켓뷰] 코스피, 트럼프 당선 사태(?) 후 처음 2540선 재등정…...</v>
      </c>
      <c r="AC40" s="65"/>
      <c r="AD40" s="65"/>
      <c r="AE40" s="66" t="str">
        <f t="array" ref="AE40">IFERROR(HYPERLINK(INDEX(종목별뉴스공시!D:D, SMALL(IF(종목별뉴스공시!A:A=1,ROW(종목별뉴스공시!A:A)),ROWS($A$1:A12))),"▶"),"")</f>
        <v>▶</v>
      </c>
      <c r="AF40" s="64" t="str">
        <f t="array" ref="AF40">IFERROR(INDEX(종목별뉴스공시!C:C, SMALL(IF(종목별뉴스공시!A:A=1,ROW(종목별뉴스공시!A:A)),ROWS($A$1:A12))),"")</f>
        <v>루미르</v>
      </c>
      <c r="AG40" s="61"/>
    </row>
    <row r="41" spans="1:33" x14ac:dyDescent="0.3">
      <c r="A41" s="68"/>
      <c r="K41" s="76" t="str">
        <f>IFERROR(주요뉴스!$D10,"")</f>
        <v xml:space="preserve">파이낸셜뉴스 </v>
      </c>
      <c r="L41" s="76"/>
      <c r="M41" s="61" t="str">
        <f>IFERROR(주요뉴스!$A10,"")</f>
        <v>"트럼프 2기 투자 유망업종은 조선·바이오·우주·방산·자율주행·AI" [인터뷰]</v>
      </c>
      <c r="N41" s="61"/>
      <c r="O41" s="61"/>
      <c r="P41" s="61"/>
      <c r="Q41" s="61"/>
      <c r="R41" s="65"/>
      <c r="S41" s="65"/>
      <c r="T41" s="65"/>
      <c r="U41" s="65"/>
      <c r="V41" s="65"/>
      <c r="W41" s="65"/>
      <c r="X41" s="65"/>
      <c r="Y41" s="65"/>
      <c r="Z41" s="71" t="str">
        <f>IF(주요뉴스!$B10="","",HYPERLINK(주요뉴스!$B10,"▶"))</f>
        <v>▶</v>
      </c>
      <c r="AA41" s="61"/>
      <c r="AB41" s="64" t="str">
        <f t="array" ref="AB41">IFERROR(INDEX(종목별뉴스공시!E:E, SMALL(IF(종목별뉴스공시!A:A=1,ROW(종목별뉴스공시!A:A)),ROWS($A$1:A13))),"")</f>
        <v/>
      </c>
      <c r="AC41" s="65"/>
      <c r="AD41" s="65"/>
      <c r="AE41" s="66" t="str">
        <f t="array" ref="AE41">IFERROR(HYPERLINK(INDEX(종목별뉴스공시!D:D, SMALL(IF(종목별뉴스공시!A:A=1,ROW(종목별뉴스공시!A:A)),ROWS($A$1:A13))),"▶"),"")</f>
        <v/>
      </c>
      <c r="AF41" s="64" t="str">
        <f t="array" ref="AF41">IFERROR(INDEX(종목별뉴스공시!C:C, SMALL(IF(종목별뉴스공시!A:A=1,ROW(종목별뉴스공시!A:A)),ROWS($A$1:A13))),"")</f>
        <v/>
      </c>
      <c r="AG41" s="61"/>
    </row>
    <row r="42" spans="1:33" x14ac:dyDescent="0.3">
      <c r="A42" s="68"/>
      <c r="K42" s="76" t="str">
        <f>IFERROR(주요뉴스!$D11,"")</f>
        <v xml:space="preserve">이데일리 </v>
      </c>
      <c r="L42" s="76"/>
      <c r="M42" s="61" t="str">
        <f>IFERROR(주요뉴스!$A11,"")</f>
        <v>LG CNS 일반청약에 증거금 21조원 몰려…IPO 시장 온기들까</v>
      </c>
      <c r="N42" s="61"/>
      <c r="O42" s="61"/>
      <c r="P42" s="61"/>
      <c r="Q42" s="61"/>
      <c r="R42" s="65"/>
      <c r="S42" s="65"/>
      <c r="T42" s="65"/>
      <c r="U42" s="65"/>
      <c r="V42" s="65"/>
      <c r="W42" s="65"/>
      <c r="X42" s="65"/>
      <c r="Y42" s="65"/>
      <c r="Z42" s="71" t="str">
        <f>IF(주요뉴스!$B11="","",HYPERLINK(주요뉴스!$B11,"▶"))</f>
        <v>▶</v>
      </c>
      <c r="AA42" s="61"/>
      <c r="AB42" s="64" t="str">
        <f t="array" ref="AB42">IFERROR(INDEX(종목별뉴스공시!E:E, SMALL(IF(종목별뉴스공시!A:A=1,ROW(종목별뉴스공시!A:A)),ROWS($A$1:A14))),"")</f>
        <v/>
      </c>
      <c r="AC42" s="65"/>
      <c r="AD42" s="65"/>
      <c r="AE42" s="66" t="str">
        <f t="array" ref="AE42">IFERROR(HYPERLINK(INDEX(종목별뉴스공시!D:D, SMALL(IF(종목별뉴스공시!A:A=1,ROW(종목별뉴스공시!A:A)),ROWS($A$1:A14))),"▶"),"")</f>
        <v/>
      </c>
      <c r="AF42" s="64" t="str">
        <f t="array" ref="AF42">IFERROR(INDEX(종목별뉴스공시!C:C, SMALL(IF(종목별뉴스공시!A:A=1,ROW(종목별뉴스공시!A:A)),ROWS($A$1:A14))),"")</f>
        <v/>
      </c>
      <c r="AG42" s="61"/>
    </row>
    <row r="43" spans="1:33" s="60" customFormat="1" x14ac:dyDescent="0.3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76" t="str">
        <f>IFERROR(주요뉴스!$D12,"")</f>
        <v xml:space="preserve">매일경제 </v>
      </c>
      <c r="L43" s="76"/>
      <c r="M43" s="61" t="str">
        <f>IFERROR(주요뉴스!$A12,"")</f>
        <v>쪼그라드는 MSCI한국지수…11종목 '아웃'</v>
      </c>
      <c r="N43" s="61"/>
      <c r="O43" s="61"/>
      <c r="P43" s="61"/>
      <c r="Q43" s="61"/>
      <c r="R43" s="65"/>
      <c r="S43" s="65"/>
      <c r="T43" s="65"/>
      <c r="U43" s="65"/>
      <c r="V43" s="65"/>
      <c r="W43" s="65"/>
      <c r="X43" s="65"/>
      <c r="Y43" s="65"/>
      <c r="Z43" s="71" t="str">
        <f>IF(주요뉴스!$B12="","",HYPERLINK(주요뉴스!$B12,"▶"))</f>
        <v>▶</v>
      </c>
      <c r="AA43" s="61"/>
      <c r="AB43" s="64" t="str">
        <f t="array" ref="AB43">IFERROR(INDEX(종목별뉴스공시!E:E, SMALL(IF(종목별뉴스공시!A:A=1,ROW(종목별뉴스공시!A:A)),ROWS($A$1:A15))),"")</f>
        <v/>
      </c>
      <c r="AC43" s="65"/>
      <c r="AD43" s="65"/>
      <c r="AE43" s="66" t="str">
        <f t="array" ref="AE43">IFERROR(HYPERLINK(INDEX(종목별뉴스공시!D:D, SMALL(IF(종목별뉴스공시!A:A=1,ROW(종목별뉴스공시!A:A)),ROWS($A$1:A15))),"▶"),"")</f>
        <v/>
      </c>
      <c r="AF43" s="64" t="str">
        <f t="array" ref="AF43">IFERROR(INDEX(종목별뉴스공시!C:C, SMALL(IF(종목별뉴스공시!A:A=1,ROW(종목별뉴스공시!A:A)),ROWS($A$1:A15))),"")</f>
        <v/>
      </c>
      <c r="AG43" s="61"/>
    </row>
    <row r="44" spans="1:33" x14ac:dyDescent="0.3">
      <c r="K44" s="76" t="str">
        <f>IFERROR(주요뉴스!$D13,"")</f>
        <v xml:space="preserve">한국경제 </v>
      </c>
      <c r="L44" s="76"/>
      <c r="M44" s="61" t="str">
        <f>IFERROR(주요뉴스!$A13,"")</f>
        <v>"올해 美선 QQQ, 韓은 조선주 유망"</v>
      </c>
      <c r="N44" s="61"/>
      <c r="O44" s="61"/>
      <c r="P44" s="61"/>
      <c r="Q44" s="61"/>
      <c r="R44" s="65"/>
      <c r="S44" s="65"/>
      <c r="T44" s="65"/>
      <c r="U44" s="65"/>
      <c r="V44" s="65"/>
      <c r="W44" s="65"/>
      <c r="X44" s="65"/>
      <c r="Y44" s="65"/>
      <c r="Z44" s="71" t="str">
        <f>IF(주요뉴스!$B13="","",HYPERLINK(주요뉴스!$B13,"▶"))</f>
        <v>▶</v>
      </c>
      <c r="AA44" s="61"/>
      <c r="AB44" s="64" t="str">
        <f t="array" ref="AB44">IFERROR(INDEX(종목별뉴스공시!E:E, SMALL(IF(종목별뉴스공시!A:A=1,ROW(종목별뉴스공시!A:A)),ROWS($A$1:A16))),"")</f>
        <v/>
      </c>
      <c r="AC44" s="65"/>
      <c r="AD44" s="65"/>
      <c r="AE44" s="66" t="str">
        <f t="array" ref="AE44">IFERROR(HYPERLINK(INDEX(종목별뉴스공시!D:D, SMALL(IF(종목별뉴스공시!A:A=1,ROW(종목별뉴스공시!A:A)),ROWS($A$1:A16))),"▶"),"")</f>
        <v/>
      </c>
      <c r="AF44" s="64" t="str">
        <f t="array" ref="AF44">IFERROR(INDEX(종목별뉴스공시!C:C, SMALL(IF(종목별뉴스공시!A:A=1,ROW(종목별뉴스공시!A:A)),ROWS($A$1:A16))),"")</f>
        <v/>
      </c>
      <c r="AG44" s="61"/>
    </row>
    <row r="45" spans="1:33" x14ac:dyDescent="0.3">
      <c r="K45" s="76" t="str">
        <f>IFERROR(주요뉴스!$D14,"")</f>
        <v xml:space="preserve">매일경제 </v>
      </c>
      <c r="L45" s="76"/>
      <c r="M45" s="61" t="str">
        <f>IFERROR(주요뉴스!$A14,"")</f>
        <v>[단독] “국내서만 하루 거래 규모 10억弗”…‘트럼프 밈’ 타고 치솟는 스테이블 코인</v>
      </c>
      <c r="N45" s="61"/>
      <c r="O45" s="61"/>
      <c r="P45" s="61"/>
      <c r="Q45" s="61"/>
      <c r="R45" s="65"/>
      <c r="S45" s="65"/>
      <c r="T45" s="65"/>
      <c r="U45" s="65"/>
      <c r="V45" s="65"/>
      <c r="W45" s="65"/>
      <c r="X45" s="65"/>
      <c r="Y45" s="65"/>
      <c r="Z45" s="71" t="str">
        <f>IF(주요뉴스!$B14="","",HYPERLINK(주요뉴스!$B14,"▶"))</f>
        <v>▶</v>
      </c>
      <c r="AA45" s="61"/>
      <c r="AB45" s="64" t="str">
        <f t="array" ref="AB45">IFERROR(INDEX(종목별뉴스공시!E:E, SMALL(IF(종목별뉴스공시!A:A=1,ROW(종목별뉴스공시!A:A)),ROWS($A$1:A17))),"")</f>
        <v/>
      </c>
      <c r="AC45" s="65"/>
      <c r="AD45" s="65"/>
      <c r="AE45" s="66" t="str">
        <f t="array" ref="AE45">IFERROR(HYPERLINK(INDEX(종목별뉴스공시!D:D, SMALL(IF(종목별뉴스공시!A:A=1,ROW(종목별뉴스공시!A:A)),ROWS($A$1:A17))),"▶"),"")</f>
        <v/>
      </c>
      <c r="AF45" s="64" t="str">
        <f t="array" ref="AF45">IFERROR(INDEX(종목별뉴스공시!C:C, SMALL(IF(종목별뉴스공시!A:A=1,ROW(종목별뉴스공시!A:A)),ROWS($A$1:A17))),"")</f>
        <v/>
      </c>
      <c r="AG45" s="61"/>
    </row>
    <row r="46" spans="1:33" ht="18" customHeight="1" x14ac:dyDescent="0.3">
      <c r="K46" s="76" t="str">
        <f>IFERROR(주요뉴스!$D15,"")</f>
        <v xml:space="preserve">한국경제TV </v>
      </c>
      <c r="L46" s="76"/>
      <c r="M46" s="61" t="str">
        <f>IFERROR(주요뉴스!$A15,"")</f>
        <v>[단독] 122개 ETF 전부 손본다…'54조' TR 영향권</v>
      </c>
      <c r="N46" s="61"/>
      <c r="O46" s="61"/>
      <c r="P46" s="61"/>
      <c r="Q46" s="61"/>
      <c r="R46" s="65"/>
      <c r="S46" s="65"/>
      <c r="T46" s="65"/>
      <c r="U46" s="65"/>
      <c r="V46" s="65"/>
      <c r="W46" s="65"/>
      <c r="X46" s="65"/>
      <c r="Y46" s="65"/>
      <c r="Z46" s="71" t="str">
        <f>IF(주요뉴스!$B15="","",HYPERLINK(주요뉴스!$B15,"▶"))</f>
        <v>▶</v>
      </c>
      <c r="AA46" s="61"/>
      <c r="AB46" s="64" t="str">
        <f t="array" ref="AB46">IFERROR(INDEX(종목별뉴스공시!E:E, SMALL(IF(종목별뉴스공시!A:A=1,ROW(종목별뉴스공시!A:A)),ROWS($A$1:A18))),"")</f>
        <v/>
      </c>
      <c r="AC46" s="65"/>
      <c r="AD46" s="65"/>
      <c r="AE46" s="66" t="str">
        <f t="array" ref="AE46">IFERROR(HYPERLINK(INDEX(종목별뉴스공시!D:D, SMALL(IF(종목별뉴스공시!A:A=1,ROW(종목별뉴스공시!A:A)),ROWS($A$1:A18))),"▶"),"")</f>
        <v/>
      </c>
      <c r="AF46" s="64" t="str">
        <f t="array" ref="AF46">IFERROR(INDEX(종목별뉴스공시!C:C, SMALL(IF(종목별뉴스공시!A:A=1,ROW(종목별뉴스공시!A:A)),ROWS($A$1:A18))),"")</f>
        <v/>
      </c>
      <c r="AG46" s="61"/>
    </row>
    <row r="47" spans="1:33" x14ac:dyDescent="0.3">
      <c r="K47" s="76" t="str">
        <f>IFERROR(주요뉴스!$D16,"")</f>
        <v xml:space="preserve">조선비즈 </v>
      </c>
      <c r="L47" s="76"/>
      <c r="M47" s="61" t="str">
        <f>IFERROR(주요뉴스!$A16,"")</f>
        <v>‘상반기 IPO 대어’ LG CNS 일반 청약에 21兆 몰려</v>
      </c>
      <c r="N47" s="61"/>
      <c r="O47" s="61"/>
      <c r="P47" s="61"/>
      <c r="Q47" s="61"/>
      <c r="R47" s="65"/>
      <c r="S47" s="65"/>
      <c r="T47" s="65"/>
      <c r="U47" s="65"/>
      <c r="V47" s="65"/>
      <c r="W47" s="65"/>
      <c r="X47" s="65"/>
      <c r="Y47" s="65"/>
      <c r="Z47" s="71" t="str">
        <f>IF(주요뉴스!$B16="","",HYPERLINK(주요뉴스!$B16,"▶"))</f>
        <v>▶</v>
      </c>
      <c r="AA47" s="61"/>
      <c r="AB47" s="64" t="str">
        <f t="array" ref="AB47">IFERROR(INDEX(종목별뉴스공시!E:E, SMALL(IF(종목별뉴스공시!A:A=1,ROW(종목별뉴스공시!A:A)),ROWS($A$1:A19))),"")</f>
        <v/>
      </c>
      <c r="AC47" s="65"/>
      <c r="AD47" s="65"/>
      <c r="AE47" s="66" t="str">
        <f t="array" ref="AE47">IFERROR(HYPERLINK(INDEX(종목별뉴스공시!D:D, SMALL(IF(종목별뉴스공시!A:A=1,ROW(종목별뉴스공시!A:A)),ROWS($A$1:A19))),"▶"),"")</f>
        <v/>
      </c>
      <c r="AF47" s="64" t="str">
        <f t="array" ref="AF47">IFERROR(INDEX(종목별뉴스공시!C:C, SMALL(IF(종목별뉴스공시!A:A=1,ROW(종목별뉴스공시!A:A)),ROWS($A$1:A19))),"")</f>
        <v/>
      </c>
      <c r="AG47" s="61"/>
    </row>
    <row r="48" spans="1:33" x14ac:dyDescent="0.3">
      <c r="K48" s="76" t="str">
        <f>IFERROR(주요뉴스!$D17,"")</f>
        <v xml:space="preserve">서울경제 </v>
      </c>
      <c r="L48" s="76"/>
      <c r="M48" s="61" t="str">
        <f>IFERROR(주요뉴스!$A17,"")</f>
        <v>"올해도 승승장구"…삼양식품·오리온 목표가 줄상향</v>
      </c>
      <c r="N48" s="61"/>
      <c r="O48" s="61"/>
      <c r="P48" s="61"/>
      <c r="Q48" s="61"/>
      <c r="R48" s="61"/>
      <c r="S48" s="61"/>
      <c r="T48" s="61"/>
      <c r="U48" s="61"/>
      <c r="V48" s="61"/>
      <c r="W48" s="61"/>
      <c r="X48" s="61"/>
      <c r="Y48" s="61"/>
      <c r="Z48" s="71" t="str">
        <f>IF(주요뉴스!$B17="","",HYPERLINK(주요뉴스!$B17,"▶"))</f>
        <v>▶</v>
      </c>
      <c r="AA48" s="61"/>
      <c r="AB48" s="64" t="str">
        <f t="array" ref="AB48">IFERROR(INDEX(종목별뉴스공시!E:E, SMALL(IF(종목별뉴스공시!A:A=1,ROW(종목별뉴스공시!A:A)),ROWS($A$1:A20))),"")</f>
        <v/>
      </c>
      <c r="AC48" s="65"/>
      <c r="AD48" s="65"/>
      <c r="AE48" s="66" t="str">
        <f t="array" ref="AE48">IFERROR(HYPERLINK(INDEX(종목별뉴스공시!D:D, SMALL(IF(종목별뉴스공시!A:A=1,ROW(종목별뉴스공시!A:A)),ROWS($A$1:A20))),"▶"),"")</f>
        <v/>
      </c>
      <c r="AF48" s="64" t="str">
        <f t="array" ref="AF48">IFERROR(INDEX(종목별뉴스공시!C:C, SMALL(IF(종목별뉴스공시!A:A=1,ROW(종목별뉴스공시!A:A)),ROWS($A$1:A20))),"")</f>
        <v/>
      </c>
      <c r="AG48" s="61"/>
    </row>
    <row r="49" spans="31:31" x14ac:dyDescent="0.3">
      <c r="AE49" s="69"/>
    </row>
    <row r="51" spans="31:31" ht="19.149999999999999" customHeight="1" x14ac:dyDescent="0.3"/>
  </sheetData>
  <mergeCells count="44">
    <mergeCell ref="B27:I27"/>
    <mergeCell ref="K32:L32"/>
    <mergeCell ref="K33:L33"/>
    <mergeCell ref="K37:L37"/>
    <mergeCell ref="K36:L36"/>
    <mergeCell ref="K35:L35"/>
    <mergeCell ref="K34:L34"/>
    <mergeCell ref="K27:Z27"/>
    <mergeCell ref="M32:Q32"/>
    <mergeCell ref="K28:Z31"/>
    <mergeCell ref="L15:L24"/>
    <mergeCell ref="L5:L14"/>
    <mergeCell ref="AE23:AF23"/>
    <mergeCell ref="AB27:AF27"/>
    <mergeCell ref="AB15:AD15"/>
    <mergeCell ref="AE24:AF25"/>
    <mergeCell ref="AB16:AD16"/>
    <mergeCell ref="B3:C3"/>
    <mergeCell ref="AC4:AF4"/>
    <mergeCell ref="E3:F3"/>
    <mergeCell ref="H3:I3"/>
    <mergeCell ref="B21:C21"/>
    <mergeCell ref="E21:F21"/>
    <mergeCell ref="H21:I21"/>
    <mergeCell ref="B9:C9"/>
    <mergeCell ref="E9:F9"/>
    <mergeCell ref="H9:I9"/>
    <mergeCell ref="E15:F15"/>
    <mergeCell ref="H15:I15"/>
    <mergeCell ref="B15:C15"/>
    <mergeCell ref="AE16:AF16"/>
    <mergeCell ref="K3:Z3"/>
    <mergeCell ref="AB3:AF3"/>
    <mergeCell ref="K38:L38"/>
    <mergeCell ref="K39:L39"/>
    <mergeCell ref="K48:L48"/>
    <mergeCell ref="K43:L43"/>
    <mergeCell ref="K47:L47"/>
    <mergeCell ref="K46:L46"/>
    <mergeCell ref="K44:L44"/>
    <mergeCell ref="K45:L45"/>
    <mergeCell ref="K40:L40"/>
    <mergeCell ref="K41:L41"/>
    <mergeCell ref="K42:L42"/>
  </mergeCells>
  <phoneticPr fontId="1" type="noConversion"/>
  <dataValidations count="1">
    <dataValidation type="list" allowBlank="1" showInputMessage="1" showErrorMessage="1" sqref="AC4:AF4" xr:uid="{C7EF9015-2813-4AA2-90D5-46E233F4CB5C}">
      <formula1>$N$5:$N$24</formula1>
    </dataValidation>
  </dataValidations>
  <pageMargins left="0.7" right="0.7" top="0.75" bottom="0.75" header="0.3" footer="0.3"/>
  <pageSetup paperSize="9" orientation="portrait" horizontalDpi="4294967292" r:id="rId1"/>
  <drawing r:id="rId2"/>
  <legacyDrawing r:id="rId3"/>
  <picture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E79F4-DF2B-4028-9A72-0EFCD91B3155}">
  <sheetPr codeName="Sheet1"/>
  <dimension ref="A1:N200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1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639</v>
      </c>
      <c r="C2" s="27" t="s">
        <v>640</v>
      </c>
      <c r="D2" s="9">
        <v>3050</v>
      </c>
      <c r="E2" s="30" t="s">
        <v>641</v>
      </c>
      <c r="F2" s="29">
        <v>0.20319999999999999</v>
      </c>
      <c r="G2" s="9">
        <v>906418</v>
      </c>
      <c r="H2" s="9">
        <v>446</v>
      </c>
      <c r="I2" s="10">
        <v>168</v>
      </c>
      <c r="J2" s="9">
        <v>14.91</v>
      </c>
      <c r="K2" s="10">
        <v>-5.14</v>
      </c>
      <c r="L2" s="10">
        <v>8</v>
      </c>
      <c r="M2" s="10">
        <v>0.43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642</v>
      </c>
      <c r="C3" s="27" t="s">
        <v>643</v>
      </c>
      <c r="D3" s="9">
        <v>1204</v>
      </c>
      <c r="E3" s="30" t="s">
        <v>644</v>
      </c>
      <c r="F3" s="29">
        <v>0.18390000000000001</v>
      </c>
      <c r="G3" s="9">
        <v>103725084</v>
      </c>
      <c r="H3" s="9">
        <v>1354</v>
      </c>
      <c r="I3" s="10">
        <v>-30</v>
      </c>
      <c r="J3" s="9">
        <v>0.74</v>
      </c>
      <c r="K3" s="10">
        <v>-20.07</v>
      </c>
      <c r="L3" s="10">
        <v>2.75</v>
      </c>
      <c r="M3" s="10">
        <v>0.81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645</v>
      </c>
      <c r="C4" s="27" t="s">
        <v>646</v>
      </c>
      <c r="D4" s="9">
        <v>14840</v>
      </c>
      <c r="E4" s="30" t="s">
        <v>647</v>
      </c>
      <c r="F4" s="29">
        <v>0.14680000000000001</v>
      </c>
      <c r="G4" s="9">
        <v>1690793</v>
      </c>
      <c r="H4" s="9">
        <v>3288</v>
      </c>
      <c r="I4" s="9">
        <v>-164</v>
      </c>
      <c r="J4" s="9">
        <v>8.76</v>
      </c>
      <c r="K4" s="9">
        <v>13.64</v>
      </c>
      <c r="L4" s="10">
        <v>-6.76</v>
      </c>
      <c r="M4" s="10">
        <v>0.78</v>
      </c>
      <c r="N4" s="7" t="str">
        <f t="shared" si="0"/>
        <v>▶</v>
      </c>
    </row>
    <row r="5" spans="1:14" x14ac:dyDescent="0.3">
      <c r="A5" s="6">
        <v>4</v>
      </c>
      <c r="B5" s="8" t="s">
        <v>648</v>
      </c>
      <c r="C5" s="27" t="s">
        <v>649</v>
      </c>
      <c r="D5" s="9">
        <v>10400</v>
      </c>
      <c r="E5" s="30" t="s">
        <v>650</v>
      </c>
      <c r="F5" s="29">
        <v>0.1159</v>
      </c>
      <c r="G5" s="9">
        <v>1290233</v>
      </c>
      <c r="H5" s="9">
        <v>6301</v>
      </c>
      <c r="I5" s="9">
        <v>130</v>
      </c>
      <c r="J5" s="9">
        <v>5.66</v>
      </c>
      <c r="K5" s="9">
        <v>113.04</v>
      </c>
      <c r="L5" s="10">
        <v>-5</v>
      </c>
      <c r="M5" s="10">
        <v>1.28</v>
      </c>
      <c r="N5" s="7" t="str">
        <f t="shared" si="0"/>
        <v>▶</v>
      </c>
    </row>
    <row r="6" spans="1:14" x14ac:dyDescent="0.3">
      <c r="A6" s="6">
        <v>5</v>
      </c>
      <c r="B6" s="8" t="s">
        <v>651</v>
      </c>
      <c r="C6" s="27" t="s">
        <v>652</v>
      </c>
      <c r="D6" s="9">
        <v>126100</v>
      </c>
      <c r="E6" s="30" t="s">
        <v>653</v>
      </c>
      <c r="F6" s="29">
        <v>0.11</v>
      </c>
      <c r="G6" s="9">
        <v>3362213</v>
      </c>
      <c r="H6" s="9">
        <v>121831</v>
      </c>
      <c r="I6" s="9">
        <v>346</v>
      </c>
      <c r="J6" s="9">
        <v>11.98</v>
      </c>
      <c r="K6" s="9">
        <v>67.510000000000005</v>
      </c>
      <c r="L6" s="10">
        <v>55.54</v>
      </c>
      <c r="M6" s="10">
        <v>21.9</v>
      </c>
      <c r="N6" s="7" t="str">
        <f t="shared" si="0"/>
        <v>▶</v>
      </c>
    </row>
    <row r="7" spans="1:14" x14ac:dyDescent="0.3">
      <c r="A7" s="6">
        <v>6</v>
      </c>
      <c r="B7" s="8" t="s">
        <v>654</v>
      </c>
      <c r="C7" s="27" t="s">
        <v>655</v>
      </c>
      <c r="D7" s="9">
        <v>72700</v>
      </c>
      <c r="E7" s="30" t="s">
        <v>656</v>
      </c>
      <c r="F7" s="29">
        <v>0.10489999999999999</v>
      </c>
      <c r="G7" s="9">
        <v>857722</v>
      </c>
      <c r="H7" s="9">
        <v>13308</v>
      </c>
      <c r="I7" s="9">
        <v>2572</v>
      </c>
      <c r="J7" s="9">
        <v>16.29</v>
      </c>
      <c r="K7" s="9">
        <v>28.05</v>
      </c>
      <c r="L7" s="10">
        <v>9.17</v>
      </c>
      <c r="M7" s="10">
        <v>0.78</v>
      </c>
      <c r="N7" s="7" t="str">
        <f t="shared" si="0"/>
        <v>▶</v>
      </c>
    </row>
    <row r="8" spans="1:14" x14ac:dyDescent="0.3">
      <c r="A8" s="6">
        <v>7</v>
      </c>
      <c r="B8" s="8" t="s">
        <v>657</v>
      </c>
      <c r="C8" s="27" t="s">
        <v>658</v>
      </c>
      <c r="D8" s="9">
        <v>887</v>
      </c>
      <c r="E8" s="30" t="s">
        <v>659</v>
      </c>
      <c r="F8" s="29">
        <v>0.1019</v>
      </c>
      <c r="G8" s="9">
        <v>1728891</v>
      </c>
      <c r="H8" s="9">
        <v>510</v>
      </c>
      <c r="I8" s="9">
        <v>-82</v>
      </c>
      <c r="J8" s="9">
        <v>13.2</v>
      </c>
      <c r="K8" s="9">
        <v>-2.29</v>
      </c>
      <c r="L8" s="10">
        <v>-73.41</v>
      </c>
      <c r="M8" s="10">
        <v>1.91</v>
      </c>
      <c r="N8" s="7" t="str">
        <f t="shared" si="0"/>
        <v>▶</v>
      </c>
    </row>
    <row r="9" spans="1:14" x14ac:dyDescent="0.3">
      <c r="A9" s="6">
        <v>8</v>
      </c>
      <c r="B9" s="8" t="s">
        <v>660</v>
      </c>
      <c r="C9" s="27" t="s">
        <v>661</v>
      </c>
      <c r="D9" s="9">
        <v>325500</v>
      </c>
      <c r="E9" s="30" t="s">
        <v>662</v>
      </c>
      <c r="F9" s="29">
        <v>9.9699999999999997E-2</v>
      </c>
      <c r="G9" s="9">
        <v>204624</v>
      </c>
      <c r="H9" s="9">
        <v>53785</v>
      </c>
      <c r="I9" s="9">
        <v>14363</v>
      </c>
      <c r="J9" s="9">
        <v>14.74</v>
      </c>
      <c r="K9" s="9">
        <v>-21.63</v>
      </c>
      <c r="L9" s="10">
        <v>-22.74</v>
      </c>
      <c r="M9" s="10">
        <v>3.74</v>
      </c>
      <c r="N9" s="7" t="str">
        <f t="shared" si="0"/>
        <v>▶</v>
      </c>
    </row>
    <row r="10" spans="1:14" x14ac:dyDescent="0.3">
      <c r="A10" s="6">
        <v>9</v>
      </c>
      <c r="B10" s="8" t="s">
        <v>663</v>
      </c>
      <c r="C10" s="27" t="s">
        <v>664</v>
      </c>
      <c r="D10" s="9">
        <v>63600</v>
      </c>
      <c r="E10" s="30" t="s">
        <v>665</v>
      </c>
      <c r="F10" s="29">
        <v>9.4700000000000006E-2</v>
      </c>
      <c r="G10" s="9">
        <v>634244</v>
      </c>
      <c r="H10" s="9">
        <v>19323</v>
      </c>
      <c r="I10" s="9">
        <v>691</v>
      </c>
      <c r="J10" s="9">
        <v>10.130000000000001</v>
      </c>
      <c r="K10" s="9">
        <v>40.950000000000003</v>
      </c>
      <c r="L10" s="10">
        <v>8.19</v>
      </c>
      <c r="M10" s="10">
        <v>3.56</v>
      </c>
      <c r="N10" s="7" t="str">
        <f t="shared" si="0"/>
        <v>▶</v>
      </c>
    </row>
    <row r="11" spans="1:14" x14ac:dyDescent="0.3">
      <c r="A11" s="6">
        <v>10</v>
      </c>
      <c r="B11" s="8" t="s">
        <v>666</v>
      </c>
      <c r="C11" s="27" t="s">
        <v>667</v>
      </c>
      <c r="D11" s="9">
        <v>7960</v>
      </c>
      <c r="E11" s="30" t="s">
        <v>668</v>
      </c>
      <c r="F11" s="29">
        <v>9.0399999999999994E-2</v>
      </c>
      <c r="G11" s="9">
        <v>7190076</v>
      </c>
      <c r="H11" s="9">
        <v>15335</v>
      </c>
      <c r="I11" s="9">
        <v>4183</v>
      </c>
      <c r="J11" s="9">
        <v>11.09</v>
      </c>
      <c r="K11" s="9">
        <v>25.76</v>
      </c>
      <c r="L11" s="10">
        <v>13.37</v>
      </c>
      <c r="M11" s="10">
        <v>0.82</v>
      </c>
      <c r="N11" s="7" t="str">
        <f t="shared" si="0"/>
        <v>▶</v>
      </c>
    </row>
    <row r="12" spans="1:14" x14ac:dyDescent="0.3">
      <c r="A12" s="6">
        <v>11</v>
      </c>
      <c r="B12" s="8" t="s">
        <v>669</v>
      </c>
      <c r="C12" s="27" t="s">
        <v>670</v>
      </c>
      <c r="D12" s="9">
        <v>28450</v>
      </c>
      <c r="E12" s="30" t="s">
        <v>671</v>
      </c>
      <c r="F12" s="29">
        <v>0.09</v>
      </c>
      <c r="G12" s="9">
        <v>3228292</v>
      </c>
      <c r="H12" s="9">
        <v>31681</v>
      </c>
      <c r="I12" s="9">
        <v>7854</v>
      </c>
      <c r="J12" s="9">
        <v>19.66</v>
      </c>
      <c r="K12" s="9">
        <v>7.42</v>
      </c>
      <c r="L12" s="10">
        <v>6.77</v>
      </c>
      <c r="M12" s="10">
        <v>0.38</v>
      </c>
      <c r="N12" s="7" t="str">
        <f t="shared" si="0"/>
        <v>▶</v>
      </c>
    </row>
    <row r="13" spans="1:14" x14ac:dyDescent="0.3">
      <c r="A13" s="6">
        <v>12</v>
      </c>
      <c r="B13" s="8" t="s">
        <v>672</v>
      </c>
      <c r="C13" s="27" t="s">
        <v>673</v>
      </c>
      <c r="D13" s="9">
        <v>33000</v>
      </c>
      <c r="E13" s="30" t="s">
        <v>674</v>
      </c>
      <c r="F13" s="29">
        <v>8.9099999999999999E-2</v>
      </c>
      <c r="G13" s="9">
        <v>4843007</v>
      </c>
      <c r="H13" s="9">
        <v>15736</v>
      </c>
      <c r="I13" s="9">
        <v>608</v>
      </c>
      <c r="J13" s="9">
        <v>6.76</v>
      </c>
      <c r="K13" s="9">
        <v>37</v>
      </c>
      <c r="L13" s="10">
        <v>9.65</v>
      </c>
      <c r="M13" s="10">
        <v>3.19</v>
      </c>
      <c r="N13" s="7" t="str">
        <f t="shared" si="0"/>
        <v>▶</v>
      </c>
    </row>
    <row r="14" spans="1:14" x14ac:dyDescent="0.3">
      <c r="A14" s="6">
        <v>13</v>
      </c>
      <c r="B14" s="8" t="s">
        <v>675</v>
      </c>
      <c r="C14" s="27" t="s">
        <v>676</v>
      </c>
      <c r="D14" s="9">
        <v>49500</v>
      </c>
      <c r="E14" s="30" t="s">
        <v>677</v>
      </c>
      <c r="F14" s="29">
        <v>8.7900000000000006E-2</v>
      </c>
      <c r="G14" s="9">
        <v>1421172</v>
      </c>
      <c r="H14" s="9">
        <v>49623</v>
      </c>
      <c r="I14" s="9">
        <v>13899</v>
      </c>
      <c r="J14" s="9">
        <v>34.11</v>
      </c>
      <c r="K14" s="9">
        <v>7.57</v>
      </c>
      <c r="L14" s="10">
        <v>16.79</v>
      </c>
      <c r="M14" s="10">
        <v>0.78</v>
      </c>
      <c r="N14" s="7" t="str">
        <f t="shared" si="0"/>
        <v>▶</v>
      </c>
    </row>
    <row r="15" spans="1:14" x14ac:dyDescent="0.3">
      <c r="A15" s="6">
        <v>14</v>
      </c>
      <c r="B15" s="8" t="s">
        <v>678</v>
      </c>
      <c r="C15" s="27" t="s">
        <v>679</v>
      </c>
      <c r="D15" s="9">
        <v>23950</v>
      </c>
      <c r="E15" s="30" t="s">
        <v>647</v>
      </c>
      <c r="F15" s="29">
        <v>8.6199999999999999E-2</v>
      </c>
      <c r="G15" s="9">
        <v>30996352</v>
      </c>
      <c r="H15" s="9">
        <v>153414</v>
      </c>
      <c r="I15" s="9">
        <v>14673</v>
      </c>
      <c r="J15" s="9">
        <v>23.81</v>
      </c>
      <c r="K15" s="9">
        <v>187.11</v>
      </c>
      <c r="L15" s="10">
        <v>0.78</v>
      </c>
      <c r="M15" s="10">
        <v>2.06</v>
      </c>
      <c r="N15" s="7" t="str">
        <f t="shared" si="0"/>
        <v>▶</v>
      </c>
    </row>
    <row r="16" spans="1:14" x14ac:dyDescent="0.3">
      <c r="A16" s="6">
        <v>15</v>
      </c>
      <c r="B16" s="8" t="s">
        <v>680</v>
      </c>
      <c r="C16" s="27" t="s">
        <v>681</v>
      </c>
      <c r="D16" s="9">
        <v>506000</v>
      </c>
      <c r="E16" s="30" t="s">
        <v>682</v>
      </c>
      <c r="F16" s="29">
        <v>8.5800000000000001E-2</v>
      </c>
      <c r="G16" s="9">
        <v>149580</v>
      </c>
      <c r="H16" s="9">
        <v>47182</v>
      </c>
      <c r="I16" s="9">
        <v>2578</v>
      </c>
      <c r="J16" s="9">
        <v>14.99</v>
      </c>
      <c r="K16" s="9">
        <v>30.08</v>
      </c>
      <c r="L16" s="11">
        <v>11.29</v>
      </c>
      <c r="M16" s="10">
        <v>3.98</v>
      </c>
      <c r="N16" s="7" t="str">
        <f t="shared" si="0"/>
        <v>▶</v>
      </c>
    </row>
    <row r="17" spans="1:14" x14ac:dyDescent="0.3">
      <c r="A17" s="6">
        <v>16</v>
      </c>
      <c r="B17" s="8" t="s">
        <v>683</v>
      </c>
      <c r="C17" s="27" t="s">
        <v>684</v>
      </c>
      <c r="D17" s="9">
        <v>3700</v>
      </c>
      <c r="E17" s="30" t="s">
        <v>685</v>
      </c>
      <c r="F17" s="29">
        <v>8.3500000000000005E-2</v>
      </c>
      <c r="G17" s="9">
        <v>8092221</v>
      </c>
      <c r="H17" s="9">
        <v>1781</v>
      </c>
      <c r="I17" s="9">
        <v>214</v>
      </c>
      <c r="J17" s="9">
        <v>1.84</v>
      </c>
      <c r="K17" s="9">
        <v>9.49</v>
      </c>
      <c r="L17" s="10">
        <v>2.62</v>
      </c>
      <c r="M17" s="10">
        <v>0.45</v>
      </c>
      <c r="N17" s="7" t="str">
        <f t="shared" si="0"/>
        <v>▶</v>
      </c>
    </row>
    <row r="18" spans="1:14" x14ac:dyDescent="0.3">
      <c r="A18" s="6">
        <v>17</v>
      </c>
      <c r="B18" s="8" t="s">
        <v>686</v>
      </c>
      <c r="C18" s="27" t="s">
        <v>687</v>
      </c>
      <c r="D18" s="9">
        <v>27350</v>
      </c>
      <c r="E18" s="30" t="s">
        <v>688</v>
      </c>
      <c r="F18" s="29">
        <v>7.8899999999999998E-2</v>
      </c>
      <c r="G18" s="9">
        <v>989205</v>
      </c>
      <c r="H18" s="9">
        <v>5656</v>
      </c>
      <c r="I18" s="9">
        <v>208</v>
      </c>
      <c r="J18" s="9">
        <v>1</v>
      </c>
      <c r="K18" s="9">
        <v>43.83</v>
      </c>
      <c r="L18" s="10">
        <v>8.49</v>
      </c>
      <c r="M18" s="10">
        <v>1.9</v>
      </c>
      <c r="N18" s="7" t="str">
        <f t="shared" si="0"/>
        <v>▶</v>
      </c>
    </row>
    <row r="19" spans="1:14" x14ac:dyDescent="0.3">
      <c r="A19" s="6">
        <v>18</v>
      </c>
      <c r="B19" s="8" t="s">
        <v>689</v>
      </c>
      <c r="C19" s="27" t="s">
        <v>690</v>
      </c>
      <c r="D19" s="9">
        <v>153500</v>
      </c>
      <c r="E19" s="30" t="s">
        <v>691</v>
      </c>
      <c r="F19" s="29">
        <v>7.8700000000000006E-2</v>
      </c>
      <c r="G19" s="9">
        <v>43765</v>
      </c>
      <c r="H19" s="9">
        <v>6135</v>
      </c>
      <c r="I19" s="9" t="s">
        <v>692</v>
      </c>
      <c r="J19" s="9">
        <v>10.54</v>
      </c>
      <c r="K19" s="9">
        <v>-10.199999999999999</v>
      </c>
      <c r="L19" s="10" t="s">
        <v>692</v>
      </c>
      <c r="M19" s="10">
        <v>1.76</v>
      </c>
      <c r="N19" s="7" t="str">
        <f t="shared" si="0"/>
        <v>▶</v>
      </c>
    </row>
    <row r="20" spans="1:14" x14ac:dyDescent="0.3">
      <c r="A20" s="6">
        <v>19</v>
      </c>
      <c r="B20" s="8" t="s">
        <v>693</v>
      </c>
      <c r="C20" s="27" t="s">
        <v>694</v>
      </c>
      <c r="D20" s="9">
        <v>13220</v>
      </c>
      <c r="E20" s="30" t="s">
        <v>695</v>
      </c>
      <c r="F20" s="29">
        <v>7.8299999999999995E-2</v>
      </c>
      <c r="G20" s="9">
        <v>4176844</v>
      </c>
      <c r="H20" s="9">
        <v>1074</v>
      </c>
      <c r="I20" s="9">
        <v>54</v>
      </c>
      <c r="J20" s="9">
        <v>0.93</v>
      </c>
      <c r="K20" s="9">
        <v>9.6300000000000008</v>
      </c>
      <c r="L20" s="10">
        <v>5.25</v>
      </c>
      <c r="M20" s="10">
        <v>0.37</v>
      </c>
      <c r="N20" s="7" t="str">
        <f t="shared" si="0"/>
        <v>▶</v>
      </c>
    </row>
    <row r="21" spans="1:14" x14ac:dyDescent="0.3">
      <c r="A21" s="6">
        <v>22</v>
      </c>
      <c r="B21" s="8" t="s">
        <v>696</v>
      </c>
      <c r="C21" s="27" t="s">
        <v>697</v>
      </c>
      <c r="D21" s="9">
        <v>42100</v>
      </c>
      <c r="E21" s="30" t="s">
        <v>698</v>
      </c>
      <c r="F21" s="29">
        <v>7.5399999999999995E-2</v>
      </c>
      <c r="G21" s="9">
        <v>721339</v>
      </c>
      <c r="H21" s="9">
        <v>2784</v>
      </c>
      <c r="I21" s="9">
        <v>78</v>
      </c>
      <c r="J21" s="9">
        <v>27.21</v>
      </c>
      <c r="K21" s="9">
        <v>15.53</v>
      </c>
      <c r="L21" s="10">
        <v>7.92</v>
      </c>
      <c r="M21" s="10">
        <v>3.16</v>
      </c>
      <c r="N21" s="7" t="str">
        <f t="shared" si="0"/>
        <v>▶</v>
      </c>
    </row>
    <row r="22" spans="1:14" x14ac:dyDescent="0.3">
      <c r="A22" s="6">
        <v>23</v>
      </c>
      <c r="B22" s="8" t="s">
        <v>699</v>
      </c>
      <c r="C22" s="27" t="s">
        <v>700</v>
      </c>
      <c r="D22" s="9">
        <v>140900</v>
      </c>
      <c r="E22" s="30" t="s">
        <v>701</v>
      </c>
      <c r="F22" s="29">
        <v>7.3099999999999998E-2</v>
      </c>
      <c r="G22" s="9">
        <v>119745</v>
      </c>
      <c r="H22" s="9">
        <v>16325</v>
      </c>
      <c r="I22" s="9">
        <v>1226</v>
      </c>
      <c r="J22" s="9">
        <v>9.1199999999999992</v>
      </c>
      <c r="K22" s="9">
        <v>15.76</v>
      </c>
      <c r="L22" s="11">
        <v>17.7</v>
      </c>
      <c r="M22" s="10">
        <v>1.98</v>
      </c>
      <c r="N22" s="7" t="str">
        <f t="shared" si="0"/>
        <v>▶</v>
      </c>
    </row>
    <row r="23" spans="1:14" x14ac:dyDescent="0.3">
      <c r="A23" s="6">
        <v>26</v>
      </c>
      <c r="B23" s="8" t="s">
        <v>702</v>
      </c>
      <c r="C23" s="27" t="s">
        <v>703</v>
      </c>
      <c r="D23" s="9">
        <v>15520</v>
      </c>
      <c r="E23" s="30" t="s">
        <v>704</v>
      </c>
      <c r="F23" s="29">
        <v>6.8500000000000005E-2</v>
      </c>
      <c r="G23" s="9">
        <v>831197</v>
      </c>
      <c r="H23" s="9">
        <v>1490</v>
      </c>
      <c r="I23" s="9" t="s">
        <v>692</v>
      </c>
      <c r="J23" s="9">
        <v>0.08</v>
      </c>
      <c r="K23" s="9" t="s">
        <v>692</v>
      </c>
      <c r="L23" s="10" t="s">
        <v>692</v>
      </c>
      <c r="M23" s="10" t="s">
        <v>692</v>
      </c>
      <c r="N23" s="7" t="str">
        <f t="shared" si="0"/>
        <v>▶</v>
      </c>
    </row>
    <row r="24" spans="1:14" x14ac:dyDescent="0.3">
      <c r="A24" s="6">
        <v>27</v>
      </c>
      <c r="B24" s="8" t="s">
        <v>705</v>
      </c>
      <c r="C24" s="27" t="s">
        <v>706</v>
      </c>
      <c r="D24" s="9">
        <v>22650</v>
      </c>
      <c r="E24" s="30" t="s">
        <v>707</v>
      </c>
      <c r="F24" s="29">
        <v>6.8400000000000002E-2</v>
      </c>
      <c r="G24" s="9">
        <v>138539</v>
      </c>
      <c r="H24" s="9">
        <v>3236</v>
      </c>
      <c r="I24" s="9">
        <v>502</v>
      </c>
      <c r="J24" s="9">
        <v>1.52</v>
      </c>
      <c r="K24" s="9">
        <v>7.69</v>
      </c>
      <c r="L24" s="10">
        <v>10.210000000000001</v>
      </c>
      <c r="M24" s="10">
        <v>0.62</v>
      </c>
      <c r="N24" s="7" t="str">
        <f t="shared" si="0"/>
        <v>▶</v>
      </c>
    </row>
    <row r="25" spans="1:14" x14ac:dyDescent="0.3">
      <c r="A25" s="6">
        <v>28</v>
      </c>
      <c r="B25" s="8" t="s">
        <v>708</v>
      </c>
      <c r="C25" s="27" t="s">
        <v>709</v>
      </c>
      <c r="D25" s="9">
        <v>45850</v>
      </c>
      <c r="E25" s="30" t="s">
        <v>710</v>
      </c>
      <c r="F25" s="29">
        <v>6.6299999999999998E-2</v>
      </c>
      <c r="G25" s="9">
        <v>3116385</v>
      </c>
      <c r="H25" s="9">
        <v>6691</v>
      </c>
      <c r="I25" s="9">
        <v>329</v>
      </c>
      <c r="J25" s="9">
        <v>0.3</v>
      </c>
      <c r="K25" s="9">
        <v>24.32</v>
      </c>
      <c r="L25" s="10">
        <v>29.35</v>
      </c>
      <c r="M25" s="10">
        <v>4.71</v>
      </c>
      <c r="N25" s="7" t="str">
        <f t="shared" si="0"/>
        <v>▶</v>
      </c>
    </row>
    <row r="26" spans="1:14" x14ac:dyDescent="0.3">
      <c r="A26" s="6">
        <v>29</v>
      </c>
      <c r="B26" s="8" t="s">
        <v>711</v>
      </c>
      <c r="C26" s="27" t="s">
        <v>712</v>
      </c>
      <c r="D26" s="9">
        <v>31150</v>
      </c>
      <c r="E26" s="30" t="s">
        <v>713</v>
      </c>
      <c r="F26" s="29">
        <v>6.3100000000000003E-2</v>
      </c>
      <c r="G26" s="9">
        <v>590007</v>
      </c>
      <c r="H26" s="9">
        <v>23350</v>
      </c>
      <c r="I26" s="9">
        <v>24119</v>
      </c>
      <c r="J26" s="9">
        <v>12.59</v>
      </c>
      <c r="K26" s="9">
        <v>-48.22</v>
      </c>
      <c r="L26" s="10">
        <v>3.52</v>
      </c>
      <c r="M26" s="10">
        <v>0.3</v>
      </c>
      <c r="N26" s="7" t="str">
        <f t="shared" si="0"/>
        <v>▶</v>
      </c>
    </row>
    <row r="27" spans="1:14" x14ac:dyDescent="0.3">
      <c r="A27" s="6">
        <v>30</v>
      </c>
      <c r="B27" s="8" t="s">
        <v>714</v>
      </c>
      <c r="C27" s="27" t="s">
        <v>715</v>
      </c>
      <c r="D27" s="9">
        <v>19170</v>
      </c>
      <c r="E27" s="30" t="s">
        <v>716</v>
      </c>
      <c r="F27" s="29">
        <v>6.2E-2</v>
      </c>
      <c r="G27" s="9">
        <v>5352164</v>
      </c>
      <c r="H27" s="9">
        <v>168895</v>
      </c>
      <c r="I27" s="9">
        <v>5848</v>
      </c>
      <c r="J27" s="9">
        <v>9.1999999999999993</v>
      </c>
      <c r="K27" s="9">
        <v>4.25</v>
      </c>
      <c r="L27" s="10">
        <v>4.59</v>
      </c>
      <c r="M27" s="10">
        <v>0.59</v>
      </c>
      <c r="N27" s="7" t="str">
        <f t="shared" si="0"/>
        <v>▶</v>
      </c>
    </row>
    <row r="28" spans="1:14" x14ac:dyDescent="0.3">
      <c r="A28" s="6">
        <v>36</v>
      </c>
      <c r="B28" s="8" t="s">
        <v>717</v>
      </c>
      <c r="C28" s="27" t="s">
        <v>718</v>
      </c>
      <c r="D28" s="9">
        <v>10210</v>
      </c>
      <c r="E28" s="30" t="s">
        <v>719</v>
      </c>
      <c r="F28" s="29">
        <v>5.6899999999999999E-2</v>
      </c>
      <c r="G28" s="9">
        <v>1281573</v>
      </c>
      <c r="H28" s="9">
        <v>1725</v>
      </c>
      <c r="I28" s="9" t="s">
        <v>692</v>
      </c>
      <c r="J28" s="9">
        <v>0</v>
      </c>
      <c r="K28" s="9" t="s">
        <v>692</v>
      </c>
      <c r="L28" s="10" t="s">
        <v>692</v>
      </c>
      <c r="M28" s="10" t="s">
        <v>692</v>
      </c>
      <c r="N28" s="7" t="str">
        <f t="shared" si="0"/>
        <v>▶</v>
      </c>
    </row>
    <row r="29" spans="1:14" x14ac:dyDescent="0.3">
      <c r="A29" s="6">
        <v>39</v>
      </c>
      <c r="B29" s="8" t="s">
        <v>720</v>
      </c>
      <c r="C29" s="27" t="s">
        <v>721</v>
      </c>
      <c r="D29" s="9">
        <v>136100</v>
      </c>
      <c r="E29" s="30" t="s">
        <v>656</v>
      </c>
      <c r="F29" s="29">
        <v>5.3400000000000003E-2</v>
      </c>
      <c r="G29" s="9">
        <v>8544</v>
      </c>
      <c r="H29" s="9">
        <v>1215</v>
      </c>
      <c r="I29" s="9" t="s">
        <v>692</v>
      </c>
      <c r="J29" s="9">
        <v>1.69</v>
      </c>
      <c r="K29" s="9">
        <v>-9.0399999999999991</v>
      </c>
      <c r="L29" s="11" t="s">
        <v>692</v>
      </c>
      <c r="M29" s="10">
        <v>1.56</v>
      </c>
      <c r="N29" s="7" t="str">
        <f t="shared" si="0"/>
        <v>▶</v>
      </c>
    </row>
    <row r="30" spans="1:14" x14ac:dyDescent="0.3">
      <c r="A30" s="6">
        <v>41</v>
      </c>
      <c r="B30" s="8" t="s">
        <v>722</v>
      </c>
      <c r="C30" s="27" t="s">
        <v>723</v>
      </c>
      <c r="D30" s="9">
        <v>197000</v>
      </c>
      <c r="E30" s="30" t="s">
        <v>724</v>
      </c>
      <c r="F30" s="29">
        <v>5.2400000000000002E-2</v>
      </c>
      <c r="G30" s="9">
        <v>223758</v>
      </c>
      <c r="H30" s="9">
        <v>88314</v>
      </c>
      <c r="I30" s="9">
        <v>2015</v>
      </c>
      <c r="J30" s="9">
        <v>5.48</v>
      </c>
      <c r="K30" s="9">
        <v>52.14</v>
      </c>
      <c r="L30" s="11">
        <v>71.59</v>
      </c>
      <c r="M30" s="10">
        <v>13.1</v>
      </c>
      <c r="N30" s="7" t="str">
        <f t="shared" si="0"/>
        <v>▶</v>
      </c>
    </row>
    <row r="31" spans="1:14" x14ac:dyDescent="0.3">
      <c r="A31" s="6">
        <v>42</v>
      </c>
      <c r="B31" s="8" t="s">
        <v>725</v>
      </c>
      <c r="C31" s="27" t="s">
        <v>726</v>
      </c>
      <c r="D31" s="9">
        <v>12300</v>
      </c>
      <c r="E31" s="30" t="s">
        <v>727</v>
      </c>
      <c r="F31" s="29">
        <v>5.2200000000000003E-2</v>
      </c>
      <c r="G31" s="9">
        <v>104056</v>
      </c>
      <c r="H31" s="9">
        <v>1358</v>
      </c>
      <c r="I31" s="9">
        <v>363</v>
      </c>
      <c r="J31" s="9">
        <v>7.65</v>
      </c>
      <c r="K31" s="9">
        <v>6.39</v>
      </c>
      <c r="L31" s="10">
        <v>10.9</v>
      </c>
      <c r="M31" s="10">
        <v>0.48</v>
      </c>
      <c r="N31" s="7" t="str">
        <f t="shared" si="0"/>
        <v>▶</v>
      </c>
    </row>
    <row r="32" spans="1:14" x14ac:dyDescent="0.3">
      <c r="A32" s="6">
        <v>44</v>
      </c>
      <c r="B32" s="8" t="s">
        <v>728</v>
      </c>
      <c r="C32" s="28" t="s">
        <v>729</v>
      </c>
      <c r="D32" s="9">
        <v>64800</v>
      </c>
      <c r="E32" s="30" t="s">
        <v>730</v>
      </c>
      <c r="F32" s="29">
        <v>5.1900000000000002E-2</v>
      </c>
      <c r="G32" s="9">
        <v>231322</v>
      </c>
      <c r="H32" s="9">
        <v>6388</v>
      </c>
      <c r="I32" s="10">
        <v>437</v>
      </c>
      <c r="J32" s="10">
        <v>2.71</v>
      </c>
      <c r="K32" s="10">
        <v>23.03</v>
      </c>
      <c r="L32" s="10">
        <v>5.65</v>
      </c>
      <c r="M32" s="10">
        <v>1.27</v>
      </c>
      <c r="N32" s="7" t="str">
        <f t="shared" si="0"/>
        <v>▶</v>
      </c>
    </row>
    <row r="33" spans="1:14" x14ac:dyDescent="0.3">
      <c r="A33" s="6">
        <v>45</v>
      </c>
      <c r="B33" s="8" t="s">
        <v>731</v>
      </c>
      <c r="C33" s="28" t="s">
        <v>732</v>
      </c>
      <c r="D33" s="9">
        <v>15350</v>
      </c>
      <c r="E33" s="30" t="s">
        <v>733</v>
      </c>
      <c r="F33" s="29">
        <v>5.1700000000000003E-2</v>
      </c>
      <c r="G33" s="9">
        <v>2254540</v>
      </c>
      <c r="H33" s="9">
        <v>2755</v>
      </c>
      <c r="I33" s="10" t="s">
        <v>692</v>
      </c>
      <c r="J33" s="10">
        <v>0.05</v>
      </c>
      <c r="K33" s="10" t="s">
        <v>692</v>
      </c>
      <c r="L33" s="10" t="s">
        <v>692</v>
      </c>
      <c r="M33" s="10" t="s">
        <v>692</v>
      </c>
      <c r="N33" s="7" t="str">
        <f t="shared" si="0"/>
        <v>▶</v>
      </c>
    </row>
    <row r="34" spans="1:14" x14ac:dyDescent="0.3">
      <c r="A34" s="6">
        <v>46</v>
      </c>
      <c r="B34" s="8" t="s">
        <v>734</v>
      </c>
      <c r="C34" s="28" t="s">
        <v>735</v>
      </c>
      <c r="D34" s="9">
        <v>439500</v>
      </c>
      <c r="E34" s="30" t="s">
        <v>736</v>
      </c>
      <c r="F34" s="29">
        <v>5.1400000000000001E-2</v>
      </c>
      <c r="G34" s="9">
        <v>27089</v>
      </c>
      <c r="H34" s="9">
        <v>8096</v>
      </c>
      <c r="I34" s="9">
        <v>-1698</v>
      </c>
      <c r="J34" s="10">
        <v>6.23</v>
      </c>
      <c r="K34" s="10">
        <v>-12.79</v>
      </c>
      <c r="L34" s="10">
        <v>-1.58</v>
      </c>
      <c r="M34" s="10">
        <v>0.2</v>
      </c>
      <c r="N34" s="7" t="str">
        <f t="shared" si="0"/>
        <v>▶</v>
      </c>
    </row>
    <row r="35" spans="1:14" x14ac:dyDescent="0.3">
      <c r="A35" s="6">
        <v>48</v>
      </c>
      <c r="B35" s="8" t="s">
        <v>737</v>
      </c>
      <c r="C35" s="28" t="s">
        <v>738</v>
      </c>
      <c r="D35" s="9">
        <v>120300</v>
      </c>
      <c r="E35" s="30" t="s">
        <v>739</v>
      </c>
      <c r="F35" s="29">
        <v>5.0700000000000002E-2</v>
      </c>
      <c r="G35" s="9">
        <v>404625</v>
      </c>
      <c r="H35" s="9">
        <v>38737</v>
      </c>
      <c r="I35" s="9">
        <v>8997</v>
      </c>
      <c r="J35" s="10">
        <v>15.46</v>
      </c>
      <c r="K35" s="10">
        <v>7.8</v>
      </c>
      <c r="L35" s="10">
        <v>9.6300000000000008</v>
      </c>
      <c r="M35" s="10">
        <v>0.68</v>
      </c>
      <c r="N35" s="7" t="str">
        <f t="shared" si="0"/>
        <v>▶</v>
      </c>
    </row>
    <row r="36" spans="1:14" x14ac:dyDescent="0.3">
      <c r="A36" s="6">
        <v>49</v>
      </c>
      <c r="B36" s="8" t="s">
        <v>740</v>
      </c>
      <c r="C36" s="28" t="s">
        <v>741</v>
      </c>
      <c r="D36" s="9">
        <v>15460</v>
      </c>
      <c r="E36" s="30" t="s">
        <v>742</v>
      </c>
      <c r="F36" s="29">
        <v>5.0599999999999999E-2</v>
      </c>
      <c r="G36" s="9">
        <v>116274</v>
      </c>
      <c r="H36" s="10">
        <v>386</v>
      </c>
      <c r="I36" s="10" t="s">
        <v>692</v>
      </c>
      <c r="J36" s="10">
        <v>0.15</v>
      </c>
      <c r="K36" s="10" t="s">
        <v>692</v>
      </c>
      <c r="L36" s="10" t="s">
        <v>692</v>
      </c>
      <c r="M36" s="10" t="s">
        <v>692</v>
      </c>
      <c r="N36" s="7" t="str">
        <f t="shared" si="0"/>
        <v>▶</v>
      </c>
    </row>
    <row r="37" spans="1:14" x14ac:dyDescent="0.3">
      <c r="A37" s="6">
        <v>50</v>
      </c>
      <c r="B37" s="8" t="s">
        <v>743</v>
      </c>
      <c r="C37" s="28" t="s">
        <v>744</v>
      </c>
      <c r="D37" s="9">
        <v>16285</v>
      </c>
      <c r="E37" s="30" t="s">
        <v>745</v>
      </c>
      <c r="F37" s="29">
        <v>4.9299999999999997E-2</v>
      </c>
      <c r="G37" s="9">
        <v>39529</v>
      </c>
      <c r="H37" s="10">
        <v>790</v>
      </c>
      <c r="I37" s="10" t="s">
        <v>692</v>
      </c>
      <c r="J37" s="10">
        <v>0</v>
      </c>
      <c r="K37" s="10" t="s">
        <v>692</v>
      </c>
      <c r="L37" s="10" t="s">
        <v>692</v>
      </c>
      <c r="M37" s="10" t="s">
        <v>692</v>
      </c>
      <c r="N37" s="7" t="str">
        <f t="shared" si="0"/>
        <v>▶</v>
      </c>
    </row>
    <row r="38" spans="1:14" x14ac:dyDescent="0.3">
      <c r="A38" s="6">
        <v>51</v>
      </c>
      <c r="B38" s="8" t="s">
        <v>746</v>
      </c>
      <c r="C38" s="28" t="s">
        <v>747</v>
      </c>
      <c r="D38" s="9">
        <v>100700</v>
      </c>
      <c r="E38" s="30" t="s">
        <v>748</v>
      </c>
      <c r="F38" s="29">
        <v>4.9000000000000002E-2</v>
      </c>
      <c r="G38" s="9">
        <v>384420</v>
      </c>
      <c r="H38" s="9">
        <v>134483</v>
      </c>
      <c r="I38" s="9">
        <v>-23397</v>
      </c>
      <c r="J38" s="10">
        <v>51.95</v>
      </c>
      <c r="K38" s="10">
        <v>8.1</v>
      </c>
      <c r="L38" s="10">
        <v>-8.0399999999999991</v>
      </c>
      <c r="M38" s="10">
        <v>0.77</v>
      </c>
      <c r="N38" s="7" t="str">
        <f t="shared" si="0"/>
        <v>▶</v>
      </c>
    </row>
    <row r="39" spans="1:14" x14ac:dyDescent="0.3">
      <c r="A39" s="6">
        <v>52</v>
      </c>
      <c r="B39" s="8" t="s">
        <v>749</v>
      </c>
      <c r="C39" s="28" t="s">
        <v>750</v>
      </c>
      <c r="D39" s="9">
        <v>20500</v>
      </c>
      <c r="E39" s="30" t="s">
        <v>751</v>
      </c>
      <c r="F39" s="29">
        <v>4.8099999999999997E-2</v>
      </c>
      <c r="G39" s="9">
        <v>257764</v>
      </c>
      <c r="H39" s="10">
        <v>512</v>
      </c>
      <c r="I39" s="10" t="s">
        <v>692</v>
      </c>
      <c r="J39" s="10">
        <v>1.91</v>
      </c>
      <c r="K39" s="10" t="s">
        <v>692</v>
      </c>
      <c r="L39" s="10" t="s">
        <v>692</v>
      </c>
      <c r="M39" s="10" t="s">
        <v>692</v>
      </c>
      <c r="N39" s="7" t="str">
        <f t="shared" si="0"/>
        <v>▶</v>
      </c>
    </row>
    <row r="40" spans="1:14" x14ac:dyDescent="0.3">
      <c r="A40" s="6">
        <v>53</v>
      </c>
      <c r="B40" s="8" t="s">
        <v>752</v>
      </c>
      <c r="C40" s="28" t="s">
        <v>753</v>
      </c>
      <c r="D40" s="9">
        <v>11150</v>
      </c>
      <c r="E40" s="30" t="s">
        <v>754</v>
      </c>
      <c r="F40" s="29">
        <v>4.7399999999999998E-2</v>
      </c>
      <c r="G40" s="9">
        <v>43338</v>
      </c>
      <c r="H40" s="10">
        <v>106</v>
      </c>
      <c r="I40" s="10" t="s">
        <v>692</v>
      </c>
      <c r="J40" s="10">
        <v>0</v>
      </c>
      <c r="K40" s="10" t="s">
        <v>692</v>
      </c>
      <c r="L40" s="10" t="s">
        <v>692</v>
      </c>
      <c r="M40" s="10" t="s">
        <v>692</v>
      </c>
      <c r="N40" s="7" t="str">
        <f t="shared" si="0"/>
        <v>▶</v>
      </c>
    </row>
    <row r="41" spans="1:14" x14ac:dyDescent="0.3">
      <c r="A41" s="6">
        <v>54</v>
      </c>
      <c r="B41" s="8" t="s">
        <v>755</v>
      </c>
      <c r="C41" s="28" t="s">
        <v>756</v>
      </c>
      <c r="D41" s="9">
        <v>31450</v>
      </c>
      <c r="E41" s="30" t="s">
        <v>757</v>
      </c>
      <c r="F41" s="29">
        <v>4.6600000000000003E-2</v>
      </c>
      <c r="G41" s="9">
        <v>4709829</v>
      </c>
      <c r="H41" s="9">
        <v>19891</v>
      </c>
      <c r="I41" s="10">
        <v>622</v>
      </c>
      <c r="J41" s="10">
        <v>13.7</v>
      </c>
      <c r="K41" s="10">
        <v>31.9</v>
      </c>
      <c r="L41" s="10">
        <v>19.510000000000002</v>
      </c>
      <c r="M41" s="10">
        <v>6.4</v>
      </c>
      <c r="N41" s="7" t="str">
        <f t="shared" si="0"/>
        <v>▶</v>
      </c>
    </row>
    <row r="42" spans="1:14" x14ac:dyDescent="0.3">
      <c r="A42" s="6">
        <v>55</v>
      </c>
      <c r="B42" s="8" t="s">
        <v>758</v>
      </c>
      <c r="C42" s="28" t="s">
        <v>759</v>
      </c>
      <c r="D42" s="9">
        <v>3895</v>
      </c>
      <c r="E42" s="30" t="s">
        <v>760</v>
      </c>
      <c r="F42" s="29">
        <v>4.5600000000000002E-2</v>
      </c>
      <c r="G42" s="9">
        <v>364895</v>
      </c>
      <c r="H42" s="10">
        <v>779</v>
      </c>
      <c r="I42" s="10">
        <v>70</v>
      </c>
      <c r="J42" s="10">
        <v>51.88</v>
      </c>
      <c r="K42" s="10">
        <v>4.25</v>
      </c>
      <c r="L42" s="10">
        <v>3.7</v>
      </c>
      <c r="M42" s="10">
        <v>0.43</v>
      </c>
      <c r="N42" s="7" t="str">
        <f t="shared" si="0"/>
        <v>▶</v>
      </c>
    </row>
    <row r="43" spans="1:14" x14ac:dyDescent="0.3">
      <c r="A43" s="6">
        <v>56</v>
      </c>
      <c r="B43" s="8" t="s">
        <v>761</v>
      </c>
      <c r="C43" s="28" t="s">
        <v>762</v>
      </c>
      <c r="D43" s="9">
        <v>23200</v>
      </c>
      <c r="E43" s="30" t="s">
        <v>763</v>
      </c>
      <c r="F43" s="29">
        <v>4.53E-2</v>
      </c>
      <c r="G43" s="9">
        <v>129197</v>
      </c>
      <c r="H43" s="10">
        <v>557</v>
      </c>
      <c r="I43" s="10" t="s">
        <v>692</v>
      </c>
      <c r="J43" s="10">
        <v>0.03</v>
      </c>
      <c r="K43" s="10" t="s">
        <v>692</v>
      </c>
      <c r="L43" s="10" t="s">
        <v>692</v>
      </c>
      <c r="M43" s="10" t="s">
        <v>692</v>
      </c>
      <c r="N43" s="7" t="str">
        <f t="shared" si="0"/>
        <v>▶</v>
      </c>
    </row>
    <row r="44" spans="1:14" x14ac:dyDescent="0.3">
      <c r="A44" s="6">
        <v>58</v>
      </c>
      <c r="B44" s="8" t="s">
        <v>764</v>
      </c>
      <c r="C44" s="28" t="s">
        <v>765</v>
      </c>
      <c r="D44" s="9">
        <v>11345</v>
      </c>
      <c r="E44" s="30" t="s">
        <v>766</v>
      </c>
      <c r="F44" s="29">
        <v>4.3700000000000003E-2</v>
      </c>
      <c r="G44" s="9">
        <v>2141493</v>
      </c>
      <c r="H44" s="9">
        <v>1248</v>
      </c>
      <c r="I44" s="10" t="s">
        <v>692</v>
      </c>
      <c r="J44" s="10">
        <v>0.1</v>
      </c>
      <c r="K44" s="10" t="s">
        <v>692</v>
      </c>
      <c r="L44" s="10" t="s">
        <v>692</v>
      </c>
      <c r="M44" s="10" t="s">
        <v>692</v>
      </c>
      <c r="N44" s="7" t="str">
        <f t="shared" si="0"/>
        <v>▶</v>
      </c>
    </row>
    <row r="45" spans="1:14" x14ac:dyDescent="0.3">
      <c r="A45" s="6">
        <v>60</v>
      </c>
      <c r="B45" s="8" t="s">
        <v>767</v>
      </c>
      <c r="C45" s="28" t="s">
        <v>768</v>
      </c>
      <c r="D45" s="9">
        <v>13925</v>
      </c>
      <c r="E45" s="30" t="s">
        <v>769</v>
      </c>
      <c r="F45" s="29">
        <v>4.3099999999999999E-2</v>
      </c>
      <c r="G45" s="9">
        <v>50626</v>
      </c>
      <c r="H45" s="10">
        <v>77</v>
      </c>
      <c r="I45" s="10" t="s">
        <v>692</v>
      </c>
      <c r="J45" s="10">
        <v>0</v>
      </c>
      <c r="K45" s="10" t="s">
        <v>692</v>
      </c>
      <c r="L45" s="10" t="s">
        <v>692</v>
      </c>
      <c r="M45" s="10" t="s">
        <v>692</v>
      </c>
      <c r="N45" s="7" t="str">
        <f t="shared" si="0"/>
        <v>▶</v>
      </c>
    </row>
    <row r="46" spans="1:14" x14ac:dyDescent="0.3">
      <c r="A46" s="6">
        <v>61</v>
      </c>
      <c r="B46" s="8" t="s">
        <v>770</v>
      </c>
      <c r="C46" s="28" t="s">
        <v>771</v>
      </c>
      <c r="D46" s="9">
        <v>401500</v>
      </c>
      <c r="E46" s="30" t="s">
        <v>772</v>
      </c>
      <c r="F46" s="29">
        <v>4.2900000000000001E-2</v>
      </c>
      <c r="G46" s="9">
        <v>341846</v>
      </c>
      <c r="H46" s="9">
        <v>144729</v>
      </c>
      <c r="I46" s="9">
        <v>3152</v>
      </c>
      <c r="J46" s="10">
        <v>35.51</v>
      </c>
      <c r="K46" s="10">
        <v>28.32</v>
      </c>
      <c r="L46" s="10">
        <v>27.71</v>
      </c>
      <c r="M46" s="10">
        <v>10.4</v>
      </c>
      <c r="N46" s="7" t="str">
        <f t="shared" si="0"/>
        <v>▶</v>
      </c>
    </row>
    <row r="47" spans="1:14" x14ac:dyDescent="0.3">
      <c r="A47" s="6">
        <v>62</v>
      </c>
      <c r="B47" s="8" t="s">
        <v>773</v>
      </c>
      <c r="C47" s="28" t="s">
        <v>774</v>
      </c>
      <c r="D47" s="9">
        <v>7640</v>
      </c>
      <c r="E47" s="30" t="s">
        <v>775</v>
      </c>
      <c r="F47" s="29">
        <v>4.2299999999999997E-2</v>
      </c>
      <c r="G47" s="9">
        <v>803088</v>
      </c>
      <c r="H47" s="9">
        <v>1062</v>
      </c>
      <c r="I47" s="10">
        <v>137</v>
      </c>
      <c r="J47" s="10">
        <v>2.85</v>
      </c>
      <c r="K47" s="10">
        <v>32.24</v>
      </c>
      <c r="L47" s="10">
        <v>4.42</v>
      </c>
      <c r="M47" s="10">
        <v>0.48</v>
      </c>
      <c r="N47" s="7" t="str">
        <f t="shared" si="0"/>
        <v>▶</v>
      </c>
    </row>
    <row r="48" spans="1:14" x14ac:dyDescent="0.3">
      <c r="A48" s="6">
        <v>63</v>
      </c>
      <c r="B48" s="8" t="s">
        <v>776</v>
      </c>
      <c r="C48" s="28" t="s">
        <v>777</v>
      </c>
      <c r="D48" s="9">
        <v>10610</v>
      </c>
      <c r="E48" s="30" t="s">
        <v>778</v>
      </c>
      <c r="F48" s="29">
        <v>4.2200000000000001E-2</v>
      </c>
      <c r="G48" s="9">
        <v>291457</v>
      </c>
      <c r="H48" s="9">
        <v>9208</v>
      </c>
      <c r="I48" s="10">
        <v>683</v>
      </c>
      <c r="J48" s="10">
        <v>7.01</v>
      </c>
      <c r="K48" s="10">
        <v>11.75</v>
      </c>
      <c r="L48" s="10">
        <v>7.55</v>
      </c>
      <c r="M48" s="10">
        <v>1.17</v>
      </c>
      <c r="N48" s="7" t="str">
        <f t="shared" si="0"/>
        <v>▶</v>
      </c>
    </row>
    <row r="49" spans="1:14" x14ac:dyDescent="0.3">
      <c r="A49" s="6">
        <v>64</v>
      </c>
      <c r="B49" s="8" t="s">
        <v>779</v>
      </c>
      <c r="C49" s="28" t="s">
        <v>780</v>
      </c>
      <c r="D49" s="9">
        <v>10555</v>
      </c>
      <c r="E49" s="30" t="s">
        <v>781</v>
      </c>
      <c r="F49" s="29">
        <v>4.2000000000000003E-2</v>
      </c>
      <c r="G49" s="9">
        <v>141628</v>
      </c>
      <c r="H49" s="10">
        <v>84</v>
      </c>
      <c r="I49" s="10" t="s">
        <v>692</v>
      </c>
      <c r="J49" s="10">
        <v>0</v>
      </c>
      <c r="K49" s="10" t="s">
        <v>692</v>
      </c>
      <c r="L49" s="10" t="s">
        <v>692</v>
      </c>
      <c r="M49" s="10" t="s">
        <v>692</v>
      </c>
      <c r="N49" s="7" t="str">
        <f t="shared" si="0"/>
        <v>▶</v>
      </c>
    </row>
    <row r="50" spans="1:14" x14ac:dyDescent="0.3">
      <c r="A50" s="6">
        <v>67</v>
      </c>
      <c r="B50" s="8" t="s">
        <v>782</v>
      </c>
      <c r="C50" s="28" t="s">
        <v>783</v>
      </c>
      <c r="D50" s="9">
        <v>17895</v>
      </c>
      <c r="E50" s="30" t="s">
        <v>784</v>
      </c>
      <c r="F50" s="29">
        <v>4.19E-2</v>
      </c>
      <c r="G50" s="9">
        <v>127759</v>
      </c>
      <c r="H50" s="10">
        <v>268</v>
      </c>
      <c r="I50" s="10" t="s">
        <v>692</v>
      </c>
      <c r="J50" s="10">
        <v>0.09</v>
      </c>
      <c r="K50" s="10" t="s">
        <v>692</v>
      </c>
      <c r="L50" s="10" t="s">
        <v>692</v>
      </c>
      <c r="M50" s="10" t="s">
        <v>692</v>
      </c>
      <c r="N50" s="7" t="str">
        <f t="shared" si="0"/>
        <v>▶</v>
      </c>
    </row>
    <row r="51" spans="1:14" x14ac:dyDescent="0.3">
      <c r="A51" s="6">
        <v>72</v>
      </c>
      <c r="B51" s="8" t="s">
        <v>785</v>
      </c>
      <c r="C51" s="28" t="s">
        <v>786</v>
      </c>
      <c r="D51" s="9">
        <v>133100</v>
      </c>
      <c r="E51" s="30" t="s">
        <v>787</v>
      </c>
      <c r="F51" s="29">
        <v>4.07E-2</v>
      </c>
      <c r="G51" s="9">
        <v>230732</v>
      </c>
      <c r="H51" s="9">
        <v>99825</v>
      </c>
      <c r="I51" s="9">
        <v>15540</v>
      </c>
      <c r="J51" s="10">
        <v>49.18</v>
      </c>
      <c r="K51" s="10">
        <v>8.02</v>
      </c>
      <c r="L51" s="10">
        <v>14.52</v>
      </c>
      <c r="M51" s="10">
        <v>1.17</v>
      </c>
      <c r="N51" s="7" t="str">
        <f t="shared" si="0"/>
        <v>▶</v>
      </c>
    </row>
    <row r="52" spans="1:14" x14ac:dyDescent="0.3">
      <c r="A52" s="6">
        <v>73</v>
      </c>
      <c r="B52" s="8" t="s">
        <v>788</v>
      </c>
      <c r="C52" s="28" t="s">
        <v>789</v>
      </c>
      <c r="D52" s="9">
        <v>10360</v>
      </c>
      <c r="E52" s="30" t="s">
        <v>790</v>
      </c>
      <c r="F52" s="29">
        <v>4.07E-2</v>
      </c>
      <c r="G52" s="9">
        <v>641122</v>
      </c>
      <c r="H52" s="10">
        <v>673</v>
      </c>
      <c r="I52" s="10" t="s">
        <v>692</v>
      </c>
      <c r="J52" s="10">
        <v>0.52</v>
      </c>
      <c r="K52" s="10" t="s">
        <v>692</v>
      </c>
      <c r="L52" s="10" t="s">
        <v>692</v>
      </c>
      <c r="M52" s="10" t="s">
        <v>692</v>
      </c>
      <c r="N52" s="7" t="str">
        <f t="shared" si="0"/>
        <v>▶</v>
      </c>
    </row>
    <row r="53" spans="1:14" x14ac:dyDescent="0.3">
      <c r="A53" s="6">
        <v>75</v>
      </c>
      <c r="B53" s="8" t="s">
        <v>791</v>
      </c>
      <c r="C53" s="28" t="s">
        <v>792</v>
      </c>
      <c r="D53" s="9">
        <v>7355</v>
      </c>
      <c r="E53" s="30" t="s">
        <v>685</v>
      </c>
      <c r="F53" s="29">
        <v>4.0300000000000002E-2</v>
      </c>
      <c r="G53" s="9">
        <v>20882</v>
      </c>
      <c r="H53" s="10">
        <v>33</v>
      </c>
      <c r="I53" s="10" t="s">
        <v>692</v>
      </c>
      <c r="J53" s="10">
        <v>0</v>
      </c>
      <c r="K53" s="10" t="s">
        <v>692</v>
      </c>
      <c r="L53" s="10" t="s">
        <v>692</v>
      </c>
      <c r="M53" s="10" t="s">
        <v>692</v>
      </c>
      <c r="N53" s="7" t="str">
        <f t="shared" si="0"/>
        <v>▶</v>
      </c>
    </row>
    <row r="54" spans="1:14" x14ac:dyDescent="0.3">
      <c r="A54" s="6">
        <v>76</v>
      </c>
      <c r="B54" s="8" t="s">
        <v>793</v>
      </c>
      <c r="C54" s="28" t="s">
        <v>794</v>
      </c>
      <c r="D54" s="9">
        <v>16050</v>
      </c>
      <c r="E54" s="30" t="s">
        <v>795</v>
      </c>
      <c r="F54" s="29">
        <v>4.02E-2</v>
      </c>
      <c r="G54" s="9">
        <v>1959</v>
      </c>
      <c r="H54" s="10">
        <v>40</v>
      </c>
      <c r="I54" s="10" t="s">
        <v>692</v>
      </c>
      <c r="J54" s="10">
        <v>0</v>
      </c>
      <c r="K54" s="10" t="s">
        <v>692</v>
      </c>
      <c r="L54" s="10" t="s">
        <v>692</v>
      </c>
      <c r="M54" s="10" t="s">
        <v>692</v>
      </c>
      <c r="N54" s="7" t="str">
        <f t="shared" si="0"/>
        <v>▶</v>
      </c>
    </row>
    <row r="55" spans="1:14" x14ac:dyDescent="0.3">
      <c r="A55" s="6">
        <v>77</v>
      </c>
      <c r="B55" s="8" t="s">
        <v>796</v>
      </c>
      <c r="C55" s="28" t="s">
        <v>797</v>
      </c>
      <c r="D55" s="9">
        <v>5200</v>
      </c>
      <c r="E55" s="30" t="s">
        <v>798</v>
      </c>
      <c r="F55" s="29">
        <v>0.04</v>
      </c>
      <c r="G55" s="9">
        <v>1238085</v>
      </c>
      <c r="H55" s="9">
        <v>2343</v>
      </c>
      <c r="I55" s="10">
        <v>765</v>
      </c>
      <c r="J55" s="10">
        <v>7.67</v>
      </c>
      <c r="K55" s="10">
        <v>14.17</v>
      </c>
      <c r="L55" s="10">
        <v>16.8</v>
      </c>
      <c r="M55" s="10">
        <v>0.56999999999999995</v>
      </c>
      <c r="N55" s="7" t="str">
        <f t="shared" si="0"/>
        <v>▶</v>
      </c>
    </row>
    <row r="56" spans="1:14" x14ac:dyDescent="0.3">
      <c r="A56" s="6">
        <v>80</v>
      </c>
      <c r="B56" s="8" t="s">
        <v>799</v>
      </c>
      <c r="C56" s="28" t="s">
        <v>800</v>
      </c>
      <c r="D56" s="9">
        <v>10430</v>
      </c>
      <c r="E56" s="30" t="s">
        <v>801</v>
      </c>
      <c r="F56" s="29">
        <v>3.9899999999999998E-2</v>
      </c>
      <c r="G56" s="9">
        <v>538123</v>
      </c>
      <c r="H56" s="9">
        <v>5444</v>
      </c>
      <c r="I56" s="9">
        <v>1822</v>
      </c>
      <c r="J56" s="10">
        <v>4.9000000000000004</v>
      </c>
      <c r="K56" s="10">
        <v>3.72</v>
      </c>
      <c r="L56" s="10">
        <v>112.52</v>
      </c>
      <c r="M56" s="10">
        <v>2.21</v>
      </c>
      <c r="N56" s="7" t="str">
        <f t="shared" si="0"/>
        <v>▶</v>
      </c>
    </row>
    <row r="57" spans="1:14" x14ac:dyDescent="0.3">
      <c r="A57" s="6">
        <v>81</v>
      </c>
      <c r="B57" s="8" t="s">
        <v>802</v>
      </c>
      <c r="C57" s="28" t="s">
        <v>803</v>
      </c>
      <c r="D57" s="9">
        <v>20150</v>
      </c>
      <c r="E57" s="30" t="s">
        <v>804</v>
      </c>
      <c r="F57" s="29">
        <v>3.9699999999999999E-2</v>
      </c>
      <c r="G57" s="9">
        <v>242923</v>
      </c>
      <c r="H57" s="9">
        <v>7226</v>
      </c>
      <c r="I57" s="9">
        <v>1967</v>
      </c>
      <c r="J57" s="10">
        <v>8.1999999999999993</v>
      </c>
      <c r="K57" s="10">
        <v>11.24</v>
      </c>
      <c r="L57" s="10">
        <v>6.68</v>
      </c>
      <c r="M57" s="10">
        <v>0.36</v>
      </c>
      <c r="N57" s="7" t="str">
        <f t="shared" si="0"/>
        <v>▶</v>
      </c>
    </row>
    <row r="58" spans="1:14" x14ac:dyDescent="0.3">
      <c r="A58" s="6">
        <v>83</v>
      </c>
      <c r="B58" s="8" t="s">
        <v>805</v>
      </c>
      <c r="C58" s="28" t="s">
        <v>806</v>
      </c>
      <c r="D58" s="9">
        <v>10420</v>
      </c>
      <c r="E58" s="30" t="s">
        <v>807</v>
      </c>
      <c r="F58" s="29">
        <v>3.8899999999999997E-2</v>
      </c>
      <c r="G58" s="9">
        <v>9062</v>
      </c>
      <c r="H58" s="10">
        <v>57</v>
      </c>
      <c r="I58" s="10" t="s">
        <v>692</v>
      </c>
      <c r="J58" s="10">
        <v>0</v>
      </c>
      <c r="K58" s="10" t="s">
        <v>692</v>
      </c>
      <c r="L58" s="10" t="s">
        <v>692</v>
      </c>
      <c r="M58" s="10" t="s">
        <v>692</v>
      </c>
      <c r="N58" s="7" t="str">
        <f t="shared" si="0"/>
        <v>▶</v>
      </c>
    </row>
    <row r="59" spans="1:14" x14ac:dyDescent="0.3">
      <c r="A59" s="6">
        <v>84</v>
      </c>
      <c r="B59" s="8" t="s">
        <v>808</v>
      </c>
      <c r="C59" s="28" t="s">
        <v>809</v>
      </c>
      <c r="D59" s="10">
        <v>972</v>
      </c>
      <c r="E59" s="30" t="s">
        <v>810</v>
      </c>
      <c r="F59" s="29">
        <v>3.85E-2</v>
      </c>
      <c r="G59" s="9">
        <v>273236</v>
      </c>
      <c r="H59" s="10">
        <v>534</v>
      </c>
      <c r="I59" s="10">
        <v>99</v>
      </c>
      <c r="J59" s="10">
        <v>1.37</v>
      </c>
      <c r="K59" s="10">
        <v>48.6</v>
      </c>
      <c r="L59" s="10">
        <v>8.57</v>
      </c>
      <c r="M59" s="10">
        <v>1.18</v>
      </c>
      <c r="N59" s="7" t="str">
        <f t="shared" si="0"/>
        <v>▶</v>
      </c>
    </row>
    <row r="60" spans="1:14" x14ac:dyDescent="0.3">
      <c r="A60" s="6">
        <v>85</v>
      </c>
      <c r="B60" s="8" t="s">
        <v>811</v>
      </c>
      <c r="C60" s="28" t="s">
        <v>812</v>
      </c>
      <c r="D60" s="9">
        <v>12635</v>
      </c>
      <c r="E60" s="30" t="s">
        <v>813</v>
      </c>
      <c r="F60" s="29">
        <v>3.8199999999999998E-2</v>
      </c>
      <c r="G60" s="9">
        <v>22255</v>
      </c>
      <c r="H60" s="10">
        <v>486</v>
      </c>
      <c r="I60" s="10" t="s">
        <v>692</v>
      </c>
      <c r="J60" s="10">
        <v>0</v>
      </c>
      <c r="K60" s="10" t="s">
        <v>692</v>
      </c>
      <c r="L60" s="10" t="s">
        <v>692</v>
      </c>
      <c r="M60" s="10" t="s">
        <v>692</v>
      </c>
      <c r="N60" s="7" t="str">
        <f t="shared" si="0"/>
        <v>▶</v>
      </c>
    </row>
    <row r="61" spans="1:14" x14ac:dyDescent="0.3">
      <c r="A61" s="6">
        <v>87</v>
      </c>
      <c r="B61" s="8" t="s">
        <v>814</v>
      </c>
      <c r="C61" s="28" t="s">
        <v>815</v>
      </c>
      <c r="D61" s="9">
        <v>9030</v>
      </c>
      <c r="E61" s="30" t="s">
        <v>816</v>
      </c>
      <c r="F61" s="29">
        <v>3.7900000000000003E-2</v>
      </c>
      <c r="G61" s="9">
        <v>812682</v>
      </c>
      <c r="H61" s="9">
        <v>5420</v>
      </c>
      <c r="I61" s="10">
        <v>13</v>
      </c>
      <c r="J61" s="10">
        <v>7.47</v>
      </c>
      <c r="K61" s="10">
        <v>158.41999999999999</v>
      </c>
      <c r="L61" s="10">
        <v>4.5599999999999996</v>
      </c>
      <c r="M61" s="10">
        <v>6.56</v>
      </c>
      <c r="N61" s="7" t="str">
        <f t="shared" si="0"/>
        <v>▶</v>
      </c>
    </row>
    <row r="62" spans="1:14" x14ac:dyDescent="0.3">
      <c r="A62" s="6">
        <v>88</v>
      </c>
      <c r="B62" s="8" t="s">
        <v>817</v>
      </c>
      <c r="C62" s="28" t="s">
        <v>818</v>
      </c>
      <c r="D62" s="9">
        <v>10850</v>
      </c>
      <c r="E62" s="30" t="s">
        <v>819</v>
      </c>
      <c r="F62" s="29">
        <v>3.78E-2</v>
      </c>
      <c r="G62" s="10">
        <v>115</v>
      </c>
      <c r="H62" s="10">
        <v>92</v>
      </c>
      <c r="I62" s="10" t="s">
        <v>692</v>
      </c>
      <c r="J62" s="10">
        <v>0</v>
      </c>
      <c r="K62" s="10" t="s">
        <v>692</v>
      </c>
      <c r="L62" s="10" t="s">
        <v>692</v>
      </c>
      <c r="M62" s="10" t="s">
        <v>692</v>
      </c>
      <c r="N62" s="7" t="str">
        <f t="shared" si="0"/>
        <v>▶</v>
      </c>
    </row>
    <row r="63" spans="1:14" x14ac:dyDescent="0.3">
      <c r="A63" s="6">
        <v>89</v>
      </c>
      <c r="B63" s="8" t="s">
        <v>820</v>
      </c>
      <c r="C63" s="28" t="s">
        <v>821</v>
      </c>
      <c r="D63" s="9">
        <v>20035</v>
      </c>
      <c r="E63" s="30" t="s">
        <v>822</v>
      </c>
      <c r="F63" s="29">
        <v>3.7499999999999999E-2</v>
      </c>
      <c r="G63" s="9">
        <v>30249</v>
      </c>
      <c r="H63" s="10">
        <v>140</v>
      </c>
      <c r="I63" s="10" t="s">
        <v>692</v>
      </c>
      <c r="J63" s="10">
        <v>0</v>
      </c>
      <c r="K63" s="10" t="s">
        <v>692</v>
      </c>
      <c r="L63" s="10" t="s">
        <v>692</v>
      </c>
      <c r="M63" s="10" t="s">
        <v>692</v>
      </c>
      <c r="N63" s="7" t="str">
        <f t="shared" si="0"/>
        <v>▶</v>
      </c>
    </row>
    <row r="64" spans="1:14" x14ac:dyDescent="0.3">
      <c r="A64" s="6">
        <v>93</v>
      </c>
      <c r="B64" s="8" t="s">
        <v>823</v>
      </c>
      <c r="C64" s="28" t="s">
        <v>824</v>
      </c>
      <c r="D64" s="9">
        <v>11065</v>
      </c>
      <c r="E64" s="30" t="s">
        <v>819</v>
      </c>
      <c r="F64" s="29">
        <v>3.6999999999999998E-2</v>
      </c>
      <c r="G64" s="9">
        <v>1459756</v>
      </c>
      <c r="H64" s="9">
        <v>6274</v>
      </c>
      <c r="I64" s="10" t="s">
        <v>692</v>
      </c>
      <c r="J64" s="10">
        <v>0.15</v>
      </c>
      <c r="K64" s="10" t="s">
        <v>692</v>
      </c>
      <c r="L64" s="10" t="s">
        <v>692</v>
      </c>
      <c r="M64" s="10" t="s">
        <v>692</v>
      </c>
      <c r="N64" s="7" t="str">
        <f t="shared" si="0"/>
        <v>▶</v>
      </c>
    </row>
    <row r="65" spans="1:14" x14ac:dyDescent="0.3">
      <c r="A65" s="6">
        <v>94</v>
      </c>
      <c r="B65" s="8" t="s">
        <v>825</v>
      </c>
      <c r="C65" s="28" t="s">
        <v>826</v>
      </c>
      <c r="D65" s="9">
        <v>15840</v>
      </c>
      <c r="E65" s="30" t="s">
        <v>827</v>
      </c>
      <c r="F65" s="29">
        <v>3.6600000000000001E-2</v>
      </c>
      <c r="G65" s="9">
        <v>139686</v>
      </c>
      <c r="H65" s="9">
        <v>3074</v>
      </c>
      <c r="I65" s="10" t="s">
        <v>692</v>
      </c>
      <c r="J65" s="10">
        <v>20.16</v>
      </c>
      <c r="K65" s="10">
        <v>-24.52</v>
      </c>
      <c r="L65" s="10" t="s">
        <v>692</v>
      </c>
      <c r="M65" s="10">
        <v>0.15</v>
      </c>
      <c r="N65" s="7" t="str">
        <f t="shared" si="0"/>
        <v>▶</v>
      </c>
    </row>
    <row r="66" spans="1:14" x14ac:dyDescent="0.3">
      <c r="A66" s="6">
        <v>95</v>
      </c>
      <c r="B66" s="8" t="s">
        <v>828</v>
      </c>
      <c r="C66" s="28" t="s">
        <v>829</v>
      </c>
      <c r="D66" s="9">
        <v>14500</v>
      </c>
      <c r="E66" s="30" t="s">
        <v>830</v>
      </c>
      <c r="F66" s="29">
        <v>3.6499999999999998E-2</v>
      </c>
      <c r="G66" s="9">
        <v>158596</v>
      </c>
      <c r="H66" s="9">
        <v>3118</v>
      </c>
      <c r="I66" s="10">
        <v>531</v>
      </c>
      <c r="J66" s="10">
        <v>7.46</v>
      </c>
      <c r="K66" s="10">
        <v>6.4</v>
      </c>
      <c r="L66" s="10">
        <v>21.47</v>
      </c>
      <c r="M66" s="10">
        <v>1.35</v>
      </c>
      <c r="N66" s="7" t="str">
        <f t="shared" si="0"/>
        <v>▶</v>
      </c>
    </row>
    <row r="67" spans="1:14" x14ac:dyDescent="0.3">
      <c r="A67" s="6">
        <v>98</v>
      </c>
      <c r="B67" s="8" t="s">
        <v>831</v>
      </c>
      <c r="C67" s="28" t="s">
        <v>832</v>
      </c>
      <c r="D67" s="9">
        <v>214500</v>
      </c>
      <c r="E67" s="30" t="s">
        <v>833</v>
      </c>
      <c r="F67" s="29">
        <v>3.6200000000000003E-2</v>
      </c>
      <c r="G67" s="9">
        <v>704871</v>
      </c>
      <c r="H67" s="9">
        <v>64350</v>
      </c>
      <c r="I67" s="9">
        <v>3249</v>
      </c>
      <c r="J67" s="10">
        <v>22.22</v>
      </c>
      <c r="K67" s="10">
        <v>29.5</v>
      </c>
      <c r="L67" s="10">
        <v>12.61</v>
      </c>
      <c r="M67" s="10">
        <v>3.49</v>
      </c>
      <c r="N67" s="7" t="str">
        <f t="shared" ref="N67:N130" si="1">IF(ISBLANK($C67),"",HYPERLINK($C67,"▶"))</f>
        <v>▶</v>
      </c>
    </row>
    <row r="68" spans="1:14" x14ac:dyDescent="0.3">
      <c r="A68" s="6">
        <v>100</v>
      </c>
      <c r="B68" s="8" t="s">
        <v>834</v>
      </c>
      <c r="C68" s="28" t="s">
        <v>835</v>
      </c>
      <c r="D68" s="9">
        <v>31700</v>
      </c>
      <c r="E68" s="30" t="s">
        <v>836</v>
      </c>
      <c r="F68" s="29">
        <v>3.5900000000000001E-2</v>
      </c>
      <c r="G68" s="9">
        <v>171017</v>
      </c>
      <c r="H68" s="9">
        <v>12266</v>
      </c>
      <c r="I68" s="9">
        <v>3307</v>
      </c>
      <c r="J68" s="10">
        <v>28.05</v>
      </c>
      <c r="K68" s="10">
        <v>11.77</v>
      </c>
      <c r="L68" s="10">
        <v>4.12</v>
      </c>
      <c r="M68" s="10">
        <v>0.28000000000000003</v>
      </c>
      <c r="N68" s="7" t="str">
        <f t="shared" si="1"/>
        <v>▶</v>
      </c>
    </row>
    <row r="69" spans="1:14" x14ac:dyDescent="0.3">
      <c r="A69" s="6">
        <v>101</v>
      </c>
      <c r="B69" s="8" t="s">
        <v>837</v>
      </c>
      <c r="C69" s="28" t="s">
        <v>838</v>
      </c>
      <c r="D69" s="9">
        <v>35080</v>
      </c>
      <c r="E69" s="30" t="s">
        <v>839</v>
      </c>
      <c r="F69" s="29">
        <v>3.5700000000000003E-2</v>
      </c>
      <c r="G69" s="9">
        <v>13900</v>
      </c>
      <c r="H69" s="10">
        <v>298</v>
      </c>
      <c r="I69" s="10" t="s">
        <v>692</v>
      </c>
      <c r="J69" s="10">
        <v>0.06</v>
      </c>
      <c r="K69" s="10" t="s">
        <v>692</v>
      </c>
      <c r="L69" s="10" t="s">
        <v>692</v>
      </c>
      <c r="M69" s="10" t="s">
        <v>692</v>
      </c>
      <c r="N69" s="7" t="str">
        <f t="shared" si="1"/>
        <v>▶</v>
      </c>
    </row>
    <row r="70" spans="1:14" x14ac:dyDescent="0.3">
      <c r="A70" s="6">
        <v>102</v>
      </c>
      <c r="B70" s="8" t="s">
        <v>840</v>
      </c>
      <c r="C70" s="28" t="s">
        <v>841</v>
      </c>
      <c r="D70" s="9">
        <v>145400</v>
      </c>
      <c r="E70" s="30" t="s">
        <v>842</v>
      </c>
      <c r="F70" s="29">
        <v>3.56E-2</v>
      </c>
      <c r="G70" s="9">
        <v>429062</v>
      </c>
      <c r="H70" s="9">
        <v>112632</v>
      </c>
      <c r="I70" s="10">
        <v>359</v>
      </c>
      <c r="J70" s="10">
        <v>9.32</v>
      </c>
      <c r="K70" s="10">
        <v>-526.80999999999995</v>
      </c>
      <c r="L70" s="10">
        <v>1.19</v>
      </c>
      <c r="M70" s="10">
        <v>4.8499999999999996</v>
      </c>
      <c r="N70" s="7" t="str">
        <f t="shared" si="1"/>
        <v>▶</v>
      </c>
    </row>
    <row r="71" spans="1:14" x14ac:dyDescent="0.3">
      <c r="A71" s="6">
        <v>103</v>
      </c>
      <c r="B71" s="8" t="s">
        <v>843</v>
      </c>
      <c r="C71" s="28" t="s">
        <v>844</v>
      </c>
      <c r="D71" s="9">
        <v>8160</v>
      </c>
      <c r="E71" s="30" t="s">
        <v>845</v>
      </c>
      <c r="F71" s="29">
        <v>3.5499999999999997E-2</v>
      </c>
      <c r="G71" s="9">
        <v>553828</v>
      </c>
      <c r="H71" s="9">
        <v>1658</v>
      </c>
      <c r="I71" s="10">
        <v>154</v>
      </c>
      <c r="J71" s="10">
        <v>2.37</v>
      </c>
      <c r="K71" s="10">
        <v>16.25</v>
      </c>
      <c r="L71" s="10">
        <v>7.19</v>
      </c>
      <c r="M71" s="10">
        <v>0.92</v>
      </c>
      <c r="N71" s="7" t="str">
        <f t="shared" si="1"/>
        <v>▶</v>
      </c>
    </row>
    <row r="72" spans="1:14" x14ac:dyDescent="0.3">
      <c r="A72" s="6">
        <v>104</v>
      </c>
      <c r="B72" s="8" t="s">
        <v>846</v>
      </c>
      <c r="C72" s="28" t="s">
        <v>847</v>
      </c>
      <c r="D72" s="9">
        <v>10645</v>
      </c>
      <c r="E72" s="30" t="s">
        <v>848</v>
      </c>
      <c r="F72" s="29">
        <v>3.5499999999999997E-2</v>
      </c>
      <c r="G72" s="9">
        <v>1018298</v>
      </c>
      <c r="H72" s="9">
        <v>1139</v>
      </c>
      <c r="I72" s="10" t="s">
        <v>692</v>
      </c>
      <c r="J72" s="10">
        <v>0.14000000000000001</v>
      </c>
      <c r="K72" s="10" t="s">
        <v>692</v>
      </c>
      <c r="L72" s="10" t="s">
        <v>692</v>
      </c>
      <c r="M72" s="10" t="s">
        <v>692</v>
      </c>
      <c r="N72" s="7" t="str">
        <f t="shared" si="1"/>
        <v>▶</v>
      </c>
    </row>
    <row r="73" spans="1:14" x14ac:dyDescent="0.3">
      <c r="A73" s="6">
        <v>105</v>
      </c>
      <c r="B73" s="8" t="s">
        <v>849</v>
      </c>
      <c r="C73" s="28" t="s">
        <v>850</v>
      </c>
      <c r="D73" s="9">
        <v>28200</v>
      </c>
      <c r="E73" s="30" t="s">
        <v>851</v>
      </c>
      <c r="F73" s="29">
        <v>3.5400000000000001E-2</v>
      </c>
      <c r="G73" s="9">
        <v>11699</v>
      </c>
      <c r="H73" s="10">
        <v>171</v>
      </c>
      <c r="I73" s="10" t="s">
        <v>692</v>
      </c>
      <c r="J73" s="10">
        <v>0</v>
      </c>
      <c r="K73" s="10" t="s">
        <v>692</v>
      </c>
      <c r="L73" s="10" t="s">
        <v>692</v>
      </c>
      <c r="M73" s="10" t="s">
        <v>692</v>
      </c>
      <c r="N73" s="7" t="str">
        <f t="shared" si="1"/>
        <v>▶</v>
      </c>
    </row>
    <row r="74" spans="1:14" x14ac:dyDescent="0.3">
      <c r="A74" s="6">
        <v>106</v>
      </c>
      <c r="B74" s="8" t="s">
        <v>852</v>
      </c>
      <c r="C74" s="28" t="s">
        <v>853</v>
      </c>
      <c r="D74" s="9">
        <v>12635</v>
      </c>
      <c r="E74" s="30" t="s">
        <v>778</v>
      </c>
      <c r="F74" s="29">
        <v>3.5200000000000002E-2</v>
      </c>
      <c r="G74" s="9">
        <v>286901</v>
      </c>
      <c r="H74" s="10">
        <v>588</v>
      </c>
      <c r="I74" s="10" t="s">
        <v>692</v>
      </c>
      <c r="J74" s="10">
        <v>0.01</v>
      </c>
      <c r="K74" s="10" t="s">
        <v>692</v>
      </c>
      <c r="L74" s="10" t="s">
        <v>692</v>
      </c>
      <c r="M74" s="10" t="s">
        <v>692</v>
      </c>
      <c r="N74" s="7" t="str">
        <f t="shared" si="1"/>
        <v>▶</v>
      </c>
    </row>
    <row r="75" spans="1:14" x14ac:dyDescent="0.3">
      <c r="A75" s="6">
        <v>108</v>
      </c>
      <c r="B75" s="8" t="s">
        <v>854</v>
      </c>
      <c r="C75" s="28" t="s">
        <v>855</v>
      </c>
      <c r="D75" s="9">
        <v>13450</v>
      </c>
      <c r="E75" s="30" t="s">
        <v>856</v>
      </c>
      <c r="F75" s="29">
        <v>3.5000000000000003E-2</v>
      </c>
      <c r="G75" s="9">
        <v>672411</v>
      </c>
      <c r="H75" s="9">
        <v>1809</v>
      </c>
      <c r="I75" s="10" t="s">
        <v>692</v>
      </c>
      <c r="J75" s="10">
        <v>0.01</v>
      </c>
      <c r="K75" s="10" t="s">
        <v>692</v>
      </c>
      <c r="L75" s="10" t="s">
        <v>692</v>
      </c>
      <c r="M75" s="10" t="s">
        <v>692</v>
      </c>
      <c r="N75" s="7" t="str">
        <f t="shared" si="1"/>
        <v>▶</v>
      </c>
    </row>
    <row r="76" spans="1:14" x14ac:dyDescent="0.3">
      <c r="A76" s="6">
        <v>109</v>
      </c>
      <c r="B76" s="8" t="s">
        <v>857</v>
      </c>
      <c r="C76" s="28" t="s">
        <v>858</v>
      </c>
      <c r="D76" s="9">
        <v>8445</v>
      </c>
      <c r="E76" s="30" t="s">
        <v>685</v>
      </c>
      <c r="F76" s="29">
        <v>3.49E-2</v>
      </c>
      <c r="G76" s="9">
        <v>13517</v>
      </c>
      <c r="H76" s="10">
        <v>51</v>
      </c>
      <c r="I76" s="10" t="s">
        <v>692</v>
      </c>
      <c r="J76" s="10">
        <v>0</v>
      </c>
      <c r="K76" s="10" t="s">
        <v>692</v>
      </c>
      <c r="L76" s="10" t="s">
        <v>692</v>
      </c>
      <c r="M76" s="10" t="s">
        <v>692</v>
      </c>
      <c r="N76" s="7" t="str">
        <f t="shared" si="1"/>
        <v>▶</v>
      </c>
    </row>
    <row r="77" spans="1:14" x14ac:dyDescent="0.3">
      <c r="A77" s="6">
        <v>111</v>
      </c>
      <c r="B77" s="8" t="s">
        <v>859</v>
      </c>
      <c r="C77" s="28" t="s">
        <v>860</v>
      </c>
      <c r="D77" s="9">
        <v>8985</v>
      </c>
      <c r="E77" s="30" t="s">
        <v>861</v>
      </c>
      <c r="F77" s="29">
        <v>3.4500000000000003E-2</v>
      </c>
      <c r="G77" s="9">
        <v>30708</v>
      </c>
      <c r="H77" s="10">
        <v>198</v>
      </c>
      <c r="I77" s="10" t="s">
        <v>692</v>
      </c>
      <c r="J77" s="10">
        <v>0.02</v>
      </c>
      <c r="K77" s="10" t="s">
        <v>692</v>
      </c>
      <c r="L77" s="10" t="s">
        <v>692</v>
      </c>
      <c r="M77" s="10" t="s">
        <v>692</v>
      </c>
      <c r="N77" s="7" t="str">
        <f t="shared" si="1"/>
        <v>▶</v>
      </c>
    </row>
    <row r="78" spans="1:14" x14ac:dyDescent="0.3">
      <c r="A78" s="6">
        <v>113</v>
      </c>
      <c r="B78" s="8" t="s">
        <v>862</v>
      </c>
      <c r="C78" s="28" t="s">
        <v>863</v>
      </c>
      <c r="D78" s="9">
        <v>225500</v>
      </c>
      <c r="E78" s="30" t="s">
        <v>833</v>
      </c>
      <c r="F78" s="29">
        <v>3.44E-2</v>
      </c>
      <c r="G78" s="9">
        <v>5627443</v>
      </c>
      <c r="H78" s="9">
        <v>1641645</v>
      </c>
      <c r="I78" s="9">
        <v>-77303</v>
      </c>
      <c r="J78" s="10">
        <v>55.82</v>
      </c>
      <c r="K78" s="10">
        <v>15.74</v>
      </c>
      <c r="L78" s="10">
        <v>-15.61</v>
      </c>
      <c r="M78" s="10">
        <v>2.38</v>
      </c>
      <c r="N78" s="7" t="str">
        <f t="shared" si="1"/>
        <v>▶</v>
      </c>
    </row>
    <row r="79" spans="1:14" x14ac:dyDescent="0.3">
      <c r="A79" s="6">
        <v>116</v>
      </c>
      <c r="B79" s="8" t="s">
        <v>864</v>
      </c>
      <c r="C79" s="28" t="s">
        <v>865</v>
      </c>
      <c r="D79" s="9">
        <v>12475</v>
      </c>
      <c r="E79" s="30" t="s">
        <v>866</v>
      </c>
      <c r="F79" s="29">
        <v>3.4000000000000002E-2</v>
      </c>
      <c r="G79" s="9">
        <v>509916</v>
      </c>
      <c r="H79" s="9">
        <v>2894</v>
      </c>
      <c r="I79" s="10" t="s">
        <v>692</v>
      </c>
      <c r="J79" s="10">
        <v>0.06</v>
      </c>
      <c r="K79" s="10" t="s">
        <v>692</v>
      </c>
      <c r="L79" s="10" t="s">
        <v>692</v>
      </c>
      <c r="M79" s="10" t="s">
        <v>692</v>
      </c>
      <c r="N79" s="7" t="str">
        <f t="shared" si="1"/>
        <v>▶</v>
      </c>
    </row>
    <row r="80" spans="1:14" x14ac:dyDescent="0.3">
      <c r="A80" s="6">
        <v>117</v>
      </c>
      <c r="B80" s="8" t="s">
        <v>867</v>
      </c>
      <c r="C80" s="28" t="s">
        <v>868</v>
      </c>
      <c r="D80" s="9">
        <v>23490</v>
      </c>
      <c r="E80" s="30" t="s">
        <v>804</v>
      </c>
      <c r="F80" s="29">
        <v>3.39E-2</v>
      </c>
      <c r="G80" s="9">
        <v>37588</v>
      </c>
      <c r="H80" s="10">
        <v>559</v>
      </c>
      <c r="I80" s="10" t="s">
        <v>692</v>
      </c>
      <c r="J80" s="10">
        <v>0.02</v>
      </c>
      <c r="K80" s="10" t="s">
        <v>692</v>
      </c>
      <c r="L80" s="10" t="s">
        <v>692</v>
      </c>
      <c r="M80" s="10" t="s">
        <v>692</v>
      </c>
      <c r="N80" s="7" t="str">
        <f t="shared" si="1"/>
        <v>▶</v>
      </c>
    </row>
    <row r="81" spans="1:14" x14ac:dyDescent="0.3">
      <c r="A81" s="6">
        <v>119</v>
      </c>
      <c r="B81" s="8" t="s">
        <v>869</v>
      </c>
      <c r="C81" s="28" t="s">
        <v>870</v>
      </c>
      <c r="D81" s="9">
        <v>52700</v>
      </c>
      <c r="E81" s="30" t="s">
        <v>871</v>
      </c>
      <c r="F81" s="29">
        <v>3.3300000000000003E-2</v>
      </c>
      <c r="G81" s="9">
        <v>251951</v>
      </c>
      <c r="H81" s="9">
        <v>20602</v>
      </c>
      <c r="I81" s="10">
        <v>826</v>
      </c>
      <c r="J81" s="10">
        <v>27</v>
      </c>
      <c r="K81" s="10">
        <v>30.93</v>
      </c>
      <c r="L81" s="10">
        <v>26.15</v>
      </c>
      <c r="M81" s="10">
        <v>1.62</v>
      </c>
      <c r="N81" s="7" t="str">
        <f t="shared" si="1"/>
        <v>▶</v>
      </c>
    </row>
    <row r="82" spans="1:14" x14ac:dyDescent="0.3">
      <c r="A82" s="6">
        <v>121</v>
      </c>
      <c r="B82" s="8" t="s">
        <v>872</v>
      </c>
      <c r="C82" s="28" t="s">
        <v>873</v>
      </c>
      <c r="D82" s="9">
        <v>234500</v>
      </c>
      <c r="E82" s="30" t="s">
        <v>833</v>
      </c>
      <c r="F82" s="29">
        <v>3.3000000000000002E-2</v>
      </c>
      <c r="G82" s="9">
        <v>22969</v>
      </c>
      <c r="H82" s="9">
        <v>10148</v>
      </c>
      <c r="I82" s="9">
        <v>2134</v>
      </c>
      <c r="J82" s="10">
        <v>17.09</v>
      </c>
      <c r="K82" s="10">
        <v>7.13</v>
      </c>
      <c r="L82" s="10">
        <v>7.46</v>
      </c>
      <c r="M82" s="10">
        <v>0.74</v>
      </c>
      <c r="N82" s="7" t="str">
        <f t="shared" si="1"/>
        <v>▶</v>
      </c>
    </row>
    <row r="83" spans="1:14" x14ac:dyDescent="0.3">
      <c r="A83" s="6">
        <v>122</v>
      </c>
      <c r="B83" s="8" t="s">
        <v>874</v>
      </c>
      <c r="C83" s="28" t="s">
        <v>875</v>
      </c>
      <c r="D83" s="10">
        <v>348</v>
      </c>
      <c r="E83" s="30" t="s">
        <v>876</v>
      </c>
      <c r="F83" s="29">
        <v>3.2599999999999997E-2</v>
      </c>
      <c r="G83" s="9">
        <v>1051843</v>
      </c>
      <c r="H83" s="10">
        <v>704</v>
      </c>
      <c r="I83" s="10">
        <v>18</v>
      </c>
      <c r="J83" s="10">
        <v>0.95</v>
      </c>
      <c r="K83" s="10">
        <v>7.73</v>
      </c>
      <c r="L83" s="10">
        <v>-0.42</v>
      </c>
      <c r="M83" s="10">
        <v>0.26</v>
      </c>
      <c r="N83" s="7" t="str">
        <f t="shared" si="1"/>
        <v>▶</v>
      </c>
    </row>
    <row r="84" spans="1:14" x14ac:dyDescent="0.3">
      <c r="A84" s="6">
        <v>123</v>
      </c>
      <c r="B84" s="8" t="s">
        <v>877</v>
      </c>
      <c r="C84" s="28" t="s">
        <v>878</v>
      </c>
      <c r="D84" s="9">
        <v>3850</v>
      </c>
      <c r="E84" s="30" t="s">
        <v>879</v>
      </c>
      <c r="F84" s="29">
        <v>3.2199999999999999E-2</v>
      </c>
      <c r="G84" s="9">
        <v>223056</v>
      </c>
      <c r="H84" s="9">
        <v>1900</v>
      </c>
      <c r="I84" s="10">
        <v>575</v>
      </c>
      <c r="J84" s="10">
        <v>2.89</v>
      </c>
      <c r="K84" s="10">
        <v>7.12</v>
      </c>
      <c r="L84" s="10">
        <v>6.21</v>
      </c>
      <c r="M84" s="10">
        <v>0.38</v>
      </c>
      <c r="N84" s="7" t="str">
        <f t="shared" si="1"/>
        <v>▶</v>
      </c>
    </row>
    <row r="85" spans="1:14" x14ac:dyDescent="0.3">
      <c r="A85" s="6">
        <v>124</v>
      </c>
      <c r="B85" s="8" t="s">
        <v>880</v>
      </c>
      <c r="C85" s="28" t="s">
        <v>881</v>
      </c>
      <c r="D85" s="9">
        <v>9325</v>
      </c>
      <c r="E85" s="30" t="s">
        <v>882</v>
      </c>
      <c r="F85" s="29">
        <v>3.2099999999999997E-2</v>
      </c>
      <c r="G85" s="9">
        <v>256348</v>
      </c>
      <c r="H85" s="10">
        <v>336</v>
      </c>
      <c r="I85" s="10" t="s">
        <v>692</v>
      </c>
      <c r="J85" s="10">
        <v>0.08</v>
      </c>
      <c r="K85" s="10" t="s">
        <v>692</v>
      </c>
      <c r="L85" s="10" t="s">
        <v>692</v>
      </c>
      <c r="M85" s="10" t="s">
        <v>692</v>
      </c>
      <c r="N85" s="7" t="str">
        <f t="shared" si="1"/>
        <v>▶</v>
      </c>
    </row>
    <row r="86" spans="1:14" x14ac:dyDescent="0.3">
      <c r="A86" s="6">
        <v>125</v>
      </c>
      <c r="B86" s="8" t="s">
        <v>883</v>
      </c>
      <c r="C86" s="28" t="s">
        <v>884</v>
      </c>
      <c r="D86" s="9">
        <v>90800</v>
      </c>
      <c r="E86" s="30" t="s">
        <v>885</v>
      </c>
      <c r="F86" s="29">
        <v>3.1800000000000002E-2</v>
      </c>
      <c r="G86" s="9">
        <v>431700</v>
      </c>
      <c r="H86" s="9">
        <v>32958</v>
      </c>
      <c r="I86" s="9">
        <v>-2223</v>
      </c>
      <c r="J86" s="10">
        <v>20.92</v>
      </c>
      <c r="K86" s="10">
        <v>-6.04</v>
      </c>
      <c r="L86" s="10">
        <v>-16.350000000000001</v>
      </c>
      <c r="M86" s="10">
        <v>3.65</v>
      </c>
      <c r="N86" s="7" t="str">
        <f t="shared" si="1"/>
        <v>▶</v>
      </c>
    </row>
    <row r="87" spans="1:14" x14ac:dyDescent="0.3">
      <c r="E87" s="30"/>
      <c r="F87" s="30"/>
      <c r="N87" s="7" t="str">
        <f t="shared" si="1"/>
        <v/>
      </c>
    </row>
    <row r="88" spans="1:14" x14ac:dyDescent="0.3">
      <c r="E88" s="30"/>
      <c r="F88" s="30"/>
      <c r="N88" s="7" t="str">
        <f t="shared" si="1"/>
        <v/>
      </c>
    </row>
    <row r="89" spans="1:14" x14ac:dyDescent="0.3">
      <c r="E89" s="30"/>
      <c r="F89" s="30"/>
      <c r="N89" s="7" t="str">
        <f t="shared" si="1"/>
        <v/>
      </c>
    </row>
    <row r="90" spans="1:14" x14ac:dyDescent="0.3">
      <c r="E90" s="30"/>
      <c r="F90" s="30"/>
      <c r="N90" s="7" t="str">
        <f t="shared" si="1"/>
        <v/>
      </c>
    </row>
    <row r="91" spans="1:14" x14ac:dyDescent="0.3">
      <c r="E91" s="30"/>
      <c r="F91" s="30"/>
      <c r="N91" s="7" t="str">
        <f t="shared" si="1"/>
        <v/>
      </c>
    </row>
    <row r="92" spans="1:14" x14ac:dyDescent="0.3">
      <c r="E92" s="30"/>
      <c r="F92" s="30"/>
      <c r="N92" s="7" t="str">
        <f t="shared" si="1"/>
        <v/>
      </c>
    </row>
    <row r="93" spans="1:14" x14ac:dyDescent="0.3">
      <c r="E93" s="30"/>
      <c r="F93" s="30"/>
      <c r="N93" s="7" t="str">
        <f t="shared" si="1"/>
        <v/>
      </c>
    </row>
    <row r="94" spans="1:14" x14ac:dyDescent="0.3">
      <c r="E94" s="30"/>
      <c r="F94" s="30"/>
      <c r="N94" s="7" t="str">
        <f t="shared" si="1"/>
        <v/>
      </c>
    </row>
    <row r="95" spans="1:14" x14ac:dyDescent="0.3">
      <c r="E95" s="30"/>
      <c r="F95" s="30"/>
      <c r="N95" s="7" t="str">
        <f t="shared" si="1"/>
        <v/>
      </c>
    </row>
    <row r="96" spans="1:14" x14ac:dyDescent="0.3">
      <c r="E96" s="30"/>
      <c r="F96" s="30"/>
      <c r="N96" s="7" t="str">
        <f t="shared" si="1"/>
        <v/>
      </c>
    </row>
    <row r="97" spans="5:14" x14ac:dyDescent="0.3">
      <c r="E97" s="30"/>
      <c r="F97" s="30"/>
      <c r="N97" s="7" t="str">
        <f t="shared" si="1"/>
        <v/>
      </c>
    </row>
    <row r="98" spans="5:14" x14ac:dyDescent="0.3">
      <c r="E98" s="30"/>
      <c r="F98" s="30"/>
      <c r="N98" s="7" t="str">
        <f t="shared" si="1"/>
        <v/>
      </c>
    </row>
    <row r="99" spans="5:14" x14ac:dyDescent="0.3">
      <c r="E99" s="30"/>
      <c r="F99" s="30"/>
      <c r="N99" s="7" t="str">
        <f t="shared" si="1"/>
        <v/>
      </c>
    </row>
    <row r="100" spans="5:14" x14ac:dyDescent="0.3">
      <c r="E100" s="30"/>
      <c r="F100" s="30"/>
      <c r="N100" s="7" t="str">
        <f t="shared" si="1"/>
        <v/>
      </c>
    </row>
    <row r="101" spans="5:14" x14ac:dyDescent="0.3">
      <c r="E101" s="30"/>
      <c r="F101" s="30"/>
      <c r="N101" s="7" t="str">
        <f t="shared" si="1"/>
        <v/>
      </c>
    </row>
    <row r="102" spans="5:14" x14ac:dyDescent="0.3">
      <c r="E102" s="30"/>
      <c r="F102" s="30"/>
      <c r="N102" s="7" t="str">
        <f t="shared" si="1"/>
        <v/>
      </c>
    </row>
    <row r="103" spans="5:14" x14ac:dyDescent="0.3">
      <c r="E103" s="30"/>
      <c r="F103" s="30"/>
      <c r="N103" s="7" t="str">
        <f t="shared" si="1"/>
        <v/>
      </c>
    </row>
    <row r="104" spans="5:14" x14ac:dyDescent="0.3">
      <c r="E104" s="30"/>
      <c r="F104" s="30"/>
      <c r="N104" s="7" t="str">
        <f t="shared" si="1"/>
        <v/>
      </c>
    </row>
    <row r="105" spans="5:14" x14ac:dyDescent="0.3">
      <c r="E105" s="30"/>
      <c r="F105" s="30"/>
      <c r="N105" s="7" t="str">
        <f t="shared" si="1"/>
        <v/>
      </c>
    </row>
    <row r="106" spans="5:14" x14ac:dyDescent="0.3">
      <c r="E106" s="30"/>
      <c r="F106" s="30"/>
      <c r="N106" s="7" t="str">
        <f t="shared" si="1"/>
        <v/>
      </c>
    </row>
    <row r="107" spans="5:14" x14ac:dyDescent="0.3">
      <c r="E107" s="30"/>
      <c r="F107" s="30"/>
      <c r="N107" s="7" t="str">
        <f t="shared" si="1"/>
        <v/>
      </c>
    </row>
    <row r="108" spans="5:14" x14ac:dyDescent="0.3">
      <c r="E108" s="30"/>
      <c r="F108" s="30"/>
      <c r="N108" s="7" t="str">
        <f t="shared" si="1"/>
        <v/>
      </c>
    </row>
    <row r="109" spans="5:14" x14ac:dyDescent="0.3">
      <c r="E109" s="30"/>
      <c r="F109" s="30"/>
      <c r="N109" s="7" t="str">
        <f t="shared" si="1"/>
        <v/>
      </c>
    </row>
    <row r="110" spans="5:14" x14ac:dyDescent="0.3">
      <c r="E110" s="30"/>
      <c r="F110" s="30"/>
      <c r="N110" s="7" t="str">
        <f t="shared" si="1"/>
        <v/>
      </c>
    </row>
    <row r="111" spans="5:14" x14ac:dyDescent="0.3">
      <c r="E111" s="30"/>
      <c r="F111" s="30"/>
      <c r="N111" s="7" t="str">
        <f t="shared" si="1"/>
        <v/>
      </c>
    </row>
    <row r="112" spans="5:14" x14ac:dyDescent="0.3">
      <c r="E112" s="30"/>
      <c r="F112" s="30"/>
      <c r="N112" s="7" t="str">
        <f t="shared" si="1"/>
        <v/>
      </c>
    </row>
    <row r="113" spans="5:14" x14ac:dyDescent="0.3">
      <c r="E113" s="30"/>
      <c r="F113" s="30"/>
      <c r="N113" s="7" t="str">
        <f t="shared" si="1"/>
        <v/>
      </c>
    </row>
    <row r="114" spans="5:14" x14ac:dyDescent="0.3">
      <c r="E114" s="30"/>
      <c r="F114" s="30"/>
      <c r="N114" s="7" t="str">
        <f t="shared" si="1"/>
        <v/>
      </c>
    </row>
    <row r="115" spans="5:14" x14ac:dyDescent="0.3">
      <c r="E115" s="30"/>
      <c r="F115" s="30"/>
      <c r="N115" s="7" t="str">
        <f t="shared" si="1"/>
        <v/>
      </c>
    </row>
    <row r="116" spans="5:14" x14ac:dyDescent="0.3">
      <c r="E116" s="30"/>
      <c r="F116" s="30"/>
      <c r="N116" s="7" t="str">
        <f t="shared" si="1"/>
        <v/>
      </c>
    </row>
    <row r="117" spans="5:14" x14ac:dyDescent="0.3">
      <c r="E117" s="30"/>
      <c r="F117" s="30"/>
      <c r="N117" s="7" t="str">
        <f t="shared" si="1"/>
        <v/>
      </c>
    </row>
    <row r="118" spans="5:14" x14ac:dyDescent="0.3">
      <c r="E118" s="30"/>
      <c r="F118" s="30"/>
      <c r="N118" s="7" t="str">
        <f t="shared" si="1"/>
        <v/>
      </c>
    </row>
    <row r="119" spans="5:14" x14ac:dyDescent="0.3">
      <c r="E119" s="30"/>
      <c r="F119" s="30"/>
      <c r="N119" s="7" t="str">
        <f t="shared" si="1"/>
        <v/>
      </c>
    </row>
    <row r="120" spans="5:14" x14ac:dyDescent="0.3">
      <c r="E120" s="30"/>
      <c r="F120" s="30"/>
      <c r="N120" s="7" t="str">
        <f t="shared" si="1"/>
        <v/>
      </c>
    </row>
    <row r="121" spans="5:14" x14ac:dyDescent="0.3">
      <c r="E121" s="30"/>
      <c r="F121" s="30"/>
      <c r="N121" s="7" t="str">
        <f t="shared" si="1"/>
        <v/>
      </c>
    </row>
    <row r="122" spans="5:14" x14ac:dyDescent="0.3">
      <c r="E122" s="30"/>
      <c r="F122" s="30"/>
      <c r="N122" s="7" t="str">
        <f t="shared" si="1"/>
        <v/>
      </c>
    </row>
    <row r="123" spans="5:14" x14ac:dyDescent="0.3">
      <c r="E123" s="30"/>
      <c r="F123" s="30"/>
      <c r="N123" s="7" t="str">
        <f t="shared" si="1"/>
        <v/>
      </c>
    </row>
    <row r="124" spans="5:14" x14ac:dyDescent="0.3">
      <c r="E124" s="30"/>
      <c r="F124" s="30"/>
      <c r="N124" s="7" t="str">
        <f t="shared" si="1"/>
        <v/>
      </c>
    </row>
    <row r="125" spans="5:14" x14ac:dyDescent="0.3">
      <c r="E125" s="30"/>
      <c r="F125" s="30"/>
      <c r="N125" s="7" t="str">
        <f t="shared" si="1"/>
        <v/>
      </c>
    </row>
    <row r="126" spans="5:14" x14ac:dyDescent="0.3">
      <c r="E126" s="30"/>
      <c r="F126" s="30"/>
      <c r="N126" s="7" t="str">
        <f t="shared" si="1"/>
        <v/>
      </c>
    </row>
    <row r="127" spans="5:14" x14ac:dyDescent="0.3">
      <c r="E127" s="30"/>
      <c r="F127" s="30"/>
      <c r="N127" s="7" t="str">
        <f t="shared" si="1"/>
        <v/>
      </c>
    </row>
    <row r="128" spans="5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48566E-D91B-4BA2-A69D-A317B0F7EDAE}">
  <sheetPr codeName="Sheet2"/>
  <dimension ref="A1:N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N1" sqref="N1"/>
    </sheetView>
  </sheetViews>
  <sheetFormatPr defaultRowHeight="16.5" x14ac:dyDescent="0.3"/>
  <cols>
    <col min="1" max="1" width="5.25" style="6" customWidth="1"/>
    <col min="2" max="2" width="30.625" style="8" customWidth="1"/>
    <col min="3" max="3" width="0.875" style="28" customWidth="1"/>
    <col min="4" max="6" width="12.5" style="10" customWidth="1"/>
    <col min="7" max="7" width="13.75" style="10" customWidth="1"/>
    <col min="8" max="9" width="13.125" style="10" customWidth="1"/>
    <col min="10" max="10" width="10.625" style="10" bestFit="1" customWidth="1"/>
    <col min="11" max="13" width="8.625" style="10" customWidth="1"/>
    <col min="14" max="14" width="9" style="6"/>
    <col min="15" max="16384" width="9" style="8"/>
  </cols>
  <sheetData>
    <row r="1" spans="1:14" s="6" customFormat="1" ht="17.25" thickBot="1" x14ac:dyDescent="0.35">
      <c r="A1" s="13" t="s">
        <v>59</v>
      </c>
      <c r="B1" s="13" t="s">
        <v>4</v>
      </c>
      <c r="C1" s="21" t="s">
        <v>77</v>
      </c>
      <c r="D1" s="13" t="s">
        <v>43</v>
      </c>
      <c r="E1" s="13" t="s">
        <v>60</v>
      </c>
      <c r="F1" s="13" t="s">
        <v>61</v>
      </c>
      <c r="G1" s="13" t="s">
        <v>62</v>
      </c>
      <c r="H1" s="13" t="s">
        <v>63</v>
      </c>
      <c r="I1" s="13" t="s">
        <v>64</v>
      </c>
      <c r="J1" s="13" t="s">
        <v>65</v>
      </c>
      <c r="K1" s="13" t="s">
        <v>66</v>
      </c>
      <c r="L1" s="13" t="s">
        <v>67</v>
      </c>
      <c r="M1" s="13" t="s">
        <v>68</v>
      </c>
      <c r="N1" s="13" t="s">
        <v>39</v>
      </c>
    </row>
    <row r="2" spans="1:14" ht="17.25" thickTop="1" x14ac:dyDescent="0.3">
      <c r="A2" s="6">
        <v>1</v>
      </c>
      <c r="B2" s="8" t="s">
        <v>886</v>
      </c>
      <c r="C2" s="27" t="s">
        <v>887</v>
      </c>
      <c r="D2" s="9">
        <v>1673</v>
      </c>
      <c r="E2" s="30" t="s">
        <v>888</v>
      </c>
      <c r="F2" s="29">
        <v>0.2999</v>
      </c>
      <c r="G2" s="9">
        <v>37982976</v>
      </c>
      <c r="H2" s="9">
        <v>733</v>
      </c>
      <c r="I2" s="10">
        <v>-35</v>
      </c>
      <c r="J2" s="9">
        <v>0.45</v>
      </c>
      <c r="K2" s="10">
        <v>-15.21</v>
      </c>
      <c r="L2" s="10">
        <v>-11.57</v>
      </c>
      <c r="M2" s="10">
        <v>1.71</v>
      </c>
      <c r="N2" s="7" t="str">
        <f>IF(ISBLANK($C2),"",HYPERLINK($C2,"▶"))</f>
        <v>▶</v>
      </c>
    </row>
    <row r="3" spans="1:14" x14ac:dyDescent="0.3">
      <c r="A3" s="6">
        <v>2</v>
      </c>
      <c r="B3" s="8" t="s">
        <v>889</v>
      </c>
      <c r="C3" s="27" t="s">
        <v>890</v>
      </c>
      <c r="D3" s="9">
        <v>1626</v>
      </c>
      <c r="E3" s="30" t="s">
        <v>891</v>
      </c>
      <c r="F3" s="29">
        <v>0.29980000000000001</v>
      </c>
      <c r="G3" s="9">
        <v>14095022</v>
      </c>
      <c r="H3" s="9">
        <v>531</v>
      </c>
      <c r="I3" s="10">
        <v>-101</v>
      </c>
      <c r="J3" s="9">
        <v>0</v>
      </c>
      <c r="K3" s="10">
        <v>-5.91</v>
      </c>
      <c r="L3" s="10">
        <v>-24.24</v>
      </c>
      <c r="M3" s="10">
        <v>1.24</v>
      </c>
      <c r="N3" s="7" t="str">
        <f t="shared" ref="N3:N66" si="0">IF(ISBLANK($C3),"",HYPERLINK($C3,"▶"))</f>
        <v>▶</v>
      </c>
    </row>
    <row r="4" spans="1:14" x14ac:dyDescent="0.3">
      <c r="A4" s="6">
        <v>3</v>
      </c>
      <c r="B4" s="8" t="s">
        <v>892</v>
      </c>
      <c r="C4" s="27" t="s">
        <v>893</v>
      </c>
      <c r="D4" s="9">
        <v>1219</v>
      </c>
      <c r="E4" s="30" t="s">
        <v>894</v>
      </c>
      <c r="F4" s="29">
        <v>0.29959999999999998</v>
      </c>
      <c r="G4" s="9">
        <v>13307852</v>
      </c>
      <c r="H4" s="9">
        <v>561</v>
      </c>
      <c r="I4" s="9">
        <v>-94</v>
      </c>
      <c r="J4" s="9">
        <v>0.93</v>
      </c>
      <c r="K4" s="9">
        <v>-1.69</v>
      </c>
      <c r="L4" s="10">
        <v>-37.53</v>
      </c>
      <c r="M4" s="10">
        <v>0.83</v>
      </c>
      <c r="N4" s="7" t="str">
        <f t="shared" si="0"/>
        <v>▶</v>
      </c>
    </row>
    <row r="5" spans="1:14" x14ac:dyDescent="0.3">
      <c r="A5" s="6">
        <v>4</v>
      </c>
      <c r="B5" s="8" t="s">
        <v>895</v>
      </c>
      <c r="C5" s="27" t="s">
        <v>896</v>
      </c>
      <c r="D5" s="9">
        <v>13190</v>
      </c>
      <c r="E5" s="30" t="s">
        <v>897</v>
      </c>
      <c r="F5" s="29">
        <v>0.29949999999999999</v>
      </c>
      <c r="G5" s="9">
        <v>8000511</v>
      </c>
      <c r="H5" s="9">
        <v>2170</v>
      </c>
      <c r="I5" s="9">
        <v>110</v>
      </c>
      <c r="J5" s="9">
        <v>2.67</v>
      </c>
      <c r="K5" s="9">
        <v>5.41</v>
      </c>
      <c r="L5" s="10">
        <v>9.6999999999999993</v>
      </c>
      <c r="M5" s="10">
        <v>1.32</v>
      </c>
      <c r="N5" s="7" t="str">
        <f t="shared" si="0"/>
        <v>▶</v>
      </c>
    </row>
    <row r="6" spans="1:14" x14ac:dyDescent="0.3">
      <c r="A6" s="6">
        <v>5</v>
      </c>
      <c r="B6" s="8" t="s">
        <v>898</v>
      </c>
      <c r="C6" s="27" t="s">
        <v>899</v>
      </c>
      <c r="D6" s="9">
        <v>1311</v>
      </c>
      <c r="E6" s="30" t="s">
        <v>900</v>
      </c>
      <c r="F6" s="29">
        <v>0.29930000000000001</v>
      </c>
      <c r="G6" s="9">
        <v>1506020</v>
      </c>
      <c r="H6" s="9">
        <v>234</v>
      </c>
      <c r="I6" s="9">
        <v>-131</v>
      </c>
      <c r="J6" s="9">
        <v>2.85</v>
      </c>
      <c r="K6" s="9">
        <v>-0.9</v>
      </c>
      <c r="L6" s="10">
        <v>-83.47</v>
      </c>
      <c r="M6" s="10">
        <v>1</v>
      </c>
      <c r="N6" s="7" t="str">
        <f t="shared" si="0"/>
        <v>▶</v>
      </c>
    </row>
    <row r="7" spans="1:14" x14ac:dyDescent="0.3">
      <c r="A7" s="6">
        <v>6</v>
      </c>
      <c r="B7" s="8" t="s">
        <v>901</v>
      </c>
      <c r="C7" s="27" t="s">
        <v>902</v>
      </c>
      <c r="D7" s="9">
        <v>3220</v>
      </c>
      <c r="E7" s="30" t="s">
        <v>903</v>
      </c>
      <c r="F7" s="29">
        <v>0.2984</v>
      </c>
      <c r="G7" s="9">
        <v>2135345</v>
      </c>
      <c r="H7" s="9">
        <v>253</v>
      </c>
      <c r="I7" s="9">
        <v>-136</v>
      </c>
      <c r="J7" s="9">
        <v>1.1299999999999999</v>
      </c>
      <c r="K7" s="9">
        <v>-1.1599999999999999</v>
      </c>
      <c r="L7" s="10">
        <v>-82.18</v>
      </c>
      <c r="M7" s="10">
        <v>1.1399999999999999</v>
      </c>
      <c r="N7" s="7" t="str">
        <f t="shared" si="0"/>
        <v>▶</v>
      </c>
    </row>
    <row r="8" spans="1:14" x14ac:dyDescent="0.3">
      <c r="A8" s="6">
        <v>7</v>
      </c>
      <c r="B8" s="8" t="s">
        <v>904</v>
      </c>
      <c r="C8" s="27" t="s">
        <v>905</v>
      </c>
      <c r="D8" s="9">
        <v>7160</v>
      </c>
      <c r="E8" s="30" t="s">
        <v>906</v>
      </c>
      <c r="F8" s="29">
        <v>0.27860000000000001</v>
      </c>
      <c r="G8" s="9">
        <v>1649315</v>
      </c>
      <c r="H8" s="9">
        <v>1266</v>
      </c>
      <c r="I8" s="9">
        <v>4</v>
      </c>
      <c r="J8" s="9">
        <v>2.04</v>
      </c>
      <c r="K8" s="9">
        <v>-1790</v>
      </c>
      <c r="L8" s="10">
        <v>3.13</v>
      </c>
      <c r="M8" s="10">
        <v>3.78</v>
      </c>
      <c r="N8" s="7" t="str">
        <f t="shared" si="0"/>
        <v>▶</v>
      </c>
    </row>
    <row r="9" spans="1:14" x14ac:dyDescent="0.3">
      <c r="A9" s="6">
        <v>8</v>
      </c>
      <c r="B9" s="8" t="s">
        <v>907</v>
      </c>
      <c r="C9" s="27" t="s">
        <v>908</v>
      </c>
      <c r="D9" s="9">
        <v>32950</v>
      </c>
      <c r="E9" s="30" t="s">
        <v>909</v>
      </c>
      <c r="F9" s="29">
        <v>0.22720000000000001</v>
      </c>
      <c r="G9" s="9">
        <v>3586360</v>
      </c>
      <c r="H9" s="9">
        <v>8531</v>
      </c>
      <c r="I9" s="9">
        <v>-7</v>
      </c>
      <c r="J9" s="9">
        <v>1.79</v>
      </c>
      <c r="K9" s="9">
        <v>470.71</v>
      </c>
      <c r="L9" s="10">
        <v>-4.4800000000000004</v>
      </c>
      <c r="M9" s="10">
        <v>22.8</v>
      </c>
      <c r="N9" s="7" t="str">
        <f t="shared" si="0"/>
        <v>▶</v>
      </c>
    </row>
    <row r="10" spans="1:14" x14ac:dyDescent="0.3">
      <c r="A10" s="6">
        <v>9</v>
      </c>
      <c r="B10" s="8" t="s">
        <v>910</v>
      </c>
      <c r="C10" s="27" t="s">
        <v>911</v>
      </c>
      <c r="D10" s="9">
        <v>1341</v>
      </c>
      <c r="E10" s="30" t="s">
        <v>912</v>
      </c>
      <c r="F10" s="29">
        <v>0.17319999999999999</v>
      </c>
      <c r="G10" s="9">
        <v>2392605</v>
      </c>
      <c r="H10" s="9">
        <v>581</v>
      </c>
      <c r="I10" s="9">
        <v>-8</v>
      </c>
      <c r="J10" s="9">
        <v>0.36</v>
      </c>
      <c r="K10" s="9">
        <v>-8.23</v>
      </c>
      <c r="L10" s="10">
        <v>-25.04</v>
      </c>
      <c r="M10" s="10">
        <v>1.45</v>
      </c>
      <c r="N10" s="7" t="str">
        <f t="shared" si="0"/>
        <v>▶</v>
      </c>
    </row>
    <row r="11" spans="1:14" x14ac:dyDescent="0.3">
      <c r="A11" s="6">
        <v>10</v>
      </c>
      <c r="B11" s="8" t="s">
        <v>913</v>
      </c>
      <c r="C11" s="27" t="s">
        <v>914</v>
      </c>
      <c r="D11" s="9">
        <v>11540</v>
      </c>
      <c r="E11" s="30" t="s">
        <v>915</v>
      </c>
      <c r="F11" s="29">
        <v>0.1716</v>
      </c>
      <c r="G11" s="9">
        <v>15219010</v>
      </c>
      <c r="H11" s="9">
        <v>2046</v>
      </c>
      <c r="I11" s="9">
        <v>-30</v>
      </c>
      <c r="J11" s="9">
        <v>0.08</v>
      </c>
      <c r="K11" s="9">
        <v>-27.22</v>
      </c>
      <c r="L11" s="10">
        <v>-24.89</v>
      </c>
      <c r="M11" s="10">
        <v>5.32</v>
      </c>
      <c r="N11" s="7" t="str">
        <f t="shared" si="0"/>
        <v>▶</v>
      </c>
    </row>
    <row r="12" spans="1:14" x14ac:dyDescent="0.3">
      <c r="A12" s="6">
        <v>11</v>
      </c>
      <c r="B12" s="8" t="s">
        <v>916</v>
      </c>
      <c r="C12" s="27" t="s">
        <v>917</v>
      </c>
      <c r="D12" s="9">
        <v>14940</v>
      </c>
      <c r="E12" s="30" t="s">
        <v>918</v>
      </c>
      <c r="F12" s="29">
        <v>0.16900000000000001</v>
      </c>
      <c r="G12" s="9">
        <v>6123134</v>
      </c>
      <c r="H12" s="9">
        <v>1270</v>
      </c>
      <c r="I12" s="9">
        <v>42</v>
      </c>
      <c r="J12" s="9">
        <v>0.13</v>
      </c>
      <c r="K12" s="9">
        <v>21.65</v>
      </c>
      <c r="L12" s="10">
        <v>23.76</v>
      </c>
      <c r="M12" s="10">
        <v>2.31</v>
      </c>
      <c r="N12" s="7" t="str">
        <f t="shared" si="0"/>
        <v>▶</v>
      </c>
    </row>
    <row r="13" spans="1:14" x14ac:dyDescent="0.3">
      <c r="A13" s="6">
        <v>12</v>
      </c>
      <c r="B13" s="8" t="s">
        <v>919</v>
      </c>
      <c r="C13" s="27" t="s">
        <v>920</v>
      </c>
      <c r="D13" s="9">
        <v>18240</v>
      </c>
      <c r="E13" s="30" t="s">
        <v>921</v>
      </c>
      <c r="F13" s="29">
        <v>0.1648</v>
      </c>
      <c r="G13" s="9">
        <v>1218043</v>
      </c>
      <c r="H13" s="9">
        <v>3447</v>
      </c>
      <c r="I13" s="9">
        <v>86</v>
      </c>
      <c r="J13" s="9">
        <v>3.66</v>
      </c>
      <c r="K13" s="9">
        <v>15.17</v>
      </c>
      <c r="L13" s="10">
        <v>7.24</v>
      </c>
      <c r="M13" s="10">
        <v>1.68</v>
      </c>
      <c r="N13" s="7" t="str">
        <f t="shared" si="0"/>
        <v>▶</v>
      </c>
    </row>
    <row r="14" spans="1:14" x14ac:dyDescent="0.3">
      <c r="A14" s="6">
        <v>13</v>
      </c>
      <c r="B14" s="8" t="s">
        <v>922</v>
      </c>
      <c r="C14" s="27" t="s">
        <v>923</v>
      </c>
      <c r="D14" s="9">
        <v>11980</v>
      </c>
      <c r="E14" s="30" t="s">
        <v>924</v>
      </c>
      <c r="F14" s="29">
        <v>0.14530000000000001</v>
      </c>
      <c r="G14" s="9">
        <v>7672935</v>
      </c>
      <c r="H14" s="9">
        <v>1438</v>
      </c>
      <c r="I14" s="9">
        <v>32</v>
      </c>
      <c r="J14" s="9">
        <v>1.04</v>
      </c>
      <c r="K14" s="9">
        <v>74.88</v>
      </c>
      <c r="L14" s="10">
        <v>14.69</v>
      </c>
      <c r="M14" s="10">
        <v>7.89</v>
      </c>
      <c r="N14" s="7" t="str">
        <f t="shared" si="0"/>
        <v>▶</v>
      </c>
    </row>
    <row r="15" spans="1:14" x14ac:dyDescent="0.3">
      <c r="A15" s="6">
        <v>14</v>
      </c>
      <c r="B15" s="8" t="s">
        <v>925</v>
      </c>
      <c r="C15" s="27" t="s">
        <v>926</v>
      </c>
      <c r="D15" s="9">
        <v>5000</v>
      </c>
      <c r="E15" s="30" t="s">
        <v>927</v>
      </c>
      <c r="F15" s="29">
        <v>0.1429</v>
      </c>
      <c r="G15" s="9">
        <v>2619378</v>
      </c>
      <c r="H15" s="9">
        <v>1102</v>
      </c>
      <c r="I15" s="9">
        <v>-96</v>
      </c>
      <c r="J15" s="9">
        <v>0.14000000000000001</v>
      </c>
      <c r="K15" s="9">
        <v>-6.84</v>
      </c>
      <c r="L15" s="10" t="s">
        <v>692</v>
      </c>
      <c r="M15" s="10">
        <v>11.21</v>
      </c>
      <c r="N15" s="7" t="str">
        <f t="shared" si="0"/>
        <v>▶</v>
      </c>
    </row>
    <row r="16" spans="1:14" x14ac:dyDescent="0.3">
      <c r="A16" s="6">
        <v>15</v>
      </c>
      <c r="B16" s="8" t="s">
        <v>928</v>
      </c>
      <c r="C16" s="27" t="s">
        <v>929</v>
      </c>
      <c r="D16" s="9">
        <v>4945</v>
      </c>
      <c r="E16" s="30" t="s">
        <v>727</v>
      </c>
      <c r="F16" s="29">
        <v>0.14069999999999999</v>
      </c>
      <c r="G16" s="9">
        <v>12690514</v>
      </c>
      <c r="H16" s="9">
        <v>2099</v>
      </c>
      <c r="I16" s="9">
        <v>140</v>
      </c>
      <c r="J16" s="9">
        <v>0.68</v>
      </c>
      <c r="K16" s="9">
        <v>11.42</v>
      </c>
      <c r="L16" s="11">
        <v>5.33</v>
      </c>
      <c r="M16" s="10">
        <v>1.04</v>
      </c>
      <c r="N16" s="7" t="str">
        <f t="shared" si="0"/>
        <v>▶</v>
      </c>
    </row>
    <row r="17" spans="1:14" x14ac:dyDescent="0.3">
      <c r="A17" s="6">
        <v>17</v>
      </c>
      <c r="B17" s="8" t="s">
        <v>930</v>
      </c>
      <c r="C17" s="27" t="s">
        <v>931</v>
      </c>
      <c r="D17" s="9">
        <v>20900</v>
      </c>
      <c r="E17" s="30" t="s">
        <v>932</v>
      </c>
      <c r="F17" s="29">
        <v>0.13339999999999999</v>
      </c>
      <c r="G17" s="9">
        <v>14659328</v>
      </c>
      <c r="H17" s="9">
        <v>6467</v>
      </c>
      <c r="I17" s="9">
        <v>151</v>
      </c>
      <c r="J17" s="9">
        <v>4.07</v>
      </c>
      <c r="K17" s="9">
        <v>36.54</v>
      </c>
      <c r="L17" s="10">
        <v>12.23</v>
      </c>
      <c r="M17" s="10">
        <v>6.12</v>
      </c>
      <c r="N17" s="7" t="str">
        <f t="shared" si="0"/>
        <v>▶</v>
      </c>
    </row>
    <row r="18" spans="1:14" x14ac:dyDescent="0.3">
      <c r="A18" s="6">
        <v>18</v>
      </c>
      <c r="B18" s="8" t="s">
        <v>933</v>
      </c>
      <c r="C18" s="27" t="s">
        <v>934</v>
      </c>
      <c r="D18" s="9">
        <v>11890</v>
      </c>
      <c r="E18" s="30" t="s">
        <v>935</v>
      </c>
      <c r="F18" s="29">
        <v>0.1217</v>
      </c>
      <c r="G18" s="9">
        <v>695258</v>
      </c>
      <c r="H18" s="9">
        <v>993</v>
      </c>
      <c r="I18" s="9">
        <v>59</v>
      </c>
      <c r="J18" s="9">
        <v>1.76</v>
      </c>
      <c r="K18" s="9">
        <v>5.34</v>
      </c>
      <c r="L18" s="10">
        <v>4.24</v>
      </c>
      <c r="M18" s="10">
        <v>0.27</v>
      </c>
      <c r="N18" s="7" t="str">
        <f t="shared" si="0"/>
        <v>▶</v>
      </c>
    </row>
    <row r="19" spans="1:14" x14ac:dyDescent="0.3">
      <c r="A19" s="6">
        <v>19</v>
      </c>
      <c r="B19" s="8" t="s">
        <v>936</v>
      </c>
      <c r="C19" s="27" t="s">
        <v>937</v>
      </c>
      <c r="D19" s="9">
        <v>60800</v>
      </c>
      <c r="E19" s="30" t="s">
        <v>938</v>
      </c>
      <c r="F19" s="29">
        <v>0.11360000000000001</v>
      </c>
      <c r="G19" s="9">
        <v>611855</v>
      </c>
      <c r="H19" s="9">
        <v>13110</v>
      </c>
      <c r="I19" s="9">
        <v>270</v>
      </c>
      <c r="J19" s="9">
        <v>4.07</v>
      </c>
      <c r="K19" s="9">
        <v>17.579999999999998</v>
      </c>
      <c r="L19" s="10">
        <v>13.7</v>
      </c>
      <c r="M19" s="10">
        <v>3.42</v>
      </c>
      <c r="N19" s="7" t="str">
        <f t="shared" si="0"/>
        <v>▶</v>
      </c>
    </row>
    <row r="20" spans="1:14" x14ac:dyDescent="0.3">
      <c r="A20" s="6">
        <v>20</v>
      </c>
      <c r="B20" s="8" t="s">
        <v>939</v>
      </c>
      <c r="C20" s="27" t="s">
        <v>940</v>
      </c>
      <c r="D20" s="9">
        <v>17880</v>
      </c>
      <c r="E20" s="30" t="s">
        <v>941</v>
      </c>
      <c r="F20" s="29">
        <v>0.1133</v>
      </c>
      <c r="G20" s="9">
        <v>1091742</v>
      </c>
      <c r="H20" s="9">
        <v>2289</v>
      </c>
      <c r="I20" s="9">
        <v>-50</v>
      </c>
      <c r="J20" s="9">
        <v>1.32</v>
      </c>
      <c r="K20" s="9">
        <v>-48.85</v>
      </c>
      <c r="L20" s="10">
        <v>-70.98</v>
      </c>
      <c r="M20" s="10">
        <v>66.81</v>
      </c>
      <c r="N20" s="7" t="str">
        <f t="shared" si="0"/>
        <v>▶</v>
      </c>
    </row>
    <row r="21" spans="1:14" x14ac:dyDescent="0.3">
      <c r="A21" s="6">
        <v>21</v>
      </c>
      <c r="B21" s="8" t="s">
        <v>942</v>
      </c>
      <c r="C21" s="27" t="s">
        <v>943</v>
      </c>
      <c r="D21" s="9">
        <v>3875</v>
      </c>
      <c r="E21" s="30" t="s">
        <v>944</v>
      </c>
      <c r="F21" s="29">
        <v>0.1071</v>
      </c>
      <c r="G21" s="9">
        <v>5124136</v>
      </c>
      <c r="H21" s="9">
        <v>570</v>
      </c>
      <c r="I21" s="9">
        <v>52</v>
      </c>
      <c r="J21" s="9">
        <v>1.44</v>
      </c>
      <c r="K21" s="9">
        <v>25</v>
      </c>
      <c r="L21" s="10">
        <v>15.43</v>
      </c>
      <c r="M21" s="10">
        <v>1.3</v>
      </c>
      <c r="N21" s="7" t="str">
        <f t="shared" si="0"/>
        <v>▶</v>
      </c>
    </row>
    <row r="22" spans="1:14" x14ac:dyDescent="0.3">
      <c r="A22" s="6">
        <v>22</v>
      </c>
      <c r="B22" s="8" t="s">
        <v>945</v>
      </c>
      <c r="C22" s="27" t="s">
        <v>946</v>
      </c>
      <c r="D22" s="9">
        <v>21300</v>
      </c>
      <c r="E22" s="30" t="s">
        <v>947</v>
      </c>
      <c r="F22" s="29">
        <v>0.10589999999999999</v>
      </c>
      <c r="G22" s="9">
        <v>83219</v>
      </c>
      <c r="H22" s="9">
        <v>2073</v>
      </c>
      <c r="I22" s="9">
        <v>-51</v>
      </c>
      <c r="J22" s="9">
        <v>3.77</v>
      </c>
      <c r="K22" s="9">
        <v>-143.91999999999999</v>
      </c>
      <c r="L22" s="11">
        <v>-2.41</v>
      </c>
      <c r="M22" s="10">
        <v>1.84</v>
      </c>
      <c r="N22" s="7" t="str">
        <f t="shared" si="0"/>
        <v>▶</v>
      </c>
    </row>
    <row r="23" spans="1:14" x14ac:dyDescent="0.3">
      <c r="A23" s="6">
        <v>23</v>
      </c>
      <c r="B23" s="8" t="s">
        <v>948</v>
      </c>
      <c r="C23" s="27" t="s">
        <v>949</v>
      </c>
      <c r="D23" s="9">
        <v>18460</v>
      </c>
      <c r="E23" s="30" t="s">
        <v>950</v>
      </c>
      <c r="F23" s="29">
        <v>0.1041</v>
      </c>
      <c r="G23" s="9">
        <v>160501</v>
      </c>
      <c r="H23" s="9">
        <v>2824</v>
      </c>
      <c r="I23" s="9">
        <v>119</v>
      </c>
      <c r="J23" s="9">
        <v>41.65</v>
      </c>
      <c r="K23" s="9">
        <v>21.1</v>
      </c>
      <c r="L23" s="10">
        <v>8.2100000000000009</v>
      </c>
      <c r="M23" s="10">
        <v>2.2400000000000002</v>
      </c>
      <c r="N23" s="7" t="str">
        <f t="shared" si="0"/>
        <v>▶</v>
      </c>
    </row>
    <row r="24" spans="1:14" x14ac:dyDescent="0.3">
      <c r="A24" s="6">
        <v>24</v>
      </c>
      <c r="B24" s="8" t="s">
        <v>951</v>
      </c>
      <c r="C24" s="27" t="s">
        <v>952</v>
      </c>
      <c r="D24" s="9">
        <v>12040</v>
      </c>
      <c r="E24" s="30" t="s">
        <v>716</v>
      </c>
      <c r="F24" s="29">
        <v>0.1026</v>
      </c>
      <c r="G24" s="9">
        <v>4130296</v>
      </c>
      <c r="H24" s="9">
        <v>1555</v>
      </c>
      <c r="I24" s="9">
        <v>9</v>
      </c>
      <c r="J24" s="9">
        <v>1.5</v>
      </c>
      <c r="K24" s="9">
        <v>-30.95</v>
      </c>
      <c r="L24" s="10">
        <v>-3.83</v>
      </c>
      <c r="M24" s="10">
        <v>0.84</v>
      </c>
      <c r="N24" s="7" t="str">
        <f t="shared" si="0"/>
        <v>▶</v>
      </c>
    </row>
    <row r="25" spans="1:14" x14ac:dyDescent="0.3">
      <c r="A25" s="6">
        <v>25</v>
      </c>
      <c r="B25" s="8" t="s">
        <v>953</v>
      </c>
      <c r="C25" s="27" t="s">
        <v>954</v>
      </c>
      <c r="D25" s="9">
        <v>8080</v>
      </c>
      <c r="E25" s="30" t="s">
        <v>955</v>
      </c>
      <c r="F25" s="29">
        <v>0.1023</v>
      </c>
      <c r="G25" s="9">
        <v>7219039</v>
      </c>
      <c r="H25" s="9">
        <v>3031</v>
      </c>
      <c r="I25" s="9">
        <v>-47</v>
      </c>
      <c r="J25" s="9">
        <v>12.62</v>
      </c>
      <c r="K25" s="9">
        <v>-74.13</v>
      </c>
      <c r="L25" s="10">
        <v>-12.48</v>
      </c>
      <c r="M25" s="10">
        <v>8.4700000000000006</v>
      </c>
      <c r="N25" s="7" t="str">
        <f t="shared" si="0"/>
        <v>▶</v>
      </c>
    </row>
    <row r="26" spans="1:14" x14ac:dyDescent="0.3">
      <c r="A26" s="6">
        <v>26</v>
      </c>
      <c r="B26" s="8" t="s">
        <v>956</v>
      </c>
      <c r="C26" s="27" t="s">
        <v>957</v>
      </c>
      <c r="D26" s="9">
        <v>3050</v>
      </c>
      <c r="E26" s="30" t="s">
        <v>958</v>
      </c>
      <c r="F26" s="29">
        <v>9.3200000000000005E-2</v>
      </c>
      <c r="G26" s="9">
        <v>7020327</v>
      </c>
      <c r="H26" s="9">
        <v>533</v>
      </c>
      <c r="I26" s="9">
        <v>-24</v>
      </c>
      <c r="J26" s="9">
        <v>0.25</v>
      </c>
      <c r="K26" s="9">
        <v>-50</v>
      </c>
      <c r="L26" s="10">
        <v>-5.99</v>
      </c>
      <c r="M26" s="10">
        <v>1.32</v>
      </c>
      <c r="N26" s="7" t="str">
        <f t="shared" si="0"/>
        <v>▶</v>
      </c>
    </row>
    <row r="27" spans="1:14" x14ac:dyDescent="0.3">
      <c r="A27" s="6">
        <v>27</v>
      </c>
      <c r="B27" s="8" t="s">
        <v>959</v>
      </c>
      <c r="C27" s="27" t="s">
        <v>960</v>
      </c>
      <c r="D27" s="9">
        <v>21450</v>
      </c>
      <c r="E27" s="30" t="s">
        <v>961</v>
      </c>
      <c r="F27" s="29">
        <v>9.2200000000000004E-2</v>
      </c>
      <c r="G27" s="9">
        <v>3165632</v>
      </c>
      <c r="H27" s="9">
        <v>6433</v>
      </c>
      <c r="I27" s="9">
        <v>373</v>
      </c>
      <c r="J27" s="9">
        <v>10.62</v>
      </c>
      <c r="K27" s="9">
        <v>22.27</v>
      </c>
      <c r="L27" s="10">
        <v>18.11</v>
      </c>
      <c r="M27" s="10">
        <v>3.42</v>
      </c>
      <c r="N27" s="7" t="str">
        <f t="shared" si="0"/>
        <v>▶</v>
      </c>
    </row>
    <row r="28" spans="1:14" x14ac:dyDescent="0.3">
      <c r="A28" s="6">
        <v>28</v>
      </c>
      <c r="B28" s="8" t="s">
        <v>962</v>
      </c>
      <c r="C28" s="27" t="s">
        <v>963</v>
      </c>
      <c r="D28" s="9">
        <v>711</v>
      </c>
      <c r="E28" s="30" t="s">
        <v>964</v>
      </c>
      <c r="F28" s="29">
        <v>9.2200000000000004E-2</v>
      </c>
      <c r="G28" s="9">
        <v>2077710</v>
      </c>
      <c r="H28" s="9">
        <v>2561</v>
      </c>
      <c r="I28" s="9">
        <v>-364</v>
      </c>
      <c r="J28" s="9">
        <v>0.37</v>
      </c>
      <c r="K28" s="9">
        <v>18.71</v>
      </c>
      <c r="L28" s="10">
        <v>-446.04</v>
      </c>
      <c r="M28" s="10">
        <v>0.85</v>
      </c>
      <c r="N28" s="7" t="str">
        <f t="shared" si="0"/>
        <v>▶</v>
      </c>
    </row>
    <row r="29" spans="1:14" x14ac:dyDescent="0.3">
      <c r="A29" s="6">
        <v>29</v>
      </c>
      <c r="B29" s="8" t="s">
        <v>965</v>
      </c>
      <c r="C29" s="27" t="s">
        <v>966</v>
      </c>
      <c r="D29" s="9">
        <v>21400</v>
      </c>
      <c r="E29" s="30" t="s">
        <v>967</v>
      </c>
      <c r="F29" s="29">
        <v>9.1300000000000006E-2</v>
      </c>
      <c r="G29" s="9">
        <v>180230</v>
      </c>
      <c r="H29" s="9">
        <v>2454</v>
      </c>
      <c r="I29" s="9">
        <v>-110</v>
      </c>
      <c r="J29" s="9">
        <v>0.17</v>
      </c>
      <c r="K29" s="9">
        <v>-19.09</v>
      </c>
      <c r="L29" s="11">
        <v>-27.31</v>
      </c>
      <c r="M29" s="10">
        <v>13.8</v>
      </c>
      <c r="N29" s="7" t="str">
        <f t="shared" si="0"/>
        <v>▶</v>
      </c>
    </row>
    <row r="30" spans="1:14" x14ac:dyDescent="0.3">
      <c r="A30" s="6">
        <v>30</v>
      </c>
      <c r="B30" s="8" t="s">
        <v>968</v>
      </c>
      <c r="C30" s="27" t="s">
        <v>969</v>
      </c>
      <c r="D30" s="9">
        <v>2535</v>
      </c>
      <c r="E30" s="30" t="s">
        <v>970</v>
      </c>
      <c r="F30" s="29">
        <v>9.0300000000000005E-2</v>
      </c>
      <c r="G30" s="9">
        <v>12034840</v>
      </c>
      <c r="H30" s="9">
        <v>815</v>
      </c>
      <c r="I30" s="9">
        <v>-19</v>
      </c>
      <c r="J30" s="9">
        <v>0.36</v>
      </c>
      <c r="K30" s="9">
        <v>-46.94</v>
      </c>
      <c r="L30" s="11">
        <v>-2.2799999999999998</v>
      </c>
      <c r="M30" s="10">
        <v>2.13</v>
      </c>
      <c r="N30" s="7" t="str">
        <f t="shared" si="0"/>
        <v>▶</v>
      </c>
    </row>
    <row r="31" spans="1:14" x14ac:dyDescent="0.3">
      <c r="A31" s="6">
        <v>31</v>
      </c>
      <c r="B31" s="8" t="s">
        <v>971</v>
      </c>
      <c r="C31" s="27" t="s">
        <v>972</v>
      </c>
      <c r="D31" s="9">
        <v>2750</v>
      </c>
      <c r="E31" s="30" t="s">
        <v>973</v>
      </c>
      <c r="F31" s="29">
        <v>8.6999999999999994E-2</v>
      </c>
      <c r="G31" s="9">
        <v>180345</v>
      </c>
      <c r="H31" s="9">
        <v>184</v>
      </c>
      <c r="I31" s="9">
        <v>-3</v>
      </c>
      <c r="J31" s="9">
        <v>2.4300000000000002</v>
      </c>
      <c r="K31" s="9">
        <v>59.78</v>
      </c>
      <c r="L31" s="10">
        <v>-0.92</v>
      </c>
      <c r="M31" s="10">
        <v>1.23</v>
      </c>
      <c r="N31" s="7" t="str">
        <f t="shared" si="0"/>
        <v>▶</v>
      </c>
    </row>
    <row r="32" spans="1:14" x14ac:dyDescent="0.3">
      <c r="A32" s="6">
        <v>32</v>
      </c>
      <c r="B32" s="8" t="s">
        <v>974</v>
      </c>
      <c r="C32" s="28" t="s">
        <v>975</v>
      </c>
      <c r="D32" s="9">
        <v>4000</v>
      </c>
      <c r="E32" s="30" t="s">
        <v>976</v>
      </c>
      <c r="F32" s="29">
        <v>8.5500000000000007E-2</v>
      </c>
      <c r="G32" s="9">
        <v>1350094</v>
      </c>
      <c r="H32" s="9">
        <v>2016</v>
      </c>
      <c r="I32" s="10">
        <v>-403</v>
      </c>
      <c r="J32" s="10">
        <v>0.44</v>
      </c>
      <c r="K32" s="10">
        <v>-5.35</v>
      </c>
      <c r="L32" s="10">
        <v>-118.94</v>
      </c>
      <c r="M32" s="10">
        <v>7.03</v>
      </c>
      <c r="N32" s="7" t="str">
        <f t="shared" si="0"/>
        <v>▶</v>
      </c>
    </row>
    <row r="33" spans="1:14" x14ac:dyDescent="0.3">
      <c r="A33" s="6">
        <v>33</v>
      </c>
      <c r="B33" s="8" t="s">
        <v>977</v>
      </c>
      <c r="C33" s="28" t="s">
        <v>978</v>
      </c>
      <c r="D33" s="9">
        <v>11380</v>
      </c>
      <c r="E33" s="30" t="s">
        <v>979</v>
      </c>
      <c r="F33" s="29">
        <v>8.2799999999999999E-2</v>
      </c>
      <c r="G33" s="9">
        <v>319042</v>
      </c>
      <c r="H33" s="10">
        <v>976</v>
      </c>
      <c r="I33" s="10">
        <v>23</v>
      </c>
      <c r="J33" s="10">
        <v>8.66</v>
      </c>
      <c r="K33" s="10">
        <v>9.67</v>
      </c>
      <c r="L33" s="10">
        <v>2.81</v>
      </c>
      <c r="M33" s="10">
        <v>1.23</v>
      </c>
      <c r="N33" s="7" t="str">
        <f t="shared" si="0"/>
        <v>▶</v>
      </c>
    </row>
    <row r="34" spans="1:14" x14ac:dyDescent="0.3">
      <c r="A34" s="6">
        <v>34</v>
      </c>
      <c r="B34" s="8" t="s">
        <v>980</v>
      </c>
      <c r="C34" s="28" t="s">
        <v>981</v>
      </c>
      <c r="D34" s="9">
        <v>11510</v>
      </c>
      <c r="E34" s="30" t="s">
        <v>982</v>
      </c>
      <c r="F34" s="29">
        <v>7.8700000000000006E-2</v>
      </c>
      <c r="G34" s="9">
        <v>610333</v>
      </c>
      <c r="H34" s="9">
        <v>1726</v>
      </c>
      <c r="I34" s="10">
        <v>-100</v>
      </c>
      <c r="J34" s="10">
        <v>0</v>
      </c>
      <c r="K34" s="10">
        <v>-1.85</v>
      </c>
      <c r="L34" s="10">
        <v>-164.81</v>
      </c>
      <c r="M34" s="10">
        <v>1.58</v>
      </c>
      <c r="N34" s="7" t="str">
        <f t="shared" si="0"/>
        <v>▶</v>
      </c>
    </row>
    <row r="35" spans="1:14" x14ac:dyDescent="0.3">
      <c r="A35" s="6">
        <v>35</v>
      </c>
      <c r="B35" s="8" t="s">
        <v>983</v>
      </c>
      <c r="C35" s="28" t="s">
        <v>984</v>
      </c>
      <c r="D35" s="9">
        <v>9800</v>
      </c>
      <c r="E35" s="30" t="s">
        <v>985</v>
      </c>
      <c r="F35" s="29">
        <v>7.6899999999999996E-2</v>
      </c>
      <c r="G35" s="9">
        <v>2422312</v>
      </c>
      <c r="H35" s="9">
        <v>1756</v>
      </c>
      <c r="I35" s="10">
        <v>120</v>
      </c>
      <c r="J35" s="10">
        <v>0.96</v>
      </c>
      <c r="K35" s="10">
        <v>-36.700000000000003</v>
      </c>
      <c r="L35" s="10">
        <v>3.54</v>
      </c>
      <c r="M35" s="10">
        <v>0.97</v>
      </c>
      <c r="N35" s="7" t="str">
        <f t="shared" si="0"/>
        <v>▶</v>
      </c>
    </row>
    <row r="36" spans="1:14" x14ac:dyDescent="0.3">
      <c r="A36" s="6">
        <v>36</v>
      </c>
      <c r="B36" s="8" t="s">
        <v>986</v>
      </c>
      <c r="C36" s="28" t="s">
        <v>987</v>
      </c>
      <c r="D36" s="9">
        <v>26100</v>
      </c>
      <c r="E36" s="30" t="s">
        <v>713</v>
      </c>
      <c r="F36" s="29">
        <v>7.6300000000000007E-2</v>
      </c>
      <c r="G36" s="9">
        <v>1706893</v>
      </c>
      <c r="H36" s="9">
        <v>3106</v>
      </c>
      <c r="I36" s="10">
        <v>37</v>
      </c>
      <c r="J36" s="10">
        <v>1.56</v>
      </c>
      <c r="K36" s="10">
        <v>-39.49</v>
      </c>
      <c r="L36" s="10">
        <v>-32.729999999999997</v>
      </c>
      <c r="M36" s="10">
        <v>4.1900000000000004</v>
      </c>
      <c r="N36" s="7" t="str">
        <f t="shared" si="0"/>
        <v>▶</v>
      </c>
    </row>
    <row r="37" spans="1:14" x14ac:dyDescent="0.3">
      <c r="A37" s="6">
        <v>37</v>
      </c>
      <c r="B37" s="8" t="s">
        <v>988</v>
      </c>
      <c r="C37" s="28" t="s">
        <v>989</v>
      </c>
      <c r="D37" s="9">
        <v>4680</v>
      </c>
      <c r="E37" s="30" t="s">
        <v>816</v>
      </c>
      <c r="F37" s="29">
        <v>7.5899999999999995E-2</v>
      </c>
      <c r="G37" s="9">
        <v>102812</v>
      </c>
      <c r="H37" s="10">
        <v>684</v>
      </c>
      <c r="I37" s="10">
        <v>-260</v>
      </c>
      <c r="J37" s="10">
        <v>1.1100000000000001</v>
      </c>
      <c r="K37" s="10">
        <v>-2.2999999999999998</v>
      </c>
      <c r="L37" s="10">
        <v>-8.59</v>
      </c>
      <c r="M37" s="10">
        <v>0.44</v>
      </c>
      <c r="N37" s="7" t="str">
        <f t="shared" si="0"/>
        <v>▶</v>
      </c>
    </row>
    <row r="38" spans="1:14" x14ac:dyDescent="0.3">
      <c r="A38" s="6">
        <v>38</v>
      </c>
      <c r="B38" s="8" t="s">
        <v>990</v>
      </c>
      <c r="C38" s="28" t="s">
        <v>991</v>
      </c>
      <c r="D38" s="9">
        <v>10430</v>
      </c>
      <c r="E38" s="30" t="s">
        <v>784</v>
      </c>
      <c r="F38" s="29">
        <v>7.4200000000000002E-2</v>
      </c>
      <c r="G38" s="9">
        <v>5714436</v>
      </c>
      <c r="H38" s="9">
        <v>3307</v>
      </c>
      <c r="I38" s="10">
        <v>98</v>
      </c>
      <c r="J38" s="10">
        <v>0.5</v>
      </c>
      <c r="K38" s="10">
        <v>32.39</v>
      </c>
      <c r="L38" s="10">
        <v>21.42</v>
      </c>
      <c r="M38" s="10">
        <v>2.9</v>
      </c>
      <c r="N38" s="7" t="str">
        <f t="shared" si="0"/>
        <v>▶</v>
      </c>
    </row>
    <row r="39" spans="1:14" x14ac:dyDescent="0.3">
      <c r="A39" s="6">
        <v>39</v>
      </c>
      <c r="B39" s="8" t="s">
        <v>992</v>
      </c>
      <c r="C39" s="28" t="s">
        <v>993</v>
      </c>
      <c r="D39" s="9">
        <v>3265</v>
      </c>
      <c r="E39" s="30" t="s">
        <v>994</v>
      </c>
      <c r="F39" s="29">
        <v>7.3999999999999996E-2</v>
      </c>
      <c r="G39" s="9">
        <v>1195560</v>
      </c>
      <c r="H39" s="9">
        <v>3033</v>
      </c>
      <c r="I39" s="10">
        <v>322</v>
      </c>
      <c r="J39" s="10">
        <v>7.63</v>
      </c>
      <c r="K39" s="10">
        <v>9.92</v>
      </c>
      <c r="L39" s="10">
        <v>37.53</v>
      </c>
      <c r="M39" s="10">
        <v>3.19</v>
      </c>
      <c r="N39" s="7" t="str">
        <f t="shared" si="0"/>
        <v>▶</v>
      </c>
    </row>
    <row r="40" spans="1:14" x14ac:dyDescent="0.3">
      <c r="A40" s="6">
        <v>40</v>
      </c>
      <c r="B40" s="8" t="s">
        <v>995</v>
      </c>
      <c r="C40" s="28" t="s">
        <v>996</v>
      </c>
      <c r="D40" s="9">
        <v>5660</v>
      </c>
      <c r="E40" s="30" t="s">
        <v>807</v>
      </c>
      <c r="F40" s="29">
        <v>7.3999999999999996E-2</v>
      </c>
      <c r="G40" s="9">
        <v>140810</v>
      </c>
      <c r="H40" s="10">
        <v>418</v>
      </c>
      <c r="I40" s="10">
        <v>-29</v>
      </c>
      <c r="J40" s="10">
        <v>1.39</v>
      </c>
      <c r="K40" s="10">
        <v>-23.98</v>
      </c>
      <c r="L40" s="10" t="s">
        <v>692</v>
      </c>
      <c r="M40" s="10">
        <v>1.28</v>
      </c>
      <c r="N40" s="7" t="str">
        <f t="shared" si="0"/>
        <v>▶</v>
      </c>
    </row>
    <row r="41" spans="1:14" x14ac:dyDescent="0.3">
      <c r="A41" s="6">
        <v>41</v>
      </c>
      <c r="B41" s="8" t="s">
        <v>997</v>
      </c>
      <c r="C41" s="28" t="s">
        <v>998</v>
      </c>
      <c r="D41" s="9">
        <v>20500</v>
      </c>
      <c r="E41" s="30" t="s">
        <v>757</v>
      </c>
      <c r="F41" s="29">
        <v>7.3300000000000004E-2</v>
      </c>
      <c r="G41" s="9">
        <v>533184</v>
      </c>
      <c r="H41" s="9">
        <v>5938</v>
      </c>
      <c r="I41" s="10">
        <v>541</v>
      </c>
      <c r="J41" s="10">
        <v>26.42</v>
      </c>
      <c r="K41" s="10">
        <v>7.18</v>
      </c>
      <c r="L41" s="10">
        <v>14.08</v>
      </c>
      <c r="M41" s="10">
        <v>1.31</v>
      </c>
      <c r="N41" s="7" t="str">
        <f t="shared" si="0"/>
        <v>▶</v>
      </c>
    </row>
    <row r="42" spans="1:14" x14ac:dyDescent="0.3">
      <c r="A42" s="6">
        <v>42</v>
      </c>
      <c r="B42" s="8" t="s">
        <v>999</v>
      </c>
      <c r="C42" s="28" t="s">
        <v>1000</v>
      </c>
      <c r="D42" s="9">
        <v>27750</v>
      </c>
      <c r="E42" s="30" t="s">
        <v>713</v>
      </c>
      <c r="F42" s="29">
        <v>7.1400000000000005E-2</v>
      </c>
      <c r="G42" s="9">
        <v>59795</v>
      </c>
      <c r="H42" s="10">
        <v>886</v>
      </c>
      <c r="I42" s="10">
        <v>78</v>
      </c>
      <c r="J42" s="10">
        <v>5.26</v>
      </c>
      <c r="K42" s="10">
        <v>11.21</v>
      </c>
      <c r="L42" s="10">
        <v>6.87</v>
      </c>
      <c r="M42" s="10">
        <v>0.53</v>
      </c>
      <c r="N42" s="7" t="str">
        <f t="shared" si="0"/>
        <v>▶</v>
      </c>
    </row>
    <row r="43" spans="1:14" x14ac:dyDescent="0.3">
      <c r="A43" s="6">
        <v>43</v>
      </c>
      <c r="B43" s="8" t="s">
        <v>1001</v>
      </c>
      <c r="C43" s="28" t="s">
        <v>1002</v>
      </c>
      <c r="D43" s="9">
        <v>6700</v>
      </c>
      <c r="E43" s="30" t="s">
        <v>1003</v>
      </c>
      <c r="F43" s="29">
        <v>7.0300000000000001E-2</v>
      </c>
      <c r="G43" s="9">
        <v>4260722</v>
      </c>
      <c r="H43" s="10">
        <v>644</v>
      </c>
      <c r="I43" s="10">
        <v>33</v>
      </c>
      <c r="J43" s="10">
        <v>0.4</v>
      </c>
      <c r="K43" s="10">
        <v>-24.19</v>
      </c>
      <c r="L43" s="10">
        <v>-8.8800000000000008</v>
      </c>
      <c r="M43" s="10">
        <v>1.69</v>
      </c>
      <c r="N43" s="7" t="str">
        <f t="shared" si="0"/>
        <v>▶</v>
      </c>
    </row>
    <row r="44" spans="1:14" x14ac:dyDescent="0.3">
      <c r="A44" s="6">
        <v>44</v>
      </c>
      <c r="B44" s="8" t="s">
        <v>1004</v>
      </c>
      <c r="C44" s="28" t="s">
        <v>1005</v>
      </c>
      <c r="D44" s="9">
        <v>4495</v>
      </c>
      <c r="E44" s="30" t="s">
        <v>882</v>
      </c>
      <c r="F44" s="29">
        <v>6.9000000000000006E-2</v>
      </c>
      <c r="G44" s="9">
        <v>13275146</v>
      </c>
      <c r="H44" s="10">
        <v>915</v>
      </c>
      <c r="I44" s="10">
        <v>2</v>
      </c>
      <c r="J44" s="10">
        <v>0.49</v>
      </c>
      <c r="K44" s="10">
        <v>-449.5</v>
      </c>
      <c r="L44" s="10">
        <v>4.59</v>
      </c>
      <c r="M44" s="10">
        <v>2.93</v>
      </c>
      <c r="N44" s="7" t="str">
        <f t="shared" si="0"/>
        <v>▶</v>
      </c>
    </row>
    <row r="45" spans="1:14" x14ac:dyDescent="0.3">
      <c r="A45" s="6">
        <v>45</v>
      </c>
      <c r="B45" s="8" t="s">
        <v>1006</v>
      </c>
      <c r="C45" s="28" t="s">
        <v>1007</v>
      </c>
      <c r="D45" s="9">
        <v>2960</v>
      </c>
      <c r="E45" s="30" t="s">
        <v>1008</v>
      </c>
      <c r="F45" s="29">
        <v>6.8599999999999994E-2</v>
      </c>
      <c r="G45" s="9">
        <v>524322</v>
      </c>
      <c r="H45" s="10">
        <v>216</v>
      </c>
      <c r="I45" s="10">
        <v>-116</v>
      </c>
      <c r="J45" s="10">
        <v>0.39</v>
      </c>
      <c r="K45" s="10">
        <v>-2.52</v>
      </c>
      <c r="L45" s="10">
        <v>-27.33</v>
      </c>
      <c r="M45" s="10">
        <v>0.57999999999999996</v>
      </c>
      <c r="N45" s="7" t="str">
        <f t="shared" si="0"/>
        <v>▶</v>
      </c>
    </row>
    <row r="46" spans="1:14" x14ac:dyDescent="0.3">
      <c r="A46" s="6">
        <v>46</v>
      </c>
      <c r="B46" s="8" t="s">
        <v>1009</v>
      </c>
      <c r="C46" s="28" t="s">
        <v>1010</v>
      </c>
      <c r="D46" s="9">
        <v>2980</v>
      </c>
      <c r="E46" s="30" t="s">
        <v>1008</v>
      </c>
      <c r="F46" s="29">
        <v>6.8099999999999994E-2</v>
      </c>
      <c r="G46" s="9">
        <v>10477</v>
      </c>
      <c r="H46" s="10">
        <v>459</v>
      </c>
      <c r="I46" s="10">
        <v>-76</v>
      </c>
      <c r="J46" s="10">
        <v>0.37</v>
      </c>
      <c r="K46" s="10">
        <v>-10.6</v>
      </c>
      <c r="L46" s="10">
        <v>-20.61</v>
      </c>
      <c r="M46" s="10">
        <v>1.3</v>
      </c>
      <c r="N46" s="7" t="str">
        <f t="shared" si="0"/>
        <v>▶</v>
      </c>
    </row>
    <row r="47" spans="1:14" x14ac:dyDescent="0.3">
      <c r="A47" s="6">
        <v>47</v>
      </c>
      <c r="B47" s="8" t="s">
        <v>1011</v>
      </c>
      <c r="C47" s="28" t="s">
        <v>1012</v>
      </c>
      <c r="D47" s="9">
        <v>10430</v>
      </c>
      <c r="E47" s="30" t="s">
        <v>1013</v>
      </c>
      <c r="F47" s="29">
        <v>6.6500000000000004E-2</v>
      </c>
      <c r="G47" s="9">
        <v>712780</v>
      </c>
      <c r="H47" s="10">
        <v>868</v>
      </c>
      <c r="I47" s="10">
        <v>-4</v>
      </c>
      <c r="J47" s="10">
        <v>2.98</v>
      </c>
      <c r="K47" s="10">
        <v>-71.930000000000007</v>
      </c>
      <c r="L47" s="10">
        <v>-0.52</v>
      </c>
      <c r="M47" s="10">
        <v>1.89</v>
      </c>
      <c r="N47" s="7" t="str">
        <f t="shared" si="0"/>
        <v>▶</v>
      </c>
    </row>
    <row r="48" spans="1:14" x14ac:dyDescent="0.3">
      <c r="A48" s="6">
        <v>48</v>
      </c>
      <c r="B48" s="8" t="s">
        <v>1014</v>
      </c>
      <c r="C48" s="28" t="s">
        <v>1015</v>
      </c>
      <c r="D48" s="10">
        <v>931</v>
      </c>
      <c r="E48" s="30" t="s">
        <v>1016</v>
      </c>
      <c r="F48" s="29">
        <v>6.6400000000000001E-2</v>
      </c>
      <c r="G48" s="9">
        <v>265073</v>
      </c>
      <c r="H48" s="10">
        <v>473</v>
      </c>
      <c r="I48" s="10">
        <v>-25</v>
      </c>
      <c r="J48" s="10">
        <v>0.25</v>
      </c>
      <c r="K48" s="10">
        <v>-2.63</v>
      </c>
      <c r="L48" s="10">
        <v>-81.66</v>
      </c>
      <c r="M48" s="10">
        <v>1.81</v>
      </c>
      <c r="N48" s="7" t="str">
        <f t="shared" si="0"/>
        <v>▶</v>
      </c>
    </row>
    <row r="49" spans="1:14" x14ac:dyDescent="0.3">
      <c r="A49" s="6">
        <v>49</v>
      </c>
      <c r="B49" s="8" t="s">
        <v>1017</v>
      </c>
      <c r="C49" s="28" t="s">
        <v>1018</v>
      </c>
      <c r="D49" s="9">
        <v>19200</v>
      </c>
      <c r="E49" s="30" t="s">
        <v>1019</v>
      </c>
      <c r="F49" s="29">
        <v>6.5500000000000003E-2</v>
      </c>
      <c r="G49" s="9">
        <v>481358</v>
      </c>
      <c r="H49" s="9">
        <v>3795</v>
      </c>
      <c r="I49" s="10">
        <v>-59</v>
      </c>
      <c r="J49" s="10">
        <v>4.12</v>
      </c>
      <c r="K49" s="10">
        <v>26.3</v>
      </c>
      <c r="L49" s="10">
        <v>0.52</v>
      </c>
      <c r="M49" s="10">
        <v>1.08</v>
      </c>
      <c r="N49" s="7" t="str">
        <f t="shared" si="0"/>
        <v>▶</v>
      </c>
    </row>
    <row r="50" spans="1:14" x14ac:dyDescent="0.3">
      <c r="A50" s="6">
        <v>50</v>
      </c>
      <c r="B50" s="8" t="s">
        <v>1020</v>
      </c>
      <c r="C50" s="28" t="s">
        <v>1021</v>
      </c>
      <c r="D50" s="9">
        <v>10100</v>
      </c>
      <c r="E50" s="30" t="s">
        <v>795</v>
      </c>
      <c r="F50" s="29">
        <v>6.54E-2</v>
      </c>
      <c r="G50" s="9">
        <v>855718</v>
      </c>
      <c r="H50" s="9">
        <v>4475</v>
      </c>
      <c r="I50" s="10">
        <v>-533</v>
      </c>
      <c r="J50" s="10">
        <v>4.2699999999999996</v>
      </c>
      <c r="K50" s="10">
        <v>-8.8800000000000008</v>
      </c>
      <c r="L50" s="10">
        <v>-66.319999999999993</v>
      </c>
      <c r="M50" s="10">
        <v>9.57</v>
      </c>
      <c r="N50" s="7" t="str">
        <f t="shared" si="0"/>
        <v>▶</v>
      </c>
    </row>
    <row r="51" spans="1:14" x14ac:dyDescent="0.3">
      <c r="A51" s="6">
        <v>51</v>
      </c>
      <c r="B51" s="8" t="s">
        <v>1022</v>
      </c>
      <c r="C51" s="28" t="s">
        <v>1023</v>
      </c>
      <c r="D51" s="10">
        <v>736</v>
      </c>
      <c r="E51" s="30" t="s">
        <v>1024</v>
      </c>
      <c r="F51" s="29">
        <v>6.5100000000000005E-2</v>
      </c>
      <c r="G51" s="9">
        <v>3021147</v>
      </c>
      <c r="H51" s="10">
        <v>714</v>
      </c>
      <c r="I51" s="10">
        <v>13</v>
      </c>
      <c r="J51" s="10">
        <v>0.79</v>
      </c>
      <c r="K51" s="10">
        <v>81.78</v>
      </c>
      <c r="L51" s="10">
        <v>5.0599999999999996</v>
      </c>
      <c r="M51" s="10">
        <v>1.22</v>
      </c>
      <c r="N51" s="7" t="str">
        <f t="shared" si="0"/>
        <v>▶</v>
      </c>
    </row>
    <row r="52" spans="1:14" x14ac:dyDescent="0.3">
      <c r="A52" s="6">
        <v>52</v>
      </c>
      <c r="B52" s="8" t="s">
        <v>1025</v>
      </c>
      <c r="C52" s="28" t="s">
        <v>1026</v>
      </c>
      <c r="D52" s="9">
        <v>6180</v>
      </c>
      <c r="E52" s="30" t="s">
        <v>1027</v>
      </c>
      <c r="F52" s="29">
        <v>6.3700000000000007E-2</v>
      </c>
      <c r="G52" s="9">
        <v>3725642</v>
      </c>
      <c r="H52" s="9">
        <v>5477</v>
      </c>
      <c r="I52" s="9">
        <v>2670</v>
      </c>
      <c r="J52" s="10">
        <v>6.04</v>
      </c>
      <c r="K52" s="10">
        <v>-17.66</v>
      </c>
      <c r="L52" s="10">
        <v>17.47</v>
      </c>
      <c r="M52" s="10">
        <v>0.9</v>
      </c>
      <c r="N52" s="7" t="str">
        <f t="shared" si="0"/>
        <v>▶</v>
      </c>
    </row>
    <row r="53" spans="1:14" x14ac:dyDescent="0.3">
      <c r="A53" s="6">
        <v>53</v>
      </c>
      <c r="B53" s="8" t="s">
        <v>1028</v>
      </c>
      <c r="C53" s="28" t="s">
        <v>1029</v>
      </c>
      <c r="D53" s="9">
        <v>4145</v>
      </c>
      <c r="E53" s="30" t="s">
        <v>1030</v>
      </c>
      <c r="F53" s="29">
        <v>6.2799999999999995E-2</v>
      </c>
      <c r="G53" s="9">
        <v>465392</v>
      </c>
      <c r="H53" s="9">
        <v>1153</v>
      </c>
      <c r="I53" s="10">
        <v>174</v>
      </c>
      <c r="J53" s="10">
        <v>6.46</v>
      </c>
      <c r="K53" s="10">
        <v>7.36</v>
      </c>
      <c r="L53" s="10">
        <v>20.97</v>
      </c>
      <c r="M53" s="10">
        <v>1.2</v>
      </c>
      <c r="N53" s="7" t="str">
        <f t="shared" si="0"/>
        <v>▶</v>
      </c>
    </row>
    <row r="54" spans="1:14" x14ac:dyDescent="0.3">
      <c r="A54" s="6">
        <v>54</v>
      </c>
      <c r="B54" s="8" t="s">
        <v>1031</v>
      </c>
      <c r="C54" s="28" t="s">
        <v>1032</v>
      </c>
      <c r="D54" s="9">
        <v>6260</v>
      </c>
      <c r="E54" s="30" t="s">
        <v>1027</v>
      </c>
      <c r="F54" s="29">
        <v>6.2799999999999995E-2</v>
      </c>
      <c r="G54" s="9">
        <v>47768</v>
      </c>
      <c r="H54" s="10">
        <v>792</v>
      </c>
      <c r="I54" s="10">
        <v>3</v>
      </c>
      <c r="J54" s="10">
        <v>0.7</v>
      </c>
      <c r="K54" s="10">
        <v>15.27</v>
      </c>
      <c r="L54" s="10">
        <v>-11.46</v>
      </c>
      <c r="M54" s="10">
        <v>1</v>
      </c>
      <c r="N54" s="7" t="str">
        <f t="shared" si="0"/>
        <v>▶</v>
      </c>
    </row>
    <row r="55" spans="1:14" x14ac:dyDescent="0.3">
      <c r="A55" s="6">
        <v>55</v>
      </c>
      <c r="B55" s="8" t="s">
        <v>1033</v>
      </c>
      <c r="C55" s="28" t="s">
        <v>1034</v>
      </c>
      <c r="D55" s="9">
        <v>13900</v>
      </c>
      <c r="E55" s="30" t="s">
        <v>1035</v>
      </c>
      <c r="F55" s="29">
        <v>6.2700000000000006E-2</v>
      </c>
      <c r="G55" s="9">
        <v>6376857</v>
      </c>
      <c r="H55" s="9">
        <v>3089</v>
      </c>
      <c r="I55" s="10">
        <v>77</v>
      </c>
      <c r="J55" s="10">
        <v>1.47</v>
      </c>
      <c r="K55" s="10">
        <v>35.01</v>
      </c>
      <c r="L55" s="10">
        <v>6.51</v>
      </c>
      <c r="M55" s="10">
        <v>2.34</v>
      </c>
      <c r="N55" s="7" t="str">
        <f t="shared" si="0"/>
        <v>▶</v>
      </c>
    </row>
    <row r="56" spans="1:14" x14ac:dyDescent="0.3">
      <c r="A56" s="6">
        <v>56</v>
      </c>
      <c r="B56" s="8" t="s">
        <v>1036</v>
      </c>
      <c r="C56" s="28" t="s">
        <v>1037</v>
      </c>
      <c r="D56" s="9">
        <v>19280</v>
      </c>
      <c r="E56" s="30" t="s">
        <v>1038</v>
      </c>
      <c r="F56" s="29">
        <v>6.2300000000000001E-2</v>
      </c>
      <c r="G56" s="9">
        <v>1006464</v>
      </c>
      <c r="H56" s="9">
        <v>3553</v>
      </c>
      <c r="I56" s="10">
        <v>425</v>
      </c>
      <c r="J56" s="10">
        <v>6.92</v>
      </c>
      <c r="K56" s="10">
        <v>7.66</v>
      </c>
      <c r="L56" s="10">
        <v>16.97</v>
      </c>
      <c r="M56" s="10">
        <v>1.38</v>
      </c>
      <c r="N56" s="7" t="str">
        <f t="shared" si="0"/>
        <v>▶</v>
      </c>
    </row>
    <row r="57" spans="1:14" x14ac:dyDescent="0.3">
      <c r="A57" s="6">
        <v>57</v>
      </c>
      <c r="B57" s="8" t="s">
        <v>1039</v>
      </c>
      <c r="C57" s="28" t="s">
        <v>1040</v>
      </c>
      <c r="D57" s="9">
        <v>9910</v>
      </c>
      <c r="E57" s="30" t="s">
        <v>1041</v>
      </c>
      <c r="F57" s="29">
        <v>6.2199999999999998E-2</v>
      </c>
      <c r="G57" s="9">
        <v>467740</v>
      </c>
      <c r="H57" s="9">
        <v>3312</v>
      </c>
      <c r="I57" s="10">
        <v>211</v>
      </c>
      <c r="J57" s="10">
        <v>9.8699999999999992</v>
      </c>
      <c r="K57" s="10">
        <v>18.52</v>
      </c>
      <c r="L57" s="10">
        <v>-25.04</v>
      </c>
      <c r="M57" s="10">
        <v>3.32</v>
      </c>
      <c r="N57" s="7" t="str">
        <f t="shared" si="0"/>
        <v>▶</v>
      </c>
    </row>
    <row r="58" spans="1:14" x14ac:dyDescent="0.3">
      <c r="A58" s="6">
        <v>58</v>
      </c>
      <c r="B58" s="8" t="s">
        <v>1042</v>
      </c>
      <c r="C58" s="28" t="s">
        <v>1043</v>
      </c>
      <c r="D58" s="9">
        <v>29150</v>
      </c>
      <c r="E58" s="30" t="s">
        <v>871</v>
      </c>
      <c r="F58" s="29">
        <v>6.1899999999999997E-2</v>
      </c>
      <c r="G58" s="9">
        <v>538374</v>
      </c>
      <c r="H58" s="9">
        <v>6667</v>
      </c>
      <c r="I58" s="10">
        <v>377</v>
      </c>
      <c r="J58" s="10">
        <v>30.33</v>
      </c>
      <c r="K58" s="10">
        <v>18.64</v>
      </c>
      <c r="L58" s="10">
        <v>17.27</v>
      </c>
      <c r="M58" s="10">
        <v>2.48</v>
      </c>
      <c r="N58" s="7" t="str">
        <f t="shared" si="0"/>
        <v>▶</v>
      </c>
    </row>
    <row r="59" spans="1:14" x14ac:dyDescent="0.3">
      <c r="A59" s="6">
        <v>59</v>
      </c>
      <c r="B59" s="8" t="s">
        <v>1044</v>
      </c>
      <c r="C59" s="28" t="s">
        <v>1045</v>
      </c>
      <c r="D59" s="9">
        <v>8650</v>
      </c>
      <c r="E59" s="30" t="s">
        <v>1046</v>
      </c>
      <c r="F59" s="29">
        <v>6.13E-2</v>
      </c>
      <c r="G59" s="9">
        <v>484404</v>
      </c>
      <c r="H59" s="10">
        <v>802</v>
      </c>
      <c r="I59" s="10">
        <v>-42</v>
      </c>
      <c r="J59" s="10">
        <v>1.74</v>
      </c>
      <c r="K59" s="10">
        <v>85.64</v>
      </c>
      <c r="L59" s="10">
        <v>3.31</v>
      </c>
      <c r="M59" s="10">
        <v>0.93</v>
      </c>
      <c r="N59" s="7" t="str">
        <f t="shared" si="0"/>
        <v>▶</v>
      </c>
    </row>
    <row r="60" spans="1:14" x14ac:dyDescent="0.3">
      <c r="A60" s="6">
        <v>60</v>
      </c>
      <c r="B60" s="8" t="s">
        <v>1047</v>
      </c>
      <c r="C60" s="28" t="s">
        <v>1048</v>
      </c>
      <c r="D60" s="9">
        <v>15400</v>
      </c>
      <c r="E60" s="30" t="s">
        <v>1049</v>
      </c>
      <c r="F60" s="29">
        <v>6.13E-2</v>
      </c>
      <c r="G60" s="9">
        <v>80118</v>
      </c>
      <c r="H60" s="9">
        <v>1638</v>
      </c>
      <c r="I60" s="10">
        <v>101</v>
      </c>
      <c r="J60" s="10">
        <v>44.76</v>
      </c>
      <c r="K60" s="10">
        <v>11.25</v>
      </c>
      <c r="L60" s="10">
        <v>7.81</v>
      </c>
      <c r="M60" s="10">
        <v>1.41</v>
      </c>
      <c r="N60" s="7" t="str">
        <f t="shared" si="0"/>
        <v>▶</v>
      </c>
    </row>
    <row r="61" spans="1:14" x14ac:dyDescent="0.3">
      <c r="A61" s="6">
        <v>61</v>
      </c>
      <c r="B61" s="8" t="s">
        <v>1050</v>
      </c>
      <c r="C61" s="28" t="s">
        <v>1051</v>
      </c>
      <c r="D61" s="9">
        <v>9370</v>
      </c>
      <c r="E61" s="30" t="s">
        <v>1052</v>
      </c>
      <c r="F61" s="29">
        <v>6.1199999999999997E-2</v>
      </c>
      <c r="G61" s="9">
        <v>6658687</v>
      </c>
      <c r="H61" s="9">
        <v>1244</v>
      </c>
      <c r="I61" s="10">
        <v>-24</v>
      </c>
      <c r="J61" s="10">
        <v>0.8</v>
      </c>
      <c r="K61" s="10">
        <v>-21.06</v>
      </c>
      <c r="L61" s="10">
        <v>83.16</v>
      </c>
      <c r="M61" s="10">
        <v>2.86</v>
      </c>
      <c r="N61" s="7" t="str">
        <f t="shared" si="0"/>
        <v>▶</v>
      </c>
    </row>
    <row r="62" spans="1:14" x14ac:dyDescent="0.3">
      <c r="A62" s="6">
        <v>62</v>
      </c>
      <c r="B62" s="8" t="s">
        <v>1053</v>
      </c>
      <c r="C62" s="28" t="s">
        <v>1054</v>
      </c>
      <c r="D62" s="9">
        <v>6700</v>
      </c>
      <c r="E62" s="30" t="s">
        <v>1055</v>
      </c>
      <c r="F62" s="29">
        <v>6.0100000000000001E-2</v>
      </c>
      <c r="G62" s="9">
        <v>137816</v>
      </c>
      <c r="H62" s="10">
        <v>547</v>
      </c>
      <c r="I62" s="10">
        <v>-63</v>
      </c>
      <c r="J62" s="10">
        <v>0</v>
      </c>
      <c r="K62" s="10">
        <v>30.45</v>
      </c>
      <c r="L62" s="10">
        <v>-0.51</v>
      </c>
      <c r="M62" s="10">
        <v>0.5</v>
      </c>
      <c r="N62" s="7" t="str">
        <f t="shared" si="0"/>
        <v>▶</v>
      </c>
    </row>
    <row r="63" spans="1:14" x14ac:dyDescent="0.3">
      <c r="A63" s="6">
        <v>63</v>
      </c>
      <c r="B63" s="8" t="s">
        <v>1056</v>
      </c>
      <c r="C63" s="28" t="s">
        <v>1057</v>
      </c>
      <c r="D63" s="9">
        <v>49000</v>
      </c>
      <c r="E63" s="30" t="s">
        <v>1058</v>
      </c>
      <c r="F63" s="29">
        <v>5.9499999999999997E-2</v>
      </c>
      <c r="G63" s="9">
        <v>136640</v>
      </c>
      <c r="H63" s="9">
        <v>3482</v>
      </c>
      <c r="I63" s="10">
        <v>122</v>
      </c>
      <c r="J63" s="10">
        <v>2.27</v>
      </c>
      <c r="K63" s="10">
        <v>24.82</v>
      </c>
      <c r="L63" s="10">
        <v>14.91</v>
      </c>
      <c r="M63" s="10">
        <v>3.47</v>
      </c>
      <c r="N63" s="7" t="str">
        <f t="shared" si="0"/>
        <v>▶</v>
      </c>
    </row>
    <row r="64" spans="1:14" x14ac:dyDescent="0.3">
      <c r="A64" s="6">
        <v>64</v>
      </c>
      <c r="B64" s="8" t="s">
        <v>1059</v>
      </c>
      <c r="C64" s="28" t="s">
        <v>1060</v>
      </c>
      <c r="D64" s="10">
        <v>626</v>
      </c>
      <c r="E64" s="30" t="s">
        <v>1061</v>
      </c>
      <c r="F64" s="29">
        <v>5.9200000000000003E-2</v>
      </c>
      <c r="G64" s="9">
        <v>9113680</v>
      </c>
      <c r="H64" s="10">
        <v>413</v>
      </c>
      <c r="I64" s="10">
        <v>-33</v>
      </c>
      <c r="J64" s="10">
        <v>0.38</v>
      </c>
      <c r="K64" s="10">
        <v>-2.5099999999999998</v>
      </c>
      <c r="L64" s="10">
        <v>-21.08</v>
      </c>
      <c r="M64" s="10">
        <v>0.74</v>
      </c>
      <c r="N64" s="7" t="str">
        <f t="shared" si="0"/>
        <v>▶</v>
      </c>
    </row>
    <row r="65" spans="1:14" x14ac:dyDescent="0.3">
      <c r="A65" s="6">
        <v>65</v>
      </c>
      <c r="B65" s="8" t="s">
        <v>1062</v>
      </c>
      <c r="C65" s="28" t="s">
        <v>1063</v>
      </c>
      <c r="D65" s="9">
        <v>9730</v>
      </c>
      <c r="E65" s="30" t="s">
        <v>1052</v>
      </c>
      <c r="F65" s="29">
        <v>5.8799999999999998E-2</v>
      </c>
      <c r="G65" s="9">
        <v>629180</v>
      </c>
      <c r="H65" s="9">
        <v>3875</v>
      </c>
      <c r="I65" s="10">
        <v>-629</v>
      </c>
      <c r="J65" s="10">
        <v>5.68</v>
      </c>
      <c r="K65" s="10">
        <v>-7.16</v>
      </c>
      <c r="L65" s="10">
        <v>-31.45</v>
      </c>
      <c r="M65" s="10">
        <v>2.75</v>
      </c>
      <c r="N65" s="7" t="str">
        <f t="shared" si="0"/>
        <v>▶</v>
      </c>
    </row>
    <row r="66" spans="1:14" x14ac:dyDescent="0.3">
      <c r="A66" s="6">
        <v>66</v>
      </c>
      <c r="B66" s="8" t="s">
        <v>1064</v>
      </c>
      <c r="C66" s="28" t="s">
        <v>1065</v>
      </c>
      <c r="D66" s="9">
        <v>2185</v>
      </c>
      <c r="E66" s="30" t="s">
        <v>879</v>
      </c>
      <c r="F66" s="29">
        <v>5.8099999999999999E-2</v>
      </c>
      <c r="G66" s="9">
        <v>18822474</v>
      </c>
      <c r="H66" s="9">
        <v>3528</v>
      </c>
      <c r="I66" s="10">
        <v>67</v>
      </c>
      <c r="J66" s="10">
        <v>2.0499999999999998</v>
      </c>
      <c r="K66" s="11">
        <v>1092.5</v>
      </c>
      <c r="L66" s="10">
        <v>5.0599999999999996</v>
      </c>
      <c r="M66" s="10">
        <v>3.14</v>
      </c>
      <c r="N66" s="7" t="str">
        <f t="shared" si="0"/>
        <v>▶</v>
      </c>
    </row>
    <row r="67" spans="1:14" x14ac:dyDescent="0.3">
      <c r="A67" s="6">
        <v>67</v>
      </c>
      <c r="B67" s="8" t="s">
        <v>1066</v>
      </c>
      <c r="C67" s="28" t="s">
        <v>1067</v>
      </c>
      <c r="D67" s="9">
        <v>2770</v>
      </c>
      <c r="E67" s="30" t="s">
        <v>1068</v>
      </c>
      <c r="F67" s="29">
        <v>5.7299999999999997E-2</v>
      </c>
      <c r="G67" s="9">
        <v>5988180</v>
      </c>
      <c r="H67" s="9">
        <v>1406</v>
      </c>
      <c r="I67" s="10">
        <v>-11</v>
      </c>
      <c r="J67" s="10">
        <v>0.3</v>
      </c>
      <c r="K67" s="10">
        <v>48.6</v>
      </c>
      <c r="L67" s="10">
        <v>2.19</v>
      </c>
      <c r="M67" s="10">
        <v>4.62</v>
      </c>
      <c r="N67" s="7" t="str">
        <f t="shared" ref="N67:N130" si="1">IF(ISBLANK($C67),"",HYPERLINK($C67,"▶"))</f>
        <v>▶</v>
      </c>
    </row>
    <row r="68" spans="1:14" x14ac:dyDescent="0.3">
      <c r="A68" s="6">
        <v>68</v>
      </c>
      <c r="B68" s="8" t="s">
        <v>1069</v>
      </c>
      <c r="C68" s="28" t="s">
        <v>1070</v>
      </c>
      <c r="D68" s="10">
        <v>836</v>
      </c>
      <c r="E68" s="30" t="s">
        <v>1024</v>
      </c>
      <c r="F68" s="29">
        <v>5.6899999999999999E-2</v>
      </c>
      <c r="G68" s="9">
        <v>2497242</v>
      </c>
      <c r="H68" s="10">
        <v>227</v>
      </c>
      <c r="I68" s="10">
        <v>3</v>
      </c>
      <c r="J68" s="10">
        <v>0</v>
      </c>
      <c r="K68" s="10">
        <v>-3.56</v>
      </c>
      <c r="L68" s="10">
        <v>23.99</v>
      </c>
      <c r="M68" s="10">
        <v>0.61</v>
      </c>
      <c r="N68" s="7" t="str">
        <f t="shared" si="1"/>
        <v>▶</v>
      </c>
    </row>
    <row r="69" spans="1:14" x14ac:dyDescent="0.3">
      <c r="A69" s="6">
        <v>69</v>
      </c>
      <c r="B69" s="8" t="s">
        <v>1071</v>
      </c>
      <c r="C69" s="28" t="s">
        <v>1072</v>
      </c>
      <c r="D69" s="9">
        <v>14040</v>
      </c>
      <c r="E69" s="30" t="s">
        <v>955</v>
      </c>
      <c r="F69" s="29">
        <v>5.6399999999999999E-2</v>
      </c>
      <c r="G69" s="9">
        <v>129132</v>
      </c>
      <c r="H69" s="9">
        <v>2939</v>
      </c>
      <c r="I69" s="10">
        <v>-4</v>
      </c>
      <c r="J69" s="10">
        <v>1.58</v>
      </c>
      <c r="K69" s="10">
        <v>-37.14</v>
      </c>
      <c r="L69" s="10">
        <v>-36.270000000000003</v>
      </c>
      <c r="M69" s="10">
        <v>2.44</v>
      </c>
      <c r="N69" s="7" t="str">
        <f t="shared" si="1"/>
        <v>▶</v>
      </c>
    </row>
    <row r="70" spans="1:14" x14ac:dyDescent="0.3">
      <c r="A70" s="6">
        <v>70</v>
      </c>
      <c r="B70" s="8" t="s">
        <v>1073</v>
      </c>
      <c r="C70" s="28" t="s">
        <v>1074</v>
      </c>
      <c r="D70" s="9">
        <v>24450</v>
      </c>
      <c r="E70" s="30" t="s">
        <v>1075</v>
      </c>
      <c r="F70" s="29">
        <v>5.62E-2</v>
      </c>
      <c r="G70" s="9">
        <v>186860</v>
      </c>
      <c r="H70" s="9">
        <v>2290</v>
      </c>
      <c r="I70" s="10">
        <v>24</v>
      </c>
      <c r="J70" s="10">
        <v>0</v>
      </c>
      <c r="K70" s="10">
        <v>178.47</v>
      </c>
      <c r="L70" s="10">
        <v>5.47</v>
      </c>
      <c r="M70" s="10">
        <v>3.82</v>
      </c>
      <c r="N70" s="7" t="str">
        <f t="shared" si="1"/>
        <v>▶</v>
      </c>
    </row>
    <row r="71" spans="1:14" x14ac:dyDescent="0.3">
      <c r="A71" s="6">
        <v>71</v>
      </c>
      <c r="B71" s="8" t="s">
        <v>1076</v>
      </c>
      <c r="C71" s="28" t="s">
        <v>1077</v>
      </c>
      <c r="D71" s="9">
        <v>5220</v>
      </c>
      <c r="E71" s="30" t="s">
        <v>1078</v>
      </c>
      <c r="F71" s="29">
        <v>5.5599999999999997E-2</v>
      </c>
      <c r="G71" s="9">
        <v>588242</v>
      </c>
      <c r="H71" s="10">
        <v>506</v>
      </c>
      <c r="I71" s="10">
        <v>-35</v>
      </c>
      <c r="J71" s="10">
        <v>0.93</v>
      </c>
      <c r="K71" s="10">
        <v>-7.61</v>
      </c>
      <c r="L71" s="10">
        <v>-11.61</v>
      </c>
      <c r="M71" s="10">
        <v>2.58</v>
      </c>
      <c r="N71" s="7" t="str">
        <f t="shared" si="1"/>
        <v>▶</v>
      </c>
    </row>
    <row r="72" spans="1:14" x14ac:dyDescent="0.3">
      <c r="A72" s="6">
        <v>72</v>
      </c>
      <c r="B72" s="8" t="s">
        <v>1079</v>
      </c>
      <c r="C72" s="28" t="s">
        <v>1080</v>
      </c>
      <c r="D72" s="9">
        <v>7230</v>
      </c>
      <c r="E72" s="30" t="s">
        <v>1055</v>
      </c>
      <c r="F72" s="29">
        <v>5.5500000000000001E-2</v>
      </c>
      <c r="G72" s="9">
        <v>17012699</v>
      </c>
      <c r="H72" s="9">
        <v>1427</v>
      </c>
      <c r="I72" s="10">
        <v>-30</v>
      </c>
      <c r="J72" s="10">
        <v>0.18</v>
      </c>
      <c r="K72" s="10">
        <v>-13.69</v>
      </c>
      <c r="L72" s="10">
        <v>-66.67</v>
      </c>
      <c r="M72" s="10">
        <v>24.92</v>
      </c>
      <c r="N72" s="7" t="str">
        <f t="shared" si="1"/>
        <v>▶</v>
      </c>
    </row>
    <row r="73" spans="1:14" x14ac:dyDescent="0.3">
      <c r="A73" s="6">
        <v>73</v>
      </c>
      <c r="B73" s="8" t="s">
        <v>1081</v>
      </c>
      <c r="C73" s="28" t="s">
        <v>1082</v>
      </c>
      <c r="D73" s="9">
        <v>7420</v>
      </c>
      <c r="E73" s="30" t="s">
        <v>807</v>
      </c>
      <c r="F73" s="29">
        <v>5.5500000000000001E-2</v>
      </c>
      <c r="G73" s="9">
        <v>712977</v>
      </c>
      <c r="H73" s="9">
        <v>1995</v>
      </c>
      <c r="I73" s="10">
        <v>-164</v>
      </c>
      <c r="J73" s="10">
        <v>1.34</v>
      </c>
      <c r="K73" s="10">
        <v>-8.58</v>
      </c>
      <c r="L73" s="10" t="s">
        <v>692</v>
      </c>
      <c r="M73" s="10">
        <v>3.75</v>
      </c>
      <c r="N73" s="7" t="str">
        <f t="shared" si="1"/>
        <v>▶</v>
      </c>
    </row>
    <row r="74" spans="1:14" x14ac:dyDescent="0.3">
      <c r="A74" s="6">
        <v>74</v>
      </c>
      <c r="B74" s="8" t="s">
        <v>1083</v>
      </c>
      <c r="C74" s="28" t="s">
        <v>1084</v>
      </c>
      <c r="D74" s="9">
        <v>48700</v>
      </c>
      <c r="E74" s="30" t="s">
        <v>1085</v>
      </c>
      <c r="F74" s="29">
        <v>5.5300000000000002E-2</v>
      </c>
      <c r="G74" s="9">
        <v>354533</v>
      </c>
      <c r="H74" s="9">
        <v>5333</v>
      </c>
      <c r="I74" s="10">
        <v>-44</v>
      </c>
      <c r="J74" s="10">
        <v>4.1399999999999997</v>
      </c>
      <c r="K74" s="10">
        <v>11.63</v>
      </c>
      <c r="L74" s="10">
        <v>25.91</v>
      </c>
      <c r="M74" s="10">
        <v>2.42</v>
      </c>
      <c r="N74" s="7" t="str">
        <f t="shared" si="1"/>
        <v>▶</v>
      </c>
    </row>
    <row r="75" spans="1:14" x14ac:dyDescent="0.3">
      <c r="A75" s="6">
        <v>75</v>
      </c>
      <c r="B75" s="8" t="s">
        <v>1086</v>
      </c>
      <c r="C75" s="28" t="s">
        <v>1087</v>
      </c>
      <c r="D75" s="9">
        <v>4790</v>
      </c>
      <c r="E75" s="30" t="s">
        <v>1088</v>
      </c>
      <c r="F75" s="29">
        <v>5.5100000000000003E-2</v>
      </c>
      <c r="G75" s="9">
        <v>69212</v>
      </c>
      <c r="H75" s="10">
        <v>639</v>
      </c>
      <c r="I75" s="10">
        <v>64</v>
      </c>
      <c r="J75" s="10">
        <v>0.15</v>
      </c>
      <c r="K75" s="10">
        <v>-14.26</v>
      </c>
      <c r="L75" s="10">
        <v>6.42</v>
      </c>
      <c r="M75" s="10">
        <v>1.17</v>
      </c>
      <c r="N75" s="7" t="str">
        <f t="shared" si="1"/>
        <v>▶</v>
      </c>
    </row>
    <row r="76" spans="1:14" x14ac:dyDescent="0.3">
      <c r="A76" s="6">
        <v>76</v>
      </c>
      <c r="B76" s="8" t="s">
        <v>1089</v>
      </c>
      <c r="C76" s="28" t="s">
        <v>1090</v>
      </c>
      <c r="D76" s="9">
        <v>4800</v>
      </c>
      <c r="E76" s="30" t="s">
        <v>1088</v>
      </c>
      <c r="F76" s="29">
        <v>5.4899999999999997E-2</v>
      </c>
      <c r="G76" s="9">
        <v>340414</v>
      </c>
      <c r="H76" s="10">
        <v>915</v>
      </c>
      <c r="I76" s="10">
        <v>163</v>
      </c>
      <c r="J76" s="10">
        <v>3.43</v>
      </c>
      <c r="K76" s="10">
        <v>5.75</v>
      </c>
      <c r="L76" s="10">
        <v>14.25</v>
      </c>
      <c r="M76" s="10">
        <v>0.74</v>
      </c>
      <c r="N76" s="7" t="str">
        <f t="shared" si="1"/>
        <v>▶</v>
      </c>
    </row>
    <row r="77" spans="1:14" x14ac:dyDescent="0.3">
      <c r="A77" s="6">
        <v>77</v>
      </c>
      <c r="B77" s="8" t="s">
        <v>1091</v>
      </c>
      <c r="C77" s="28" t="s">
        <v>1092</v>
      </c>
      <c r="D77" s="9">
        <v>58500</v>
      </c>
      <c r="E77" s="30" t="s">
        <v>1093</v>
      </c>
      <c r="F77" s="29">
        <v>5.4100000000000002E-2</v>
      </c>
      <c r="G77" s="9">
        <v>750185</v>
      </c>
      <c r="H77" s="9">
        <v>9396</v>
      </c>
      <c r="I77" s="10">
        <v>702</v>
      </c>
      <c r="J77" s="10">
        <v>19.010000000000002</v>
      </c>
      <c r="K77" s="10">
        <v>10.63</v>
      </c>
      <c r="L77" s="10">
        <v>57.64</v>
      </c>
      <c r="M77" s="10">
        <v>5.05</v>
      </c>
      <c r="N77" s="7" t="str">
        <f t="shared" si="1"/>
        <v>▶</v>
      </c>
    </row>
    <row r="78" spans="1:14" x14ac:dyDescent="0.3">
      <c r="A78" s="6">
        <v>78</v>
      </c>
      <c r="B78" s="8" t="s">
        <v>1094</v>
      </c>
      <c r="C78" s="28" t="s">
        <v>1095</v>
      </c>
      <c r="D78" s="9">
        <v>20850</v>
      </c>
      <c r="E78" s="30" t="s">
        <v>1096</v>
      </c>
      <c r="F78" s="29">
        <v>5.4100000000000002E-2</v>
      </c>
      <c r="G78" s="9">
        <v>312643</v>
      </c>
      <c r="H78" s="9">
        <v>1955</v>
      </c>
      <c r="I78" s="10">
        <v>-159</v>
      </c>
      <c r="J78" s="10">
        <v>0.81</v>
      </c>
      <c r="K78" s="10">
        <v>-7.33</v>
      </c>
      <c r="L78" s="10" t="s">
        <v>692</v>
      </c>
      <c r="M78" s="10">
        <v>3.32</v>
      </c>
      <c r="N78" s="7" t="str">
        <f t="shared" si="1"/>
        <v>▶</v>
      </c>
    </row>
    <row r="79" spans="1:14" x14ac:dyDescent="0.3">
      <c r="A79" s="6">
        <v>79</v>
      </c>
      <c r="B79" s="8" t="s">
        <v>1097</v>
      </c>
      <c r="C79" s="28" t="s">
        <v>1098</v>
      </c>
      <c r="D79" s="9">
        <v>1400</v>
      </c>
      <c r="E79" s="30" t="s">
        <v>1099</v>
      </c>
      <c r="F79" s="29">
        <v>5.2600000000000001E-2</v>
      </c>
      <c r="G79" s="9">
        <v>267317</v>
      </c>
      <c r="H79" s="10">
        <v>308</v>
      </c>
      <c r="I79" s="10">
        <v>-86</v>
      </c>
      <c r="J79" s="10">
        <v>2</v>
      </c>
      <c r="K79" s="10">
        <v>-3.46</v>
      </c>
      <c r="L79" s="10">
        <v>-27.57</v>
      </c>
      <c r="M79" s="10">
        <v>2.1</v>
      </c>
      <c r="N79" s="7" t="str">
        <f t="shared" si="1"/>
        <v>▶</v>
      </c>
    </row>
    <row r="80" spans="1:14" x14ac:dyDescent="0.3">
      <c r="A80" s="6">
        <v>80</v>
      </c>
      <c r="B80" s="8" t="s">
        <v>1100</v>
      </c>
      <c r="C80" s="28" t="s">
        <v>1101</v>
      </c>
      <c r="D80" s="9">
        <v>342000</v>
      </c>
      <c r="E80" s="30" t="s">
        <v>1102</v>
      </c>
      <c r="F80" s="29">
        <v>5.2299999999999999E-2</v>
      </c>
      <c r="G80" s="9">
        <v>754512</v>
      </c>
      <c r="H80" s="9">
        <v>182350</v>
      </c>
      <c r="I80" s="10">
        <v>-97</v>
      </c>
      <c r="J80" s="10">
        <v>15.05</v>
      </c>
      <c r="K80" s="11">
        <v>-6218.18</v>
      </c>
      <c r="L80" s="10">
        <v>-2.27</v>
      </c>
      <c r="M80" s="10">
        <v>102.45</v>
      </c>
      <c r="N80" s="7" t="str">
        <f t="shared" si="1"/>
        <v>▶</v>
      </c>
    </row>
    <row r="81" spans="1:14" x14ac:dyDescent="0.3">
      <c r="A81" s="6">
        <v>81</v>
      </c>
      <c r="B81" s="8" t="s">
        <v>1103</v>
      </c>
      <c r="C81" s="28" t="s">
        <v>1104</v>
      </c>
      <c r="D81" s="9">
        <v>5100</v>
      </c>
      <c r="E81" s="30" t="s">
        <v>1088</v>
      </c>
      <c r="F81" s="29">
        <v>5.1499999999999997E-2</v>
      </c>
      <c r="G81" s="9">
        <v>499524</v>
      </c>
      <c r="H81" s="10">
        <v>827</v>
      </c>
      <c r="I81" s="10">
        <v>13</v>
      </c>
      <c r="J81" s="10">
        <v>1.3</v>
      </c>
      <c r="K81" s="10">
        <v>154.55000000000001</v>
      </c>
      <c r="L81" s="10">
        <v>4.96</v>
      </c>
      <c r="M81" s="10">
        <v>2.62</v>
      </c>
      <c r="N81" s="7" t="str">
        <f t="shared" si="1"/>
        <v>▶</v>
      </c>
    </row>
    <row r="82" spans="1:14" x14ac:dyDescent="0.3">
      <c r="A82" s="6">
        <v>82</v>
      </c>
      <c r="B82" s="8" t="s">
        <v>1105</v>
      </c>
      <c r="C82" s="28" t="s">
        <v>1106</v>
      </c>
      <c r="D82" s="9">
        <v>40450</v>
      </c>
      <c r="E82" s="30" t="s">
        <v>1107</v>
      </c>
      <c r="F82" s="29">
        <v>5.0599999999999999E-2</v>
      </c>
      <c r="G82" s="9">
        <v>1061383</v>
      </c>
      <c r="H82" s="9">
        <v>9810</v>
      </c>
      <c r="I82" s="10">
        <v>-31</v>
      </c>
      <c r="J82" s="10">
        <v>18.62</v>
      </c>
      <c r="K82" s="10">
        <v>102.93</v>
      </c>
      <c r="L82" s="10">
        <v>6.07</v>
      </c>
      <c r="M82" s="10">
        <v>4.96</v>
      </c>
      <c r="N82" s="7" t="str">
        <f t="shared" si="1"/>
        <v>▶</v>
      </c>
    </row>
    <row r="83" spans="1:14" x14ac:dyDescent="0.3">
      <c r="A83" s="6">
        <v>84</v>
      </c>
      <c r="B83" s="8" t="s">
        <v>1108</v>
      </c>
      <c r="C83" s="28" t="s">
        <v>1109</v>
      </c>
      <c r="D83" s="9">
        <v>1323</v>
      </c>
      <c r="E83" s="30" t="s">
        <v>1110</v>
      </c>
      <c r="F83" s="29">
        <v>0.05</v>
      </c>
      <c r="G83" s="9">
        <v>60443</v>
      </c>
      <c r="H83" s="10">
        <v>282</v>
      </c>
      <c r="I83" s="10">
        <v>-13</v>
      </c>
      <c r="J83" s="10">
        <v>0.14000000000000001</v>
      </c>
      <c r="K83" s="10">
        <v>120.27</v>
      </c>
      <c r="L83" s="10">
        <v>-2.95</v>
      </c>
      <c r="M83" s="10">
        <v>1.97</v>
      </c>
      <c r="N83" s="7" t="str">
        <f t="shared" si="1"/>
        <v>▶</v>
      </c>
    </row>
    <row r="84" spans="1:14" x14ac:dyDescent="0.3">
      <c r="A84" s="6">
        <v>85</v>
      </c>
      <c r="B84" s="8" t="s">
        <v>1111</v>
      </c>
      <c r="C84" s="28" t="s">
        <v>1112</v>
      </c>
      <c r="D84" s="9">
        <v>10290</v>
      </c>
      <c r="E84" s="30" t="s">
        <v>1113</v>
      </c>
      <c r="F84" s="29">
        <v>0.05</v>
      </c>
      <c r="G84" s="9">
        <v>388516</v>
      </c>
      <c r="H84" s="10">
        <v>746</v>
      </c>
      <c r="I84" s="10">
        <v>3</v>
      </c>
      <c r="J84" s="10">
        <v>0.19</v>
      </c>
      <c r="K84" s="10">
        <v>-19.75</v>
      </c>
      <c r="L84" s="10" t="s">
        <v>692</v>
      </c>
      <c r="M84" s="10">
        <v>1.62</v>
      </c>
      <c r="N84" s="7" t="str">
        <f t="shared" si="1"/>
        <v>▶</v>
      </c>
    </row>
    <row r="85" spans="1:14" x14ac:dyDescent="0.3">
      <c r="A85" s="6">
        <v>86</v>
      </c>
      <c r="B85" s="8" t="s">
        <v>1114</v>
      </c>
      <c r="C85" s="28" t="s">
        <v>1115</v>
      </c>
      <c r="D85" s="9">
        <v>12410</v>
      </c>
      <c r="E85" s="30" t="s">
        <v>1116</v>
      </c>
      <c r="F85" s="29">
        <v>4.99E-2</v>
      </c>
      <c r="G85" s="9">
        <v>33394</v>
      </c>
      <c r="H85" s="9">
        <v>2151</v>
      </c>
      <c r="I85" s="10">
        <v>226</v>
      </c>
      <c r="J85" s="10">
        <v>2.02</v>
      </c>
      <c r="K85" s="10">
        <v>9.68</v>
      </c>
      <c r="L85" s="10">
        <v>14.55</v>
      </c>
      <c r="M85" s="10">
        <v>1.1000000000000001</v>
      </c>
      <c r="N85" s="7" t="str">
        <f t="shared" si="1"/>
        <v>▶</v>
      </c>
    </row>
    <row r="86" spans="1:14" x14ac:dyDescent="0.3">
      <c r="A86" s="6">
        <v>87</v>
      </c>
      <c r="B86" s="8" t="s">
        <v>1117</v>
      </c>
      <c r="C86" s="28" t="s">
        <v>1118</v>
      </c>
      <c r="D86" s="9">
        <v>52000</v>
      </c>
      <c r="E86" s="30" t="s">
        <v>1119</v>
      </c>
      <c r="F86" s="29">
        <v>4.8399999999999999E-2</v>
      </c>
      <c r="G86" s="9">
        <v>1419110</v>
      </c>
      <c r="H86" s="9">
        <v>19424</v>
      </c>
      <c r="I86" s="10">
        <v>32</v>
      </c>
      <c r="J86" s="10">
        <v>15.44</v>
      </c>
      <c r="K86" s="10">
        <v>140.54</v>
      </c>
      <c r="L86" s="10">
        <v>-4.1500000000000004</v>
      </c>
      <c r="M86" s="10">
        <v>8.56</v>
      </c>
      <c r="N86" s="7" t="str">
        <f t="shared" si="1"/>
        <v>▶</v>
      </c>
    </row>
    <row r="87" spans="1:14" x14ac:dyDescent="0.3">
      <c r="A87" s="6">
        <v>88</v>
      </c>
      <c r="B87" s="8" t="s">
        <v>1120</v>
      </c>
      <c r="C87" s="28" t="s">
        <v>1121</v>
      </c>
      <c r="D87" s="9">
        <v>1948</v>
      </c>
      <c r="E87" s="30" t="s">
        <v>1122</v>
      </c>
      <c r="F87" s="29">
        <v>4.7899999999999998E-2</v>
      </c>
      <c r="G87" s="9">
        <v>6346345</v>
      </c>
      <c r="H87" s="9">
        <v>1034</v>
      </c>
      <c r="I87" s="10">
        <v>12</v>
      </c>
      <c r="J87" s="10">
        <v>7.46</v>
      </c>
      <c r="K87" s="10">
        <v>-139.13999999999999</v>
      </c>
      <c r="L87" s="10">
        <v>5.52</v>
      </c>
      <c r="M87" s="10">
        <v>1.85</v>
      </c>
      <c r="N87" s="7" t="str">
        <f t="shared" si="1"/>
        <v>▶</v>
      </c>
    </row>
    <row r="88" spans="1:14" x14ac:dyDescent="0.3">
      <c r="A88" s="6">
        <v>89</v>
      </c>
      <c r="B88" s="8" t="s">
        <v>1123</v>
      </c>
      <c r="C88" s="28" t="s">
        <v>1124</v>
      </c>
      <c r="D88" s="9">
        <v>3075</v>
      </c>
      <c r="E88" s="30" t="s">
        <v>1125</v>
      </c>
      <c r="F88" s="29">
        <v>4.7699999999999999E-2</v>
      </c>
      <c r="G88" s="9">
        <v>23805972</v>
      </c>
      <c r="H88" s="9">
        <v>2223</v>
      </c>
      <c r="I88" s="10">
        <v>15</v>
      </c>
      <c r="J88" s="10">
        <v>1.1399999999999999</v>
      </c>
      <c r="K88" s="10">
        <v>-341.67</v>
      </c>
      <c r="L88" s="10">
        <v>1.28</v>
      </c>
      <c r="M88" s="10">
        <v>2.34</v>
      </c>
      <c r="N88" s="7" t="str">
        <f t="shared" si="1"/>
        <v>▶</v>
      </c>
    </row>
    <row r="89" spans="1:14" x14ac:dyDescent="0.3">
      <c r="A89" s="6">
        <v>90</v>
      </c>
      <c r="B89" s="8" t="s">
        <v>1126</v>
      </c>
      <c r="C89" s="28" t="s">
        <v>1127</v>
      </c>
      <c r="D89" s="10">
        <v>641</v>
      </c>
      <c r="E89" s="30" t="s">
        <v>1128</v>
      </c>
      <c r="F89" s="29">
        <v>4.7399999999999998E-2</v>
      </c>
      <c r="G89" s="9">
        <v>158569</v>
      </c>
      <c r="H89" s="10">
        <v>326</v>
      </c>
      <c r="I89" s="10">
        <v>2</v>
      </c>
      <c r="J89" s="10">
        <v>0.31</v>
      </c>
      <c r="K89" s="10">
        <v>213.67</v>
      </c>
      <c r="L89" s="10">
        <v>3.37</v>
      </c>
      <c r="M89" s="10">
        <v>1.08</v>
      </c>
      <c r="N89" s="7" t="str">
        <f t="shared" si="1"/>
        <v>▶</v>
      </c>
    </row>
    <row r="90" spans="1:14" x14ac:dyDescent="0.3">
      <c r="A90" s="6">
        <v>91</v>
      </c>
      <c r="B90" s="8" t="s">
        <v>1129</v>
      </c>
      <c r="C90" s="28" t="s">
        <v>1130</v>
      </c>
      <c r="D90" s="9">
        <v>15260</v>
      </c>
      <c r="E90" s="30" t="s">
        <v>1131</v>
      </c>
      <c r="F90" s="29">
        <v>4.7399999999999998E-2</v>
      </c>
      <c r="G90" s="9">
        <v>112285</v>
      </c>
      <c r="H90" s="10">
        <v>803</v>
      </c>
      <c r="I90" s="10">
        <v>88</v>
      </c>
      <c r="J90" s="10">
        <v>3.21</v>
      </c>
      <c r="K90" s="10">
        <v>10.71</v>
      </c>
      <c r="L90" s="10">
        <v>26.63</v>
      </c>
      <c r="M90" s="10">
        <v>1.59</v>
      </c>
      <c r="N90" s="7" t="str">
        <f t="shared" si="1"/>
        <v>▶</v>
      </c>
    </row>
    <row r="91" spans="1:14" x14ac:dyDescent="0.3">
      <c r="A91" s="6">
        <v>92</v>
      </c>
      <c r="B91" s="8" t="s">
        <v>1132</v>
      </c>
      <c r="C91" s="28" t="s">
        <v>1133</v>
      </c>
      <c r="D91" s="9">
        <v>10170</v>
      </c>
      <c r="E91" s="30" t="s">
        <v>1134</v>
      </c>
      <c r="F91" s="29">
        <v>4.6300000000000001E-2</v>
      </c>
      <c r="G91" s="9">
        <v>585734</v>
      </c>
      <c r="H91" s="9">
        <v>2286</v>
      </c>
      <c r="I91" s="10">
        <v>396</v>
      </c>
      <c r="J91" s="10">
        <v>5.51</v>
      </c>
      <c r="K91" s="10">
        <v>14.57</v>
      </c>
      <c r="L91" s="10">
        <v>12.87</v>
      </c>
      <c r="M91" s="10">
        <v>0.83</v>
      </c>
      <c r="N91" s="7" t="str">
        <f t="shared" si="1"/>
        <v>▶</v>
      </c>
    </row>
    <row r="92" spans="1:14" x14ac:dyDescent="0.3">
      <c r="A92" s="6">
        <v>93</v>
      </c>
      <c r="B92" s="8" t="s">
        <v>1135</v>
      </c>
      <c r="C92" s="28" t="s">
        <v>1136</v>
      </c>
      <c r="D92" s="9">
        <v>16640</v>
      </c>
      <c r="E92" s="30" t="s">
        <v>1137</v>
      </c>
      <c r="F92" s="29">
        <v>4.5900000000000003E-2</v>
      </c>
      <c r="G92" s="9">
        <v>363910</v>
      </c>
      <c r="H92" s="9">
        <v>2520</v>
      </c>
      <c r="I92" s="10">
        <v>168</v>
      </c>
      <c r="J92" s="10">
        <v>0</v>
      </c>
      <c r="K92" s="10">
        <v>-924.44</v>
      </c>
      <c r="L92" s="10">
        <v>30.12</v>
      </c>
      <c r="M92" s="10">
        <v>1.1599999999999999</v>
      </c>
      <c r="N92" s="7" t="str">
        <f t="shared" si="1"/>
        <v>▶</v>
      </c>
    </row>
    <row r="93" spans="1:14" x14ac:dyDescent="0.3">
      <c r="A93" s="6">
        <v>94</v>
      </c>
      <c r="B93" s="8" t="s">
        <v>1138</v>
      </c>
      <c r="C93" s="28" t="s">
        <v>1139</v>
      </c>
      <c r="D93" s="9">
        <v>2505</v>
      </c>
      <c r="E93" s="30" t="s">
        <v>1140</v>
      </c>
      <c r="F93" s="29">
        <v>4.5900000000000003E-2</v>
      </c>
      <c r="G93" s="9">
        <v>548431</v>
      </c>
      <c r="H93" s="10">
        <v>293</v>
      </c>
      <c r="I93" s="10">
        <v>-13</v>
      </c>
      <c r="J93" s="10">
        <v>0.68</v>
      </c>
      <c r="K93" s="10">
        <v>-16.27</v>
      </c>
      <c r="L93" s="10">
        <v>-9.02</v>
      </c>
      <c r="M93" s="10">
        <v>2.68</v>
      </c>
      <c r="N93" s="7" t="str">
        <f t="shared" si="1"/>
        <v>▶</v>
      </c>
    </row>
    <row r="94" spans="1:14" x14ac:dyDescent="0.3">
      <c r="A94" s="6">
        <v>95</v>
      </c>
      <c r="B94" s="8" t="s">
        <v>1141</v>
      </c>
      <c r="C94" s="28" t="s">
        <v>1142</v>
      </c>
      <c r="D94" s="9">
        <v>3430</v>
      </c>
      <c r="E94" s="30" t="s">
        <v>1068</v>
      </c>
      <c r="F94" s="29">
        <v>4.5699999999999998E-2</v>
      </c>
      <c r="G94" s="9">
        <v>177307</v>
      </c>
      <c r="H94" s="10">
        <v>341</v>
      </c>
      <c r="I94" s="10">
        <v>-1</v>
      </c>
      <c r="J94" s="10">
        <v>12.35</v>
      </c>
      <c r="K94" s="10">
        <v>-5.72</v>
      </c>
      <c r="L94" s="10" t="s">
        <v>692</v>
      </c>
      <c r="M94" s="10">
        <v>1.25</v>
      </c>
      <c r="N94" s="7" t="str">
        <f t="shared" si="1"/>
        <v>▶</v>
      </c>
    </row>
    <row r="95" spans="1:14" x14ac:dyDescent="0.3">
      <c r="A95" s="6">
        <v>97</v>
      </c>
      <c r="B95" s="8" t="s">
        <v>1143</v>
      </c>
      <c r="C95" s="28" t="s">
        <v>1144</v>
      </c>
      <c r="D95" s="9">
        <v>3145</v>
      </c>
      <c r="E95" s="30" t="s">
        <v>1145</v>
      </c>
      <c r="F95" s="29">
        <v>4.4900000000000002E-2</v>
      </c>
      <c r="G95" s="9">
        <v>1442406</v>
      </c>
      <c r="H95" s="9">
        <v>1545</v>
      </c>
      <c r="I95" s="10">
        <v>33</v>
      </c>
      <c r="J95" s="10">
        <v>0.96</v>
      </c>
      <c r="K95" s="10">
        <v>49.92</v>
      </c>
      <c r="L95" s="10">
        <v>5.26</v>
      </c>
      <c r="M95" s="10">
        <v>1.79</v>
      </c>
      <c r="N95" s="7" t="str">
        <f t="shared" si="1"/>
        <v>▶</v>
      </c>
    </row>
    <row r="96" spans="1:14" x14ac:dyDescent="0.3">
      <c r="A96" s="6">
        <v>98</v>
      </c>
      <c r="B96" s="8" t="s">
        <v>1146</v>
      </c>
      <c r="C96" s="28" t="s">
        <v>1147</v>
      </c>
      <c r="D96" s="9">
        <v>1682</v>
      </c>
      <c r="E96" s="30" t="s">
        <v>1148</v>
      </c>
      <c r="F96" s="29">
        <v>4.4699999999999997E-2</v>
      </c>
      <c r="G96" s="9">
        <v>10243775</v>
      </c>
      <c r="H96" s="9">
        <v>1844</v>
      </c>
      <c r="I96" s="10">
        <v>-19</v>
      </c>
      <c r="J96" s="10">
        <v>2.5499999999999998</v>
      </c>
      <c r="K96" s="10">
        <v>-16.489999999999998</v>
      </c>
      <c r="L96" s="10">
        <v>-6.43</v>
      </c>
      <c r="M96" s="10">
        <v>1.55</v>
      </c>
      <c r="N96" s="7" t="str">
        <f t="shared" si="1"/>
        <v>▶</v>
      </c>
    </row>
    <row r="97" spans="1:14" x14ac:dyDescent="0.3">
      <c r="A97" s="6">
        <v>99</v>
      </c>
      <c r="B97" s="8" t="s">
        <v>1149</v>
      </c>
      <c r="C97" s="28" t="s">
        <v>1150</v>
      </c>
      <c r="D97" s="9">
        <v>163900</v>
      </c>
      <c r="E97" s="30" t="s">
        <v>1151</v>
      </c>
      <c r="F97" s="29">
        <v>4.4600000000000001E-2</v>
      </c>
      <c r="G97" s="9">
        <v>188491</v>
      </c>
      <c r="H97" s="9">
        <v>20192</v>
      </c>
      <c r="I97" s="10">
        <v>283</v>
      </c>
      <c r="J97" s="10">
        <v>22.96</v>
      </c>
      <c r="K97" s="10">
        <v>69.89</v>
      </c>
      <c r="L97" s="10">
        <v>6.73</v>
      </c>
      <c r="M97" s="10">
        <v>3.43</v>
      </c>
      <c r="N97" s="7" t="str">
        <f t="shared" si="1"/>
        <v>▶</v>
      </c>
    </row>
    <row r="98" spans="1:14" x14ac:dyDescent="0.3">
      <c r="A98" s="6">
        <v>100</v>
      </c>
      <c r="B98" s="8" t="s">
        <v>1152</v>
      </c>
      <c r="C98" s="28" t="s">
        <v>1153</v>
      </c>
      <c r="D98" s="9">
        <v>23450</v>
      </c>
      <c r="E98" s="30" t="s">
        <v>1154</v>
      </c>
      <c r="F98" s="29">
        <v>4.4499999999999998E-2</v>
      </c>
      <c r="G98" s="9">
        <v>380821</v>
      </c>
      <c r="H98" s="9">
        <v>2845</v>
      </c>
      <c r="I98" s="10">
        <v>-93</v>
      </c>
      <c r="J98" s="10">
        <v>0.65</v>
      </c>
      <c r="K98" s="10">
        <v>-84.96</v>
      </c>
      <c r="L98" s="10">
        <v>-15.24</v>
      </c>
      <c r="M98" s="10">
        <v>4</v>
      </c>
      <c r="N98" s="7" t="str">
        <f t="shared" si="1"/>
        <v>▶</v>
      </c>
    </row>
    <row r="99" spans="1:14" x14ac:dyDescent="0.3">
      <c r="A99" s="6">
        <v>101</v>
      </c>
      <c r="B99" s="8" t="s">
        <v>1155</v>
      </c>
      <c r="C99" s="28" t="s">
        <v>1156</v>
      </c>
      <c r="D99" s="9">
        <v>6380</v>
      </c>
      <c r="E99" s="30" t="s">
        <v>1157</v>
      </c>
      <c r="F99" s="29">
        <v>4.4200000000000003E-2</v>
      </c>
      <c r="G99" s="9">
        <v>3719830</v>
      </c>
      <c r="H99" s="10">
        <v>973</v>
      </c>
      <c r="I99" s="10">
        <v>14</v>
      </c>
      <c r="J99" s="10">
        <v>1.3</v>
      </c>
      <c r="K99" s="10">
        <v>18.649999999999999</v>
      </c>
      <c r="L99" s="10">
        <v>1.75</v>
      </c>
      <c r="M99" s="10">
        <v>1.25</v>
      </c>
      <c r="N99" s="7" t="str">
        <f t="shared" si="1"/>
        <v>▶</v>
      </c>
    </row>
    <row r="100" spans="1:14" x14ac:dyDescent="0.3">
      <c r="A100" s="6">
        <v>102</v>
      </c>
      <c r="B100" s="8" t="s">
        <v>1158</v>
      </c>
      <c r="C100" s="28" t="s">
        <v>1159</v>
      </c>
      <c r="D100" s="9">
        <v>21250</v>
      </c>
      <c r="E100" s="30" t="s">
        <v>1160</v>
      </c>
      <c r="F100" s="29">
        <v>4.4200000000000003E-2</v>
      </c>
      <c r="G100" s="9">
        <v>141982</v>
      </c>
      <c r="H100" s="9">
        <v>2569</v>
      </c>
      <c r="I100" s="10">
        <v>298</v>
      </c>
      <c r="J100" s="10">
        <v>8.56</v>
      </c>
      <c r="K100" s="10">
        <v>8.06</v>
      </c>
      <c r="L100" s="10">
        <v>15.55</v>
      </c>
      <c r="M100" s="10">
        <v>1.25</v>
      </c>
      <c r="N100" s="7" t="str">
        <f t="shared" si="1"/>
        <v>▶</v>
      </c>
    </row>
    <row r="101" spans="1:14" x14ac:dyDescent="0.3">
      <c r="A101" s="6">
        <v>103</v>
      </c>
      <c r="B101" s="8" t="s">
        <v>1161</v>
      </c>
      <c r="C101" s="28" t="s">
        <v>1162</v>
      </c>
      <c r="D101" s="9">
        <v>3790</v>
      </c>
      <c r="E101" s="30" t="s">
        <v>1163</v>
      </c>
      <c r="F101" s="29">
        <v>4.41E-2</v>
      </c>
      <c r="G101" s="9">
        <v>4792706</v>
      </c>
      <c r="H101" s="9">
        <v>1525</v>
      </c>
      <c r="I101" s="10">
        <v>220</v>
      </c>
      <c r="J101" s="10">
        <v>2.56</v>
      </c>
      <c r="K101" s="10">
        <v>6.94</v>
      </c>
      <c r="L101" s="10">
        <v>18.37</v>
      </c>
      <c r="M101" s="10">
        <v>1.1299999999999999</v>
      </c>
      <c r="N101" s="7" t="str">
        <f t="shared" si="1"/>
        <v>▶</v>
      </c>
    </row>
    <row r="102" spans="1:14" x14ac:dyDescent="0.3">
      <c r="A102" s="6">
        <v>104</v>
      </c>
      <c r="B102" s="8" t="s">
        <v>1164</v>
      </c>
      <c r="C102" s="28" t="s">
        <v>1165</v>
      </c>
      <c r="D102" s="9">
        <v>170700</v>
      </c>
      <c r="E102" s="30" t="s">
        <v>1166</v>
      </c>
      <c r="F102" s="29">
        <v>4.3400000000000001E-2</v>
      </c>
      <c r="G102" s="9">
        <v>938090</v>
      </c>
      <c r="H102" s="9">
        <v>40042</v>
      </c>
      <c r="I102" s="10">
        <v>96</v>
      </c>
      <c r="J102" s="10">
        <v>3.88</v>
      </c>
      <c r="K102" s="10">
        <v>783.03</v>
      </c>
      <c r="L102" s="10">
        <v>-5.27</v>
      </c>
      <c r="M102" s="10">
        <v>14.41</v>
      </c>
      <c r="N102" s="7" t="str">
        <f t="shared" si="1"/>
        <v>▶</v>
      </c>
    </row>
    <row r="103" spans="1:14" x14ac:dyDescent="0.3">
      <c r="A103" s="6">
        <v>105</v>
      </c>
      <c r="B103" s="8" t="s">
        <v>1167</v>
      </c>
      <c r="C103" s="28" t="s">
        <v>1168</v>
      </c>
      <c r="D103" s="9">
        <v>7750</v>
      </c>
      <c r="E103" s="30" t="s">
        <v>1169</v>
      </c>
      <c r="F103" s="29">
        <v>4.3099999999999999E-2</v>
      </c>
      <c r="G103" s="9">
        <v>348168</v>
      </c>
      <c r="H103" s="10">
        <v>694</v>
      </c>
      <c r="I103" s="10">
        <v>49</v>
      </c>
      <c r="J103" s="10">
        <v>0.05</v>
      </c>
      <c r="K103" s="10">
        <v>-33.549999999999997</v>
      </c>
      <c r="L103" s="10">
        <v>5.91</v>
      </c>
      <c r="M103" s="10">
        <v>0.66</v>
      </c>
      <c r="N103" s="7" t="str">
        <f t="shared" si="1"/>
        <v>▶</v>
      </c>
    </row>
    <row r="104" spans="1:14" x14ac:dyDescent="0.3">
      <c r="A104" s="6">
        <v>106</v>
      </c>
      <c r="B104" s="8" t="s">
        <v>1170</v>
      </c>
      <c r="C104" s="28" t="s">
        <v>1171</v>
      </c>
      <c r="D104" s="9">
        <v>8000</v>
      </c>
      <c r="E104" s="30" t="s">
        <v>816</v>
      </c>
      <c r="F104" s="29">
        <v>4.2999999999999997E-2</v>
      </c>
      <c r="G104" s="9">
        <v>905595</v>
      </c>
      <c r="H104" s="9">
        <v>2096</v>
      </c>
      <c r="I104" s="10">
        <v>288</v>
      </c>
      <c r="J104" s="10">
        <v>3.5</v>
      </c>
      <c r="K104" s="10">
        <v>222.22</v>
      </c>
      <c r="L104" s="10">
        <v>-0.38</v>
      </c>
      <c r="M104" s="10">
        <v>0.93</v>
      </c>
      <c r="N104" s="7" t="str">
        <f t="shared" si="1"/>
        <v>▶</v>
      </c>
    </row>
    <row r="105" spans="1:14" x14ac:dyDescent="0.3">
      <c r="A105" s="6">
        <v>107</v>
      </c>
      <c r="B105" s="8" t="s">
        <v>1172</v>
      </c>
      <c r="C105" s="28" t="s">
        <v>1173</v>
      </c>
      <c r="D105" s="9">
        <v>3805</v>
      </c>
      <c r="E105" s="30" t="s">
        <v>1174</v>
      </c>
      <c r="F105" s="29">
        <v>4.2500000000000003E-2</v>
      </c>
      <c r="G105" s="9">
        <v>720860</v>
      </c>
      <c r="H105" s="9">
        <v>1503</v>
      </c>
      <c r="I105" s="10">
        <v>-13</v>
      </c>
      <c r="J105" s="10">
        <v>3.23</v>
      </c>
      <c r="K105" s="10">
        <v>-16.12</v>
      </c>
      <c r="L105" s="10">
        <v>-27.66</v>
      </c>
      <c r="M105" s="10">
        <v>0.52</v>
      </c>
      <c r="N105" s="7" t="str">
        <f t="shared" si="1"/>
        <v>▶</v>
      </c>
    </row>
    <row r="106" spans="1:14" x14ac:dyDescent="0.3">
      <c r="A106" s="6">
        <v>108</v>
      </c>
      <c r="B106" s="8" t="s">
        <v>1175</v>
      </c>
      <c r="C106" s="28" t="s">
        <v>1176</v>
      </c>
      <c r="D106" s="9">
        <v>14300</v>
      </c>
      <c r="E106" s="30" t="s">
        <v>1041</v>
      </c>
      <c r="F106" s="29">
        <v>4.2299999999999997E-2</v>
      </c>
      <c r="G106" s="9">
        <v>1547239</v>
      </c>
      <c r="H106" s="9">
        <v>2157</v>
      </c>
      <c r="I106" s="10">
        <v>101</v>
      </c>
      <c r="J106" s="10">
        <v>0.59</v>
      </c>
      <c r="K106" s="10">
        <v>22.03</v>
      </c>
      <c r="L106" s="10">
        <v>11.66</v>
      </c>
      <c r="M106" s="10">
        <v>2.02</v>
      </c>
      <c r="N106" s="7" t="str">
        <f t="shared" si="1"/>
        <v>▶</v>
      </c>
    </row>
    <row r="107" spans="1:14" x14ac:dyDescent="0.3">
      <c r="A107" s="6">
        <v>109</v>
      </c>
      <c r="B107" s="8" t="s">
        <v>1177</v>
      </c>
      <c r="C107" s="28" t="s">
        <v>1178</v>
      </c>
      <c r="D107" s="9">
        <v>7430</v>
      </c>
      <c r="E107" s="30" t="s">
        <v>861</v>
      </c>
      <c r="F107" s="29">
        <v>4.2099999999999999E-2</v>
      </c>
      <c r="G107" s="9">
        <v>139333</v>
      </c>
      <c r="H107" s="10">
        <v>954</v>
      </c>
      <c r="I107" s="10">
        <v>126</v>
      </c>
      <c r="J107" s="10">
        <v>2.6</v>
      </c>
      <c r="K107" s="10">
        <v>9.33</v>
      </c>
      <c r="L107" s="10">
        <v>11.47</v>
      </c>
      <c r="M107" s="10">
        <v>0.76</v>
      </c>
      <c r="N107" s="7" t="str">
        <f t="shared" si="1"/>
        <v>▶</v>
      </c>
    </row>
    <row r="108" spans="1:14" x14ac:dyDescent="0.3">
      <c r="A108" s="6">
        <v>110</v>
      </c>
      <c r="B108" s="8" t="s">
        <v>1179</v>
      </c>
      <c r="C108" s="28" t="s">
        <v>1180</v>
      </c>
      <c r="D108" s="9">
        <v>20600</v>
      </c>
      <c r="E108" s="30" t="s">
        <v>1181</v>
      </c>
      <c r="F108" s="29">
        <v>4.2000000000000003E-2</v>
      </c>
      <c r="G108" s="9">
        <v>359279</v>
      </c>
      <c r="H108" s="9">
        <v>3159</v>
      </c>
      <c r="I108" s="10">
        <v>191</v>
      </c>
      <c r="J108" s="10">
        <v>5.82</v>
      </c>
      <c r="K108" s="10">
        <v>15.54</v>
      </c>
      <c r="L108" s="10">
        <v>-5.73</v>
      </c>
      <c r="M108" s="10">
        <v>1.7</v>
      </c>
      <c r="N108" s="7" t="str">
        <f t="shared" si="1"/>
        <v>▶</v>
      </c>
    </row>
    <row r="109" spans="1:14" x14ac:dyDescent="0.3">
      <c r="A109" s="6">
        <v>111</v>
      </c>
      <c r="B109" s="8" t="s">
        <v>1182</v>
      </c>
      <c r="C109" s="28" t="s">
        <v>1183</v>
      </c>
      <c r="D109" s="9">
        <v>16540</v>
      </c>
      <c r="E109" s="30" t="s">
        <v>668</v>
      </c>
      <c r="F109" s="29">
        <v>4.1599999999999998E-2</v>
      </c>
      <c r="G109" s="9">
        <v>106085</v>
      </c>
      <c r="H109" s="9">
        <v>2239</v>
      </c>
      <c r="I109" s="10">
        <v>426</v>
      </c>
      <c r="J109" s="10">
        <v>30.37</v>
      </c>
      <c r="K109" s="10">
        <v>17.03</v>
      </c>
      <c r="L109" s="10">
        <v>11.79</v>
      </c>
      <c r="M109" s="10">
        <v>1.3</v>
      </c>
      <c r="N109" s="7" t="str">
        <f t="shared" si="1"/>
        <v>▶</v>
      </c>
    </row>
    <row r="110" spans="1:14" x14ac:dyDescent="0.3">
      <c r="A110" s="6">
        <v>112</v>
      </c>
      <c r="B110" s="8" t="s">
        <v>1184</v>
      </c>
      <c r="C110" s="28" t="s">
        <v>1185</v>
      </c>
      <c r="D110" s="9">
        <v>5010</v>
      </c>
      <c r="E110" s="30" t="s">
        <v>798</v>
      </c>
      <c r="F110" s="29">
        <v>4.1599999999999998E-2</v>
      </c>
      <c r="G110" s="9">
        <v>1115156</v>
      </c>
      <c r="H110" s="10">
        <v>614</v>
      </c>
      <c r="I110" s="10">
        <v>0</v>
      </c>
      <c r="J110" s="10">
        <v>0.34</v>
      </c>
      <c r="K110" s="10">
        <v>53.87</v>
      </c>
      <c r="L110" s="10">
        <v>-5.57</v>
      </c>
      <c r="M110" s="10">
        <v>1.72</v>
      </c>
      <c r="N110" s="7" t="str">
        <f t="shared" si="1"/>
        <v>▶</v>
      </c>
    </row>
    <row r="111" spans="1:14" x14ac:dyDescent="0.3">
      <c r="A111" s="6">
        <v>113</v>
      </c>
      <c r="B111" s="8" t="s">
        <v>1186</v>
      </c>
      <c r="C111" s="28" t="s">
        <v>1187</v>
      </c>
      <c r="D111" s="9">
        <v>7550</v>
      </c>
      <c r="E111" s="30" t="s">
        <v>861</v>
      </c>
      <c r="F111" s="29">
        <v>4.1399999999999999E-2</v>
      </c>
      <c r="G111" s="9">
        <v>952304</v>
      </c>
      <c r="H111" s="10">
        <v>815</v>
      </c>
      <c r="I111" s="10">
        <v>85</v>
      </c>
      <c r="J111" s="10">
        <v>2.44</v>
      </c>
      <c r="K111" s="10">
        <v>2.79</v>
      </c>
      <c r="L111" s="10">
        <v>10.029999999999999</v>
      </c>
      <c r="M111" s="10">
        <v>0.86</v>
      </c>
      <c r="N111" s="7" t="str">
        <f t="shared" si="1"/>
        <v>▶</v>
      </c>
    </row>
    <row r="112" spans="1:14" x14ac:dyDescent="0.3">
      <c r="A112" s="6">
        <v>114</v>
      </c>
      <c r="B112" s="8" t="s">
        <v>1188</v>
      </c>
      <c r="C112" s="28" t="s">
        <v>1189</v>
      </c>
      <c r="D112" s="9">
        <v>5300</v>
      </c>
      <c r="E112" s="30" t="s">
        <v>970</v>
      </c>
      <c r="F112" s="29">
        <v>4.1300000000000003E-2</v>
      </c>
      <c r="G112" s="9">
        <v>46032</v>
      </c>
      <c r="H112" s="10">
        <v>530</v>
      </c>
      <c r="I112" s="10">
        <v>83</v>
      </c>
      <c r="J112" s="10">
        <v>0.89</v>
      </c>
      <c r="K112" s="10">
        <v>6.96</v>
      </c>
      <c r="L112" s="10">
        <v>3.79</v>
      </c>
      <c r="M112" s="10">
        <v>0.51</v>
      </c>
      <c r="N112" s="7" t="str">
        <f t="shared" si="1"/>
        <v>▶</v>
      </c>
    </row>
    <row r="113" spans="1:14" x14ac:dyDescent="0.3">
      <c r="A113" s="6">
        <v>115</v>
      </c>
      <c r="B113" s="8" t="s">
        <v>1190</v>
      </c>
      <c r="C113" s="28" t="s">
        <v>1191</v>
      </c>
      <c r="D113" s="9">
        <v>5100</v>
      </c>
      <c r="E113" s="30" t="s">
        <v>798</v>
      </c>
      <c r="F113" s="29">
        <v>4.0800000000000003E-2</v>
      </c>
      <c r="G113" s="9">
        <v>98757</v>
      </c>
      <c r="H113" s="10">
        <v>934</v>
      </c>
      <c r="I113" s="10">
        <v>-41</v>
      </c>
      <c r="J113" s="10">
        <v>0.28999999999999998</v>
      </c>
      <c r="K113" s="10">
        <v>-4.24</v>
      </c>
      <c r="L113" s="10">
        <v>-29.61</v>
      </c>
      <c r="M113" s="10">
        <v>2.13</v>
      </c>
      <c r="N113" s="7" t="str">
        <f t="shared" si="1"/>
        <v>▶</v>
      </c>
    </row>
    <row r="114" spans="1:14" x14ac:dyDescent="0.3">
      <c r="A114" s="6">
        <v>116</v>
      </c>
      <c r="B114" s="8" t="s">
        <v>1192</v>
      </c>
      <c r="C114" s="28" t="s">
        <v>1193</v>
      </c>
      <c r="D114" s="9">
        <v>10280</v>
      </c>
      <c r="E114" s="30" t="s">
        <v>801</v>
      </c>
      <c r="F114" s="29">
        <v>4.0500000000000001E-2</v>
      </c>
      <c r="G114" s="9">
        <v>800785</v>
      </c>
      <c r="H114" s="10">
        <v>939</v>
      </c>
      <c r="I114" s="10">
        <v>205</v>
      </c>
      <c r="J114" s="10">
        <v>2.08</v>
      </c>
      <c r="K114" s="10">
        <v>5.75</v>
      </c>
      <c r="L114" s="10">
        <v>19.489999999999998</v>
      </c>
      <c r="M114" s="10">
        <v>0.89</v>
      </c>
      <c r="N114" s="7" t="str">
        <f t="shared" si="1"/>
        <v>▶</v>
      </c>
    </row>
    <row r="115" spans="1:14" x14ac:dyDescent="0.3">
      <c r="A115" s="6">
        <v>117</v>
      </c>
      <c r="B115" s="8" t="s">
        <v>1194</v>
      </c>
      <c r="C115" s="28" t="s">
        <v>1195</v>
      </c>
      <c r="D115" s="9">
        <v>3400</v>
      </c>
      <c r="E115" s="30" t="s">
        <v>1196</v>
      </c>
      <c r="F115" s="29">
        <v>3.9800000000000002E-2</v>
      </c>
      <c r="G115" s="9">
        <v>80122</v>
      </c>
      <c r="H115" s="10">
        <v>340</v>
      </c>
      <c r="I115" s="10">
        <v>-24</v>
      </c>
      <c r="J115" s="10">
        <v>1.24</v>
      </c>
      <c r="K115" s="10">
        <v>-11.41</v>
      </c>
      <c r="L115" s="10">
        <v>-3.06</v>
      </c>
      <c r="M115" s="10">
        <v>0.46</v>
      </c>
      <c r="N115" s="7" t="str">
        <f t="shared" si="1"/>
        <v>▶</v>
      </c>
    </row>
    <row r="116" spans="1:14" x14ac:dyDescent="0.3">
      <c r="A116" s="6">
        <v>118</v>
      </c>
      <c r="B116" s="8" t="s">
        <v>1197</v>
      </c>
      <c r="C116" s="28" t="s">
        <v>1198</v>
      </c>
      <c r="D116" s="9">
        <v>6040</v>
      </c>
      <c r="E116" s="30" t="s">
        <v>1199</v>
      </c>
      <c r="F116" s="29">
        <v>3.9600000000000003E-2</v>
      </c>
      <c r="G116" s="9">
        <v>246221</v>
      </c>
      <c r="H116" s="10">
        <v>589</v>
      </c>
      <c r="I116" s="10">
        <v>-9</v>
      </c>
      <c r="J116" s="10">
        <v>20.079999999999998</v>
      </c>
      <c r="K116" s="10">
        <v>-72.77</v>
      </c>
      <c r="L116" s="10">
        <v>-2.0699999999999998</v>
      </c>
      <c r="M116" s="10">
        <v>1.41</v>
      </c>
      <c r="N116" s="7" t="str">
        <f t="shared" si="1"/>
        <v>▶</v>
      </c>
    </row>
    <row r="117" spans="1:14" x14ac:dyDescent="0.3">
      <c r="A117" s="6">
        <v>119</v>
      </c>
      <c r="B117" s="8" t="s">
        <v>1200</v>
      </c>
      <c r="C117" s="28" t="s">
        <v>1201</v>
      </c>
      <c r="D117" s="9">
        <v>6300</v>
      </c>
      <c r="E117" s="30" t="s">
        <v>1202</v>
      </c>
      <c r="F117" s="29">
        <v>3.9600000000000003E-2</v>
      </c>
      <c r="G117" s="9">
        <v>1050472</v>
      </c>
      <c r="H117" s="10">
        <v>617</v>
      </c>
      <c r="I117" s="10">
        <v>-26</v>
      </c>
      <c r="J117" s="10">
        <v>1.1200000000000001</v>
      </c>
      <c r="K117" s="10">
        <v>16.41</v>
      </c>
      <c r="L117" s="10">
        <v>0.61</v>
      </c>
      <c r="M117" s="10">
        <v>0.46</v>
      </c>
      <c r="N117" s="7" t="str">
        <f t="shared" si="1"/>
        <v>▶</v>
      </c>
    </row>
    <row r="118" spans="1:14" x14ac:dyDescent="0.3">
      <c r="A118" s="6">
        <v>120</v>
      </c>
      <c r="B118" s="8" t="s">
        <v>1203</v>
      </c>
      <c r="C118" s="28" t="s">
        <v>1204</v>
      </c>
      <c r="D118" s="9">
        <v>13390</v>
      </c>
      <c r="E118" s="30" t="s">
        <v>830</v>
      </c>
      <c r="F118" s="29">
        <v>3.9600000000000003E-2</v>
      </c>
      <c r="G118" s="9">
        <v>94538</v>
      </c>
      <c r="H118" s="9">
        <v>1631</v>
      </c>
      <c r="I118" s="10">
        <v>-69</v>
      </c>
      <c r="J118" s="10">
        <v>2.06</v>
      </c>
      <c r="K118" s="10">
        <v>-4.13</v>
      </c>
      <c r="L118" s="10">
        <v>-12.57</v>
      </c>
      <c r="M118" s="10">
        <v>0.93</v>
      </c>
      <c r="N118" s="7" t="str">
        <f t="shared" si="1"/>
        <v>▶</v>
      </c>
    </row>
    <row r="119" spans="1:14" x14ac:dyDescent="0.3">
      <c r="A119" s="6">
        <v>121</v>
      </c>
      <c r="B119" s="8" t="s">
        <v>1205</v>
      </c>
      <c r="C119" s="28" t="s">
        <v>1206</v>
      </c>
      <c r="D119" s="9">
        <v>15350</v>
      </c>
      <c r="E119" s="30" t="s">
        <v>1041</v>
      </c>
      <c r="F119" s="29">
        <v>3.9300000000000002E-2</v>
      </c>
      <c r="G119" s="9">
        <v>359815</v>
      </c>
      <c r="H119" s="9">
        <v>1319</v>
      </c>
      <c r="I119" s="10">
        <v>-94</v>
      </c>
      <c r="J119" s="10">
        <v>5.71</v>
      </c>
      <c r="K119" s="10">
        <v>-3.9</v>
      </c>
      <c r="L119" s="10">
        <v>-37.090000000000003</v>
      </c>
      <c r="M119" s="10">
        <v>4.9800000000000004</v>
      </c>
      <c r="N119" s="7" t="str">
        <f t="shared" si="1"/>
        <v>▶</v>
      </c>
    </row>
    <row r="120" spans="1:14" x14ac:dyDescent="0.3">
      <c r="A120" s="6">
        <v>122</v>
      </c>
      <c r="B120" s="8" t="s">
        <v>1207</v>
      </c>
      <c r="C120" s="28" t="s">
        <v>1208</v>
      </c>
      <c r="D120" s="9">
        <v>11910</v>
      </c>
      <c r="E120" s="30" t="s">
        <v>1134</v>
      </c>
      <c r="F120" s="29">
        <v>3.9300000000000002E-2</v>
      </c>
      <c r="G120" s="9">
        <v>138826</v>
      </c>
      <c r="H120" s="9">
        <v>1323</v>
      </c>
      <c r="I120" s="10">
        <v>28</v>
      </c>
      <c r="J120" s="10">
        <v>0.59</v>
      </c>
      <c r="K120" s="10">
        <v>22.47</v>
      </c>
      <c r="L120" s="10">
        <v>10.61</v>
      </c>
      <c r="M120" s="10">
        <v>2.2000000000000002</v>
      </c>
      <c r="N120" s="7" t="str">
        <f t="shared" si="1"/>
        <v>▶</v>
      </c>
    </row>
    <row r="121" spans="1:14" x14ac:dyDescent="0.3">
      <c r="A121" s="6">
        <v>123</v>
      </c>
      <c r="B121" s="8" t="s">
        <v>1209</v>
      </c>
      <c r="C121" s="28" t="s">
        <v>1210</v>
      </c>
      <c r="D121" s="10">
        <v>720</v>
      </c>
      <c r="E121" s="30" t="s">
        <v>1211</v>
      </c>
      <c r="F121" s="29">
        <v>3.9E-2</v>
      </c>
      <c r="G121" s="9">
        <v>52254</v>
      </c>
      <c r="H121" s="10">
        <v>326</v>
      </c>
      <c r="I121" s="10">
        <v>-130</v>
      </c>
      <c r="J121" s="10">
        <v>0.35</v>
      </c>
      <c r="K121" s="10">
        <v>-1.86</v>
      </c>
      <c r="L121" s="10">
        <v>-31</v>
      </c>
      <c r="M121" s="10">
        <v>0.54</v>
      </c>
      <c r="N121" s="7" t="str">
        <f t="shared" si="1"/>
        <v>▶</v>
      </c>
    </row>
    <row r="122" spans="1:14" x14ac:dyDescent="0.3">
      <c r="A122" s="6">
        <v>124</v>
      </c>
      <c r="B122" s="8" t="s">
        <v>1212</v>
      </c>
      <c r="C122" s="28" t="s">
        <v>1213</v>
      </c>
      <c r="D122" s="9">
        <v>12460</v>
      </c>
      <c r="E122" s="30" t="s">
        <v>1214</v>
      </c>
      <c r="F122" s="29">
        <v>3.8300000000000001E-2</v>
      </c>
      <c r="G122" s="9">
        <v>52768</v>
      </c>
      <c r="H122" s="9">
        <v>1564</v>
      </c>
      <c r="I122" s="10">
        <v>-98</v>
      </c>
      <c r="J122" s="10">
        <v>1.2</v>
      </c>
      <c r="K122" s="10">
        <v>-13.77</v>
      </c>
      <c r="L122" s="10">
        <v>-75.94</v>
      </c>
      <c r="M122" s="10">
        <v>7.28</v>
      </c>
      <c r="N122" s="7" t="str">
        <f t="shared" si="1"/>
        <v>▶</v>
      </c>
    </row>
    <row r="123" spans="1:14" x14ac:dyDescent="0.3">
      <c r="A123" s="6">
        <v>125</v>
      </c>
      <c r="B123" s="8" t="s">
        <v>1215</v>
      </c>
      <c r="C123" s="28" t="s">
        <v>1216</v>
      </c>
      <c r="D123" s="10">
        <v>815</v>
      </c>
      <c r="E123" s="30" t="s">
        <v>1217</v>
      </c>
      <c r="F123" s="29">
        <v>3.8199999999999998E-2</v>
      </c>
      <c r="G123" s="9">
        <v>461826</v>
      </c>
      <c r="H123" s="10">
        <v>411</v>
      </c>
      <c r="I123" s="10">
        <v>2</v>
      </c>
      <c r="J123" s="10">
        <v>0.38</v>
      </c>
      <c r="K123" s="10">
        <v>-101.88</v>
      </c>
      <c r="L123" s="10" t="s">
        <v>692</v>
      </c>
      <c r="M123" s="10">
        <v>0.96</v>
      </c>
      <c r="N123" s="7" t="str">
        <f t="shared" si="1"/>
        <v>▶</v>
      </c>
    </row>
    <row r="124" spans="1:14" x14ac:dyDescent="0.3">
      <c r="E124" s="30"/>
      <c r="F124" s="30"/>
      <c r="N124" s="7" t="str">
        <f t="shared" si="1"/>
        <v/>
      </c>
    </row>
    <row r="125" spans="1:14" x14ac:dyDescent="0.3">
      <c r="E125" s="30"/>
      <c r="F125" s="30"/>
      <c r="N125" s="7" t="str">
        <f t="shared" si="1"/>
        <v/>
      </c>
    </row>
    <row r="126" spans="1:14" x14ac:dyDescent="0.3">
      <c r="E126" s="30"/>
      <c r="F126" s="30"/>
      <c r="N126" s="7" t="str">
        <f t="shared" si="1"/>
        <v/>
      </c>
    </row>
    <row r="127" spans="1:14" x14ac:dyDescent="0.3">
      <c r="E127" s="30"/>
      <c r="F127" s="30"/>
      <c r="N127" s="7" t="str">
        <f t="shared" si="1"/>
        <v/>
      </c>
    </row>
    <row r="128" spans="1:14" x14ac:dyDescent="0.3">
      <c r="E128" s="30"/>
      <c r="F128" s="30"/>
      <c r="N128" s="7" t="str">
        <f t="shared" si="1"/>
        <v/>
      </c>
    </row>
    <row r="129" spans="5:14" x14ac:dyDescent="0.3">
      <c r="E129" s="30"/>
      <c r="F129" s="30"/>
      <c r="N129" s="7" t="str">
        <f t="shared" si="1"/>
        <v/>
      </c>
    </row>
    <row r="130" spans="5:14" x14ac:dyDescent="0.3">
      <c r="E130" s="30"/>
      <c r="F130" s="30"/>
      <c r="N130" s="7" t="str">
        <f t="shared" si="1"/>
        <v/>
      </c>
    </row>
    <row r="131" spans="5:14" x14ac:dyDescent="0.3">
      <c r="E131" s="30"/>
      <c r="F131" s="30"/>
      <c r="N131" s="7" t="str">
        <f t="shared" ref="N131:N194" si="2">IF(ISBLANK($C131),"",HYPERLINK($C131,"▶"))</f>
        <v/>
      </c>
    </row>
    <row r="132" spans="5:14" x14ac:dyDescent="0.3">
      <c r="E132" s="30"/>
      <c r="F132" s="30"/>
      <c r="N132" s="7" t="str">
        <f t="shared" si="2"/>
        <v/>
      </c>
    </row>
    <row r="133" spans="5:14" x14ac:dyDescent="0.3">
      <c r="E133" s="30"/>
      <c r="F133" s="30"/>
      <c r="N133" s="7" t="str">
        <f t="shared" si="2"/>
        <v/>
      </c>
    </row>
    <row r="134" spans="5:14" x14ac:dyDescent="0.3">
      <c r="E134" s="30"/>
      <c r="F134" s="30"/>
      <c r="N134" s="7" t="str">
        <f t="shared" si="2"/>
        <v/>
      </c>
    </row>
    <row r="135" spans="5:14" x14ac:dyDescent="0.3">
      <c r="E135" s="30"/>
      <c r="F135" s="30"/>
      <c r="N135" s="7" t="str">
        <f t="shared" si="2"/>
        <v/>
      </c>
    </row>
    <row r="136" spans="5:14" x14ac:dyDescent="0.3">
      <c r="E136" s="30"/>
      <c r="F136" s="30"/>
      <c r="N136" s="7" t="str">
        <f t="shared" si="2"/>
        <v/>
      </c>
    </row>
    <row r="137" spans="5:14" x14ac:dyDescent="0.3">
      <c r="E137" s="30"/>
      <c r="F137" s="30"/>
      <c r="N137" s="7" t="str">
        <f t="shared" si="2"/>
        <v/>
      </c>
    </row>
    <row r="138" spans="5:14" x14ac:dyDescent="0.3">
      <c r="E138" s="30"/>
      <c r="F138" s="30"/>
      <c r="N138" s="7" t="str">
        <f t="shared" si="2"/>
        <v/>
      </c>
    </row>
    <row r="139" spans="5:14" x14ac:dyDescent="0.3">
      <c r="E139" s="30"/>
      <c r="F139" s="30"/>
      <c r="N139" s="7" t="str">
        <f t="shared" si="2"/>
        <v/>
      </c>
    </row>
    <row r="140" spans="5:14" x14ac:dyDescent="0.3">
      <c r="E140" s="30"/>
      <c r="F140" s="30"/>
      <c r="N140" s="7" t="str">
        <f t="shared" si="2"/>
        <v/>
      </c>
    </row>
    <row r="141" spans="5:14" x14ac:dyDescent="0.3">
      <c r="E141" s="30"/>
      <c r="F141" s="30"/>
      <c r="N141" s="7" t="str">
        <f t="shared" si="2"/>
        <v/>
      </c>
    </row>
    <row r="142" spans="5:14" x14ac:dyDescent="0.3">
      <c r="E142" s="30"/>
      <c r="F142" s="30"/>
      <c r="N142" s="7" t="str">
        <f t="shared" si="2"/>
        <v/>
      </c>
    </row>
    <row r="143" spans="5:14" x14ac:dyDescent="0.3">
      <c r="E143" s="30"/>
      <c r="F143" s="30"/>
      <c r="N143" s="7" t="str">
        <f t="shared" si="2"/>
        <v/>
      </c>
    </row>
    <row r="144" spans="5:14" x14ac:dyDescent="0.3">
      <c r="E144" s="30"/>
      <c r="F144" s="30"/>
      <c r="N144" s="7" t="str">
        <f t="shared" si="2"/>
        <v/>
      </c>
    </row>
    <row r="145" spans="5:14" x14ac:dyDescent="0.3">
      <c r="E145" s="30"/>
      <c r="F145" s="30"/>
      <c r="N145" s="7" t="str">
        <f t="shared" si="2"/>
        <v/>
      </c>
    </row>
    <row r="146" spans="5:14" x14ac:dyDescent="0.3">
      <c r="E146" s="30"/>
      <c r="F146" s="30"/>
      <c r="N146" s="7" t="str">
        <f t="shared" si="2"/>
        <v/>
      </c>
    </row>
    <row r="147" spans="5:14" x14ac:dyDescent="0.3">
      <c r="E147" s="30"/>
      <c r="F147" s="30"/>
      <c r="N147" s="7" t="str">
        <f t="shared" si="2"/>
        <v/>
      </c>
    </row>
    <row r="148" spans="5:14" x14ac:dyDescent="0.3">
      <c r="E148" s="30"/>
      <c r="F148" s="30"/>
      <c r="N148" s="7" t="str">
        <f t="shared" si="2"/>
        <v/>
      </c>
    </row>
    <row r="149" spans="5:14" x14ac:dyDescent="0.3">
      <c r="E149" s="30"/>
      <c r="F149" s="30"/>
      <c r="N149" s="7" t="str">
        <f t="shared" si="2"/>
        <v/>
      </c>
    </row>
    <row r="150" spans="5:14" x14ac:dyDescent="0.3">
      <c r="E150" s="30"/>
      <c r="F150" s="30"/>
      <c r="N150" s="7" t="str">
        <f t="shared" si="2"/>
        <v/>
      </c>
    </row>
    <row r="151" spans="5:14" x14ac:dyDescent="0.3">
      <c r="E151" s="30"/>
      <c r="F151" s="30"/>
      <c r="N151" s="7" t="str">
        <f t="shared" si="2"/>
        <v/>
      </c>
    </row>
    <row r="152" spans="5:14" x14ac:dyDescent="0.3">
      <c r="E152" s="30"/>
      <c r="F152" s="30"/>
      <c r="N152" s="7" t="str">
        <f t="shared" si="2"/>
        <v/>
      </c>
    </row>
    <row r="153" spans="5:14" x14ac:dyDescent="0.3">
      <c r="E153" s="30"/>
      <c r="F153" s="30"/>
      <c r="N153" s="7" t="str">
        <f t="shared" si="2"/>
        <v/>
      </c>
    </row>
    <row r="154" spans="5:14" x14ac:dyDescent="0.3">
      <c r="E154" s="30"/>
      <c r="F154" s="30"/>
      <c r="N154" s="7" t="str">
        <f t="shared" si="2"/>
        <v/>
      </c>
    </row>
    <row r="155" spans="5:14" x14ac:dyDescent="0.3">
      <c r="E155" s="30"/>
      <c r="F155" s="30"/>
      <c r="N155" s="7" t="str">
        <f t="shared" si="2"/>
        <v/>
      </c>
    </row>
    <row r="156" spans="5:14" x14ac:dyDescent="0.3">
      <c r="E156" s="30"/>
      <c r="F156" s="30"/>
      <c r="N156" s="7" t="str">
        <f t="shared" si="2"/>
        <v/>
      </c>
    </row>
    <row r="157" spans="5:14" x14ac:dyDescent="0.3">
      <c r="E157" s="30"/>
      <c r="F157" s="30"/>
      <c r="N157" s="7" t="str">
        <f t="shared" si="2"/>
        <v/>
      </c>
    </row>
    <row r="158" spans="5:14" x14ac:dyDescent="0.3">
      <c r="E158" s="30"/>
      <c r="F158" s="30"/>
      <c r="N158" s="7" t="str">
        <f t="shared" si="2"/>
        <v/>
      </c>
    </row>
    <row r="159" spans="5:14" x14ac:dyDescent="0.3">
      <c r="E159" s="30"/>
      <c r="F159" s="30"/>
      <c r="N159" s="7" t="str">
        <f t="shared" si="2"/>
        <v/>
      </c>
    </row>
    <row r="160" spans="5:14" x14ac:dyDescent="0.3">
      <c r="E160" s="30"/>
      <c r="F160" s="30"/>
      <c r="N160" s="7" t="str">
        <f t="shared" si="2"/>
        <v/>
      </c>
    </row>
    <row r="161" spans="5:14" x14ac:dyDescent="0.3">
      <c r="E161" s="30"/>
      <c r="F161" s="30"/>
      <c r="N161" s="7" t="str">
        <f t="shared" si="2"/>
        <v/>
      </c>
    </row>
    <row r="162" spans="5:14" x14ac:dyDescent="0.3">
      <c r="E162" s="30"/>
      <c r="F162" s="30"/>
      <c r="N162" s="7" t="str">
        <f t="shared" si="2"/>
        <v/>
      </c>
    </row>
    <row r="163" spans="5:14" x14ac:dyDescent="0.3">
      <c r="E163" s="30"/>
      <c r="F163" s="30"/>
      <c r="N163" s="7" t="str">
        <f t="shared" si="2"/>
        <v/>
      </c>
    </row>
    <row r="164" spans="5:14" x14ac:dyDescent="0.3">
      <c r="E164" s="30"/>
      <c r="F164" s="30"/>
      <c r="N164" s="7" t="str">
        <f t="shared" si="2"/>
        <v/>
      </c>
    </row>
    <row r="165" spans="5:14" x14ac:dyDescent="0.3">
      <c r="E165" s="30"/>
      <c r="F165" s="30"/>
      <c r="N165" s="7" t="str">
        <f t="shared" si="2"/>
        <v/>
      </c>
    </row>
    <row r="166" spans="5:14" x14ac:dyDescent="0.3">
      <c r="E166" s="30"/>
      <c r="F166" s="30"/>
      <c r="N166" s="7" t="str">
        <f t="shared" si="2"/>
        <v/>
      </c>
    </row>
    <row r="167" spans="5:14" x14ac:dyDescent="0.3">
      <c r="E167" s="30"/>
      <c r="F167" s="30"/>
      <c r="N167" s="7" t="str">
        <f t="shared" si="2"/>
        <v/>
      </c>
    </row>
    <row r="168" spans="5:14" x14ac:dyDescent="0.3">
      <c r="E168" s="30"/>
      <c r="F168" s="30"/>
      <c r="N168" s="7" t="str">
        <f t="shared" si="2"/>
        <v/>
      </c>
    </row>
    <row r="169" spans="5:14" x14ac:dyDescent="0.3">
      <c r="E169" s="30"/>
      <c r="F169" s="30"/>
      <c r="N169" s="7" t="str">
        <f t="shared" si="2"/>
        <v/>
      </c>
    </row>
    <row r="170" spans="5:14" x14ac:dyDescent="0.3">
      <c r="E170" s="30"/>
      <c r="F170" s="30"/>
      <c r="N170" s="7" t="str">
        <f t="shared" si="2"/>
        <v/>
      </c>
    </row>
    <row r="171" spans="5:14" x14ac:dyDescent="0.3">
      <c r="E171" s="30"/>
      <c r="F171" s="30"/>
      <c r="N171" s="7" t="str">
        <f t="shared" si="2"/>
        <v/>
      </c>
    </row>
    <row r="172" spans="5:14" x14ac:dyDescent="0.3">
      <c r="E172" s="30"/>
      <c r="F172" s="30"/>
      <c r="N172" s="7" t="str">
        <f t="shared" si="2"/>
        <v/>
      </c>
    </row>
    <row r="173" spans="5:14" x14ac:dyDescent="0.3">
      <c r="E173" s="30"/>
      <c r="F173" s="30"/>
      <c r="N173" s="7" t="str">
        <f t="shared" si="2"/>
        <v/>
      </c>
    </row>
    <row r="174" spans="5:14" x14ac:dyDescent="0.3">
      <c r="E174" s="30"/>
      <c r="F174" s="30"/>
      <c r="N174" s="7" t="str">
        <f t="shared" si="2"/>
        <v/>
      </c>
    </row>
    <row r="175" spans="5:14" x14ac:dyDescent="0.3">
      <c r="E175" s="30"/>
      <c r="F175" s="30"/>
      <c r="N175" s="7" t="str">
        <f t="shared" si="2"/>
        <v/>
      </c>
    </row>
    <row r="176" spans="5:14" x14ac:dyDescent="0.3">
      <c r="E176" s="30"/>
      <c r="F176" s="30"/>
      <c r="N176" s="7" t="str">
        <f t="shared" si="2"/>
        <v/>
      </c>
    </row>
    <row r="177" spans="5:14" x14ac:dyDescent="0.3">
      <c r="E177" s="30"/>
      <c r="F177" s="30"/>
      <c r="N177" s="7" t="str">
        <f t="shared" si="2"/>
        <v/>
      </c>
    </row>
    <row r="178" spans="5:14" x14ac:dyDescent="0.3">
      <c r="E178" s="30"/>
      <c r="F178" s="30"/>
      <c r="N178" s="7" t="str">
        <f t="shared" si="2"/>
        <v/>
      </c>
    </row>
    <row r="179" spans="5:14" x14ac:dyDescent="0.3">
      <c r="E179" s="30"/>
      <c r="F179" s="30"/>
      <c r="N179" s="7" t="str">
        <f t="shared" si="2"/>
        <v/>
      </c>
    </row>
    <row r="180" spans="5:14" x14ac:dyDescent="0.3">
      <c r="E180" s="30"/>
      <c r="F180" s="30"/>
      <c r="N180" s="7" t="str">
        <f t="shared" si="2"/>
        <v/>
      </c>
    </row>
    <row r="181" spans="5:14" x14ac:dyDescent="0.3">
      <c r="E181" s="30"/>
      <c r="F181" s="30"/>
      <c r="N181" s="7" t="str">
        <f t="shared" si="2"/>
        <v/>
      </c>
    </row>
    <row r="182" spans="5:14" x14ac:dyDescent="0.3">
      <c r="E182" s="30"/>
      <c r="F182" s="30"/>
      <c r="N182" s="7" t="str">
        <f t="shared" si="2"/>
        <v/>
      </c>
    </row>
    <row r="183" spans="5:14" x14ac:dyDescent="0.3">
      <c r="E183" s="30"/>
      <c r="F183" s="30"/>
      <c r="N183" s="7" t="str">
        <f t="shared" si="2"/>
        <v/>
      </c>
    </row>
    <row r="184" spans="5:14" x14ac:dyDescent="0.3">
      <c r="E184" s="30"/>
      <c r="F184" s="30"/>
      <c r="N184" s="7" t="str">
        <f t="shared" si="2"/>
        <v/>
      </c>
    </row>
    <row r="185" spans="5:14" x14ac:dyDescent="0.3">
      <c r="E185" s="30"/>
      <c r="F185" s="30"/>
      <c r="N185" s="7" t="str">
        <f t="shared" si="2"/>
        <v/>
      </c>
    </row>
    <row r="186" spans="5:14" x14ac:dyDescent="0.3">
      <c r="E186" s="30"/>
      <c r="F186" s="30"/>
      <c r="N186" s="7" t="str">
        <f t="shared" si="2"/>
        <v/>
      </c>
    </row>
    <row r="187" spans="5:14" x14ac:dyDescent="0.3">
      <c r="E187" s="30"/>
      <c r="F187" s="30"/>
      <c r="N187" s="7" t="str">
        <f t="shared" si="2"/>
        <v/>
      </c>
    </row>
    <row r="188" spans="5:14" x14ac:dyDescent="0.3">
      <c r="E188" s="30"/>
      <c r="F188" s="30"/>
      <c r="N188" s="7" t="str">
        <f t="shared" si="2"/>
        <v/>
      </c>
    </row>
    <row r="189" spans="5:14" x14ac:dyDescent="0.3">
      <c r="E189" s="30"/>
      <c r="F189" s="30"/>
      <c r="N189" s="7" t="str">
        <f t="shared" si="2"/>
        <v/>
      </c>
    </row>
    <row r="190" spans="5:14" x14ac:dyDescent="0.3">
      <c r="E190" s="30"/>
      <c r="F190" s="30"/>
      <c r="N190" s="7" t="str">
        <f t="shared" si="2"/>
        <v/>
      </c>
    </row>
    <row r="191" spans="5:14" x14ac:dyDescent="0.3">
      <c r="E191" s="30"/>
      <c r="F191" s="30"/>
      <c r="N191" s="7" t="str">
        <f t="shared" si="2"/>
        <v/>
      </c>
    </row>
    <row r="192" spans="5:14" x14ac:dyDescent="0.3">
      <c r="E192" s="30"/>
      <c r="F192" s="30"/>
      <c r="N192" s="7" t="str">
        <f t="shared" si="2"/>
        <v/>
      </c>
    </row>
    <row r="193" spans="5:14" x14ac:dyDescent="0.3">
      <c r="E193" s="30"/>
      <c r="F193" s="30"/>
      <c r="N193" s="7" t="str">
        <f t="shared" si="2"/>
        <v/>
      </c>
    </row>
    <row r="194" spans="5:14" x14ac:dyDescent="0.3">
      <c r="E194" s="30"/>
      <c r="F194" s="30"/>
      <c r="N194" s="7" t="str">
        <f t="shared" si="2"/>
        <v/>
      </c>
    </row>
    <row r="195" spans="5:14" x14ac:dyDescent="0.3">
      <c r="E195" s="30"/>
      <c r="F195" s="30"/>
      <c r="N195" s="7" t="str">
        <f t="shared" ref="N195:N200" si="3">IF(ISBLANK($C195),"",HYPERLINK($C195,"▶"))</f>
        <v/>
      </c>
    </row>
    <row r="196" spans="5:14" x14ac:dyDescent="0.3">
      <c r="E196" s="30"/>
      <c r="F196" s="30"/>
      <c r="N196" s="7" t="str">
        <f t="shared" si="3"/>
        <v/>
      </c>
    </row>
    <row r="197" spans="5:14" x14ac:dyDescent="0.3">
      <c r="E197" s="30"/>
      <c r="F197" s="30"/>
      <c r="N197" s="7" t="str">
        <f t="shared" si="3"/>
        <v/>
      </c>
    </row>
    <row r="198" spans="5:14" x14ac:dyDescent="0.3">
      <c r="E198" s="30"/>
      <c r="F198" s="30"/>
      <c r="N198" s="7" t="str">
        <f t="shared" si="3"/>
        <v/>
      </c>
    </row>
    <row r="199" spans="5:14" x14ac:dyDescent="0.3">
      <c r="E199" s="30"/>
      <c r="F199" s="30"/>
      <c r="N199" s="7" t="str">
        <f t="shared" si="3"/>
        <v/>
      </c>
    </row>
    <row r="200" spans="5:14" x14ac:dyDescent="0.3">
      <c r="E200" s="30"/>
      <c r="F200" s="30"/>
      <c r="N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5CFBA3-9E40-4871-83D1-2DEDB64508ED}">
  <sheetPr codeName="Sheet4"/>
  <dimension ref="A1:I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I1" sqref="I1"/>
    </sheetView>
  </sheetViews>
  <sheetFormatPr defaultRowHeight="16.5" x14ac:dyDescent="0.3"/>
  <cols>
    <col min="1" max="1" width="28.25" customWidth="1"/>
    <col min="2" max="2" width="0.875" style="22" customWidth="1"/>
    <col min="3" max="3" width="9.25" bestFit="1" customWidth="1"/>
    <col min="4" max="7" width="23" bestFit="1" customWidth="1"/>
    <col min="8" max="8" width="11.25" bestFit="1" customWidth="1"/>
    <col min="9" max="9" width="9" style="6"/>
  </cols>
  <sheetData>
    <row r="1" spans="1:9" s="14" customFormat="1" ht="17.25" thickBot="1" x14ac:dyDescent="0.35">
      <c r="A1" s="13" t="s">
        <v>69</v>
      </c>
      <c r="B1" s="21" t="s">
        <v>78</v>
      </c>
      <c r="C1" s="13" t="s">
        <v>70</v>
      </c>
      <c r="D1" s="13" t="s">
        <v>1218</v>
      </c>
      <c r="E1" s="13" t="s">
        <v>1219</v>
      </c>
      <c r="F1" s="13" t="s">
        <v>1220</v>
      </c>
      <c r="G1" s="13" t="s">
        <v>1221</v>
      </c>
      <c r="H1" s="13" t="s">
        <v>71</v>
      </c>
      <c r="I1" s="13" t="s">
        <v>39</v>
      </c>
    </row>
    <row r="2" spans="1:9" ht="17.25" thickTop="1" x14ac:dyDescent="0.3">
      <c r="A2" t="s">
        <v>1222</v>
      </c>
      <c r="B2" s="22" t="s">
        <v>1223</v>
      </c>
      <c r="C2" s="3">
        <v>5.0999999999999997E-2</v>
      </c>
      <c r="D2">
        <v>11</v>
      </c>
      <c r="E2">
        <v>4</v>
      </c>
      <c r="F2">
        <v>3</v>
      </c>
      <c r="G2">
        <v>4</v>
      </c>
      <c r="H2" s="4">
        <v>1</v>
      </c>
      <c r="I2" s="7" t="str">
        <f>IF(ISBLANK($B2),"",HYPERLINK($B2,"▶"))</f>
        <v>▶</v>
      </c>
    </row>
    <row r="3" spans="1:9" x14ac:dyDescent="0.3">
      <c r="A3" t="s">
        <v>1224</v>
      </c>
      <c r="B3" s="22" t="s">
        <v>1225</v>
      </c>
      <c r="C3" s="3">
        <v>4.5100000000000001E-2</v>
      </c>
      <c r="D3">
        <v>31</v>
      </c>
      <c r="E3">
        <v>23</v>
      </c>
      <c r="F3">
        <v>3</v>
      </c>
      <c r="G3">
        <v>5</v>
      </c>
      <c r="H3" s="4">
        <v>0.88</v>
      </c>
      <c r="I3" s="7" t="str">
        <f t="shared" ref="I3:I66" si="0">IF(ISBLANK($B3),"",HYPERLINK($B3,"▶"))</f>
        <v>▶</v>
      </c>
    </row>
    <row r="4" spans="1:9" x14ac:dyDescent="0.3">
      <c r="A4" t="s">
        <v>1226</v>
      </c>
      <c r="B4" s="22" t="s">
        <v>1227</v>
      </c>
      <c r="C4" s="3">
        <v>3.9100000000000003E-2</v>
      </c>
      <c r="D4">
        <v>100</v>
      </c>
      <c r="E4">
        <v>58</v>
      </c>
      <c r="F4">
        <v>8</v>
      </c>
      <c r="G4">
        <v>34</v>
      </c>
      <c r="H4" s="4">
        <v>0.76</v>
      </c>
      <c r="I4" s="7" t="str">
        <f t="shared" si="0"/>
        <v>▶</v>
      </c>
    </row>
    <row r="5" spans="1:9" x14ac:dyDescent="0.3">
      <c r="A5" t="s">
        <v>1228</v>
      </c>
      <c r="B5" s="22" t="s">
        <v>1229</v>
      </c>
      <c r="C5" s="3">
        <v>3.32E-2</v>
      </c>
      <c r="D5">
        <v>25</v>
      </c>
      <c r="E5">
        <v>16</v>
      </c>
      <c r="F5">
        <v>1</v>
      </c>
      <c r="G5">
        <v>8</v>
      </c>
      <c r="H5" s="4">
        <v>0.65</v>
      </c>
      <c r="I5" s="7" t="str">
        <f t="shared" si="0"/>
        <v>▶</v>
      </c>
    </row>
    <row r="6" spans="1:9" x14ac:dyDescent="0.3">
      <c r="A6" t="s">
        <v>1230</v>
      </c>
      <c r="B6" s="22" t="s">
        <v>1231</v>
      </c>
      <c r="C6" s="3">
        <v>3.2199999999999999E-2</v>
      </c>
      <c r="D6">
        <v>14</v>
      </c>
      <c r="E6">
        <v>7</v>
      </c>
      <c r="F6">
        <v>1</v>
      </c>
      <c r="G6">
        <v>6</v>
      </c>
      <c r="H6" s="4">
        <v>0.63</v>
      </c>
      <c r="I6" s="7" t="str">
        <f t="shared" si="0"/>
        <v>▶</v>
      </c>
    </row>
    <row r="7" spans="1:9" x14ac:dyDescent="0.3">
      <c r="A7" t="s">
        <v>1232</v>
      </c>
      <c r="B7" s="22" t="s">
        <v>1233</v>
      </c>
      <c r="C7" s="3">
        <v>2.4799999999999999E-2</v>
      </c>
      <c r="D7">
        <v>77</v>
      </c>
      <c r="E7">
        <v>36</v>
      </c>
      <c r="F7">
        <v>8</v>
      </c>
      <c r="G7">
        <v>33</v>
      </c>
      <c r="H7" s="4">
        <v>0.48</v>
      </c>
      <c r="I7" s="7" t="str">
        <f t="shared" si="0"/>
        <v>▶</v>
      </c>
    </row>
    <row r="8" spans="1:9" x14ac:dyDescent="0.3">
      <c r="A8" t="s">
        <v>1234</v>
      </c>
      <c r="B8" s="22" t="s">
        <v>1235</v>
      </c>
      <c r="C8" s="3">
        <v>2.3599999999999999E-2</v>
      </c>
      <c r="D8">
        <v>61</v>
      </c>
      <c r="E8">
        <v>23</v>
      </c>
      <c r="F8">
        <v>4</v>
      </c>
      <c r="G8">
        <v>34</v>
      </c>
      <c r="H8" s="4">
        <v>0.46</v>
      </c>
      <c r="I8" s="7" t="str">
        <f t="shared" si="0"/>
        <v>▶</v>
      </c>
    </row>
    <row r="9" spans="1:9" x14ac:dyDescent="0.3">
      <c r="A9" t="s">
        <v>1236</v>
      </c>
      <c r="B9" s="22" t="s">
        <v>1237</v>
      </c>
      <c r="C9" s="3">
        <v>2.2800000000000001E-2</v>
      </c>
      <c r="D9">
        <v>19</v>
      </c>
      <c r="E9">
        <v>8</v>
      </c>
      <c r="F9">
        <v>3</v>
      </c>
      <c r="G9">
        <v>8</v>
      </c>
      <c r="H9" s="4">
        <v>0.44</v>
      </c>
      <c r="I9" s="7" t="str">
        <f t="shared" si="0"/>
        <v>▶</v>
      </c>
    </row>
    <row r="10" spans="1:9" x14ac:dyDescent="0.3">
      <c r="A10" t="s">
        <v>1238</v>
      </c>
      <c r="B10" s="22" t="s">
        <v>1239</v>
      </c>
      <c r="C10" s="3">
        <v>2.18E-2</v>
      </c>
      <c r="D10">
        <v>160</v>
      </c>
      <c r="E10">
        <v>109</v>
      </c>
      <c r="F10">
        <v>8</v>
      </c>
      <c r="G10">
        <v>43</v>
      </c>
      <c r="H10" s="4">
        <v>0.42</v>
      </c>
      <c r="I10" s="7" t="str">
        <f t="shared" si="0"/>
        <v>▶</v>
      </c>
    </row>
    <row r="11" spans="1:9" x14ac:dyDescent="0.3">
      <c r="A11" t="s">
        <v>1240</v>
      </c>
      <c r="B11" s="22" t="s">
        <v>1241</v>
      </c>
      <c r="C11" s="3">
        <v>2.1299999999999999E-2</v>
      </c>
      <c r="D11">
        <v>4</v>
      </c>
      <c r="E11">
        <v>1</v>
      </c>
      <c r="F11">
        <v>1</v>
      </c>
      <c r="G11">
        <v>2</v>
      </c>
      <c r="H11" s="4">
        <v>0.41</v>
      </c>
      <c r="I11" s="7" t="str">
        <f t="shared" si="0"/>
        <v>▶</v>
      </c>
    </row>
    <row r="12" spans="1:9" x14ac:dyDescent="0.3">
      <c r="A12" t="s">
        <v>1242</v>
      </c>
      <c r="B12" s="22" t="s">
        <v>1243</v>
      </c>
      <c r="C12" s="3">
        <v>1.95E-2</v>
      </c>
      <c r="D12">
        <v>27</v>
      </c>
      <c r="E12">
        <v>11</v>
      </c>
      <c r="F12">
        <v>2</v>
      </c>
      <c r="G12">
        <v>14</v>
      </c>
      <c r="H12" s="4">
        <v>0.38</v>
      </c>
      <c r="I12" s="7" t="str">
        <f t="shared" si="0"/>
        <v>▶</v>
      </c>
    </row>
    <row r="13" spans="1:9" x14ac:dyDescent="0.3">
      <c r="A13" t="s">
        <v>1244</v>
      </c>
      <c r="B13" s="22" t="s">
        <v>1245</v>
      </c>
      <c r="C13" s="3">
        <v>1.78E-2</v>
      </c>
      <c r="D13">
        <v>72</v>
      </c>
      <c r="E13">
        <v>36</v>
      </c>
      <c r="F13">
        <v>7</v>
      </c>
      <c r="G13">
        <v>29</v>
      </c>
      <c r="H13" s="4">
        <v>0.34</v>
      </c>
      <c r="I13" s="7" t="str">
        <f t="shared" si="0"/>
        <v>▶</v>
      </c>
    </row>
    <row r="14" spans="1:9" x14ac:dyDescent="0.3">
      <c r="A14" t="s">
        <v>1246</v>
      </c>
      <c r="B14" s="22" t="s">
        <v>1247</v>
      </c>
      <c r="C14" s="3">
        <v>1.6899999999999998E-2</v>
      </c>
      <c r="D14">
        <v>5</v>
      </c>
      <c r="E14">
        <v>4</v>
      </c>
      <c r="F14">
        <v>0</v>
      </c>
      <c r="G14">
        <v>1</v>
      </c>
      <c r="H14" s="4">
        <v>0.33</v>
      </c>
      <c r="I14" s="7" t="str">
        <f t="shared" si="0"/>
        <v>▶</v>
      </c>
    </row>
    <row r="15" spans="1:9" x14ac:dyDescent="0.3">
      <c r="A15" t="s">
        <v>1248</v>
      </c>
      <c r="B15" s="22" t="s">
        <v>1249</v>
      </c>
      <c r="C15" s="3">
        <v>1.6500000000000001E-2</v>
      </c>
      <c r="D15">
        <v>80</v>
      </c>
      <c r="E15">
        <v>29</v>
      </c>
      <c r="F15">
        <v>7</v>
      </c>
      <c r="G15">
        <v>44</v>
      </c>
      <c r="H15" s="4">
        <v>0.32</v>
      </c>
      <c r="I15" s="7" t="str">
        <f t="shared" si="0"/>
        <v>▶</v>
      </c>
    </row>
    <row r="16" spans="1:9" x14ac:dyDescent="0.3">
      <c r="A16" t="s">
        <v>1250</v>
      </c>
      <c r="B16" s="22" t="s">
        <v>1251</v>
      </c>
      <c r="C16" s="3">
        <v>1.54E-2</v>
      </c>
      <c r="D16">
        <v>108</v>
      </c>
      <c r="E16">
        <v>41</v>
      </c>
      <c r="F16">
        <v>10</v>
      </c>
      <c r="G16">
        <v>57</v>
      </c>
      <c r="H16" s="4">
        <v>0.3</v>
      </c>
      <c r="I16" s="7" t="str">
        <f t="shared" si="0"/>
        <v>▶</v>
      </c>
    </row>
    <row r="17" spans="1:9" x14ac:dyDescent="0.3">
      <c r="A17" t="s">
        <v>1252</v>
      </c>
      <c r="B17" s="22" t="s">
        <v>1253</v>
      </c>
      <c r="C17" s="3">
        <v>1.47E-2</v>
      </c>
      <c r="D17">
        <v>57</v>
      </c>
      <c r="E17">
        <v>27</v>
      </c>
      <c r="F17">
        <v>3</v>
      </c>
      <c r="G17">
        <v>27</v>
      </c>
      <c r="H17" s="4">
        <v>0.28000000000000003</v>
      </c>
      <c r="I17" s="7" t="str">
        <f t="shared" si="0"/>
        <v>▶</v>
      </c>
    </row>
    <row r="18" spans="1:9" x14ac:dyDescent="0.3">
      <c r="A18" t="s">
        <v>1254</v>
      </c>
      <c r="B18" s="22" t="s">
        <v>1255</v>
      </c>
      <c r="C18" s="3">
        <v>1.41E-2</v>
      </c>
      <c r="D18">
        <v>52</v>
      </c>
      <c r="E18">
        <v>24</v>
      </c>
      <c r="F18">
        <v>5</v>
      </c>
      <c r="G18">
        <v>23</v>
      </c>
      <c r="H18" s="4">
        <v>0.27</v>
      </c>
      <c r="I18" s="7" t="str">
        <f t="shared" si="0"/>
        <v>▶</v>
      </c>
    </row>
    <row r="19" spans="1:9" x14ac:dyDescent="0.3">
      <c r="A19" t="s">
        <v>1256</v>
      </c>
      <c r="B19" s="22" t="s">
        <v>1257</v>
      </c>
      <c r="C19" s="3">
        <v>1.4E-2</v>
      </c>
      <c r="D19">
        <v>101</v>
      </c>
      <c r="E19">
        <v>49</v>
      </c>
      <c r="F19">
        <v>11</v>
      </c>
      <c r="G19">
        <v>41</v>
      </c>
      <c r="H19" s="4">
        <v>0.27</v>
      </c>
      <c r="I19" s="7" t="str">
        <f t="shared" si="0"/>
        <v>▶</v>
      </c>
    </row>
    <row r="20" spans="1:9" x14ac:dyDescent="0.3">
      <c r="A20" t="s">
        <v>1258</v>
      </c>
      <c r="B20" s="22" t="s">
        <v>1259</v>
      </c>
      <c r="C20" s="3">
        <v>1.29E-2</v>
      </c>
      <c r="D20">
        <v>121</v>
      </c>
      <c r="E20">
        <v>44</v>
      </c>
      <c r="F20">
        <v>11</v>
      </c>
      <c r="G20">
        <v>66</v>
      </c>
      <c r="H20" s="4">
        <v>0.25</v>
      </c>
      <c r="I20" s="7" t="str">
        <f t="shared" si="0"/>
        <v>▶</v>
      </c>
    </row>
    <row r="21" spans="1:9" x14ac:dyDescent="0.3">
      <c r="A21" t="s">
        <v>1260</v>
      </c>
      <c r="B21" s="22" t="s">
        <v>1261</v>
      </c>
      <c r="C21" s="3">
        <v>1.29E-2</v>
      </c>
      <c r="D21">
        <v>15</v>
      </c>
      <c r="E21">
        <v>9</v>
      </c>
      <c r="F21">
        <v>1</v>
      </c>
      <c r="G21">
        <v>5</v>
      </c>
      <c r="H21" s="4">
        <v>0.25</v>
      </c>
      <c r="I21" s="7" t="str">
        <f t="shared" si="0"/>
        <v>▶</v>
      </c>
    </row>
    <row r="22" spans="1:9" x14ac:dyDescent="0.3">
      <c r="A22" t="s">
        <v>1262</v>
      </c>
      <c r="B22" s="22" t="s">
        <v>1263</v>
      </c>
      <c r="C22" s="3">
        <v>1.23E-2</v>
      </c>
      <c r="D22">
        <v>21</v>
      </c>
      <c r="E22">
        <v>9</v>
      </c>
      <c r="F22">
        <v>3</v>
      </c>
      <c r="G22">
        <v>9</v>
      </c>
      <c r="H22" s="4">
        <v>0.24</v>
      </c>
      <c r="I22" s="7" t="str">
        <f t="shared" si="0"/>
        <v>▶</v>
      </c>
    </row>
    <row r="23" spans="1:9" x14ac:dyDescent="0.3">
      <c r="A23" t="s">
        <v>1264</v>
      </c>
      <c r="B23" s="22" t="s">
        <v>1265</v>
      </c>
      <c r="C23" s="3">
        <v>0.01</v>
      </c>
      <c r="D23">
        <v>16</v>
      </c>
      <c r="E23">
        <v>11</v>
      </c>
      <c r="F23">
        <v>2</v>
      </c>
      <c r="G23">
        <v>3</v>
      </c>
      <c r="H23" s="4">
        <v>0.19</v>
      </c>
      <c r="I23" s="7" t="str">
        <f t="shared" si="0"/>
        <v>▶</v>
      </c>
    </row>
    <row r="24" spans="1:9" x14ac:dyDescent="0.3">
      <c r="A24" t="s">
        <v>1266</v>
      </c>
      <c r="B24" s="22" t="s">
        <v>1267</v>
      </c>
      <c r="C24" s="3">
        <v>8.8999999999999999E-3</v>
      </c>
      <c r="D24">
        <v>9</v>
      </c>
      <c r="E24">
        <v>6</v>
      </c>
      <c r="F24">
        <v>2</v>
      </c>
      <c r="G24">
        <v>1</v>
      </c>
      <c r="H24" s="4">
        <v>0.17</v>
      </c>
      <c r="I24" s="7" t="str">
        <f t="shared" si="0"/>
        <v>▶</v>
      </c>
    </row>
    <row r="25" spans="1:9" x14ac:dyDescent="0.3">
      <c r="A25" t="s">
        <v>1268</v>
      </c>
      <c r="B25" s="22" t="s">
        <v>1269</v>
      </c>
      <c r="C25" s="3">
        <v>7.7999999999999996E-3</v>
      </c>
      <c r="D25">
        <v>11</v>
      </c>
      <c r="E25">
        <v>8</v>
      </c>
      <c r="F25">
        <v>1</v>
      </c>
      <c r="G25">
        <v>2</v>
      </c>
      <c r="H25" s="4">
        <v>0.15</v>
      </c>
      <c r="I25" s="7" t="str">
        <f t="shared" si="0"/>
        <v>▶</v>
      </c>
    </row>
    <row r="26" spans="1:9" x14ac:dyDescent="0.3">
      <c r="A26" t="s">
        <v>1270</v>
      </c>
      <c r="B26" s="22" t="s">
        <v>1271</v>
      </c>
      <c r="C26" s="3">
        <v>7.7999999999999996E-3</v>
      </c>
      <c r="D26">
        <v>8</v>
      </c>
      <c r="E26">
        <v>5</v>
      </c>
      <c r="F26">
        <v>0</v>
      </c>
      <c r="G26">
        <v>3</v>
      </c>
      <c r="H26" s="4">
        <v>0.15</v>
      </c>
      <c r="I26" s="7" t="str">
        <f t="shared" si="0"/>
        <v>▶</v>
      </c>
    </row>
    <row r="27" spans="1:9" x14ac:dyDescent="0.3">
      <c r="A27" t="s">
        <v>1272</v>
      </c>
      <c r="B27" s="22" t="s">
        <v>1273</v>
      </c>
      <c r="C27" s="3">
        <v>6.8999999999999999E-3</v>
      </c>
      <c r="D27">
        <v>65</v>
      </c>
      <c r="E27">
        <v>21</v>
      </c>
      <c r="F27">
        <v>4</v>
      </c>
      <c r="G27">
        <v>40</v>
      </c>
      <c r="H27" s="4">
        <v>0.13</v>
      </c>
      <c r="I27" s="7" t="str">
        <f t="shared" si="0"/>
        <v>▶</v>
      </c>
    </row>
    <row r="28" spans="1:9" x14ac:dyDescent="0.3">
      <c r="A28" t="s">
        <v>1274</v>
      </c>
      <c r="B28" s="22" t="s">
        <v>1275</v>
      </c>
      <c r="C28" s="3">
        <v>6.8999999999999999E-3</v>
      </c>
      <c r="D28">
        <v>23</v>
      </c>
      <c r="E28">
        <v>6</v>
      </c>
      <c r="F28">
        <v>2</v>
      </c>
      <c r="G28">
        <v>15</v>
      </c>
      <c r="H28" s="4">
        <v>0.13</v>
      </c>
      <c r="I28" s="7" t="str">
        <f t="shared" si="0"/>
        <v>▶</v>
      </c>
    </row>
    <row r="29" spans="1:9" x14ac:dyDescent="0.3">
      <c r="A29" t="s">
        <v>1276</v>
      </c>
      <c r="B29" s="22" t="s">
        <v>1277</v>
      </c>
      <c r="C29" s="3">
        <v>6.4999999999999997E-3</v>
      </c>
      <c r="D29">
        <v>184</v>
      </c>
      <c r="E29">
        <v>53</v>
      </c>
      <c r="F29">
        <v>17</v>
      </c>
      <c r="G29">
        <v>114</v>
      </c>
      <c r="H29" s="4">
        <v>0.12</v>
      </c>
      <c r="I29" s="7" t="str">
        <f t="shared" si="0"/>
        <v>▶</v>
      </c>
    </row>
    <row r="30" spans="1:9" x14ac:dyDescent="0.3">
      <c r="A30" t="s">
        <v>1278</v>
      </c>
      <c r="B30" s="22" t="s">
        <v>1279</v>
      </c>
      <c r="C30" s="3">
        <v>5.1999999999999998E-3</v>
      </c>
      <c r="D30">
        <v>153</v>
      </c>
      <c r="E30">
        <v>58</v>
      </c>
      <c r="F30">
        <v>15</v>
      </c>
      <c r="G30">
        <v>80</v>
      </c>
      <c r="H30" s="4">
        <v>0.1</v>
      </c>
      <c r="I30" s="7" t="str">
        <f t="shared" si="0"/>
        <v>▶</v>
      </c>
    </row>
    <row r="31" spans="1:9" x14ac:dyDescent="0.3">
      <c r="A31" t="s">
        <v>1280</v>
      </c>
      <c r="B31" s="22" t="s">
        <v>1281</v>
      </c>
      <c r="C31" s="3">
        <v>4.8999999999999998E-3</v>
      </c>
      <c r="D31">
        <v>12</v>
      </c>
      <c r="E31">
        <v>6</v>
      </c>
      <c r="F31">
        <v>0</v>
      </c>
      <c r="G31">
        <v>6</v>
      </c>
      <c r="H31" s="4">
        <v>0.09</v>
      </c>
      <c r="I31" s="7" t="str">
        <f t="shared" si="0"/>
        <v>▶</v>
      </c>
    </row>
    <row r="32" spans="1:9" x14ac:dyDescent="0.3">
      <c r="A32" t="s">
        <v>1282</v>
      </c>
      <c r="B32" s="22" t="s">
        <v>1283</v>
      </c>
      <c r="C32" s="3">
        <v>4.7999999999999996E-3</v>
      </c>
      <c r="D32">
        <v>76</v>
      </c>
      <c r="E32">
        <v>40</v>
      </c>
      <c r="F32">
        <v>4</v>
      </c>
      <c r="G32">
        <v>32</v>
      </c>
      <c r="H32" s="4">
        <v>0.09</v>
      </c>
      <c r="I32" s="7" t="str">
        <f t="shared" si="0"/>
        <v>▶</v>
      </c>
    </row>
    <row r="33" spans="1:9" x14ac:dyDescent="0.3">
      <c r="A33" t="s">
        <v>1284</v>
      </c>
      <c r="B33" s="22" t="s">
        <v>1285</v>
      </c>
      <c r="C33" s="3">
        <v>4.7000000000000002E-3</v>
      </c>
      <c r="D33">
        <v>1351</v>
      </c>
      <c r="E33">
        <v>846</v>
      </c>
      <c r="F33">
        <v>121</v>
      </c>
      <c r="G33">
        <v>384</v>
      </c>
      <c r="H33" s="4">
        <v>0.09</v>
      </c>
      <c r="I33" s="7" t="str">
        <f t="shared" si="0"/>
        <v>▶</v>
      </c>
    </row>
    <row r="34" spans="1:9" x14ac:dyDescent="0.3">
      <c r="A34" t="s">
        <v>1286</v>
      </c>
      <c r="B34" s="22" t="s">
        <v>1287</v>
      </c>
      <c r="C34" s="3">
        <v>4.1000000000000003E-3</v>
      </c>
      <c r="D34">
        <v>23</v>
      </c>
      <c r="E34">
        <v>10</v>
      </c>
      <c r="F34">
        <v>2</v>
      </c>
      <c r="G34">
        <v>11</v>
      </c>
      <c r="H34" s="4">
        <v>0.08</v>
      </c>
      <c r="I34" s="7" t="str">
        <f t="shared" si="0"/>
        <v>▶</v>
      </c>
    </row>
    <row r="35" spans="1:9" x14ac:dyDescent="0.3">
      <c r="A35" t="s">
        <v>1288</v>
      </c>
      <c r="B35" s="22" t="s">
        <v>1289</v>
      </c>
      <c r="C35" s="3">
        <v>3.8999999999999998E-3</v>
      </c>
      <c r="D35">
        <v>12</v>
      </c>
      <c r="E35">
        <v>5</v>
      </c>
      <c r="F35">
        <v>1</v>
      </c>
      <c r="G35">
        <v>6</v>
      </c>
      <c r="H35" s="4">
        <v>7.0000000000000007E-2</v>
      </c>
      <c r="I35" s="7" t="str">
        <f t="shared" si="0"/>
        <v>▶</v>
      </c>
    </row>
    <row r="36" spans="1:9" x14ac:dyDescent="0.3">
      <c r="A36" t="s">
        <v>1290</v>
      </c>
      <c r="B36" s="22" t="s">
        <v>1291</v>
      </c>
      <c r="C36" s="3">
        <v>3.7000000000000002E-3</v>
      </c>
      <c r="D36">
        <v>19</v>
      </c>
      <c r="E36">
        <v>6</v>
      </c>
      <c r="F36">
        <v>3</v>
      </c>
      <c r="G36">
        <v>10</v>
      </c>
      <c r="H36" s="4">
        <v>7.0000000000000007E-2</v>
      </c>
      <c r="I36" s="7" t="str">
        <f t="shared" si="0"/>
        <v>▶</v>
      </c>
    </row>
    <row r="37" spans="1:9" x14ac:dyDescent="0.3">
      <c r="A37" t="s">
        <v>1292</v>
      </c>
      <c r="B37" s="22" t="s">
        <v>1293</v>
      </c>
      <c r="C37" s="3">
        <v>3.5999999999999999E-3</v>
      </c>
      <c r="D37">
        <v>57</v>
      </c>
      <c r="E37">
        <v>23</v>
      </c>
      <c r="F37">
        <v>8</v>
      </c>
      <c r="G37">
        <v>26</v>
      </c>
      <c r="H37" s="4">
        <v>7.0000000000000007E-2</v>
      </c>
      <c r="I37" s="7" t="str">
        <f t="shared" si="0"/>
        <v>▶</v>
      </c>
    </row>
    <row r="38" spans="1:9" x14ac:dyDescent="0.3">
      <c r="A38" t="s">
        <v>1294</v>
      </c>
      <c r="B38" s="22" t="s">
        <v>1295</v>
      </c>
      <c r="C38" s="3">
        <v>3.2000000000000002E-3</v>
      </c>
      <c r="D38">
        <v>38</v>
      </c>
      <c r="E38">
        <v>22</v>
      </c>
      <c r="F38">
        <v>3</v>
      </c>
      <c r="G38">
        <v>13</v>
      </c>
      <c r="H38" s="4">
        <v>0.06</v>
      </c>
      <c r="I38" s="7" t="str">
        <f t="shared" si="0"/>
        <v>▶</v>
      </c>
    </row>
    <row r="39" spans="1:9" x14ac:dyDescent="0.3">
      <c r="A39" t="s">
        <v>1296</v>
      </c>
      <c r="B39" s="22" t="s">
        <v>1297</v>
      </c>
      <c r="C39" s="3">
        <v>2.7000000000000001E-3</v>
      </c>
      <c r="D39">
        <v>28</v>
      </c>
      <c r="E39">
        <v>19</v>
      </c>
      <c r="F39">
        <v>4</v>
      </c>
      <c r="G39">
        <v>5</v>
      </c>
      <c r="H39" s="4">
        <v>0.05</v>
      </c>
      <c r="I39" s="7" t="str">
        <f t="shared" si="0"/>
        <v>▶</v>
      </c>
    </row>
    <row r="40" spans="1:9" x14ac:dyDescent="0.3">
      <c r="A40" t="s">
        <v>1298</v>
      </c>
      <c r="B40" s="22" t="s">
        <v>1299</v>
      </c>
      <c r="C40" s="3">
        <v>2.5000000000000001E-3</v>
      </c>
      <c r="D40">
        <v>7</v>
      </c>
      <c r="E40">
        <v>5</v>
      </c>
      <c r="F40">
        <v>0</v>
      </c>
      <c r="G40">
        <v>2</v>
      </c>
      <c r="H40" s="4">
        <v>0.04</v>
      </c>
      <c r="I40" s="7" t="str">
        <f t="shared" si="0"/>
        <v>▶</v>
      </c>
    </row>
    <row r="41" spans="1:9" x14ac:dyDescent="0.3">
      <c r="A41" t="s">
        <v>1300</v>
      </c>
      <c r="B41" s="22" t="s">
        <v>1301</v>
      </c>
      <c r="C41" s="3">
        <v>2.5000000000000001E-3</v>
      </c>
      <c r="D41">
        <v>85</v>
      </c>
      <c r="E41">
        <v>31</v>
      </c>
      <c r="F41">
        <v>10</v>
      </c>
      <c r="G41">
        <v>44</v>
      </c>
      <c r="H41" s="4">
        <v>0.04</v>
      </c>
      <c r="I41" s="7" t="str">
        <f t="shared" si="0"/>
        <v>▶</v>
      </c>
    </row>
    <row r="42" spans="1:9" x14ac:dyDescent="0.3">
      <c r="A42" t="s">
        <v>1302</v>
      </c>
      <c r="B42" s="22" t="s">
        <v>1303</v>
      </c>
      <c r="C42" s="3">
        <v>1.4E-3</v>
      </c>
      <c r="D42">
        <v>43</v>
      </c>
      <c r="E42">
        <v>16</v>
      </c>
      <c r="F42">
        <v>9</v>
      </c>
      <c r="G42">
        <v>18</v>
      </c>
      <c r="H42" s="4">
        <v>0.02</v>
      </c>
      <c r="I42" s="7" t="str">
        <f t="shared" si="0"/>
        <v>▶</v>
      </c>
    </row>
    <row r="43" spans="1:9" x14ac:dyDescent="0.3">
      <c r="A43" t="s">
        <v>1304</v>
      </c>
      <c r="B43" s="22" t="s">
        <v>1305</v>
      </c>
      <c r="C43" s="3">
        <v>1.2999999999999999E-3</v>
      </c>
      <c r="D43">
        <v>64</v>
      </c>
      <c r="E43">
        <v>32</v>
      </c>
      <c r="F43">
        <v>3</v>
      </c>
      <c r="G43">
        <v>29</v>
      </c>
      <c r="H43" s="4">
        <v>0.02</v>
      </c>
      <c r="I43" s="7" t="str">
        <f t="shared" si="0"/>
        <v>▶</v>
      </c>
    </row>
    <row r="44" spans="1:9" x14ac:dyDescent="0.3">
      <c r="A44" t="s">
        <v>1306</v>
      </c>
      <c r="B44" s="22" t="s">
        <v>1307</v>
      </c>
      <c r="C44" s="3">
        <v>1.1000000000000001E-3</v>
      </c>
      <c r="D44">
        <v>5</v>
      </c>
      <c r="E44">
        <v>1</v>
      </c>
      <c r="F44">
        <v>1</v>
      </c>
      <c r="G44">
        <v>3</v>
      </c>
      <c r="H44" s="4">
        <v>0.02</v>
      </c>
      <c r="I44" s="7" t="str">
        <f t="shared" si="0"/>
        <v>▶</v>
      </c>
    </row>
    <row r="45" spans="1:9" x14ac:dyDescent="0.3">
      <c r="A45" t="s">
        <v>1308</v>
      </c>
      <c r="B45" s="22" t="s">
        <v>1309</v>
      </c>
      <c r="C45" s="3">
        <v>1E-4</v>
      </c>
      <c r="D45">
        <v>119</v>
      </c>
      <c r="E45">
        <v>45</v>
      </c>
      <c r="F45">
        <v>30</v>
      </c>
      <c r="G45">
        <v>44</v>
      </c>
      <c r="H45" s="4">
        <v>0</v>
      </c>
      <c r="I45" s="7" t="str">
        <f t="shared" si="0"/>
        <v>▶</v>
      </c>
    </row>
    <row r="46" spans="1:9" x14ac:dyDescent="0.3">
      <c r="A46" t="s">
        <v>1310</v>
      </c>
      <c r="B46" s="22" t="s">
        <v>1311</v>
      </c>
      <c r="C46" s="3">
        <v>0</v>
      </c>
      <c r="D46">
        <v>1</v>
      </c>
      <c r="E46">
        <v>0</v>
      </c>
      <c r="F46">
        <v>1</v>
      </c>
      <c r="G46">
        <v>0</v>
      </c>
      <c r="H46" s="4">
        <v>0</v>
      </c>
      <c r="I46" s="7" t="str">
        <f t="shared" si="0"/>
        <v>▶</v>
      </c>
    </row>
    <row r="47" spans="1:9" x14ac:dyDescent="0.3">
      <c r="A47" t="s">
        <v>1312</v>
      </c>
      <c r="B47" s="22" t="s">
        <v>1313</v>
      </c>
      <c r="C47" s="3">
        <v>-1.1999999999999999E-3</v>
      </c>
      <c r="D47">
        <v>20</v>
      </c>
      <c r="E47">
        <v>7</v>
      </c>
      <c r="F47">
        <v>3</v>
      </c>
      <c r="G47">
        <v>10</v>
      </c>
      <c r="H47" s="4">
        <v>0.02</v>
      </c>
      <c r="I47" s="7" t="str">
        <f t="shared" si="0"/>
        <v>▶</v>
      </c>
    </row>
    <row r="48" spans="1:9" x14ac:dyDescent="0.3">
      <c r="A48" t="s">
        <v>1314</v>
      </c>
      <c r="B48" s="22" t="s">
        <v>1315</v>
      </c>
      <c r="C48" s="3">
        <v>-1.5E-3</v>
      </c>
      <c r="D48">
        <v>13</v>
      </c>
      <c r="E48">
        <v>3</v>
      </c>
      <c r="F48">
        <v>3</v>
      </c>
      <c r="G48">
        <v>7</v>
      </c>
      <c r="H48" s="4">
        <v>0.02</v>
      </c>
      <c r="I48" s="7" t="str">
        <f t="shared" si="0"/>
        <v>▶</v>
      </c>
    </row>
    <row r="49" spans="1:9" x14ac:dyDescent="0.3">
      <c r="A49" t="s">
        <v>1316</v>
      </c>
      <c r="B49" s="22" t="s">
        <v>1317</v>
      </c>
      <c r="C49" s="3">
        <v>-1.8E-3</v>
      </c>
      <c r="D49">
        <v>27</v>
      </c>
      <c r="E49">
        <v>9</v>
      </c>
      <c r="F49">
        <v>5</v>
      </c>
      <c r="G49">
        <v>13</v>
      </c>
      <c r="H49" s="4">
        <v>0.03</v>
      </c>
      <c r="I49" s="7" t="str">
        <f t="shared" si="0"/>
        <v>▶</v>
      </c>
    </row>
    <row r="50" spans="1:9" x14ac:dyDescent="0.3">
      <c r="A50" t="s">
        <v>1318</v>
      </c>
      <c r="B50" s="22" t="s">
        <v>1319</v>
      </c>
      <c r="C50" s="3">
        <v>-1.9E-3</v>
      </c>
      <c r="D50">
        <v>10</v>
      </c>
      <c r="E50">
        <v>4</v>
      </c>
      <c r="F50">
        <v>2</v>
      </c>
      <c r="G50">
        <v>4</v>
      </c>
      <c r="H50" s="4">
        <v>0.03</v>
      </c>
      <c r="I50" s="7" t="str">
        <f t="shared" si="0"/>
        <v>▶</v>
      </c>
    </row>
    <row r="51" spans="1:9" x14ac:dyDescent="0.3">
      <c r="A51" t="s">
        <v>1320</v>
      </c>
      <c r="B51" s="22" t="s">
        <v>1321</v>
      </c>
      <c r="C51" s="3">
        <v>-1.9E-3</v>
      </c>
      <c r="D51">
        <v>16</v>
      </c>
      <c r="E51">
        <v>6</v>
      </c>
      <c r="F51">
        <v>2</v>
      </c>
      <c r="G51">
        <v>8</v>
      </c>
      <c r="H51" s="4">
        <v>0.03</v>
      </c>
      <c r="I51" s="7" t="str">
        <f t="shared" si="0"/>
        <v>▶</v>
      </c>
    </row>
    <row r="52" spans="1:9" x14ac:dyDescent="0.3">
      <c r="A52" t="s">
        <v>1322</v>
      </c>
      <c r="B52" s="22" t="s">
        <v>1323</v>
      </c>
      <c r="C52" s="3">
        <v>-1.9E-3</v>
      </c>
      <c r="D52">
        <v>1</v>
      </c>
      <c r="E52">
        <v>0</v>
      </c>
      <c r="F52">
        <v>0</v>
      </c>
      <c r="G52">
        <v>1</v>
      </c>
      <c r="H52" s="4">
        <v>0.03</v>
      </c>
      <c r="I52" s="7" t="str">
        <f t="shared" si="0"/>
        <v>▶</v>
      </c>
    </row>
    <row r="53" spans="1:9" x14ac:dyDescent="0.3">
      <c r="A53" t="s">
        <v>1324</v>
      </c>
      <c r="B53" s="22" t="s">
        <v>1325</v>
      </c>
      <c r="C53" s="3">
        <v>-1.9E-3</v>
      </c>
      <c r="D53">
        <v>28</v>
      </c>
      <c r="E53">
        <v>12</v>
      </c>
      <c r="F53">
        <v>2</v>
      </c>
      <c r="G53">
        <v>14</v>
      </c>
      <c r="H53" s="4">
        <v>0.03</v>
      </c>
      <c r="I53" s="7" t="str">
        <f t="shared" si="0"/>
        <v>▶</v>
      </c>
    </row>
    <row r="54" spans="1:9" x14ac:dyDescent="0.3">
      <c r="A54" t="s">
        <v>1326</v>
      </c>
      <c r="B54" s="22" t="s">
        <v>1327</v>
      </c>
      <c r="C54" s="3">
        <v>-2E-3</v>
      </c>
      <c r="D54">
        <v>10</v>
      </c>
      <c r="E54">
        <v>4</v>
      </c>
      <c r="F54">
        <v>1</v>
      </c>
      <c r="G54">
        <v>5</v>
      </c>
      <c r="H54" s="4">
        <v>0.03</v>
      </c>
      <c r="I54" s="7" t="str">
        <f t="shared" si="0"/>
        <v>▶</v>
      </c>
    </row>
    <row r="55" spans="1:9" x14ac:dyDescent="0.3">
      <c r="A55" t="s">
        <v>1328</v>
      </c>
      <c r="B55" s="22" t="s">
        <v>1329</v>
      </c>
      <c r="C55" s="3">
        <v>-2.5000000000000001E-3</v>
      </c>
      <c r="D55">
        <v>1</v>
      </c>
      <c r="E55">
        <v>0</v>
      </c>
      <c r="F55">
        <v>0</v>
      </c>
      <c r="G55">
        <v>1</v>
      </c>
      <c r="H55" s="4">
        <v>0.04</v>
      </c>
      <c r="I55" s="7" t="str">
        <f t="shared" si="0"/>
        <v>▶</v>
      </c>
    </row>
    <row r="56" spans="1:9" x14ac:dyDescent="0.3">
      <c r="A56" t="s">
        <v>1330</v>
      </c>
      <c r="B56" s="22" t="s">
        <v>1331</v>
      </c>
      <c r="C56" s="3">
        <v>-2.7000000000000001E-3</v>
      </c>
      <c r="D56">
        <v>5</v>
      </c>
      <c r="E56">
        <v>4</v>
      </c>
      <c r="F56">
        <v>0</v>
      </c>
      <c r="G56">
        <v>1</v>
      </c>
      <c r="H56" s="4">
        <v>0.05</v>
      </c>
      <c r="I56" s="7" t="str">
        <f t="shared" si="0"/>
        <v>▶</v>
      </c>
    </row>
    <row r="57" spans="1:9" x14ac:dyDescent="0.3">
      <c r="A57" t="s">
        <v>1332</v>
      </c>
      <c r="B57" s="22" t="s">
        <v>1333</v>
      </c>
      <c r="C57" s="3">
        <v>-2.8999999999999998E-3</v>
      </c>
      <c r="D57">
        <v>52</v>
      </c>
      <c r="E57">
        <v>15</v>
      </c>
      <c r="F57">
        <v>4</v>
      </c>
      <c r="G57">
        <v>33</v>
      </c>
      <c r="H57" s="4">
        <v>0.05</v>
      </c>
      <c r="I57" s="7" t="str">
        <f t="shared" si="0"/>
        <v>▶</v>
      </c>
    </row>
    <row r="58" spans="1:9" x14ac:dyDescent="0.3">
      <c r="A58" t="s">
        <v>1334</v>
      </c>
      <c r="B58" s="22" t="s">
        <v>1335</v>
      </c>
      <c r="C58" s="3">
        <v>-3.2000000000000002E-3</v>
      </c>
      <c r="D58">
        <v>17</v>
      </c>
      <c r="E58">
        <v>7</v>
      </c>
      <c r="F58">
        <v>0</v>
      </c>
      <c r="G58">
        <v>10</v>
      </c>
      <c r="H58" s="4">
        <v>0.06</v>
      </c>
      <c r="I58" s="7" t="str">
        <f t="shared" si="0"/>
        <v>▶</v>
      </c>
    </row>
    <row r="59" spans="1:9" x14ac:dyDescent="0.3">
      <c r="A59" t="s">
        <v>1336</v>
      </c>
      <c r="B59" s="22" t="s">
        <v>1337</v>
      </c>
      <c r="C59" s="3">
        <v>-3.7000000000000002E-3</v>
      </c>
      <c r="D59">
        <v>31</v>
      </c>
      <c r="E59">
        <v>10</v>
      </c>
      <c r="F59">
        <v>6</v>
      </c>
      <c r="G59">
        <v>15</v>
      </c>
      <c r="H59" s="4">
        <v>7.0000000000000007E-2</v>
      </c>
      <c r="I59" s="7" t="str">
        <f t="shared" si="0"/>
        <v>▶</v>
      </c>
    </row>
    <row r="60" spans="1:9" x14ac:dyDescent="0.3">
      <c r="A60" t="s">
        <v>1338</v>
      </c>
      <c r="B60" s="22" t="s">
        <v>1339</v>
      </c>
      <c r="C60" s="3">
        <v>-4.0000000000000001E-3</v>
      </c>
      <c r="D60">
        <v>13</v>
      </c>
      <c r="E60">
        <v>3</v>
      </c>
      <c r="F60">
        <v>2</v>
      </c>
      <c r="G60">
        <v>8</v>
      </c>
      <c r="H60" s="4">
        <v>7.0000000000000007E-2</v>
      </c>
      <c r="I60" s="7" t="str">
        <f t="shared" si="0"/>
        <v>▶</v>
      </c>
    </row>
    <row r="61" spans="1:9" x14ac:dyDescent="0.3">
      <c r="A61" t="s">
        <v>1340</v>
      </c>
      <c r="B61" s="22" t="s">
        <v>1341</v>
      </c>
      <c r="C61" s="3">
        <v>-4.7000000000000002E-3</v>
      </c>
      <c r="D61">
        <v>41</v>
      </c>
      <c r="E61">
        <v>13</v>
      </c>
      <c r="F61">
        <v>6</v>
      </c>
      <c r="G61">
        <v>22</v>
      </c>
      <c r="H61" s="4">
        <v>0.09</v>
      </c>
      <c r="I61" s="7" t="str">
        <f t="shared" si="0"/>
        <v>▶</v>
      </c>
    </row>
    <row r="62" spans="1:9" x14ac:dyDescent="0.3">
      <c r="A62" t="s">
        <v>1342</v>
      </c>
      <c r="B62" s="22" t="s">
        <v>1343</v>
      </c>
      <c r="C62" s="3">
        <v>-5.0000000000000001E-3</v>
      </c>
      <c r="D62">
        <v>12</v>
      </c>
      <c r="E62">
        <v>3</v>
      </c>
      <c r="F62">
        <v>0</v>
      </c>
      <c r="G62">
        <v>9</v>
      </c>
      <c r="H62" s="4">
        <v>0.09</v>
      </c>
      <c r="I62" s="7" t="str">
        <f t="shared" si="0"/>
        <v>▶</v>
      </c>
    </row>
    <row r="63" spans="1:9" x14ac:dyDescent="0.3">
      <c r="A63" t="s">
        <v>1344</v>
      </c>
      <c r="B63" s="22" t="s">
        <v>1345</v>
      </c>
      <c r="C63" s="3">
        <v>-5.1999999999999998E-3</v>
      </c>
      <c r="D63">
        <v>12</v>
      </c>
      <c r="E63">
        <v>7</v>
      </c>
      <c r="F63">
        <v>0</v>
      </c>
      <c r="G63">
        <v>5</v>
      </c>
      <c r="H63" s="4">
        <v>0.1</v>
      </c>
      <c r="I63" s="7" t="str">
        <f t="shared" si="0"/>
        <v>▶</v>
      </c>
    </row>
    <row r="64" spans="1:9" x14ac:dyDescent="0.3">
      <c r="A64" t="s">
        <v>1346</v>
      </c>
      <c r="B64" s="22" t="s">
        <v>1347</v>
      </c>
      <c r="C64" s="3">
        <v>-5.7000000000000002E-3</v>
      </c>
      <c r="D64">
        <v>1</v>
      </c>
      <c r="E64">
        <v>0</v>
      </c>
      <c r="F64">
        <v>0</v>
      </c>
      <c r="G64">
        <v>1</v>
      </c>
      <c r="H64" s="4">
        <v>0.11</v>
      </c>
      <c r="I64" s="7" t="str">
        <f t="shared" si="0"/>
        <v>▶</v>
      </c>
    </row>
    <row r="65" spans="1:9" x14ac:dyDescent="0.3">
      <c r="A65" t="s">
        <v>1348</v>
      </c>
      <c r="B65" s="22" t="s">
        <v>1349</v>
      </c>
      <c r="C65" s="3">
        <v>-7.1000000000000004E-3</v>
      </c>
      <c r="D65">
        <v>16</v>
      </c>
      <c r="E65">
        <v>6</v>
      </c>
      <c r="F65">
        <v>0</v>
      </c>
      <c r="G65">
        <v>10</v>
      </c>
      <c r="H65" s="4">
        <v>0.13</v>
      </c>
      <c r="I65" s="7" t="str">
        <f t="shared" si="0"/>
        <v>▶</v>
      </c>
    </row>
    <row r="66" spans="1:9" x14ac:dyDescent="0.3">
      <c r="A66" t="s">
        <v>1350</v>
      </c>
      <c r="B66" s="22" t="s">
        <v>1351</v>
      </c>
      <c r="C66" s="3">
        <v>-7.1000000000000004E-3</v>
      </c>
      <c r="D66">
        <v>4</v>
      </c>
      <c r="E66">
        <v>1</v>
      </c>
      <c r="F66">
        <v>0</v>
      </c>
      <c r="G66">
        <v>3</v>
      </c>
      <c r="H66" s="4">
        <v>0.13</v>
      </c>
      <c r="I66" s="7" t="str">
        <f t="shared" si="0"/>
        <v>▶</v>
      </c>
    </row>
    <row r="67" spans="1:9" x14ac:dyDescent="0.3">
      <c r="A67" t="s">
        <v>1352</v>
      </c>
      <c r="B67" s="22" t="s">
        <v>1353</v>
      </c>
      <c r="C67" s="3">
        <v>-7.4000000000000003E-3</v>
      </c>
      <c r="D67">
        <v>3</v>
      </c>
      <c r="E67">
        <v>1</v>
      </c>
      <c r="F67">
        <v>0</v>
      </c>
      <c r="G67">
        <v>2</v>
      </c>
      <c r="H67" s="4">
        <v>0.14000000000000001</v>
      </c>
      <c r="I67" s="7" t="str">
        <f t="shared" ref="I67:I130" si="1">IF(ISBLANK($B67),"",HYPERLINK($B67,"▶"))</f>
        <v>▶</v>
      </c>
    </row>
    <row r="68" spans="1:9" x14ac:dyDescent="0.3">
      <c r="A68" t="s">
        <v>1354</v>
      </c>
      <c r="B68" s="22" t="s">
        <v>1355</v>
      </c>
      <c r="C68" s="3">
        <v>-7.7000000000000002E-3</v>
      </c>
      <c r="D68">
        <v>96</v>
      </c>
      <c r="E68">
        <v>23</v>
      </c>
      <c r="F68">
        <v>12</v>
      </c>
      <c r="G68">
        <v>61</v>
      </c>
      <c r="H68" s="4">
        <v>0.15</v>
      </c>
      <c r="I68" s="7" t="str">
        <f t="shared" si="1"/>
        <v>▶</v>
      </c>
    </row>
    <row r="69" spans="1:9" x14ac:dyDescent="0.3">
      <c r="A69" t="s">
        <v>1356</v>
      </c>
      <c r="B69" s="22" t="s">
        <v>1357</v>
      </c>
      <c r="C69" s="3">
        <v>-8.0999999999999996E-3</v>
      </c>
      <c r="D69">
        <v>89</v>
      </c>
      <c r="E69">
        <v>24</v>
      </c>
      <c r="F69">
        <v>8</v>
      </c>
      <c r="G69">
        <v>57</v>
      </c>
      <c r="H69" s="4">
        <v>0.15</v>
      </c>
      <c r="I69" s="7" t="str">
        <f t="shared" si="1"/>
        <v>▶</v>
      </c>
    </row>
    <row r="70" spans="1:9" x14ac:dyDescent="0.3">
      <c r="A70" t="s">
        <v>1358</v>
      </c>
      <c r="B70" s="22" t="s">
        <v>1359</v>
      </c>
      <c r="C70" s="3">
        <v>-9.1000000000000004E-3</v>
      </c>
      <c r="D70">
        <v>18</v>
      </c>
      <c r="E70">
        <v>1</v>
      </c>
      <c r="F70">
        <v>2</v>
      </c>
      <c r="G70">
        <v>15</v>
      </c>
      <c r="H70" s="4">
        <v>0.17</v>
      </c>
      <c r="I70" s="7" t="str">
        <f t="shared" si="1"/>
        <v>▶</v>
      </c>
    </row>
    <row r="71" spans="1:9" x14ac:dyDescent="0.3">
      <c r="A71" t="s">
        <v>1360</v>
      </c>
      <c r="B71" s="22" t="s">
        <v>1361</v>
      </c>
      <c r="C71" s="3">
        <v>-9.1000000000000004E-3</v>
      </c>
      <c r="D71">
        <v>1</v>
      </c>
      <c r="E71">
        <v>0</v>
      </c>
      <c r="F71">
        <v>0</v>
      </c>
      <c r="G71">
        <v>1</v>
      </c>
      <c r="H71" s="4">
        <v>0.17</v>
      </c>
      <c r="I71" s="7" t="str">
        <f t="shared" si="1"/>
        <v>▶</v>
      </c>
    </row>
    <row r="72" spans="1:9" x14ac:dyDescent="0.3">
      <c r="A72" t="s">
        <v>1362</v>
      </c>
      <c r="B72" s="22" t="s">
        <v>1363</v>
      </c>
      <c r="C72" s="3">
        <v>-9.2999999999999992E-3</v>
      </c>
      <c r="D72">
        <v>11</v>
      </c>
      <c r="E72">
        <v>2</v>
      </c>
      <c r="F72">
        <v>3</v>
      </c>
      <c r="G72">
        <v>6</v>
      </c>
      <c r="H72" s="4">
        <v>0.18</v>
      </c>
      <c r="I72" s="7" t="str">
        <f t="shared" si="1"/>
        <v>▶</v>
      </c>
    </row>
    <row r="73" spans="1:9" x14ac:dyDescent="0.3">
      <c r="A73" t="s">
        <v>1364</v>
      </c>
      <c r="B73" s="22" t="s">
        <v>1365</v>
      </c>
      <c r="C73" s="3">
        <v>-1.03E-2</v>
      </c>
      <c r="D73">
        <v>4</v>
      </c>
      <c r="E73">
        <v>1</v>
      </c>
      <c r="F73">
        <v>0</v>
      </c>
      <c r="G73">
        <v>3</v>
      </c>
      <c r="H73" s="4">
        <v>0.2</v>
      </c>
      <c r="I73" s="7" t="str">
        <f t="shared" si="1"/>
        <v>▶</v>
      </c>
    </row>
    <row r="74" spans="1:9" x14ac:dyDescent="0.3">
      <c r="A74" t="s">
        <v>1366</v>
      </c>
      <c r="B74" s="22" t="s">
        <v>1367</v>
      </c>
      <c r="C74" s="3">
        <v>-1.14E-2</v>
      </c>
      <c r="D74">
        <v>7</v>
      </c>
      <c r="E74">
        <v>3</v>
      </c>
      <c r="F74">
        <v>0</v>
      </c>
      <c r="G74">
        <v>4</v>
      </c>
      <c r="H74" s="4">
        <v>0.22</v>
      </c>
      <c r="I74" s="7" t="str">
        <f t="shared" si="1"/>
        <v>▶</v>
      </c>
    </row>
    <row r="75" spans="1:9" x14ac:dyDescent="0.3">
      <c r="A75" t="s">
        <v>1368</v>
      </c>
      <c r="B75" s="22" t="s">
        <v>1369</v>
      </c>
      <c r="C75" s="3">
        <v>-1.18E-2</v>
      </c>
      <c r="D75">
        <v>6</v>
      </c>
      <c r="E75">
        <v>1</v>
      </c>
      <c r="F75">
        <v>2</v>
      </c>
      <c r="G75">
        <v>3</v>
      </c>
      <c r="H75" s="4">
        <v>0.23</v>
      </c>
      <c r="I75" s="7" t="str">
        <f t="shared" si="1"/>
        <v>▶</v>
      </c>
    </row>
    <row r="76" spans="1:9" x14ac:dyDescent="0.3">
      <c r="A76" t="s">
        <v>1370</v>
      </c>
      <c r="B76" s="22" t="s">
        <v>1371</v>
      </c>
      <c r="C76" s="3">
        <v>-1.3899999999999999E-2</v>
      </c>
      <c r="D76">
        <v>36</v>
      </c>
      <c r="E76">
        <v>12</v>
      </c>
      <c r="F76">
        <v>5</v>
      </c>
      <c r="G76">
        <v>19</v>
      </c>
      <c r="H76" s="4">
        <v>0.27</v>
      </c>
      <c r="I76" s="7" t="str">
        <f t="shared" si="1"/>
        <v>▶</v>
      </c>
    </row>
    <row r="77" spans="1:9" x14ac:dyDescent="0.3">
      <c r="A77" t="s">
        <v>1372</v>
      </c>
      <c r="B77" s="22" t="s">
        <v>1373</v>
      </c>
      <c r="C77" s="3">
        <v>-1.8499999999999999E-2</v>
      </c>
      <c r="D77">
        <v>7</v>
      </c>
      <c r="E77">
        <v>2</v>
      </c>
      <c r="F77">
        <v>0</v>
      </c>
      <c r="G77">
        <v>5</v>
      </c>
      <c r="H77" s="4">
        <v>0.36</v>
      </c>
      <c r="I77" s="7" t="str">
        <f t="shared" si="1"/>
        <v>▶</v>
      </c>
    </row>
    <row r="78" spans="1:9" x14ac:dyDescent="0.3">
      <c r="A78" t="s">
        <v>1374</v>
      </c>
      <c r="B78" s="22" t="s">
        <v>1375</v>
      </c>
      <c r="C78" s="3">
        <v>-2.35E-2</v>
      </c>
      <c r="D78">
        <v>11</v>
      </c>
      <c r="E78">
        <v>1</v>
      </c>
      <c r="F78">
        <v>0</v>
      </c>
      <c r="G78">
        <v>10</v>
      </c>
      <c r="H78" s="4">
        <v>0.46</v>
      </c>
      <c r="I78" s="7" t="str">
        <f t="shared" si="1"/>
        <v>▶</v>
      </c>
    </row>
    <row r="79" spans="1:9" x14ac:dyDescent="0.3">
      <c r="A79" t="s">
        <v>1376</v>
      </c>
      <c r="B79" s="22" t="s">
        <v>1377</v>
      </c>
      <c r="C79" s="3">
        <v>-2.5499999999999998E-2</v>
      </c>
      <c r="D79">
        <v>1</v>
      </c>
      <c r="E79">
        <v>0</v>
      </c>
      <c r="F79">
        <v>0</v>
      </c>
      <c r="G79">
        <v>1</v>
      </c>
      <c r="H79" s="4">
        <v>0.5</v>
      </c>
      <c r="I79" s="7" t="str">
        <f t="shared" si="1"/>
        <v>▶</v>
      </c>
    </row>
    <row r="80" spans="1:9" x14ac:dyDescent="0.3">
      <c r="A80" t="s">
        <v>1378</v>
      </c>
      <c r="B80" s="22" t="s">
        <v>1379</v>
      </c>
      <c r="C80" s="3">
        <v>-2.5499999999999998E-2</v>
      </c>
      <c r="D80">
        <v>24</v>
      </c>
      <c r="E80">
        <v>3</v>
      </c>
      <c r="F80">
        <v>0</v>
      </c>
      <c r="G80">
        <v>21</v>
      </c>
      <c r="H80" s="4">
        <v>0.5</v>
      </c>
      <c r="I80" s="7" t="str">
        <f t="shared" si="1"/>
        <v>▶</v>
      </c>
    </row>
    <row r="81" spans="9:9" x14ac:dyDescent="0.3">
      <c r="I81" s="7" t="str">
        <f t="shared" si="1"/>
        <v/>
      </c>
    </row>
    <row r="82" spans="9:9" x14ac:dyDescent="0.3">
      <c r="I82" s="7" t="str">
        <f t="shared" si="1"/>
        <v/>
      </c>
    </row>
    <row r="83" spans="9:9" x14ac:dyDescent="0.3">
      <c r="I83" s="7" t="str">
        <f t="shared" si="1"/>
        <v/>
      </c>
    </row>
    <row r="84" spans="9:9" x14ac:dyDescent="0.3">
      <c r="I84" s="7" t="str">
        <f t="shared" si="1"/>
        <v/>
      </c>
    </row>
    <row r="85" spans="9:9" x14ac:dyDescent="0.3">
      <c r="I85" s="7" t="str">
        <f t="shared" si="1"/>
        <v/>
      </c>
    </row>
    <row r="86" spans="9:9" x14ac:dyDescent="0.3">
      <c r="I86" s="7" t="str">
        <f t="shared" si="1"/>
        <v/>
      </c>
    </row>
    <row r="87" spans="9:9" x14ac:dyDescent="0.3">
      <c r="I87" s="7" t="str">
        <f t="shared" si="1"/>
        <v/>
      </c>
    </row>
    <row r="88" spans="9:9" x14ac:dyDescent="0.3">
      <c r="I88" s="7" t="str">
        <f t="shared" si="1"/>
        <v/>
      </c>
    </row>
    <row r="89" spans="9:9" x14ac:dyDescent="0.3">
      <c r="I89" s="7" t="str">
        <f t="shared" si="1"/>
        <v/>
      </c>
    </row>
    <row r="90" spans="9:9" x14ac:dyDescent="0.3">
      <c r="I90" s="7" t="str">
        <f t="shared" si="1"/>
        <v/>
      </c>
    </row>
    <row r="91" spans="9:9" x14ac:dyDescent="0.3">
      <c r="I91" s="7" t="str">
        <f t="shared" si="1"/>
        <v/>
      </c>
    </row>
    <row r="92" spans="9:9" x14ac:dyDescent="0.3">
      <c r="I92" s="7" t="str">
        <f t="shared" si="1"/>
        <v/>
      </c>
    </row>
    <row r="93" spans="9:9" x14ac:dyDescent="0.3">
      <c r="I93" s="7" t="str">
        <f t="shared" si="1"/>
        <v/>
      </c>
    </row>
    <row r="94" spans="9:9" x14ac:dyDescent="0.3">
      <c r="I94" s="7" t="str">
        <f t="shared" si="1"/>
        <v/>
      </c>
    </row>
    <row r="95" spans="9:9" x14ac:dyDescent="0.3">
      <c r="I95" s="7" t="str">
        <f t="shared" si="1"/>
        <v/>
      </c>
    </row>
    <row r="96" spans="9:9" x14ac:dyDescent="0.3">
      <c r="I96" s="7" t="str">
        <f t="shared" si="1"/>
        <v/>
      </c>
    </row>
    <row r="97" spans="9:9" x14ac:dyDescent="0.3">
      <c r="I97" s="7" t="str">
        <f t="shared" si="1"/>
        <v/>
      </c>
    </row>
    <row r="98" spans="9:9" x14ac:dyDescent="0.3">
      <c r="I98" s="7" t="str">
        <f t="shared" si="1"/>
        <v/>
      </c>
    </row>
    <row r="99" spans="9:9" x14ac:dyDescent="0.3">
      <c r="I99" s="7" t="str">
        <f t="shared" si="1"/>
        <v/>
      </c>
    </row>
    <row r="100" spans="9:9" x14ac:dyDescent="0.3">
      <c r="I100" s="7" t="str">
        <f t="shared" si="1"/>
        <v/>
      </c>
    </row>
    <row r="101" spans="9:9" x14ac:dyDescent="0.3">
      <c r="I101" s="7" t="str">
        <f t="shared" si="1"/>
        <v/>
      </c>
    </row>
    <row r="102" spans="9:9" x14ac:dyDescent="0.3">
      <c r="I102" s="7" t="str">
        <f t="shared" si="1"/>
        <v/>
      </c>
    </row>
    <row r="103" spans="9:9" x14ac:dyDescent="0.3">
      <c r="I103" s="7" t="str">
        <f t="shared" si="1"/>
        <v/>
      </c>
    </row>
    <row r="104" spans="9:9" x14ac:dyDescent="0.3">
      <c r="I104" s="7" t="str">
        <f t="shared" si="1"/>
        <v/>
      </c>
    </row>
    <row r="105" spans="9:9" x14ac:dyDescent="0.3">
      <c r="I105" s="7" t="str">
        <f t="shared" si="1"/>
        <v/>
      </c>
    </row>
    <row r="106" spans="9:9" x14ac:dyDescent="0.3">
      <c r="I106" s="7" t="str">
        <f t="shared" si="1"/>
        <v/>
      </c>
    </row>
    <row r="107" spans="9:9" x14ac:dyDescent="0.3">
      <c r="I107" s="7" t="str">
        <f t="shared" si="1"/>
        <v/>
      </c>
    </row>
    <row r="108" spans="9:9" x14ac:dyDescent="0.3">
      <c r="I108" s="7" t="str">
        <f t="shared" si="1"/>
        <v/>
      </c>
    </row>
    <row r="109" spans="9:9" x14ac:dyDescent="0.3">
      <c r="I109" s="7" t="str">
        <f t="shared" si="1"/>
        <v/>
      </c>
    </row>
    <row r="110" spans="9:9" x14ac:dyDescent="0.3">
      <c r="I110" s="7" t="str">
        <f t="shared" si="1"/>
        <v/>
      </c>
    </row>
    <row r="111" spans="9:9" x14ac:dyDescent="0.3">
      <c r="I111" s="7" t="str">
        <f t="shared" si="1"/>
        <v/>
      </c>
    </row>
    <row r="112" spans="9:9" x14ac:dyDescent="0.3">
      <c r="I112" s="7" t="str">
        <f t="shared" si="1"/>
        <v/>
      </c>
    </row>
    <row r="113" spans="9:9" x14ac:dyDescent="0.3">
      <c r="I113" s="7" t="str">
        <f t="shared" si="1"/>
        <v/>
      </c>
    </row>
    <row r="114" spans="9:9" x14ac:dyDescent="0.3">
      <c r="I114" s="7" t="str">
        <f t="shared" si="1"/>
        <v/>
      </c>
    </row>
    <row r="115" spans="9:9" x14ac:dyDescent="0.3">
      <c r="I115" s="7" t="str">
        <f t="shared" si="1"/>
        <v/>
      </c>
    </row>
    <row r="116" spans="9:9" x14ac:dyDescent="0.3">
      <c r="I116" s="7" t="str">
        <f t="shared" si="1"/>
        <v/>
      </c>
    </row>
    <row r="117" spans="9:9" x14ac:dyDescent="0.3">
      <c r="I117" s="7" t="str">
        <f t="shared" si="1"/>
        <v/>
      </c>
    </row>
    <row r="118" spans="9:9" x14ac:dyDescent="0.3">
      <c r="I118" s="7" t="str">
        <f t="shared" si="1"/>
        <v/>
      </c>
    </row>
    <row r="119" spans="9:9" x14ac:dyDescent="0.3">
      <c r="I119" s="7" t="str">
        <f t="shared" si="1"/>
        <v/>
      </c>
    </row>
    <row r="120" spans="9:9" x14ac:dyDescent="0.3">
      <c r="I120" s="7" t="str">
        <f t="shared" si="1"/>
        <v/>
      </c>
    </row>
    <row r="121" spans="9:9" x14ac:dyDescent="0.3">
      <c r="I121" s="7" t="str">
        <f t="shared" si="1"/>
        <v/>
      </c>
    </row>
    <row r="122" spans="9:9" x14ac:dyDescent="0.3">
      <c r="I122" s="7" t="str">
        <f t="shared" si="1"/>
        <v/>
      </c>
    </row>
    <row r="123" spans="9:9" x14ac:dyDescent="0.3">
      <c r="I123" s="7" t="str">
        <f t="shared" si="1"/>
        <v/>
      </c>
    </row>
    <row r="124" spans="9:9" x14ac:dyDescent="0.3">
      <c r="I124" s="7" t="str">
        <f t="shared" si="1"/>
        <v/>
      </c>
    </row>
    <row r="125" spans="9:9" x14ac:dyDescent="0.3">
      <c r="I125" s="7" t="str">
        <f t="shared" si="1"/>
        <v/>
      </c>
    </row>
    <row r="126" spans="9:9" x14ac:dyDescent="0.3">
      <c r="I126" s="7" t="str">
        <f t="shared" si="1"/>
        <v/>
      </c>
    </row>
    <row r="127" spans="9:9" x14ac:dyDescent="0.3">
      <c r="I127" s="7" t="str">
        <f t="shared" si="1"/>
        <v/>
      </c>
    </row>
    <row r="128" spans="9:9" x14ac:dyDescent="0.3">
      <c r="I128" s="7" t="str">
        <f t="shared" si="1"/>
        <v/>
      </c>
    </row>
    <row r="129" spans="9:9" x14ac:dyDescent="0.3">
      <c r="I129" s="7" t="str">
        <f t="shared" si="1"/>
        <v/>
      </c>
    </row>
    <row r="130" spans="9:9" x14ac:dyDescent="0.3">
      <c r="I130" s="7" t="str">
        <f t="shared" si="1"/>
        <v/>
      </c>
    </row>
    <row r="131" spans="9:9" x14ac:dyDescent="0.3">
      <c r="I131" s="7" t="str">
        <f t="shared" ref="I131:I194" si="2">IF(ISBLANK($B131),"",HYPERLINK($B131,"▶"))</f>
        <v/>
      </c>
    </row>
    <row r="132" spans="9:9" x14ac:dyDescent="0.3">
      <c r="I132" s="7" t="str">
        <f t="shared" si="2"/>
        <v/>
      </c>
    </row>
    <row r="133" spans="9:9" x14ac:dyDescent="0.3">
      <c r="I133" s="7" t="str">
        <f t="shared" si="2"/>
        <v/>
      </c>
    </row>
    <row r="134" spans="9:9" x14ac:dyDescent="0.3">
      <c r="I134" s="7" t="str">
        <f t="shared" si="2"/>
        <v/>
      </c>
    </row>
    <row r="135" spans="9:9" x14ac:dyDescent="0.3">
      <c r="I135" s="7" t="str">
        <f t="shared" si="2"/>
        <v/>
      </c>
    </row>
    <row r="136" spans="9:9" x14ac:dyDescent="0.3">
      <c r="I136" s="7" t="str">
        <f t="shared" si="2"/>
        <v/>
      </c>
    </row>
    <row r="137" spans="9:9" x14ac:dyDescent="0.3">
      <c r="I137" s="7" t="str">
        <f t="shared" si="2"/>
        <v/>
      </c>
    </row>
    <row r="138" spans="9:9" x14ac:dyDescent="0.3">
      <c r="I138" s="7" t="str">
        <f t="shared" si="2"/>
        <v/>
      </c>
    </row>
    <row r="139" spans="9:9" x14ac:dyDescent="0.3">
      <c r="I139" s="7" t="str">
        <f t="shared" si="2"/>
        <v/>
      </c>
    </row>
    <row r="140" spans="9:9" x14ac:dyDescent="0.3">
      <c r="I140" s="7" t="str">
        <f t="shared" si="2"/>
        <v/>
      </c>
    </row>
    <row r="141" spans="9:9" x14ac:dyDescent="0.3">
      <c r="I141" s="7" t="str">
        <f t="shared" si="2"/>
        <v/>
      </c>
    </row>
    <row r="142" spans="9:9" x14ac:dyDescent="0.3">
      <c r="I142" s="7" t="str">
        <f t="shared" si="2"/>
        <v/>
      </c>
    </row>
    <row r="143" spans="9:9" x14ac:dyDescent="0.3">
      <c r="I143" s="7" t="str">
        <f t="shared" si="2"/>
        <v/>
      </c>
    </row>
    <row r="144" spans="9:9" x14ac:dyDescent="0.3">
      <c r="I144" s="7" t="str">
        <f t="shared" si="2"/>
        <v/>
      </c>
    </row>
    <row r="145" spans="9:9" x14ac:dyDescent="0.3">
      <c r="I145" s="7" t="str">
        <f t="shared" si="2"/>
        <v/>
      </c>
    </row>
    <row r="146" spans="9:9" x14ac:dyDescent="0.3">
      <c r="I146" s="7" t="str">
        <f t="shared" si="2"/>
        <v/>
      </c>
    </row>
    <row r="147" spans="9:9" x14ac:dyDescent="0.3">
      <c r="I147" s="7" t="str">
        <f t="shared" si="2"/>
        <v/>
      </c>
    </row>
    <row r="148" spans="9:9" x14ac:dyDescent="0.3">
      <c r="I148" s="7" t="str">
        <f t="shared" si="2"/>
        <v/>
      </c>
    </row>
    <row r="149" spans="9:9" x14ac:dyDescent="0.3">
      <c r="I149" s="7" t="str">
        <f t="shared" si="2"/>
        <v/>
      </c>
    </row>
    <row r="150" spans="9:9" x14ac:dyDescent="0.3">
      <c r="I150" s="7" t="str">
        <f t="shared" si="2"/>
        <v/>
      </c>
    </row>
    <row r="151" spans="9:9" x14ac:dyDescent="0.3">
      <c r="I151" s="7" t="str">
        <f t="shared" si="2"/>
        <v/>
      </c>
    </row>
    <row r="152" spans="9:9" x14ac:dyDescent="0.3">
      <c r="I152" s="7" t="str">
        <f t="shared" si="2"/>
        <v/>
      </c>
    </row>
    <row r="153" spans="9:9" x14ac:dyDescent="0.3">
      <c r="I153" s="7" t="str">
        <f t="shared" si="2"/>
        <v/>
      </c>
    </row>
    <row r="154" spans="9:9" x14ac:dyDescent="0.3">
      <c r="I154" s="7" t="str">
        <f t="shared" si="2"/>
        <v/>
      </c>
    </row>
    <row r="155" spans="9:9" x14ac:dyDescent="0.3">
      <c r="I155" s="7" t="str">
        <f t="shared" si="2"/>
        <v/>
      </c>
    </row>
    <row r="156" spans="9:9" x14ac:dyDescent="0.3">
      <c r="I156" s="7" t="str">
        <f t="shared" si="2"/>
        <v/>
      </c>
    </row>
    <row r="157" spans="9:9" x14ac:dyDescent="0.3">
      <c r="I157" s="7" t="str">
        <f t="shared" si="2"/>
        <v/>
      </c>
    </row>
    <row r="158" spans="9:9" x14ac:dyDescent="0.3">
      <c r="I158" s="7" t="str">
        <f t="shared" si="2"/>
        <v/>
      </c>
    </row>
    <row r="159" spans="9:9" x14ac:dyDescent="0.3">
      <c r="I159" s="7" t="str">
        <f t="shared" si="2"/>
        <v/>
      </c>
    </row>
    <row r="160" spans="9:9" x14ac:dyDescent="0.3">
      <c r="I160" s="7" t="str">
        <f t="shared" si="2"/>
        <v/>
      </c>
    </row>
    <row r="161" spans="9:9" x14ac:dyDescent="0.3">
      <c r="I161" s="7" t="str">
        <f t="shared" si="2"/>
        <v/>
      </c>
    </row>
    <row r="162" spans="9:9" x14ac:dyDescent="0.3">
      <c r="I162" s="7" t="str">
        <f t="shared" si="2"/>
        <v/>
      </c>
    </row>
    <row r="163" spans="9:9" x14ac:dyDescent="0.3">
      <c r="I163" s="7" t="str">
        <f t="shared" si="2"/>
        <v/>
      </c>
    </row>
    <row r="164" spans="9:9" x14ac:dyDescent="0.3">
      <c r="I164" s="7" t="str">
        <f t="shared" si="2"/>
        <v/>
      </c>
    </row>
    <row r="165" spans="9:9" x14ac:dyDescent="0.3">
      <c r="I165" s="7" t="str">
        <f t="shared" si="2"/>
        <v/>
      </c>
    </row>
    <row r="166" spans="9:9" x14ac:dyDescent="0.3">
      <c r="I166" s="7" t="str">
        <f t="shared" si="2"/>
        <v/>
      </c>
    </row>
    <row r="167" spans="9:9" x14ac:dyDescent="0.3">
      <c r="I167" s="7" t="str">
        <f t="shared" si="2"/>
        <v/>
      </c>
    </row>
    <row r="168" spans="9:9" x14ac:dyDescent="0.3">
      <c r="I168" s="7" t="str">
        <f t="shared" si="2"/>
        <v/>
      </c>
    </row>
    <row r="169" spans="9:9" x14ac:dyDescent="0.3">
      <c r="I169" s="7" t="str">
        <f t="shared" si="2"/>
        <v/>
      </c>
    </row>
    <row r="170" spans="9:9" x14ac:dyDescent="0.3">
      <c r="I170" s="7" t="str">
        <f t="shared" si="2"/>
        <v/>
      </c>
    </row>
    <row r="171" spans="9:9" x14ac:dyDescent="0.3">
      <c r="I171" s="7" t="str">
        <f t="shared" si="2"/>
        <v/>
      </c>
    </row>
    <row r="172" spans="9:9" x14ac:dyDescent="0.3">
      <c r="I172" s="7" t="str">
        <f t="shared" si="2"/>
        <v/>
      </c>
    </row>
    <row r="173" spans="9:9" x14ac:dyDescent="0.3">
      <c r="I173" s="7" t="str">
        <f t="shared" si="2"/>
        <v/>
      </c>
    </row>
    <row r="174" spans="9:9" x14ac:dyDescent="0.3">
      <c r="I174" s="7" t="str">
        <f t="shared" si="2"/>
        <v/>
      </c>
    </row>
    <row r="175" spans="9:9" x14ac:dyDescent="0.3">
      <c r="I175" s="7" t="str">
        <f t="shared" si="2"/>
        <v/>
      </c>
    </row>
    <row r="176" spans="9:9" x14ac:dyDescent="0.3">
      <c r="I176" s="7" t="str">
        <f t="shared" si="2"/>
        <v/>
      </c>
    </row>
    <row r="177" spans="9:9" x14ac:dyDescent="0.3">
      <c r="I177" s="7" t="str">
        <f t="shared" si="2"/>
        <v/>
      </c>
    </row>
    <row r="178" spans="9:9" x14ac:dyDescent="0.3">
      <c r="I178" s="7" t="str">
        <f t="shared" si="2"/>
        <v/>
      </c>
    </row>
    <row r="179" spans="9:9" x14ac:dyDescent="0.3">
      <c r="I179" s="7" t="str">
        <f t="shared" si="2"/>
        <v/>
      </c>
    </row>
    <row r="180" spans="9:9" x14ac:dyDescent="0.3">
      <c r="I180" s="7" t="str">
        <f t="shared" si="2"/>
        <v/>
      </c>
    </row>
    <row r="181" spans="9:9" x14ac:dyDescent="0.3">
      <c r="I181" s="7" t="str">
        <f t="shared" si="2"/>
        <v/>
      </c>
    </row>
    <row r="182" spans="9:9" x14ac:dyDescent="0.3">
      <c r="I182" s="7" t="str">
        <f t="shared" si="2"/>
        <v/>
      </c>
    </row>
    <row r="183" spans="9:9" x14ac:dyDescent="0.3">
      <c r="I183" s="7" t="str">
        <f t="shared" si="2"/>
        <v/>
      </c>
    </row>
    <row r="184" spans="9:9" x14ac:dyDescent="0.3">
      <c r="I184" s="7" t="str">
        <f t="shared" si="2"/>
        <v/>
      </c>
    </row>
    <row r="185" spans="9:9" x14ac:dyDescent="0.3">
      <c r="I185" s="7" t="str">
        <f t="shared" si="2"/>
        <v/>
      </c>
    </row>
    <row r="186" spans="9:9" x14ac:dyDescent="0.3">
      <c r="I186" s="7" t="str">
        <f t="shared" si="2"/>
        <v/>
      </c>
    </row>
    <row r="187" spans="9:9" x14ac:dyDescent="0.3">
      <c r="I187" s="7" t="str">
        <f t="shared" si="2"/>
        <v/>
      </c>
    </row>
    <row r="188" spans="9:9" x14ac:dyDescent="0.3">
      <c r="I188" s="7" t="str">
        <f t="shared" si="2"/>
        <v/>
      </c>
    </row>
    <row r="189" spans="9:9" x14ac:dyDescent="0.3">
      <c r="I189" s="7" t="str">
        <f t="shared" si="2"/>
        <v/>
      </c>
    </row>
    <row r="190" spans="9:9" x14ac:dyDescent="0.3">
      <c r="I190" s="7" t="str">
        <f t="shared" si="2"/>
        <v/>
      </c>
    </row>
    <row r="191" spans="9:9" x14ac:dyDescent="0.3">
      <c r="I191" s="7" t="str">
        <f t="shared" si="2"/>
        <v/>
      </c>
    </row>
    <row r="192" spans="9:9" x14ac:dyDescent="0.3">
      <c r="I192" s="7" t="str">
        <f t="shared" si="2"/>
        <v/>
      </c>
    </row>
    <row r="193" spans="9:9" x14ac:dyDescent="0.3">
      <c r="I193" s="7" t="str">
        <f t="shared" si="2"/>
        <v/>
      </c>
    </row>
    <row r="194" spans="9:9" x14ac:dyDescent="0.3">
      <c r="I194" s="7" t="str">
        <f t="shared" si="2"/>
        <v/>
      </c>
    </row>
    <row r="195" spans="9:9" x14ac:dyDescent="0.3">
      <c r="I195" s="7" t="str">
        <f t="shared" ref="I195:I200" si="3">IF(ISBLANK($B195),"",HYPERLINK($B195,"▶"))</f>
        <v/>
      </c>
    </row>
    <row r="196" spans="9:9" x14ac:dyDescent="0.3">
      <c r="I196" s="7" t="str">
        <f t="shared" si="3"/>
        <v/>
      </c>
    </row>
    <row r="197" spans="9:9" x14ac:dyDescent="0.3">
      <c r="I197" s="7" t="str">
        <f t="shared" si="3"/>
        <v/>
      </c>
    </row>
    <row r="198" spans="9:9" x14ac:dyDescent="0.3">
      <c r="I198" s="7" t="str">
        <f t="shared" si="3"/>
        <v/>
      </c>
    </row>
    <row r="199" spans="9:9" x14ac:dyDescent="0.3">
      <c r="I199" s="7" t="str">
        <f t="shared" si="3"/>
        <v/>
      </c>
    </row>
    <row r="200" spans="9:9" x14ac:dyDescent="0.3">
      <c r="I200" s="7" t="str">
        <f t="shared" si="3"/>
        <v/>
      </c>
    </row>
  </sheetData>
  <phoneticPr fontId="1" type="noConversion"/>
  <conditionalFormatting sqref="C2:C200">
    <cfRule type="cellIs" dxfId="1" priority="1" operator="lessThan">
      <formula>0</formula>
    </cfRule>
    <cfRule type="cellIs" dxfId="0" priority="2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02C90-702A-40E3-8EA5-1027C0AA17D0}">
  <dimension ref="A1:F4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.5" x14ac:dyDescent="0.3"/>
  <cols>
    <col min="1" max="1" width="41.5" style="17" customWidth="1"/>
    <col min="2" max="2" width="0.875" style="23" customWidth="1"/>
    <col min="3" max="3" width="67.25" style="17" customWidth="1"/>
    <col min="4" max="4" width="17.25" style="16" customWidth="1"/>
    <col min="5" max="5" width="17.25" customWidth="1"/>
    <col min="6" max="6" width="9" style="6"/>
  </cols>
  <sheetData>
    <row r="1" spans="1:6" s="14" customFormat="1" ht="17.25" thickBot="1" x14ac:dyDescent="0.35">
      <c r="A1" s="15" t="s">
        <v>26</v>
      </c>
      <c r="B1" s="21" t="s">
        <v>5</v>
      </c>
      <c r="C1" s="15" t="s">
        <v>40</v>
      </c>
      <c r="D1" s="15" t="s">
        <v>41</v>
      </c>
      <c r="E1" s="13" t="s">
        <v>42</v>
      </c>
      <c r="F1" s="13" t="s">
        <v>39</v>
      </c>
    </row>
    <row r="2" spans="1:6" ht="33.75" thickTop="1" x14ac:dyDescent="0.3">
      <c r="A2" s="17" t="s">
        <v>83</v>
      </c>
      <c r="B2" s="26" t="s">
        <v>84</v>
      </c>
      <c r="C2" s="17" t="s">
        <v>85</v>
      </c>
      <c r="D2" s="16" t="s">
        <v>86</v>
      </c>
      <c r="E2" s="12">
        <v>45679.981365740743</v>
      </c>
      <c r="F2" s="7" t="str">
        <f>IF(ISBLANK($B2),"",HYPERLINK($B2,"▶"))</f>
        <v>▶</v>
      </c>
    </row>
    <row r="3" spans="1:6" ht="33" x14ac:dyDescent="0.3">
      <c r="A3" s="17" t="s">
        <v>87</v>
      </c>
      <c r="B3" s="23" t="s">
        <v>88</v>
      </c>
      <c r="C3" s="17" t="s">
        <v>89</v>
      </c>
      <c r="D3" s="16" t="s">
        <v>90</v>
      </c>
      <c r="E3" s="12">
        <v>45679.944606481484</v>
      </c>
      <c r="F3" s="7" t="str">
        <f t="shared" ref="F3:F66" si="0">IF(ISBLANK($B3),"",HYPERLINK($B3,"▶"))</f>
        <v>▶</v>
      </c>
    </row>
    <row r="4" spans="1:6" ht="33" x14ac:dyDescent="0.3">
      <c r="A4" s="17" t="s">
        <v>91</v>
      </c>
      <c r="B4" s="26" t="s">
        <v>92</v>
      </c>
      <c r="C4" s="17" t="s">
        <v>93</v>
      </c>
      <c r="D4" s="16" t="s">
        <v>94</v>
      </c>
      <c r="E4" s="12">
        <v>45679.928599537037</v>
      </c>
      <c r="F4" s="7" t="str">
        <f t="shared" si="0"/>
        <v>▶</v>
      </c>
    </row>
    <row r="5" spans="1:6" ht="33" x14ac:dyDescent="0.3">
      <c r="A5" s="17" t="s">
        <v>95</v>
      </c>
      <c r="B5" s="23" t="s">
        <v>96</v>
      </c>
      <c r="C5" s="17" t="s">
        <v>97</v>
      </c>
      <c r="D5" s="16" t="s">
        <v>98</v>
      </c>
      <c r="E5" s="12">
        <v>45679.923032407409</v>
      </c>
      <c r="F5" s="7" t="str">
        <f t="shared" si="0"/>
        <v>▶</v>
      </c>
    </row>
    <row r="6" spans="1:6" ht="33" x14ac:dyDescent="0.3">
      <c r="A6" s="17" t="s">
        <v>99</v>
      </c>
      <c r="B6" s="23" t="s">
        <v>100</v>
      </c>
      <c r="C6" s="17" t="s">
        <v>101</v>
      </c>
      <c r="D6" s="16" t="s">
        <v>102</v>
      </c>
      <c r="E6" s="12">
        <v>45679.829236111109</v>
      </c>
      <c r="F6" s="7" t="str">
        <f t="shared" si="0"/>
        <v>▶</v>
      </c>
    </row>
    <row r="7" spans="1:6" ht="33" x14ac:dyDescent="0.3">
      <c r="A7" s="17" t="s">
        <v>103</v>
      </c>
      <c r="B7" s="23" t="s">
        <v>104</v>
      </c>
      <c r="C7" s="17" t="s">
        <v>105</v>
      </c>
      <c r="D7" s="16" t="s">
        <v>86</v>
      </c>
      <c r="E7" s="12">
        <v>45679.820219907408</v>
      </c>
      <c r="F7" s="7" t="str">
        <f t="shared" si="0"/>
        <v>▶</v>
      </c>
    </row>
    <row r="8" spans="1:6" ht="33" x14ac:dyDescent="0.3">
      <c r="A8" s="17" t="s">
        <v>106</v>
      </c>
      <c r="B8" s="23" t="s">
        <v>107</v>
      </c>
      <c r="C8" s="17" t="s">
        <v>108</v>
      </c>
      <c r="D8" s="16" t="s">
        <v>109</v>
      </c>
      <c r="E8" s="12">
        <v>45679.784942129627</v>
      </c>
      <c r="F8" s="7" t="str">
        <f t="shared" si="0"/>
        <v>▶</v>
      </c>
    </row>
    <row r="9" spans="1:6" ht="33" x14ac:dyDescent="0.3">
      <c r="A9" s="18" t="s">
        <v>110</v>
      </c>
      <c r="B9" s="23" t="s">
        <v>111</v>
      </c>
      <c r="C9" s="17" t="s">
        <v>112</v>
      </c>
      <c r="D9" s="16" t="s">
        <v>109</v>
      </c>
      <c r="E9" s="12">
        <v>45679.784108796295</v>
      </c>
      <c r="F9" s="7" t="str">
        <f t="shared" si="0"/>
        <v>▶</v>
      </c>
    </row>
    <row r="10" spans="1:6" ht="33" x14ac:dyDescent="0.3">
      <c r="A10" s="18" t="s">
        <v>113</v>
      </c>
      <c r="B10" s="23" t="s">
        <v>114</v>
      </c>
      <c r="C10" s="17" t="s">
        <v>115</v>
      </c>
      <c r="D10" s="16" t="s">
        <v>116</v>
      </c>
      <c r="E10" s="12">
        <v>45679.764236111114</v>
      </c>
      <c r="F10" s="7" t="str">
        <f t="shared" si="0"/>
        <v>▶</v>
      </c>
    </row>
    <row r="11" spans="1:6" ht="33" x14ac:dyDescent="0.3">
      <c r="A11" s="18" t="s">
        <v>117</v>
      </c>
      <c r="B11" s="23" t="s">
        <v>118</v>
      </c>
      <c r="C11" s="17" t="s">
        <v>119</v>
      </c>
      <c r="D11" s="16" t="s">
        <v>86</v>
      </c>
      <c r="E11" s="12">
        <v>45679.748761574076</v>
      </c>
      <c r="F11" s="7" t="str">
        <f t="shared" si="0"/>
        <v>▶</v>
      </c>
    </row>
    <row r="12" spans="1:6" ht="33" x14ac:dyDescent="0.3">
      <c r="A12" s="18" t="s">
        <v>120</v>
      </c>
      <c r="B12" s="23" t="s">
        <v>121</v>
      </c>
      <c r="C12" s="17" t="s">
        <v>122</v>
      </c>
      <c r="D12" s="16" t="s">
        <v>102</v>
      </c>
      <c r="E12" s="12">
        <v>45679.746724537035</v>
      </c>
      <c r="F12" s="7" t="str">
        <f t="shared" si="0"/>
        <v>▶</v>
      </c>
    </row>
    <row r="13" spans="1:6" ht="33" x14ac:dyDescent="0.3">
      <c r="A13" s="17" t="s">
        <v>123</v>
      </c>
      <c r="B13" s="23" t="s">
        <v>124</v>
      </c>
      <c r="C13" s="17" t="s">
        <v>125</v>
      </c>
      <c r="D13" s="16" t="s">
        <v>94</v>
      </c>
      <c r="E13" s="12">
        <v>45679.74322916667</v>
      </c>
      <c r="F13" s="7" t="str">
        <f t="shared" si="0"/>
        <v>▶</v>
      </c>
    </row>
    <row r="14" spans="1:6" ht="33" x14ac:dyDescent="0.3">
      <c r="A14" s="18" t="s">
        <v>126</v>
      </c>
      <c r="B14" s="23" t="s">
        <v>127</v>
      </c>
      <c r="C14" s="17" t="s">
        <v>128</v>
      </c>
      <c r="D14" s="16" t="s">
        <v>102</v>
      </c>
      <c r="E14" s="12">
        <v>45679.741782407407</v>
      </c>
      <c r="F14" s="7" t="str">
        <f t="shared" si="0"/>
        <v>▶</v>
      </c>
    </row>
    <row r="15" spans="1:6" ht="33" x14ac:dyDescent="0.3">
      <c r="A15" s="18" t="s">
        <v>129</v>
      </c>
      <c r="B15" s="23" t="s">
        <v>130</v>
      </c>
      <c r="C15" s="17" t="s">
        <v>131</v>
      </c>
      <c r="D15" s="16" t="s">
        <v>132</v>
      </c>
      <c r="E15" s="12">
        <v>45679.741562499999</v>
      </c>
      <c r="F15" s="7" t="str">
        <f t="shared" si="0"/>
        <v>▶</v>
      </c>
    </row>
    <row r="16" spans="1:6" ht="33" x14ac:dyDescent="0.3">
      <c r="A16" s="17" t="s">
        <v>133</v>
      </c>
      <c r="B16" s="23" t="s">
        <v>134</v>
      </c>
      <c r="C16" s="17" t="s">
        <v>135</v>
      </c>
      <c r="D16" s="16" t="s">
        <v>136</v>
      </c>
      <c r="E16" s="12">
        <v>45679.739675925928</v>
      </c>
      <c r="F16" s="7" t="str">
        <f t="shared" si="0"/>
        <v>▶</v>
      </c>
    </row>
    <row r="17" spans="1:6" ht="33" x14ac:dyDescent="0.3">
      <c r="A17" s="17" t="s">
        <v>137</v>
      </c>
      <c r="B17" s="23" t="s">
        <v>138</v>
      </c>
      <c r="C17" s="17" t="s">
        <v>139</v>
      </c>
      <c r="D17" s="16" t="s">
        <v>109</v>
      </c>
      <c r="E17" s="12">
        <v>45679.73909722222</v>
      </c>
      <c r="F17" s="7" t="str">
        <f t="shared" si="0"/>
        <v>▶</v>
      </c>
    </row>
    <row r="18" spans="1:6" ht="33" x14ac:dyDescent="0.3">
      <c r="A18" s="17" t="s">
        <v>140</v>
      </c>
      <c r="B18" s="23" t="s">
        <v>141</v>
      </c>
      <c r="C18" s="17" t="s">
        <v>142</v>
      </c>
      <c r="D18" s="16" t="s">
        <v>102</v>
      </c>
      <c r="E18" s="12">
        <v>45679.738842592589</v>
      </c>
      <c r="F18" s="7" t="str">
        <f t="shared" si="0"/>
        <v>▶</v>
      </c>
    </row>
    <row r="19" spans="1:6" ht="33" x14ac:dyDescent="0.3">
      <c r="A19" s="18" t="s">
        <v>143</v>
      </c>
      <c r="B19" s="23" t="s">
        <v>144</v>
      </c>
      <c r="C19" s="17" t="s">
        <v>145</v>
      </c>
      <c r="D19" s="16" t="s">
        <v>109</v>
      </c>
      <c r="E19" s="12">
        <v>45679.738425925927</v>
      </c>
      <c r="F19" s="7" t="str">
        <f t="shared" si="0"/>
        <v>▶</v>
      </c>
    </row>
    <row r="20" spans="1:6" ht="33" x14ac:dyDescent="0.3">
      <c r="A20" s="18" t="s">
        <v>146</v>
      </c>
      <c r="B20" s="23" t="s">
        <v>147</v>
      </c>
      <c r="C20" s="17" t="s">
        <v>148</v>
      </c>
      <c r="D20" s="16" t="s">
        <v>132</v>
      </c>
      <c r="E20" s="12">
        <v>45679.738333333335</v>
      </c>
      <c r="F20" s="7" t="str">
        <f t="shared" si="0"/>
        <v>▶</v>
      </c>
    </row>
    <row r="21" spans="1:6" ht="33" x14ac:dyDescent="0.3">
      <c r="A21" s="17" t="s">
        <v>149</v>
      </c>
      <c r="B21" s="23" t="s">
        <v>150</v>
      </c>
      <c r="C21" s="17" t="s">
        <v>151</v>
      </c>
      <c r="D21" s="16" t="s">
        <v>109</v>
      </c>
      <c r="E21" s="12">
        <v>45679.735613425924</v>
      </c>
      <c r="F21" s="7" t="str">
        <f t="shared" si="0"/>
        <v>▶</v>
      </c>
    </row>
    <row r="22" spans="1:6" ht="33" x14ac:dyDescent="0.3">
      <c r="A22" s="17" t="s">
        <v>152</v>
      </c>
      <c r="B22" s="23" t="s">
        <v>153</v>
      </c>
      <c r="C22" s="17" t="s">
        <v>154</v>
      </c>
      <c r="D22" s="16" t="s">
        <v>86</v>
      </c>
      <c r="E22" s="12">
        <v>45679.729317129626</v>
      </c>
      <c r="F22" s="7" t="str">
        <f t="shared" si="0"/>
        <v>▶</v>
      </c>
    </row>
    <row r="23" spans="1:6" ht="33" x14ac:dyDescent="0.3">
      <c r="A23" s="17" t="s">
        <v>155</v>
      </c>
      <c r="B23" s="23" t="s">
        <v>156</v>
      </c>
      <c r="C23" s="17" t="s">
        <v>157</v>
      </c>
      <c r="D23" s="16" t="s">
        <v>102</v>
      </c>
      <c r="E23" s="12">
        <v>45679.729305555556</v>
      </c>
      <c r="F23" s="7" t="str">
        <f t="shared" si="0"/>
        <v>▶</v>
      </c>
    </row>
    <row r="24" spans="1:6" ht="33" x14ac:dyDescent="0.3">
      <c r="A24" s="17" t="s">
        <v>158</v>
      </c>
      <c r="B24" s="23" t="s">
        <v>159</v>
      </c>
      <c r="C24" s="17" t="s">
        <v>160</v>
      </c>
      <c r="D24" s="16" t="s">
        <v>109</v>
      </c>
      <c r="E24" s="12">
        <v>45679.725821759261</v>
      </c>
      <c r="F24" s="7" t="str">
        <f t="shared" si="0"/>
        <v>▶</v>
      </c>
    </row>
    <row r="25" spans="1:6" ht="33" x14ac:dyDescent="0.3">
      <c r="A25" s="17" t="s">
        <v>161</v>
      </c>
      <c r="B25" s="23" t="s">
        <v>162</v>
      </c>
      <c r="C25" s="17" t="s">
        <v>163</v>
      </c>
      <c r="D25" s="16" t="s">
        <v>164</v>
      </c>
      <c r="E25" s="12">
        <v>45679.722361111111</v>
      </c>
      <c r="F25" s="7" t="str">
        <f t="shared" si="0"/>
        <v>▶</v>
      </c>
    </row>
    <row r="26" spans="1:6" ht="33" x14ac:dyDescent="0.3">
      <c r="A26" s="17" t="s">
        <v>165</v>
      </c>
      <c r="B26" s="23" t="s">
        <v>166</v>
      </c>
      <c r="C26" s="17" t="s">
        <v>167</v>
      </c>
      <c r="D26" s="16" t="s">
        <v>86</v>
      </c>
      <c r="E26" s="12">
        <v>45679.717511574076</v>
      </c>
      <c r="F26" s="7" t="str">
        <f t="shared" si="0"/>
        <v>▶</v>
      </c>
    </row>
    <row r="27" spans="1:6" ht="33" x14ac:dyDescent="0.3">
      <c r="A27" s="17" t="s">
        <v>168</v>
      </c>
      <c r="B27" s="23" t="s">
        <v>169</v>
      </c>
      <c r="C27" s="17" t="s">
        <v>170</v>
      </c>
      <c r="D27" s="16" t="s">
        <v>86</v>
      </c>
      <c r="E27" s="12">
        <v>45679.711226851854</v>
      </c>
      <c r="F27" s="7" t="str">
        <f t="shared" si="0"/>
        <v>▶</v>
      </c>
    </row>
    <row r="28" spans="1:6" ht="33" x14ac:dyDescent="0.3">
      <c r="A28" s="17" t="s">
        <v>171</v>
      </c>
      <c r="B28" s="23" t="s">
        <v>172</v>
      </c>
      <c r="C28" s="17" t="s">
        <v>173</v>
      </c>
      <c r="D28" s="16" t="s">
        <v>86</v>
      </c>
      <c r="E28" s="12">
        <v>45679.70994212963</v>
      </c>
      <c r="F28" s="7" t="str">
        <f t="shared" si="0"/>
        <v>▶</v>
      </c>
    </row>
    <row r="29" spans="1:6" ht="33" x14ac:dyDescent="0.3">
      <c r="A29" s="17" t="s">
        <v>174</v>
      </c>
      <c r="B29" s="23" t="s">
        <v>175</v>
      </c>
      <c r="C29" s="17" t="s">
        <v>176</v>
      </c>
      <c r="D29" s="16" t="s">
        <v>136</v>
      </c>
      <c r="E29" s="12">
        <v>45679.709907407407</v>
      </c>
      <c r="F29" s="7" t="str">
        <f t="shared" si="0"/>
        <v>▶</v>
      </c>
    </row>
    <row r="30" spans="1:6" ht="33" x14ac:dyDescent="0.3">
      <c r="A30" s="17" t="s">
        <v>177</v>
      </c>
      <c r="B30" s="23" t="s">
        <v>178</v>
      </c>
      <c r="C30" s="17" t="s">
        <v>179</v>
      </c>
      <c r="D30" s="16" t="s">
        <v>86</v>
      </c>
      <c r="E30" s="12">
        <v>45679.708472222221</v>
      </c>
      <c r="F30" s="7" t="str">
        <f t="shared" si="0"/>
        <v>▶</v>
      </c>
    </row>
    <row r="31" spans="1:6" ht="33" x14ac:dyDescent="0.3">
      <c r="A31" s="17" t="s">
        <v>180</v>
      </c>
      <c r="B31" s="23" t="s">
        <v>181</v>
      </c>
      <c r="C31" s="17" t="s">
        <v>182</v>
      </c>
      <c r="D31" s="16" t="s">
        <v>86</v>
      </c>
      <c r="E31" s="12">
        <v>45679.706365740742</v>
      </c>
      <c r="F31" s="7" t="str">
        <f t="shared" si="0"/>
        <v>▶</v>
      </c>
    </row>
    <row r="32" spans="1:6" ht="33" x14ac:dyDescent="0.3">
      <c r="A32" s="17" t="s">
        <v>183</v>
      </c>
      <c r="B32" s="23" t="s">
        <v>184</v>
      </c>
      <c r="C32" s="17" t="s">
        <v>185</v>
      </c>
      <c r="D32" s="16" t="s">
        <v>186</v>
      </c>
      <c r="E32" s="12">
        <v>45679.705254629633</v>
      </c>
      <c r="F32" s="7" t="str">
        <f t="shared" si="0"/>
        <v>▶</v>
      </c>
    </row>
    <row r="33" spans="1:6" ht="33" x14ac:dyDescent="0.3">
      <c r="A33" s="17" t="s">
        <v>187</v>
      </c>
      <c r="B33" s="23" t="s">
        <v>188</v>
      </c>
      <c r="C33" s="17" t="s">
        <v>189</v>
      </c>
      <c r="D33" s="16" t="s">
        <v>86</v>
      </c>
      <c r="E33" s="12">
        <v>45679.704340277778</v>
      </c>
      <c r="F33" s="7" t="str">
        <f t="shared" si="0"/>
        <v>▶</v>
      </c>
    </row>
    <row r="34" spans="1:6" ht="33" x14ac:dyDescent="0.3">
      <c r="A34" s="17" t="s">
        <v>190</v>
      </c>
      <c r="B34" s="23" t="s">
        <v>191</v>
      </c>
      <c r="C34" s="17" t="s">
        <v>192</v>
      </c>
      <c r="D34" s="16" t="s">
        <v>193</v>
      </c>
      <c r="E34" s="12">
        <v>45679.702060185184</v>
      </c>
      <c r="F34" s="7" t="str">
        <f t="shared" si="0"/>
        <v>▶</v>
      </c>
    </row>
    <row r="35" spans="1:6" ht="33" x14ac:dyDescent="0.3">
      <c r="A35" s="17" t="s">
        <v>194</v>
      </c>
      <c r="B35" s="23" t="s">
        <v>195</v>
      </c>
      <c r="C35" s="17" t="s">
        <v>196</v>
      </c>
      <c r="D35" s="16" t="s">
        <v>197</v>
      </c>
      <c r="E35" s="12">
        <v>45679.702048611114</v>
      </c>
      <c r="F35" s="7" t="str">
        <f t="shared" si="0"/>
        <v>▶</v>
      </c>
    </row>
    <row r="36" spans="1:6" ht="33" x14ac:dyDescent="0.3">
      <c r="A36" s="17" t="s">
        <v>198</v>
      </c>
      <c r="B36" s="23" t="s">
        <v>199</v>
      </c>
      <c r="C36" s="17" t="s">
        <v>200</v>
      </c>
      <c r="D36" s="16" t="s">
        <v>90</v>
      </c>
      <c r="E36" s="12">
        <v>45679.69803240741</v>
      </c>
      <c r="F36" s="7" t="str">
        <f t="shared" si="0"/>
        <v>▶</v>
      </c>
    </row>
    <row r="37" spans="1:6" ht="33" x14ac:dyDescent="0.3">
      <c r="A37" s="17" t="s">
        <v>201</v>
      </c>
      <c r="B37" s="23" t="s">
        <v>202</v>
      </c>
      <c r="C37" s="17" t="s">
        <v>203</v>
      </c>
      <c r="D37" s="16" t="s">
        <v>102</v>
      </c>
      <c r="E37" s="12">
        <v>45679.695243055554</v>
      </c>
      <c r="F37" s="7" t="str">
        <f t="shared" si="0"/>
        <v>▶</v>
      </c>
    </row>
    <row r="38" spans="1:6" ht="33" x14ac:dyDescent="0.3">
      <c r="A38" s="17" t="s">
        <v>204</v>
      </c>
      <c r="B38" s="23" t="s">
        <v>205</v>
      </c>
      <c r="C38" s="17" t="s">
        <v>206</v>
      </c>
      <c r="D38" s="16" t="s">
        <v>186</v>
      </c>
      <c r="E38" s="12">
        <v>45679.694907407407</v>
      </c>
      <c r="F38" s="7" t="str">
        <f t="shared" si="0"/>
        <v>▶</v>
      </c>
    </row>
    <row r="39" spans="1:6" ht="33" x14ac:dyDescent="0.3">
      <c r="A39" s="17" t="s">
        <v>207</v>
      </c>
      <c r="B39" s="23" t="s">
        <v>208</v>
      </c>
      <c r="C39" s="17" t="s">
        <v>209</v>
      </c>
      <c r="D39" s="16" t="s">
        <v>197</v>
      </c>
      <c r="E39" s="12">
        <v>45679.692418981482</v>
      </c>
      <c r="F39" s="7" t="str">
        <f t="shared" si="0"/>
        <v>▶</v>
      </c>
    </row>
    <row r="40" spans="1:6" ht="33" x14ac:dyDescent="0.3">
      <c r="A40" s="17" t="s">
        <v>210</v>
      </c>
      <c r="B40" s="23" t="s">
        <v>211</v>
      </c>
      <c r="C40" s="17" t="s">
        <v>212</v>
      </c>
      <c r="D40" s="16" t="s">
        <v>213</v>
      </c>
      <c r="E40" s="12">
        <v>45679.684201388889</v>
      </c>
      <c r="F40" s="7" t="str">
        <f t="shared" si="0"/>
        <v>▶</v>
      </c>
    </row>
    <row r="41" spans="1:6" ht="33" x14ac:dyDescent="0.3">
      <c r="A41" s="17" t="s">
        <v>214</v>
      </c>
      <c r="B41" s="23" t="s">
        <v>215</v>
      </c>
      <c r="C41" s="17" t="s">
        <v>216</v>
      </c>
      <c r="D41" s="16" t="s">
        <v>98</v>
      </c>
      <c r="E41" s="12">
        <v>45679.684178240743</v>
      </c>
      <c r="F41" s="7" t="str">
        <f t="shared" si="0"/>
        <v>▶</v>
      </c>
    </row>
    <row r="42" spans="1:6" ht="33" x14ac:dyDescent="0.3">
      <c r="A42" s="17" t="s">
        <v>217</v>
      </c>
      <c r="B42" s="23" t="s">
        <v>218</v>
      </c>
      <c r="C42" s="17" t="s">
        <v>219</v>
      </c>
      <c r="D42" s="16" t="s">
        <v>94</v>
      </c>
      <c r="E42" s="12">
        <v>45679.682824074072</v>
      </c>
      <c r="F42" s="7" t="str">
        <f t="shared" si="0"/>
        <v>▶</v>
      </c>
    </row>
    <row r="43" spans="1:6" ht="33" x14ac:dyDescent="0.3">
      <c r="A43" s="17" t="s">
        <v>220</v>
      </c>
      <c r="B43" s="23" t="s">
        <v>221</v>
      </c>
      <c r="C43" s="17" t="s">
        <v>222</v>
      </c>
      <c r="D43" s="16" t="s">
        <v>186</v>
      </c>
      <c r="E43" s="12">
        <v>45679.680266203701</v>
      </c>
      <c r="F43" s="7" t="str">
        <f t="shared" si="0"/>
        <v>▶</v>
      </c>
    </row>
    <row r="44" spans="1:6" ht="33" x14ac:dyDescent="0.3">
      <c r="A44" s="17" t="s">
        <v>223</v>
      </c>
      <c r="B44" s="23" t="s">
        <v>224</v>
      </c>
      <c r="C44" s="17" t="s">
        <v>225</v>
      </c>
      <c r="D44" s="16" t="s">
        <v>186</v>
      </c>
      <c r="E44" s="12">
        <v>45679.679108796299</v>
      </c>
      <c r="F44" s="7" t="str">
        <f t="shared" si="0"/>
        <v>▶</v>
      </c>
    </row>
    <row r="45" spans="1:6" ht="33" x14ac:dyDescent="0.3">
      <c r="A45" s="17" t="s">
        <v>226</v>
      </c>
      <c r="B45" s="23" t="s">
        <v>227</v>
      </c>
      <c r="C45" s="17" t="s">
        <v>228</v>
      </c>
      <c r="D45" s="16" t="s">
        <v>136</v>
      </c>
      <c r="E45" s="12">
        <v>45679.678576388891</v>
      </c>
      <c r="F45" s="7" t="str">
        <f t="shared" si="0"/>
        <v>▶</v>
      </c>
    </row>
    <row r="46" spans="1:6" ht="33" x14ac:dyDescent="0.3">
      <c r="A46" s="17" t="s">
        <v>229</v>
      </c>
      <c r="B46" s="23" t="s">
        <v>230</v>
      </c>
      <c r="C46" s="17" t="s">
        <v>231</v>
      </c>
      <c r="D46" s="16" t="s">
        <v>102</v>
      </c>
      <c r="E46" s="12">
        <v>45679.677905092591</v>
      </c>
      <c r="F46" s="7" t="str">
        <f t="shared" si="0"/>
        <v>▶</v>
      </c>
    </row>
    <row r="47" spans="1:6" ht="33" x14ac:dyDescent="0.3">
      <c r="A47" s="17" t="s">
        <v>232</v>
      </c>
      <c r="B47" s="23" t="s">
        <v>233</v>
      </c>
      <c r="C47" s="17" t="s">
        <v>234</v>
      </c>
      <c r="D47" s="16" t="s">
        <v>186</v>
      </c>
      <c r="E47" s="12">
        <v>45679.677199074074</v>
      </c>
      <c r="F47" s="7" t="str">
        <f t="shared" si="0"/>
        <v>▶</v>
      </c>
    </row>
    <row r="48" spans="1:6" ht="33" x14ac:dyDescent="0.3">
      <c r="A48" s="17" t="s">
        <v>235</v>
      </c>
      <c r="B48" s="23" t="s">
        <v>236</v>
      </c>
      <c r="C48" s="17" t="s">
        <v>237</v>
      </c>
      <c r="D48" s="16" t="s">
        <v>98</v>
      </c>
      <c r="E48" s="12">
        <v>45679.676620370374</v>
      </c>
      <c r="F48" s="7" t="str">
        <f t="shared" si="0"/>
        <v>▶</v>
      </c>
    </row>
    <row r="49" spans="1:6" ht="33" x14ac:dyDescent="0.3">
      <c r="A49" s="17" t="s">
        <v>238</v>
      </c>
      <c r="B49" s="23" t="s">
        <v>239</v>
      </c>
      <c r="C49" s="17" t="s">
        <v>240</v>
      </c>
      <c r="D49" s="16" t="s">
        <v>116</v>
      </c>
      <c r="E49" s="12">
        <v>45679.675833333335</v>
      </c>
      <c r="F49" s="7" t="str">
        <f t="shared" si="0"/>
        <v>▶</v>
      </c>
    </row>
    <row r="50" spans="1:6" ht="33" x14ac:dyDescent="0.3">
      <c r="A50" s="17" t="s">
        <v>241</v>
      </c>
      <c r="B50" s="23" t="s">
        <v>242</v>
      </c>
      <c r="C50" s="17" t="s">
        <v>243</v>
      </c>
      <c r="D50" s="16" t="s">
        <v>244</v>
      </c>
      <c r="E50" s="12">
        <v>45679.674479166664</v>
      </c>
      <c r="F50" s="7" t="str">
        <f t="shared" si="0"/>
        <v>▶</v>
      </c>
    </row>
    <row r="51" spans="1:6" ht="33" x14ac:dyDescent="0.3">
      <c r="A51" s="17" t="s">
        <v>245</v>
      </c>
      <c r="B51" s="23" t="s">
        <v>246</v>
      </c>
      <c r="C51" s="17" t="s">
        <v>247</v>
      </c>
      <c r="D51" s="16" t="s">
        <v>164</v>
      </c>
      <c r="E51" s="12">
        <v>45679.672997685186</v>
      </c>
      <c r="F51" s="7" t="str">
        <f t="shared" si="0"/>
        <v>▶</v>
      </c>
    </row>
    <row r="52" spans="1:6" ht="33" x14ac:dyDescent="0.3">
      <c r="A52" s="17" t="s">
        <v>248</v>
      </c>
      <c r="B52" s="23" t="s">
        <v>249</v>
      </c>
      <c r="C52" s="17" t="s">
        <v>250</v>
      </c>
      <c r="D52" s="16" t="s">
        <v>186</v>
      </c>
      <c r="E52" s="12">
        <v>45679.672893518517</v>
      </c>
      <c r="F52" s="7" t="str">
        <f t="shared" si="0"/>
        <v>▶</v>
      </c>
    </row>
    <row r="53" spans="1:6" ht="33" x14ac:dyDescent="0.3">
      <c r="A53" s="17" t="s">
        <v>251</v>
      </c>
      <c r="B53" s="23" t="s">
        <v>252</v>
      </c>
      <c r="C53" s="17" t="s">
        <v>253</v>
      </c>
      <c r="D53" s="16" t="s">
        <v>116</v>
      </c>
      <c r="E53" s="12">
        <v>45679.669699074075</v>
      </c>
      <c r="F53" s="7" t="str">
        <f t="shared" si="0"/>
        <v>▶</v>
      </c>
    </row>
    <row r="54" spans="1:6" ht="33" x14ac:dyDescent="0.3">
      <c r="A54" s="17" t="s">
        <v>254</v>
      </c>
      <c r="B54" s="23" t="s">
        <v>255</v>
      </c>
      <c r="C54" s="17" t="s">
        <v>256</v>
      </c>
      <c r="D54" s="16" t="s">
        <v>193</v>
      </c>
      <c r="E54" s="12">
        <v>45679.669583333336</v>
      </c>
      <c r="F54" s="7" t="str">
        <f t="shared" si="0"/>
        <v>▶</v>
      </c>
    </row>
    <row r="55" spans="1:6" ht="33" x14ac:dyDescent="0.3">
      <c r="A55" s="17" t="s">
        <v>257</v>
      </c>
      <c r="B55" s="23" t="s">
        <v>258</v>
      </c>
      <c r="C55" s="17" t="s">
        <v>259</v>
      </c>
      <c r="D55" s="16" t="s">
        <v>102</v>
      </c>
      <c r="E55" s="12">
        <v>45679.665381944447</v>
      </c>
      <c r="F55" s="7" t="str">
        <f t="shared" si="0"/>
        <v>▶</v>
      </c>
    </row>
    <row r="56" spans="1:6" ht="33" x14ac:dyDescent="0.3">
      <c r="A56" s="17" t="s">
        <v>260</v>
      </c>
      <c r="B56" s="23" t="s">
        <v>261</v>
      </c>
      <c r="C56" s="17" t="s">
        <v>262</v>
      </c>
      <c r="D56" s="16" t="s">
        <v>193</v>
      </c>
      <c r="E56" s="12">
        <v>45679.665243055555</v>
      </c>
      <c r="F56" s="7" t="str">
        <f t="shared" si="0"/>
        <v>▶</v>
      </c>
    </row>
    <row r="57" spans="1:6" ht="33" x14ac:dyDescent="0.3">
      <c r="A57" s="17" t="s">
        <v>263</v>
      </c>
      <c r="B57" s="23" t="s">
        <v>264</v>
      </c>
      <c r="C57" s="17" t="s">
        <v>265</v>
      </c>
      <c r="D57" s="16" t="s">
        <v>94</v>
      </c>
      <c r="E57" s="12">
        <v>45679.657800925925</v>
      </c>
      <c r="F57" s="7" t="str">
        <f t="shared" si="0"/>
        <v>▶</v>
      </c>
    </row>
    <row r="58" spans="1:6" ht="33" x14ac:dyDescent="0.3">
      <c r="A58" s="17" t="s">
        <v>266</v>
      </c>
      <c r="B58" s="23" t="s">
        <v>267</v>
      </c>
      <c r="C58" s="17" t="s">
        <v>268</v>
      </c>
      <c r="D58" s="16" t="s">
        <v>86</v>
      </c>
      <c r="E58" s="12">
        <v>45679.657083333332</v>
      </c>
      <c r="F58" s="7" t="str">
        <f t="shared" si="0"/>
        <v>▶</v>
      </c>
    </row>
    <row r="59" spans="1:6" ht="33" x14ac:dyDescent="0.3">
      <c r="A59" s="17" t="s">
        <v>269</v>
      </c>
      <c r="B59" s="23" t="s">
        <v>270</v>
      </c>
      <c r="C59" s="17" t="s">
        <v>271</v>
      </c>
      <c r="D59" s="16" t="s">
        <v>102</v>
      </c>
      <c r="E59" s="12">
        <v>45679.655763888892</v>
      </c>
      <c r="F59" s="7" t="str">
        <f t="shared" si="0"/>
        <v>▶</v>
      </c>
    </row>
    <row r="60" spans="1:6" ht="33" x14ac:dyDescent="0.3">
      <c r="A60" s="17" t="s">
        <v>272</v>
      </c>
      <c r="B60" s="23" t="s">
        <v>273</v>
      </c>
      <c r="C60" s="17" t="s">
        <v>274</v>
      </c>
      <c r="D60" s="16" t="s">
        <v>186</v>
      </c>
      <c r="E60" s="12">
        <v>45679.655162037037</v>
      </c>
      <c r="F60" s="7" t="str">
        <f t="shared" si="0"/>
        <v>▶</v>
      </c>
    </row>
    <row r="61" spans="1:6" ht="33" x14ac:dyDescent="0.3">
      <c r="A61" s="17" t="s">
        <v>275</v>
      </c>
      <c r="B61" s="23" t="s">
        <v>276</v>
      </c>
      <c r="C61" s="17" t="s">
        <v>277</v>
      </c>
      <c r="D61" s="16" t="s">
        <v>86</v>
      </c>
      <c r="E61" s="12">
        <v>45679.654305555552</v>
      </c>
      <c r="F61" s="7" t="str">
        <f t="shared" si="0"/>
        <v>▶</v>
      </c>
    </row>
    <row r="62" spans="1:6" ht="33" x14ac:dyDescent="0.3">
      <c r="A62" s="17" t="s">
        <v>278</v>
      </c>
      <c r="B62" s="23" t="s">
        <v>279</v>
      </c>
      <c r="C62" s="17" t="s">
        <v>280</v>
      </c>
      <c r="D62" s="16" t="s">
        <v>164</v>
      </c>
      <c r="E62" s="12">
        <v>45679.645995370367</v>
      </c>
      <c r="F62" s="7" t="str">
        <f t="shared" si="0"/>
        <v>▶</v>
      </c>
    </row>
    <row r="63" spans="1:6" ht="33" x14ac:dyDescent="0.3">
      <c r="A63" s="17" t="s">
        <v>281</v>
      </c>
      <c r="B63" s="23" t="s">
        <v>282</v>
      </c>
      <c r="C63" s="17" t="s">
        <v>283</v>
      </c>
      <c r="D63" s="16" t="s">
        <v>102</v>
      </c>
      <c r="E63" s="12">
        <v>45679.644618055558</v>
      </c>
      <c r="F63" s="7" t="str">
        <f t="shared" si="0"/>
        <v>▶</v>
      </c>
    </row>
    <row r="64" spans="1:6" ht="33" x14ac:dyDescent="0.3">
      <c r="A64" s="17" t="s">
        <v>284</v>
      </c>
      <c r="B64" s="23" t="s">
        <v>285</v>
      </c>
      <c r="C64" s="17" t="s">
        <v>286</v>
      </c>
      <c r="D64" s="16" t="s">
        <v>287</v>
      </c>
      <c r="E64" s="12">
        <v>45679.642465277779</v>
      </c>
      <c r="F64" s="7" t="str">
        <f t="shared" si="0"/>
        <v>▶</v>
      </c>
    </row>
    <row r="65" spans="1:6" ht="33" x14ac:dyDescent="0.3">
      <c r="A65" s="17" t="s">
        <v>288</v>
      </c>
      <c r="B65" s="23" t="s">
        <v>289</v>
      </c>
      <c r="C65" s="18" t="s">
        <v>290</v>
      </c>
      <c r="D65" s="16" t="s">
        <v>197</v>
      </c>
      <c r="E65" s="12">
        <v>45679.636562500003</v>
      </c>
      <c r="F65" s="7" t="str">
        <f t="shared" si="0"/>
        <v>▶</v>
      </c>
    </row>
    <row r="66" spans="1:6" ht="33" x14ac:dyDescent="0.3">
      <c r="A66" s="17" t="s">
        <v>291</v>
      </c>
      <c r="B66" s="23" t="s">
        <v>292</v>
      </c>
      <c r="C66" s="17" t="s">
        <v>293</v>
      </c>
      <c r="D66" s="16" t="s">
        <v>197</v>
      </c>
      <c r="E66" s="12">
        <v>45679.635057870371</v>
      </c>
      <c r="F66" s="7" t="str">
        <f t="shared" si="0"/>
        <v>▶</v>
      </c>
    </row>
    <row r="67" spans="1:6" ht="33" x14ac:dyDescent="0.3">
      <c r="A67" s="17" t="s">
        <v>294</v>
      </c>
      <c r="B67" s="23" t="s">
        <v>295</v>
      </c>
      <c r="C67" s="17" t="s">
        <v>296</v>
      </c>
      <c r="D67" s="16" t="s">
        <v>193</v>
      </c>
      <c r="E67" s="12">
        <v>45679.634444444448</v>
      </c>
      <c r="F67" s="7" t="str">
        <f t="shared" ref="F67:F130" si="1">IF(ISBLANK($B67),"",HYPERLINK($B67,"▶"))</f>
        <v>▶</v>
      </c>
    </row>
    <row r="68" spans="1:6" ht="33" x14ac:dyDescent="0.3">
      <c r="A68" s="17" t="s">
        <v>297</v>
      </c>
      <c r="B68" s="23" t="s">
        <v>298</v>
      </c>
      <c r="C68" s="17" t="s">
        <v>299</v>
      </c>
      <c r="D68" s="16" t="s">
        <v>136</v>
      </c>
      <c r="E68" s="12">
        <v>45679.6327662037</v>
      </c>
      <c r="F68" s="7" t="str">
        <f t="shared" si="1"/>
        <v>▶</v>
      </c>
    </row>
    <row r="69" spans="1:6" ht="33" x14ac:dyDescent="0.3">
      <c r="A69" s="17" t="s">
        <v>300</v>
      </c>
      <c r="B69" s="23" t="s">
        <v>301</v>
      </c>
      <c r="C69" s="17" t="s">
        <v>302</v>
      </c>
      <c r="D69" s="16" t="s">
        <v>132</v>
      </c>
      <c r="E69" s="12">
        <v>45679.623425925929</v>
      </c>
      <c r="F69" s="7" t="str">
        <f t="shared" si="1"/>
        <v>▶</v>
      </c>
    </row>
    <row r="70" spans="1:6" ht="33" x14ac:dyDescent="0.3">
      <c r="A70" s="18" t="s">
        <v>303</v>
      </c>
      <c r="B70" s="23" t="s">
        <v>304</v>
      </c>
      <c r="C70" s="17" t="s">
        <v>305</v>
      </c>
      <c r="D70" s="16" t="s">
        <v>193</v>
      </c>
      <c r="E70" s="12">
        <v>45679.620659722219</v>
      </c>
      <c r="F70" s="7" t="str">
        <f t="shared" si="1"/>
        <v>▶</v>
      </c>
    </row>
    <row r="71" spans="1:6" ht="33" x14ac:dyDescent="0.3">
      <c r="A71" s="17" t="s">
        <v>306</v>
      </c>
      <c r="B71" s="23" t="s">
        <v>307</v>
      </c>
      <c r="C71" s="17" t="s">
        <v>308</v>
      </c>
      <c r="D71" s="16" t="s">
        <v>94</v>
      </c>
      <c r="E71" s="12">
        <v>45679.620300925926</v>
      </c>
      <c r="F71" s="7" t="str">
        <f t="shared" si="1"/>
        <v>▶</v>
      </c>
    </row>
    <row r="72" spans="1:6" ht="33" x14ac:dyDescent="0.3">
      <c r="A72" s="17" t="s">
        <v>309</v>
      </c>
      <c r="B72" s="23" t="s">
        <v>310</v>
      </c>
      <c r="C72" s="17" t="s">
        <v>311</v>
      </c>
      <c r="D72" s="16" t="s">
        <v>116</v>
      </c>
      <c r="E72" s="12">
        <v>45679.613321759258</v>
      </c>
      <c r="F72" s="7" t="str">
        <f t="shared" si="1"/>
        <v>▶</v>
      </c>
    </row>
    <row r="73" spans="1:6" ht="33" x14ac:dyDescent="0.3">
      <c r="A73" s="18" t="s">
        <v>312</v>
      </c>
      <c r="B73" s="23" t="s">
        <v>313</v>
      </c>
      <c r="C73" s="17" t="s">
        <v>314</v>
      </c>
      <c r="D73" s="16" t="s">
        <v>315</v>
      </c>
      <c r="E73" s="12">
        <v>45679.598773148151</v>
      </c>
      <c r="F73" s="7" t="str">
        <f t="shared" si="1"/>
        <v>▶</v>
      </c>
    </row>
    <row r="74" spans="1:6" ht="33" x14ac:dyDescent="0.3">
      <c r="A74" s="17" t="s">
        <v>316</v>
      </c>
      <c r="B74" s="23" t="s">
        <v>317</v>
      </c>
      <c r="C74" s="17" t="s">
        <v>318</v>
      </c>
      <c r="D74" s="16" t="s">
        <v>193</v>
      </c>
      <c r="E74" s="12">
        <v>45679.596400462964</v>
      </c>
      <c r="F74" s="7" t="str">
        <f t="shared" si="1"/>
        <v>▶</v>
      </c>
    </row>
    <row r="75" spans="1:6" ht="33" x14ac:dyDescent="0.3">
      <c r="A75" s="17" t="s">
        <v>319</v>
      </c>
      <c r="B75" s="23" t="s">
        <v>320</v>
      </c>
      <c r="C75" s="17" t="s">
        <v>321</v>
      </c>
      <c r="D75" s="16" t="s">
        <v>102</v>
      </c>
      <c r="E75" s="12">
        <v>45679.586192129631</v>
      </c>
      <c r="F75" s="7" t="str">
        <f t="shared" si="1"/>
        <v>▶</v>
      </c>
    </row>
    <row r="76" spans="1:6" ht="33" x14ac:dyDescent="0.3">
      <c r="A76" s="17" t="s">
        <v>322</v>
      </c>
      <c r="B76" s="23" t="s">
        <v>323</v>
      </c>
      <c r="C76" s="17" t="s">
        <v>324</v>
      </c>
      <c r="D76" s="16" t="s">
        <v>244</v>
      </c>
      <c r="E76" s="12">
        <v>45679.583333333336</v>
      </c>
      <c r="F76" s="7" t="str">
        <f t="shared" si="1"/>
        <v>▶</v>
      </c>
    </row>
    <row r="77" spans="1:6" ht="33" x14ac:dyDescent="0.3">
      <c r="A77" s="17" t="s">
        <v>325</v>
      </c>
      <c r="B77" s="23" t="s">
        <v>326</v>
      </c>
      <c r="C77" s="17" t="s">
        <v>327</v>
      </c>
      <c r="D77" s="16" t="s">
        <v>116</v>
      </c>
      <c r="E77" s="12">
        <v>45679.582766203705</v>
      </c>
      <c r="F77" s="7" t="str">
        <f t="shared" si="1"/>
        <v>▶</v>
      </c>
    </row>
    <row r="78" spans="1:6" ht="33" x14ac:dyDescent="0.3">
      <c r="A78" s="17" t="s">
        <v>328</v>
      </c>
      <c r="B78" s="23" t="s">
        <v>329</v>
      </c>
      <c r="C78" s="17" t="s">
        <v>330</v>
      </c>
      <c r="D78" s="16" t="s">
        <v>102</v>
      </c>
      <c r="E78" s="12">
        <v>45679.582719907405</v>
      </c>
      <c r="F78" s="7" t="str">
        <f t="shared" si="1"/>
        <v>▶</v>
      </c>
    </row>
    <row r="79" spans="1:6" ht="33" x14ac:dyDescent="0.3">
      <c r="A79" s="17" t="s">
        <v>331</v>
      </c>
      <c r="B79" s="23" t="s">
        <v>332</v>
      </c>
      <c r="C79" s="17" t="s">
        <v>333</v>
      </c>
      <c r="D79" s="16" t="s">
        <v>86</v>
      </c>
      <c r="E79" s="12">
        <v>45679.525081018517</v>
      </c>
      <c r="F79" s="7" t="str">
        <f t="shared" si="1"/>
        <v>▶</v>
      </c>
    </row>
    <row r="80" spans="1:6" ht="33" x14ac:dyDescent="0.3">
      <c r="A80" s="17" t="s">
        <v>334</v>
      </c>
      <c r="B80" s="23" t="s">
        <v>335</v>
      </c>
      <c r="C80" s="17" t="s">
        <v>336</v>
      </c>
      <c r="D80" s="16" t="s">
        <v>337</v>
      </c>
      <c r="E80" s="12">
        <v>45679.504282407404</v>
      </c>
      <c r="F80" s="7" t="str">
        <f t="shared" si="1"/>
        <v>▶</v>
      </c>
    </row>
    <row r="81" spans="1:6" ht="33" x14ac:dyDescent="0.3">
      <c r="A81" s="17" t="s">
        <v>338</v>
      </c>
      <c r="B81" s="23" t="s">
        <v>339</v>
      </c>
      <c r="C81" s="17" t="s">
        <v>340</v>
      </c>
      <c r="D81" s="16" t="s">
        <v>86</v>
      </c>
      <c r="E81" s="12">
        <v>45679.500185185185</v>
      </c>
      <c r="F81" s="7" t="str">
        <f t="shared" si="1"/>
        <v>▶</v>
      </c>
    </row>
    <row r="82" spans="1:6" ht="33" x14ac:dyDescent="0.3">
      <c r="A82" s="17" t="s">
        <v>341</v>
      </c>
      <c r="B82" s="23" t="s">
        <v>342</v>
      </c>
      <c r="C82" s="17" t="s">
        <v>343</v>
      </c>
      <c r="D82" s="16" t="s">
        <v>344</v>
      </c>
      <c r="E82" s="12">
        <v>45679.498969907407</v>
      </c>
      <c r="F82" s="7" t="str">
        <f t="shared" si="1"/>
        <v>▶</v>
      </c>
    </row>
    <row r="83" spans="1:6" ht="33" x14ac:dyDescent="0.3">
      <c r="A83" s="18" t="s">
        <v>345</v>
      </c>
      <c r="B83" s="23" t="s">
        <v>346</v>
      </c>
      <c r="C83" s="17" t="s">
        <v>347</v>
      </c>
      <c r="D83" s="16" t="s">
        <v>132</v>
      </c>
      <c r="E83" s="12">
        <v>45679.481747685182</v>
      </c>
      <c r="F83" s="7" t="str">
        <f t="shared" si="1"/>
        <v>▶</v>
      </c>
    </row>
    <row r="84" spans="1:6" ht="33" x14ac:dyDescent="0.3">
      <c r="A84" s="17" t="s">
        <v>348</v>
      </c>
      <c r="B84" s="23" t="s">
        <v>349</v>
      </c>
      <c r="C84" s="17" t="s">
        <v>350</v>
      </c>
      <c r="D84" s="16" t="s">
        <v>109</v>
      </c>
      <c r="E84" s="12">
        <v>45679.471006944441</v>
      </c>
      <c r="F84" s="7" t="str">
        <f t="shared" si="1"/>
        <v>▶</v>
      </c>
    </row>
    <row r="85" spans="1:6" ht="33" x14ac:dyDescent="0.3">
      <c r="A85" s="17" t="s">
        <v>351</v>
      </c>
      <c r="B85" s="23" t="s">
        <v>352</v>
      </c>
      <c r="C85" s="17" t="s">
        <v>353</v>
      </c>
      <c r="D85" s="16" t="s">
        <v>354</v>
      </c>
      <c r="E85" s="12">
        <v>45679.469270833331</v>
      </c>
      <c r="F85" s="7" t="str">
        <f t="shared" si="1"/>
        <v>▶</v>
      </c>
    </row>
    <row r="86" spans="1:6" ht="33" x14ac:dyDescent="0.3">
      <c r="A86" s="18" t="s">
        <v>355</v>
      </c>
      <c r="B86" s="23" t="s">
        <v>356</v>
      </c>
      <c r="C86" s="17" t="s">
        <v>357</v>
      </c>
      <c r="D86" s="16" t="s">
        <v>94</v>
      </c>
      <c r="E86" s="12">
        <v>45679.468263888892</v>
      </c>
      <c r="F86" s="7" t="str">
        <f t="shared" si="1"/>
        <v>▶</v>
      </c>
    </row>
    <row r="87" spans="1:6" ht="33" x14ac:dyDescent="0.3">
      <c r="A87" s="17" t="s">
        <v>358</v>
      </c>
      <c r="B87" s="23" t="s">
        <v>359</v>
      </c>
      <c r="C87" s="17" t="s">
        <v>360</v>
      </c>
      <c r="D87" s="16" t="s">
        <v>109</v>
      </c>
      <c r="E87" s="12">
        <v>45679.468252314815</v>
      </c>
      <c r="F87" s="7" t="str">
        <f t="shared" si="1"/>
        <v>▶</v>
      </c>
    </row>
    <row r="88" spans="1:6" ht="33" x14ac:dyDescent="0.3">
      <c r="A88" s="17" t="s">
        <v>361</v>
      </c>
      <c r="B88" s="23" t="s">
        <v>362</v>
      </c>
      <c r="C88" s="17" t="s">
        <v>363</v>
      </c>
      <c r="D88" s="16" t="s">
        <v>98</v>
      </c>
      <c r="E88" s="12">
        <v>45679.466145833336</v>
      </c>
      <c r="F88" s="7" t="str">
        <f t="shared" si="1"/>
        <v>▶</v>
      </c>
    </row>
    <row r="89" spans="1:6" ht="33" x14ac:dyDescent="0.3">
      <c r="A89" s="17" t="s">
        <v>364</v>
      </c>
      <c r="B89" s="23" t="s">
        <v>365</v>
      </c>
      <c r="C89" s="17" t="s">
        <v>366</v>
      </c>
      <c r="D89" s="16" t="s">
        <v>90</v>
      </c>
      <c r="E89" s="12">
        <v>45679.465358796297</v>
      </c>
      <c r="F89" s="7" t="str">
        <f t="shared" si="1"/>
        <v>▶</v>
      </c>
    </row>
    <row r="90" spans="1:6" ht="33" x14ac:dyDescent="0.3">
      <c r="A90" s="17" t="s">
        <v>367</v>
      </c>
      <c r="B90" s="23" t="s">
        <v>368</v>
      </c>
      <c r="C90" s="17" t="s">
        <v>369</v>
      </c>
      <c r="D90" s="16" t="s">
        <v>193</v>
      </c>
      <c r="E90" s="12">
        <v>45679.463310185187</v>
      </c>
      <c r="F90" s="7" t="str">
        <f t="shared" si="1"/>
        <v>▶</v>
      </c>
    </row>
    <row r="91" spans="1:6" ht="33" x14ac:dyDescent="0.3">
      <c r="A91" s="17" t="s">
        <v>370</v>
      </c>
      <c r="B91" s="23" t="s">
        <v>371</v>
      </c>
      <c r="C91" s="17" t="s">
        <v>372</v>
      </c>
      <c r="D91" s="16" t="s">
        <v>94</v>
      </c>
      <c r="E91" s="12">
        <v>45679.453622685185</v>
      </c>
      <c r="F91" s="7" t="str">
        <f t="shared" si="1"/>
        <v>▶</v>
      </c>
    </row>
    <row r="92" spans="1:6" ht="33" x14ac:dyDescent="0.3">
      <c r="A92" s="17" t="s">
        <v>373</v>
      </c>
      <c r="B92" s="23" t="s">
        <v>374</v>
      </c>
      <c r="C92" s="17" t="s">
        <v>375</v>
      </c>
      <c r="D92" s="16" t="s">
        <v>186</v>
      </c>
      <c r="E92" s="12">
        <v>45679.448518518519</v>
      </c>
      <c r="F92" s="7" t="str">
        <f t="shared" si="1"/>
        <v>▶</v>
      </c>
    </row>
    <row r="93" spans="1:6" ht="33" x14ac:dyDescent="0.3">
      <c r="A93" s="17" t="s">
        <v>376</v>
      </c>
      <c r="B93" s="23" t="s">
        <v>377</v>
      </c>
      <c r="C93" s="17" t="s">
        <v>378</v>
      </c>
      <c r="D93" s="16" t="s">
        <v>102</v>
      </c>
      <c r="E93" s="12">
        <v>45679.446006944447</v>
      </c>
      <c r="F93" s="7" t="str">
        <f t="shared" si="1"/>
        <v>▶</v>
      </c>
    </row>
    <row r="94" spans="1:6" ht="33" x14ac:dyDescent="0.3">
      <c r="A94" s="17" t="s">
        <v>379</v>
      </c>
      <c r="B94" s="23" t="s">
        <v>380</v>
      </c>
      <c r="C94" s="17" t="s">
        <v>381</v>
      </c>
      <c r="D94" s="16" t="s">
        <v>98</v>
      </c>
      <c r="E94" s="12">
        <v>45679.44458333333</v>
      </c>
      <c r="F94" s="7" t="str">
        <f t="shared" si="1"/>
        <v>▶</v>
      </c>
    </row>
    <row r="95" spans="1:6" ht="33" x14ac:dyDescent="0.3">
      <c r="A95" s="17" t="s">
        <v>382</v>
      </c>
      <c r="B95" s="23" t="s">
        <v>383</v>
      </c>
      <c r="C95" s="17" t="s">
        <v>384</v>
      </c>
      <c r="D95" s="16" t="s">
        <v>86</v>
      </c>
      <c r="E95" s="12">
        <v>45679.44394675926</v>
      </c>
      <c r="F95" s="7" t="str">
        <f t="shared" si="1"/>
        <v>▶</v>
      </c>
    </row>
    <row r="96" spans="1:6" ht="33" x14ac:dyDescent="0.3">
      <c r="A96" s="17" t="s">
        <v>385</v>
      </c>
      <c r="B96" s="23" t="s">
        <v>386</v>
      </c>
      <c r="C96" s="17" t="s">
        <v>387</v>
      </c>
      <c r="D96" s="16" t="s">
        <v>98</v>
      </c>
      <c r="E96" s="12">
        <v>45679.44327546296</v>
      </c>
      <c r="F96" s="7" t="str">
        <f t="shared" si="1"/>
        <v>▶</v>
      </c>
    </row>
    <row r="97" spans="1:6" ht="33" x14ac:dyDescent="0.3">
      <c r="A97" s="17" t="s">
        <v>388</v>
      </c>
      <c r="B97" s="23" t="s">
        <v>389</v>
      </c>
      <c r="C97" s="17" t="s">
        <v>390</v>
      </c>
      <c r="D97" s="16" t="s">
        <v>86</v>
      </c>
      <c r="E97" s="12">
        <v>45679.436296296299</v>
      </c>
      <c r="F97" s="7" t="str">
        <f t="shared" si="1"/>
        <v>▶</v>
      </c>
    </row>
    <row r="98" spans="1:6" ht="33" x14ac:dyDescent="0.3">
      <c r="A98" s="17" t="s">
        <v>391</v>
      </c>
      <c r="B98" s="23" t="s">
        <v>392</v>
      </c>
      <c r="C98" s="17" t="s">
        <v>393</v>
      </c>
      <c r="D98" s="16" t="s">
        <v>197</v>
      </c>
      <c r="E98" s="12">
        <v>45679.435208333336</v>
      </c>
      <c r="F98" s="7" t="str">
        <f t="shared" si="1"/>
        <v>▶</v>
      </c>
    </row>
    <row r="99" spans="1:6" ht="33" x14ac:dyDescent="0.3">
      <c r="A99" s="17" t="s">
        <v>394</v>
      </c>
      <c r="B99" s="23" t="s">
        <v>395</v>
      </c>
      <c r="C99" s="17" t="s">
        <v>396</v>
      </c>
      <c r="D99" s="16" t="s">
        <v>244</v>
      </c>
      <c r="E99" s="12">
        <v>45679.434571759259</v>
      </c>
      <c r="F99" s="7" t="str">
        <f t="shared" si="1"/>
        <v>▶</v>
      </c>
    </row>
    <row r="100" spans="1:6" ht="33" x14ac:dyDescent="0.3">
      <c r="A100" s="17" t="s">
        <v>397</v>
      </c>
      <c r="B100" s="23" t="s">
        <v>398</v>
      </c>
      <c r="C100" s="17" t="s">
        <v>399</v>
      </c>
      <c r="D100" s="16" t="s">
        <v>132</v>
      </c>
      <c r="E100" s="12">
        <v>45679.43340277778</v>
      </c>
      <c r="F100" s="7" t="str">
        <f t="shared" si="1"/>
        <v>▶</v>
      </c>
    </row>
    <row r="101" spans="1:6" ht="33" x14ac:dyDescent="0.3">
      <c r="A101" s="17" t="s">
        <v>400</v>
      </c>
      <c r="B101" s="23" t="s">
        <v>401</v>
      </c>
      <c r="C101" s="17" t="s">
        <v>402</v>
      </c>
      <c r="D101" s="16" t="s">
        <v>102</v>
      </c>
      <c r="E101" s="12">
        <v>45679.432743055557</v>
      </c>
      <c r="F101" s="7" t="str">
        <f t="shared" si="1"/>
        <v>▶</v>
      </c>
    </row>
    <row r="102" spans="1:6" ht="33" x14ac:dyDescent="0.3">
      <c r="A102" s="17" t="s">
        <v>403</v>
      </c>
      <c r="B102" s="23" t="s">
        <v>404</v>
      </c>
      <c r="C102" s="17" t="s">
        <v>405</v>
      </c>
      <c r="D102" s="16" t="s">
        <v>197</v>
      </c>
      <c r="E102" s="12">
        <v>45679.42391203704</v>
      </c>
      <c r="F102" s="7" t="str">
        <f t="shared" si="1"/>
        <v>▶</v>
      </c>
    </row>
    <row r="103" spans="1:6" ht="33" x14ac:dyDescent="0.3">
      <c r="A103" s="17" t="s">
        <v>406</v>
      </c>
      <c r="B103" s="23" t="s">
        <v>407</v>
      </c>
      <c r="C103" s="17" t="s">
        <v>408</v>
      </c>
      <c r="D103" s="16" t="s">
        <v>136</v>
      </c>
      <c r="E103" s="12">
        <v>45679.41747685185</v>
      </c>
      <c r="F103" s="7" t="str">
        <f t="shared" si="1"/>
        <v>▶</v>
      </c>
    </row>
    <row r="104" spans="1:6" ht="33" x14ac:dyDescent="0.3">
      <c r="A104" s="17" t="s">
        <v>409</v>
      </c>
      <c r="B104" s="23" t="s">
        <v>410</v>
      </c>
      <c r="C104" s="17" t="s">
        <v>411</v>
      </c>
      <c r="D104" s="16" t="s">
        <v>244</v>
      </c>
      <c r="E104" s="12">
        <v>45679.417372685188</v>
      </c>
      <c r="F104" s="7" t="str">
        <f t="shared" si="1"/>
        <v>▶</v>
      </c>
    </row>
    <row r="105" spans="1:6" ht="33" x14ac:dyDescent="0.3">
      <c r="A105" s="17" t="s">
        <v>412</v>
      </c>
      <c r="B105" s="23" t="s">
        <v>413</v>
      </c>
      <c r="C105" s="17" t="s">
        <v>414</v>
      </c>
      <c r="D105" s="16" t="s">
        <v>98</v>
      </c>
      <c r="E105" s="12">
        <v>45679.414085648146</v>
      </c>
      <c r="F105" s="7" t="str">
        <f t="shared" si="1"/>
        <v>▶</v>
      </c>
    </row>
    <row r="106" spans="1:6" ht="33" x14ac:dyDescent="0.3">
      <c r="A106" s="17" t="s">
        <v>415</v>
      </c>
      <c r="B106" s="23" t="s">
        <v>416</v>
      </c>
      <c r="C106" s="17" t="s">
        <v>417</v>
      </c>
      <c r="D106" s="16" t="s">
        <v>354</v>
      </c>
      <c r="E106" s="12">
        <v>45679.411678240744</v>
      </c>
      <c r="F106" s="7" t="str">
        <f t="shared" si="1"/>
        <v>▶</v>
      </c>
    </row>
    <row r="107" spans="1:6" ht="33" x14ac:dyDescent="0.3">
      <c r="A107" s="18" t="s">
        <v>418</v>
      </c>
      <c r="B107" s="23" t="s">
        <v>419</v>
      </c>
      <c r="C107" s="17" t="s">
        <v>420</v>
      </c>
      <c r="D107" s="16" t="s">
        <v>94</v>
      </c>
      <c r="E107" s="12">
        <v>45679.410567129627</v>
      </c>
      <c r="F107" s="7" t="str">
        <f t="shared" si="1"/>
        <v>▶</v>
      </c>
    </row>
    <row r="108" spans="1:6" ht="33" x14ac:dyDescent="0.3">
      <c r="A108" s="17" t="s">
        <v>421</v>
      </c>
      <c r="B108" s="23" t="s">
        <v>422</v>
      </c>
      <c r="C108" s="17" t="s">
        <v>423</v>
      </c>
      <c r="D108" s="16" t="s">
        <v>244</v>
      </c>
      <c r="E108" s="12">
        <v>45679.401550925926</v>
      </c>
      <c r="F108" s="7" t="str">
        <f t="shared" si="1"/>
        <v>▶</v>
      </c>
    </row>
    <row r="109" spans="1:6" ht="33" x14ac:dyDescent="0.3">
      <c r="A109" s="17" t="s">
        <v>424</v>
      </c>
      <c r="B109" s="23" t="s">
        <v>425</v>
      </c>
      <c r="C109" s="17" t="s">
        <v>426</v>
      </c>
      <c r="D109" s="16" t="s">
        <v>90</v>
      </c>
      <c r="E109" s="12">
        <v>45679.399421296293</v>
      </c>
      <c r="F109" s="7" t="str">
        <f t="shared" si="1"/>
        <v>▶</v>
      </c>
    </row>
    <row r="110" spans="1:6" ht="33" x14ac:dyDescent="0.3">
      <c r="A110" s="17" t="s">
        <v>427</v>
      </c>
      <c r="B110" s="23" t="s">
        <v>428</v>
      </c>
      <c r="C110" s="17" t="s">
        <v>429</v>
      </c>
      <c r="D110" s="16" t="s">
        <v>98</v>
      </c>
      <c r="E110" s="12">
        <v>45679.399421296293</v>
      </c>
      <c r="F110" s="7" t="str">
        <f t="shared" si="1"/>
        <v>▶</v>
      </c>
    </row>
    <row r="111" spans="1:6" ht="33" x14ac:dyDescent="0.3">
      <c r="A111" s="17" t="s">
        <v>430</v>
      </c>
      <c r="B111" s="23" t="s">
        <v>431</v>
      </c>
      <c r="C111" s="17" t="s">
        <v>432</v>
      </c>
      <c r="D111" s="16" t="s">
        <v>193</v>
      </c>
      <c r="E111" s="12">
        <v>45679.397407407407</v>
      </c>
      <c r="F111" s="7" t="str">
        <f t="shared" si="1"/>
        <v>▶</v>
      </c>
    </row>
    <row r="112" spans="1:6" ht="33" x14ac:dyDescent="0.3">
      <c r="A112" s="17" t="s">
        <v>433</v>
      </c>
      <c r="B112" s="23" t="s">
        <v>434</v>
      </c>
      <c r="C112" s="17" t="s">
        <v>435</v>
      </c>
      <c r="D112" s="16" t="s">
        <v>98</v>
      </c>
      <c r="E112" s="12">
        <v>45679.39466435185</v>
      </c>
      <c r="F112" s="7" t="str">
        <f t="shared" si="1"/>
        <v>▶</v>
      </c>
    </row>
    <row r="113" spans="1:6" ht="33" x14ac:dyDescent="0.3">
      <c r="A113" s="17" t="s">
        <v>436</v>
      </c>
      <c r="B113" s="23" t="s">
        <v>437</v>
      </c>
      <c r="C113" s="17" t="s">
        <v>438</v>
      </c>
      <c r="D113" s="16" t="s">
        <v>197</v>
      </c>
      <c r="E113" s="12">
        <v>45679.393263888887</v>
      </c>
      <c r="F113" s="7" t="str">
        <f t="shared" si="1"/>
        <v>▶</v>
      </c>
    </row>
    <row r="114" spans="1:6" ht="33" x14ac:dyDescent="0.3">
      <c r="A114" s="17" t="s">
        <v>439</v>
      </c>
      <c r="B114" s="23" t="s">
        <v>440</v>
      </c>
      <c r="C114" s="17" t="s">
        <v>441</v>
      </c>
      <c r="D114" s="16" t="s">
        <v>94</v>
      </c>
      <c r="E114" s="12">
        <v>45679.389756944445</v>
      </c>
      <c r="F114" s="7" t="str">
        <f t="shared" si="1"/>
        <v>▶</v>
      </c>
    </row>
    <row r="115" spans="1:6" ht="33" x14ac:dyDescent="0.3">
      <c r="A115" s="17" t="s">
        <v>442</v>
      </c>
      <c r="B115" s="23" t="s">
        <v>443</v>
      </c>
      <c r="C115" s="17" t="s">
        <v>444</v>
      </c>
      <c r="D115" s="16" t="s">
        <v>109</v>
      </c>
      <c r="E115" s="12">
        <v>45679.388310185182</v>
      </c>
      <c r="F115" s="7" t="str">
        <f t="shared" si="1"/>
        <v>▶</v>
      </c>
    </row>
    <row r="116" spans="1:6" ht="33" x14ac:dyDescent="0.3">
      <c r="A116" s="17" t="s">
        <v>445</v>
      </c>
      <c r="B116" s="23" t="s">
        <v>446</v>
      </c>
      <c r="C116" s="17" t="s">
        <v>447</v>
      </c>
      <c r="D116" s="16" t="s">
        <v>94</v>
      </c>
      <c r="E116" s="12">
        <v>45679.386307870373</v>
      </c>
      <c r="F116" s="7" t="str">
        <f t="shared" si="1"/>
        <v>▶</v>
      </c>
    </row>
    <row r="117" spans="1:6" ht="33" x14ac:dyDescent="0.3">
      <c r="A117" s="17" t="s">
        <v>448</v>
      </c>
      <c r="B117" s="23" t="s">
        <v>449</v>
      </c>
      <c r="C117" s="17" t="s">
        <v>450</v>
      </c>
      <c r="D117" s="16" t="s">
        <v>98</v>
      </c>
      <c r="E117" s="12">
        <v>45679.386307870373</v>
      </c>
      <c r="F117" s="7" t="str">
        <f t="shared" si="1"/>
        <v>▶</v>
      </c>
    </row>
    <row r="118" spans="1:6" ht="33" x14ac:dyDescent="0.3">
      <c r="A118" s="17" t="s">
        <v>451</v>
      </c>
      <c r="B118" s="23" t="s">
        <v>452</v>
      </c>
      <c r="C118" s="17" t="s">
        <v>453</v>
      </c>
      <c r="D118" s="16" t="s">
        <v>164</v>
      </c>
      <c r="E118" s="12">
        <v>45679.385520833333</v>
      </c>
      <c r="F118" s="7" t="str">
        <f t="shared" si="1"/>
        <v>▶</v>
      </c>
    </row>
    <row r="119" spans="1:6" ht="33" x14ac:dyDescent="0.3">
      <c r="A119" s="17" t="s">
        <v>454</v>
      </c>
      <c r="B119" s="23" t="s">
        <v>455</v>
      </c>
      <c r="C119" s="17" t="s">
        <v>456</v>
      </c>
      <c r="D119" s="16" t="s">
        <v>98</v>
      </c>
      <c r="E119" s="12">
        <v>45679.384189814817</v>
      </c>
      <c r="F119" s="7" t="str">
        <f t="shared" si="1"/>
        <v>▶</v>
      </c>
    </row>
    <row r="120" spans="1:6" ht="33" x14ac:dyDescent="0.3">
      <c r="A120" s="17" t="s">
        <v>457</v>
      </c>
      <c r="B120" s="23" t="s">
        <v>458</v>
      </c>
      <c r="C120" s="17" t="s">
        <v>459</v>
      </c>
      <c r="D120" s="16" t="s">
        <v>86</v>
      </c>
      <c r="E120" s="12">
        <v>45679.38349537037</v>
      </c>
      <c r="F120" s="7" t="str">
        <f t="shared" si="1"/>
        <v>▶</v>
      </c>
    </row>
    <row r="121" spans="1:6" ht="33" x14ac:dyDescent="0.3">
      <c r="A121" s="17" t="s">
        <v>460</v>
      </c>
      <c r="B121" s="23" t="s">
        <v>461</v>
      </c>
      <c r="C121" s="17" t="s">
        <v>462</v>
      </c>
      <c r="D121" s="16" t="s">
        <v>86</v>
      </c>
      <c r="E121" s="12">
        <v>45679.382060185184</v>
      </c>
      <c r="F121" s="7" t="str">
        <f t="shared" si="1"/>
        <v>▶</v>
      </c>
    </row>
    <row r="122" spans="1:6" ht="33" x14ac:dyDescent="0.3">
      <c r="A122" s="17" t="s">
        <v>463</v>
      </c>
      <c r="B122" s="23" t="s">
        <v>464</v>
      </c>
      <c r="C122" s="17" t="s">
        <v>465</v>
      </c>
      <c r="D122" s="16" t="s">
        <v>116</v>
      </c>
      <c r="E122" s="12">
        <v>45679.379363425927</v>
      </c>
      <c r="F122" s="7" t="str">
        <f t="shared" si="1"/>
        <v>▶</v>
      </c>
    </row>
    <row r="123" spans="1:6" ht="33" x14ac:dyDescent="0.3">
      <c r="A123" s="17" t="s">
        <v>466</v>
      </c>
      <c r="B123" s="23" t="s">
        <v>467</v>
      </c>
      <c r="C123" s="17" t="s">
        <v>468</v>
      </c>
      <c r="D123" s="16" t="s">
        <v>469</v>
      </c>
      <c r="E123" s="12">
        <v>45679.377199074072</v>
      </c>
      <c r="F123" s="7" t="str">
        <f t="shared" si="1"/>
        <v>▶</v>
      </c>
    </row>
    <row r="124" spans="1:6" ht="33" x14ac:dyDescent="0.3">
      <c r="A124" s="17" t="s">
        <v>470</v>
      </c>
      <c r="B124" s="23" t="s">
        <v>471</v>
      </c>
      <c r="C124" s="17" t="s">
        <v>472</v>
      </c>
      <c r="D124" s="16" t="s">
        <v>102</v>
      </c>
      <c r="E124" s="12">
        <v>45679.368854166663</v>
      </c>
      <c r="F124" s="7" t="str">
        <f t="shared" si="1"/>
        <v>▶</v>
      </c>
    </row>
    <row r="125" spans="1:6" ht="33" x14ac:dyDescent="0.3">
      <c r="A125" s="17" t="s">
        <v>473</v>
      </c>
      <c r="B125" s="23" t="s">
        <v>474</v>
      </c>
      <c r="C125" s="17" t="s">
        <v>475</v>
      </c>
      <c r="D125" s="16" t="s">
        <v>102</v>
      </c>
      <c r="E125" s="12">
        <v>45679.367465277777</v>
      </c>
      <c r="F125" s="7" t="str">
        <f t="shared" si="1"/>
        <v>▶</v>
      </c>
    </row>
    <row r="126" spans="1:6" ht="33" x14ac:dyDescent="0.3">
      <c r="A126" s="17" t="s">
        <v>476</v>
      </c>
      <c r="B126" s="23" t="s">
        <v>477</v>
      </c>
      <c r="C126" s="17" t="s">
        <v>478</v>
      </c>
      <c r="D126" s="16" t="s">
        <v>109</v>
      </c>
      <c r="E126" s="12">
        <v>45679.364074074074</v>
      </c>
      <c r="F126" s="7" t="str">
        <f t="shared" si="1"/>
        <v>▶</v>
      </c>
    </row>
    <row r="127" spans="1:6" ht="33" x14ac:dyDescent="0.3">
      <c r="A127" s="17" t="s">
        <v>479</v>
      </c>
      <c r="B127" s="23" t="s">
        <v>480</v>
      </c>
      <c r="C127" s="17" t="s">
        <v>481</v>
      </c>
      <c r="D127" s="16" t="s">
        <v>109</v>
      </c>
      <c r="E127" s="12">
        <v>45679.364004629628</v>
      </c>
      <c r="F127" s="7" t="str">
        <f t="shared" si="1"/>
        <v>▶</v>
      </c>
    </row>
    <row r="128" spans="1:6" ht="33" x14ac:dyDescent="0.3">
      <c r="A128" s="17" t="s">
        <v>482</v>
      </c>
      <c r="B128" s="23" t="s">
        <v>483</v>
      </c>
      <c r="C128" s="17" t="s">
        <v>484</v>
      </c>
      <c r="D128" s="16" t="s">
        <v>98</v>
      </c>
      <c r="E128" s="12">
        <v>45679.364004629628</v>
      </c>
      <c r="F128" s="7" t="str">
        <f t="shared" si="1"/>
        <v>▶</v>
      </c>
    </row>
    <row r="129" spans="1:6" ht="33" x14ac:dyDescent="0.3">
      <c r="A129" s="17" t="s">
        <v>485</v>
      </c>
      <c r="B129" s="23" t="s">
        <v>486</v>
      </c>
      <c r="C129" s="17" t="s">
        <v>487</v>
      </c>
      <c r="D129" s="16" t="s">
        <v>287</v>
      </c>
      <c r="E129" s="12">
        <v>45679.359907407408</v>
      </c>
      <c r="F129" s="7" t="str">
        <f t="shared" si="1"/>
        <v>▶</v>
      </c>
    </row>
    <row r="130" spans="1:6" ht="33" x14ac:dyDescent="0.3">
      <c r="A130" s="17" t="s">
        <v>488</v>
      </c>
      <c r="B130" s="23" t="s">
        <v>489</v>
      </c>
      <c r="C130" s="17" t="s">
        <v>490</v>
      </c>
      <c r="D130" s="16" t="s">
        <v>186</v>
      </c>
      <c r="E130" s="12">
        <v>45679.357187499998</v>
      </c>
      <c r="F130" s="7" t="str">
        <f t="shared" si="1"/>
        <v>▶</v>
      </c>
    </row>
    <row r="131" spans="1:6" ht="33" x14ac:dyDescent="0.3">
      <c r="A131" s="17" t="s">
        <v>491</v>
      </c>
      <c r="B131" s="23" t="s">
        <v>492</v>
      </c>
      <c r="C131" s="17" t="s">
        <v>493</v>
      </c>
      <c r="D131" s="16" t="s">
        <v>94</v>
      </c>
      <c r="E131" s="12">
        <v>45679.352939814817</v>
      </c>
      <c r="F131" s="7" t="str">
        <f t="shared" ref="F131:F194" si="2">IF(ISBLANK($B131),"",HYPERLINK($B131,"▶"))</f>
        <v>▶</v>
      </c>
    </row>
    <row r="132" spans="1:6" ht="33" x14ac:dyDescent="0.3">
      <c r="A132" s="17" t="s">
        <v>494</v>
      </c>
      <c r="B132" s="23" t="s">
        <v>495</v>
      </c>
      <c r="C132" s="17" t="s">
        <v>496</v>
      </c>
      <c r="D132" s="16" t="s">
        <v>86</v>
      </c>
      <c r="E132" s="12">
        <v>45679.352881944447</v>
      </c>
      <c r="F132" s="7" t="str">
        <f t="shared" si="2"/>
        <v>▶</v>
      </c>
    </row>
    <row r="133" spans="1:6" ht="33" x14ac:dyDescent="0.3">
      <c r="A133" s="17" t="s">
        <v>497</v>
      </c>
      <c r="B133" s="23" t="s">
        <v>498</v>
      </c>
      <c r="C133" s="18" t="s">
        <v>499</v>
      </c>
      <c r="D133" s="16" t="s">
        <v>164</v>
      </c>
      <c r="E133" s="12">
        <v>45679.351469907408</v>
      </c>
      <c r="F133" s="7" t="str">
        <f t="shared" si="2"/>
        <v>▶</v>
      </c>
    </row>
    <row r="134" spans="1:6" ht="33" x14ac:dyDescent="0.3">
      <c r="A134" s="17" t="s">
        <v>500</v>
      </c>
      <c r="B134" s="23" t="s">
        <v>501</v>
      </c>
      <c r="C134" s="17" t="s">
        <v>502</v>
      </c>
      <c r="D134" s="16" t="s">
        <v>136</v>
      </c>
      <c r="E134" s="12">
        <v>45679.344548611109</v>
      </c>
      <c r="F134" s="7" t="str">
        <f t="shared" si="2"/>
        <v>▶</v>
      </c>
    </row>
    <row r="135" spans="1:6" ht="33" x14ac:dyDescent="0.3">
      <c r="A135" s="17" t="s">
        <v>503</v>
      </c>
      <c r="B135" s="23" t="s">
        <v>504</v>
      </c>
      <c r="C135" s="17" t="s">
        <v>505</v>
      </c>
      <c r="D135" s="16" t="s">
        <v>244</v>
      </c>
      <c r="E135" s="12">
        <v>45679.341527777775</v>
      </c>
      <c r="F135" s="7" t="str">
        <f t="shared" si="2"/>
        <v>▶</v>
      </c>
    </row>
    <row r="136" spans="1:6" ht="33" x14ac:dyDescent="0.3">
      <c r="A136" s="17" t="s">
        <v>506</v>
      </c>
      <c r="B136" s="23" t="s">
        <v>507</v>
      </c>
      <c r="C136" s="17" t="s">
        <v>508</v>
      </c>
      <c r="D136" s="16" t="s">
        <v>102</v>
      </c>
      <c r="E136" s="12">
        <v>45679.341122685182</v>
      </c>
      <c r="F136" s="7" t="str">
        <f t="shared" si="2"/>
        <v>▶</v>
      </c>
    </row>
    <row r="137" spans="1:6" ht="33" x14ac:dyDescent="0.3">
      <c r="A137" s="17" t="s">
        <v>509</v>
      </c>
      <c r="B137" s="23" t="s">
        <v>510</v>
      </c>
      <c r="C137" s="17" t="s">
        <v>511</v>
      </c>
      <c r="D137" s="16" t="s">
        <v>98</v>
      </c>
      <c r="E137" s="12">
        <v>45679.33902777778</v>
      </c>
      <c r="F137" s="7" t="str">
        <f t="shared" si="2"/>
        <v>▶</v>
      </c>
    </row>
    <row r="138" spans="1:6" ht="33" x14ac:dyDescent="0.3">
      <c r="A138" s="17" t="s">
        <v>512</v>
      </c>
      <c r="B138" s="23" t="s">
        <v>513</v>
      </c>
      <c r="C138" s="17" t="s">
        <v>514</v>
      </c>
      <c r="D138" s="16" t="s">
        <v>354</v>
      </c>
      <c r="E138" s="12">
        <v>45679.338368055556</v>
      </c>
      <c r="F138" s="7" t="str">
        <f t="shared" si="2"/>
        <v>▶</v>
      </c>
    </row>
    <row r="139" spans="1:6" ht="33" x14ac:dyDescent="0.3">
      <c r="A139" s="17" t="s">
        <v>515</v>
      </c>
      <c r="B139" s="23" t="s">
        <v>516</v>
      </c>
      <c r="C139" s="17" t="s">
        <v>517</v>
      </c>
      <c r="D139" s="16" t="s">
        <v>94</v>
      </c>
      <c r="E139" s="12">
        <v>45679.337696759256</v>
      </c>
      <c r="F139" s="7" t="str">
        <f t="shared" si="2"/>
        <v>▶</v>
      </c>
    </row>
    <row r="140" spans="1:6" ht="33" x14ac:dyDescent="0.3">
      <c r="A140" s="17" t="s">
        <v>518</v>
      </c>
      <c r="B140" s="23" t="s">
        <v>519</v>
      </c>
      <c r="C140" s="17" t="s">
        <v>520</v>
      </c>
      <c r="D140" s="16" t="s">
        <v>94</v>
      </c>
      <c r="E140" s="12">
        <v>45679.33766203704</v>
      </c>
      <c r="F140" s="7" t="str">
        <f t="shared" si="2"/>
        <v>▶</v>
      </c>
    </row>
    <row r="141" spans="1:6" ht="33" x14ac:dyDescent="0.3">
      <c r="A141" s="17" t="s">
        <v>521</v>
      </c>
      <c r="B141" s="23" t="s">
        <v>522</v>
      </c>
      <c r="C141" s="17" t="s">
        <v>523</v>
      </c>
      <c r="D141" s="16" t="s">
        <v>244</v>
      </c>
      <c r="E141" s="12">
        <v>45679.337476851855</v>
      </c>
      <c r="F141" s="7" t="str">
        <f t="shared" si="2"/>
        <v>▶</v>
      </c>
    </row>
    <row r="142" spans="1:6" ht="33" x14ac:dyDescent="0.3">
      <c r="A142" s="17" t="s">
        <v>524</v>
      </c>
      <c r="B142" s="23" t="s">
        <v>525</v>
      </c>
      <c r="C142" s="17" t="s">
        <v>526</v>
      </c>
      <c r="D142" s="16" t="s">
        <v>86</v>
      </c>
      <c r="E142" s="12">
        <v>45679.334178240744</v>
      </c>
      <c r="F142" s="7" t="str">
        <f t="shared" si="2"/>
        <v>▶</v>
      </c>
    </row>
    <row r="143" spans="1:6" ht="33" x14ac:dyDescent="0.3">
      <c r="A143" s="17" t="s">
        <v>527</v>
      </c>
      <c r="B143" s="23" t="s">
        <v>528</v>
      </c>
      <c r="C143" s="17" t="s">
        <v>529</v>
      </c>
      <c r="D143" s="16" t="s">
        <v>132</v>
      </c>
      <c r="E143" s="12">
        <v>45679.328344907408</v>
      </c>
      <c r="F143" s="7" t="str">
        <f t="shared" si="2"/>
        <v>▶</v>
      </c>
    </row>
    <row r="144" spans="1:6" ht="33" x14ac:dyDescent="0.3">
      <c r="A144" s="17" t="s">
        <v>530</v>
      </c>
      <c r="B144" s="23" t="s">
        <v>531</v>
      </c>
      <c r="C144" s="17" t="s">
        <v>532</v>
      </c>
      <c r="D144" s="16" t="s">
        <v>132</v>
      </c>
      <c r="E144" s="12">
        <v>45679.327557870369</v>
      </c>
      <c r="F144" s="7" t="str">
        <f t="shared" si="2"/>
        <v>▶</v>
      </c>
    </row>
    <row r="145" spans="1:6" ht="33" x14ac:dyDescent="0.3">
      <c r="A145" s="18" t="s">
        <v>533</v>
      </c>
      <c r="B145" s="23" t="s">
        <v>534</v>
      </c>
      <c r="C145" s="17" t="s">
        <v>535</v>
      </c>
      <c r="D145" s="16" t="s">
        <v>244</v>
      </c>
      <c r="E145" s="12">
        <v>45679.327523148146</v>
      </c>
      <c r="F145" s="7" t="str">
        <f t="shared" si="2"/>
        <v>▶</v>
      </c>
    </row>
    <row r="146" spans="1:6" ht="33" x14ac:dyDescent="0.3">
      <c r="A146" s="17" t="s">
        <v>536</v>
      </c>
      <c r="B146" s="23" t="s">
        <v>537</v>
      </c>
      <c r="C146" s="17" t="s">
        <v>538</v>
      </c>
      <c r="D146" s="16" t="s">
        <v>86</v>
      </c>
      <c r="E146" s="12">
        <v>45679.327187499999</v>
      </c>
      <c r="F146" s="7" t="str">
        <f t="shared" si="2"/>
        <v>▶</v>
      </c>
    </row>
    <row r="147" spans="1:6" ht="33" x14ac:dyDescent="0.3">
      <c r="A147" s="17" t="s">
        <v>539</v>
      </c>
      <c r="B147" s="23" t="s">
        <v>540</v>
      </c>
      <c r="C147" s="17" t="s">
        <v>541</v>
      </c>
      <c r="D147" s="16" t="s">
        <v>244</v>
      </c>
      <c r="E147" s="12">
        <v>45679.321863425925</v>
      </c>
      <c r="F147" s="7" t="str">
        <f t="shared" si="2"/>
        <v>▶</v>
      </c>
    </row>
    <row r="148" spans="1:6" ht="33" x14ac:dyDescent="0.3">
      <c r="A148" s="17" t="s">
        <v>542</v>
      </c>
      <c r="B148" s="23" t="s">
        <v>543</v>
      </c>
      <c r="C148" s="17" t="s">
        <v>544</v>
      </c>
      <c r="D148" s="16" t="s">
        <v>86</v>
      </c>
      <c r="E148" s="12">
        <v>45679.321631944447</v>
      </c>
      <c r="F148" s="7" t="str">
        <f t="shared" si="2"/>
        <v>▶</v>
      </c>
    </row>
    <row r="149" spans="1:6" ht="33" x14ac:dyDescent="0.3">
      <c r="A149" s="17" t="s">
        <v>545</v>
      </c>
      <c r="B149" s="23" t="s">
        <v>546</v>
      </c>
      <c r="C149" s="17" t="s">
        <v>547</v>
      </c>
      <c r="D149" s="16" t="s">
        <v>94</v>
      </c>
      <c r="E149" s="12">
        <v>45679.321006944447</v>
      </c>
      <c r="F149" s="7" t="str">
        <f t="shared" si="2"/>
        <v>▶</v>
      </c>
    </row>
    <row r="150" spans="1:6" ht="33" x14ac:dyDescent="0.3">
      <c r="A150" s="17" t="s">
        <v>548</v>
      </c>
      <c r="B150" s="23" t="s">
        <v>549</v>
      </c>
      <c r="C150" s="17" t="s">
        <v>550</v>
      </c>
      <c r="D150" s="16" t="s">
        <v>94</v>
      </c>
      <c r="E150" s="12">
        <v>45679.320231481484</v>
      </c>
      <c r="F150" s="7" t="str">
        <f t="shared" si="2"/>
        <v>▶</v>
      </c>
    </row>
    <row r="151" spans="1:6" ht="33" x14ac:dyDescent="0.3">
      <c r="A151" s="17" t="s">
        <v>551</v>
      </c>
      <c r="B151" s="23" t="s">
        <v>552</v>
      </c>
      <c r="C151" s="17" t="s">
        <v>553</v>
      </c>
      <c r="D151" s="16" t="s">
        <v>86</v>
      </c>
      <c r="E151" s="12">
        <v>45679.318854166668</v>
      </c>
      <c r="F151" s="7" t="str">
        <f t="shared" si="2"/>
        <v>▶</v>
      </c>
    </row>
    <row r="152" spans="1:6" ht="33" x14ac:dyDescent="0.3">
      <c r="A152" s="17" t="s">
        <v>554</v>
      </c>
      <c r="B152" s="23" t="s">
        <v>555</v>
      </c>
      <c r="C152" s="17" t="s">
        <v>556</v>
      </c>
      <c r="D152" s="16" t="s">
        <v>94</v>
      </c>
      <c r="E152" s="12">
        <v>45679.306377314817</v>
      </c>
      <c r="F152" s="7" t="str">
        <f t="shared" si="2"/>
        <v>▶</v>
      </c>
    </row>
    <row r="153" spans="1:6" ht="33" x14ac:dyDescent="0.3">
      <c r="A153" s="17" t="s">
        <v>557</v>
      </c>
      <c r="B153" s="23" t="s">
        <v>558</v>
      </c>
      <c r="C153" s="17" t="s">
        <v>559</v>
      </c>
      <c r="D153" s="16" t="s">
        <v>213</v>
      </c>
      <c r="E153" s="12">
        <v>45679.305671296293</v>
      </c>
      <c r="F153" s="7" t="str">
        <f t="shared" si="2"/>
        <v>▶</v>
      </c>
    </row>
    <row r="154" spans="1:6" ht="33" x14ac:dyDescent="0.3">
      <c r="A154" s="18" t="s">
        <v>560</v>
      </c>
      <c r="B154" s="23" t="s">
        <v>561</v>
      </c>
      <c r="C154" s="17" t="s">
        <v>562</v>
      </c>
      <c r="D154" s="16" t="s">
        <v>197</v>
      </c>
      <c r="E154" s="12">
        <v>45679.305555555555</v>
      </c>
      <c r="F154" s="7" t="str">
        <f t="shared" si="2"/>
        <v>▶</v>
      </c>
    </row>
    <row r="155" spans="1:6" ht="49.5" x14ac:dyDescent="0.3">
      <c r="A155" s="17" t="s">
        <v>563</v>
      </c>
      <c r="B155" s="23" t="s">
        <v>564</v>
      </c>
      <c r="C155" s="17" t="s">
        <v>565</v>
      </c>
      <c r="D155" s="16" t="s">
        <v>109</v>
      </c>
      <c r="E155" s="12">
        <v>45679.304965277777</v>
      </c>
      <c r="F155" s="7" t="str">
        <f t="shared" si="2"/>
        <v>▶</v>
      </c>
    </row>
    <row r="156" spans="1:6" ht="33" x14ac:dyDescent="0.3">
      <c r="A156" s="17" t="s">
        <v>566</v>
      </c>
      <c r="B156" s="23" t="s">
        <v>567</v>
      </c>
      <c r="C156" s="17" t="s">
        <v>568</v>
      </c>
      <c r="D156" s="16" t="s">
        <v>197</v>
      </c>
      <c r="E156" s="12">
        <v>45679.299525462964</v>
      </c>
      <c r="F156" s="7" t="str">
        <f t="shared" si="2"/>
        <v>▶</v>
      </c>
    </row>
    <row r="157" spans="1:6" ht="33" x14ac:dyDescent="0.3">
      <c r="A157" s="17" t="s">
        <v>569</v>
      </c>
      <c r="B157" s="23" t="s">
        <v>570</v>
      </c>
      <c r="C157" s="17" t="s">
        <v>571</v>
      </c>
      <c r="D157" s="16" t="s">
        <v>90</v>
      </c>
      <c r="E157" s="12">
        <v>45679.298703703702</v>
      </c>
      <c r="F157" s="7" t="str">
        <f t="shared" si="2"/>
        <v>▶</v>
      </c>
    </row>
    <row r="158" spans="1:6" ht="33" x14ac:dyDescent="0.3">
      <c r="A158" s="17" t="s">
        <v>572</v>
      </c>
      <c r="B158" s="23" t="s">
        <v>573</v>
      </c>
      <c r="C158" s="17" t="s">
        <v>574</v>
      </c>
      <c r="D158" s="16" t="s">
        <v>98</v>
      </c>
      <c r="E158" s="12">
        <v>45679.296631944446</v>
      </c>
      <c r="F158" s="7" t="str">
        <f t="shared" si="2"/>
        <v>▶</v>
      </c>
    </row>
    <row r="159" spans="1:6" ht="33" x14ac:dyDescent="0.3">
      <c r="A159" s="17" t="s">
        <v>575</v>
      </c>
      <c r="B159" s="23" t="s">
        <v>576</v>
      </c>
      <c r="C159" s="17" t="s">
        <v>577</v>
      </c>
      <c r="D159" s="16" t="s">
        <v>132</v>
      </c>
      <c r="E159" s="12">
        <v>45679.292638888888</v>
      </c>
      <c r="F159" s="7" t="str">
        <f t="shared" si="2"/>
        <v>▶</v>
      </c>
    </row>
    <row r="160" spans="1:6" ht="33" x14ac:dyDescent="0.3">
      <c r="A160" s="17" t="s">
        <v>578</v>
      </c>
      <c r="B160" s="23" t="s">
        <v>579</v>
      </c>
      <c r="C160" s="17" t="s">
        <v>580</v>
      </c>
      <c r="D160" s="16" t="s">
        <v>90</v>
      </c>
      <c r="E160" s="12">
        <v>45679.291759259257</v>
      </c>
      <c r="F160" s="7" t="str">
        <f t="shared" si="2"/>
        <v>▶</v>
      </c>
    </row>
    <row r="161" spans="1:6" ht="33" x14ac:dyDescent="0.3">
      <c r="A161" s="17" t="s">
        <v>581</v>
      </c>
      <c r="B161" s="23" t="s">
        <v>582</v>
      </c>
      <c r="C161" s="17" t="s">
        <v>583</v>
      </c>
      <c r="D161" s="16" t="s">
        <v>244</v>
      </c>
      <c r="E161" s="12">
        <v>45679.286805555559</v>
      </c>
      <c r="F161" s="7" t="str">
        <f t="shared" si="2"/>
        <v>▶</v>
      </c>
    </row>
    <row r="162" spans="1:6" ht="33" x14ac:dyDescent="0.3">
      <c r="A162" s="17" t="s">
        <v>584</v>
      </c>
      <c r="B162" s="23" t="s">
        <v>585</v>
      </c>
      <c r="C162" s="17" t="s">
        <v>586</v>
      </c>
      <c r="D162" s="16" t="s">
        <v>109</v>
      </c>
      <c r="E162" s="12">
        <v>45679.285509259258</v>
      </c>
      <c r="F162" s="7" t="str">
        <f t="shared" si="2"/>
        <v>▶</v>
      </c>
    </row>
    <row r="163" spans="1:6" ht="33" x14ac:dyDescent="0.3">
      <c r="A163" s="17" t="s">
        <v>587</v>
      </c>
      <c r="B163" s="23" t="s">
        <v>588</v>
      </c>
      <c r="C163" s="17" t="s">
        <v>589</v>
      </c>
      <c r="D163" s="16" t="s">
        <v>244</v>
      </c>
      <c r="E163" s="12">
        <v>45679.284722222219</v>
      </c>
      <c r="F163" s="7" t="str">
        <f t="shared" si="2"/>
        <v>▶</v>
      </c>
    </row>
    <row r="164" spans="1:6" ht="33" x14ac:dyDescent="0.3">
      <c r="A164" s="17" t="s">
        <v>590</v>
      </c>
      <c r="B164" s="23" t="s">
        <v>591</v>
      </c>
      <c r="C164" s="17" t="s">
        <v>592</v>
      </c>
      <c r="D164" s="16" t="s">
        <v>244</v>
      </c>
      <c r="E164" s="12">
        <v>45679.28402777778</v>
      </c>
      <c r="F164" s="7" t="str">
        <f t="shared" si="2"/>
        <v>▶</v>
      </c>
    </row>
    <row r="165" spans="1:6" ht="33" x14ac:dyDescent="0.3">
      <c r="A165" s="17" t="s">
        <v>593</v>
      </c>
      <c r="B165" s="23" t="s">
        <v>594</v>
      </c>
      <c r="C165" s="17" t="s">
        <v>595</v>
      </c>
      <c r="D165" s="16" t="s">
        <v>344</v>
      </c>
      <c r="E165" s="12">
        <v>45679.283518518518</v>
      </c>
      <c r="F165" s="7" t="str">
        <f t="shared" si="2"/>
        <v>▶</v>
      </c>
    </row>
    <row r="166" spans="1:6" ht="33" x14ac:dyDescent="0.3">
      <c r="A166" s="17" t="s">
        <v>596</v>
      </c>
      <c r="B166" s="23" t="s">
        <v>597</v>
      </c>
      <c r="C166" s="17" t="s">
        <v>598</v>
      </c>
      <c r="D166" s="16" t="s">
        <v>86</v>
      </c>
      <c r="E166" s="12">
        <v>45679.281331018516</v>
      </c>
      <c r="F166" s="7" t="str">
        <f t="shared" si="2"/>
        <v>▶</v>
      </c>
    </row>
    <row r="167" spans="1:6" ht="33" x14ac:dyDescent="0.3">
      <c r="A167" s="17" t="s">
        <v>599</v>
      </c>
      <c r="B167" s="23" t="s">
        <v>600</v>
      </c>
      <c r="C167" s="17" t="s">
        <v>601</v>
      </c>
      <c r="D167" s="16" t="s">
        <v>193</v>
      </c>
      <c r="E167" s="12">
        <v>45679.279652777775</v>
      </c>
      <c r="F167" s="7" t="str">
        <f t="shared" si="2"/>
        <v>▶</v>
      </c>
    </row>
    <row r="168" spans="1:6" ht="33" x14ac:dyDescent="0.3">
      <c r="A168" s="17" t="s">
        <v>602</v>
      </c>
      <c r="B168" s="23" t="s">
        <v>603</v>
      </c>
      <c r="C168" s="17" t="s">
        <v>604</v>
      </c>
      <c r="D168" s="16" t="s">
        <v>94</v>
      </c>
      <c r="E168" s="12">
        <v>45679.271782407406</v>
      </c>
      <c r="F168" s="7" t="str">
        <f t="shared" si="2"/>
        <v>▶</v>
      </c>
    </row>
    <row r="169" spans="1:6" ht="33" x14ac:dyDescent="0.3">
      <c r="A169" s="18" t="s">
        <v>605</v>
      </c>
      <c r="B169" s="23" t="s">
        <v>606</v>
      </c>
      <c r="C169" s="17" t="s">
        <v>607</v>
      </c>
      <c r="D169" s="16" t="s">
        <v>132</v>
      </c>
      <c r="E169" s="12">
        <v>45679.271041666667</v>
      </c>
      <c r="F169" s="7" t="str">
        <f t="shared" si="2"/>
        <v>▶</v>
      </c>
    </row>
    <row r="170" spans="1:6" ht="33" x14ac:dyDescent="0.3">
      <c r="A170" s="17" t="s">
        <v>608</v>
      </c>
      <c r="B170" s="23" t="s">
        <v>609</v>
      </c>
      <c r="C170" s="17" t="s">
        <v>610</v>
      </c>
      <c r="D170" s="16" t="s">
        <v>244</v>
      </c>
      <c r="E170" s="12">
        <v>45679.269143518519</v>
      </c>
      <c r="F170" s="7" t="str">
        <f t="shared" si="2"/>
        <v>▶</v>
      </c>
    </row>
    <row r="171" spans="1:6" ht="33" x14ac:dyDescent="0.3">
      <c r="A171" s="17" t="s">
        <v>611</v>
      </c>
      <c r="B171" s="23" t="s">
        <v>612</v>
      </c>
      <c r="C171" s="17" t="s">
        <v>598</v>
      </c>
      <c r="D171" s="16" t="s">
        <v>86</v>
      </c>
      <c r="E171" s="12">
        <v>45679.255636574075</v>
      </c>
      <c r="F171" s="7" t="str">
        <f t="shared" si="2"/>
        <v>▶</v>
      </c>
    </row>
    <row r="172" spans="1:6" ht="33" x14ac:dyDescent="0.3">
      <c r="A172" s="17" t="s">
        <v>613</v>
      </c>
      <c r="B172" s="23" t="s">
        <v>614</v>
      </c>
      <c r="C172" s="17" t="s">
        <v>615</v>
      </c>
      <c r="D172" s="16" t="s">
        <v>136</v>
      </c>
      <c r="E172" s="12">
        <v>45679.251076388886</v>
      </c>
      <c r="F172" s="7" t="str">
        <f t="shared" si="2"/>
        <v>▶</v>
      </c>
    </row>
    <row r="173" spans="1:6" ht="33" x14ac:dyDescent="0.3">
      <c r="A173" s="17" t="s">
        <v>616</v>
      </c>
      <c r="B173" s="23" t="s">
        <v>617</v>
      </c>
      <c r="C173" s="17" t="s">
        <v>618</v>
      </c>
      <c r="D173" s="16" t="s">
        <v>354</v>
      </c>
      <c r="E173" s="12">
        <v>45679.25</v>
      </c>
      <c r="F173" s="7" t="str">
        <f t="shared" si="2"/>
        <v>▶</v>
      </c>
    </row>
    <row r="174" spans="1:6" ht="33" x14ac:dyDescent="0.3">
      <c r="A174" s="17" t="s">
        <v>619</v>
      </c>
      <c r="B174" s="23" t="s">
        <v>620</v>
      </c>
      <c r="C174" s="17" t="s">
        <v>621</v>
      </c>
      <c r="D174" s="16" t="s">
        <v>109</v>
      </c>
      <c r="E174" s="12">
        <v>45679.209201388891</v>
      </c>
      <c r="F174" s="7" t="str">
        <f t="shared" si="2"/>
        <v>▶</v>
      </c>
    </row>
    <row r="175" spans="1:6" ht="33" x14ac:dyDescent="0.3">
      <c r="A175" s="17" t="s">
        <v>622</v>
      </c>
      <c r="B175" s="23" t="s">
        <v>623</v>
      </c>
      <c r="C175" s="17" t="s">
        <v>624</v>
      </c>
      <c r="D175" s="16" t="s">
        <v>186</v>
      </c>
      <c r="E175" s="12">
        <v>45679.201388888891</v>
      </c>
      <c r="F175" s="7" t="str">
        <f t="shared" si="2"/>
        <v>▶</v>
      </c>
    </row>
    <row r="176" spans="1:6" ht="33" x14ac:dyDescent="0.3">
      <c r="A176" s="17" t="s">
        <v>625</v>
      </c>
      <c r="B176" s="23" t="s">
        <v>626</v>
      </c>
      <c r="C176" s="17" t="s">
        <v>627</v>
      </c>
      <c r="D176" s="16" t="s">
        <v>244</v>
      </c>
      <c r="E176" s="12">
        <v>45679.069918981484</v>
      </c>
      <c r="F176" s="7" t="str">
        <f t="shared" si="2"/>
        <v>▶</v>
      </c>
    </row>
    <row r="177" spans="1:6" ht="33" x14ac:dyDescent="0.3">
      <c r="A177" s="17" t="s">
        <v>628</v>
      </c>
      <c r="B177" s="23" t="s">
        <v>629</v>
      </c>
      <c r="C177" s="17" t="s">
        <v>630</v>
      </c>
      <c r="D177" s="16" t="s">
        <v>193</v>
      </c>
      <c r="E177" s="12">
        <v>45679.052430555559</v>
      </c>
      <c r="F177" s="7" t="str">
        <f t="shared" si="2"/>
        <v>▶</v>
      </c>
    </row>
    <row r="178" spans="1:6" ht="33" x14ac:dyDescent="0.3">
      <c r="A178" s="17" t="s">
        <v>631</v>
      </c>
      <c r="B178" s="23" t="s">
        <v>632</v>
      </c>
      <c r="C178" s="17" t="s">
        <v>633</v>
      </c>
      <c r="D178" s="16" t="s">
        <v>634</v>
      </c>
      <c r="E178" s="12">
        <v>45679.043865740743</v>
      </c>
      <c r="F178" s="7" t="str">
        <f t="shared" si="2"/>
        <v>▶</v>
      </c>
    </row>
    <row r="179" spans="1:6" ht="33" x14ac:dyDescent="0.3">
      <c r="A179" s="18" t="s">
        <v>635</v>
      </c>
      <c r="B179" s="23" t="s">
        <v>636</v>
      </c>
      <c r="C179" s="17" t="s">
        <v>637</v>
      </c>
      <c r="D179" s="16" t="s">
        <v>213</v>
      </c>
      <c r="E179" s="12">
        <v>45679.00105324074</v>
      </c>
      <c r="F179" s="7" t="str">
        <f t="shared" si="2"/>
        <v>▶</v>
      </c>
    </row>
    <row r="180" spans="1:6" x14ac:dyDescent="0.3">
      <c r="F180" s="7" t="str">
        <f t="shared" si="2"/>
        <v/>
      </c>
    </row>
    <row r="181" spans="1:6" x14ac:dyDescent="0.3">
      <c r="F181" s="7" t="str">
        <f t="shared" si="2"/>
        <v/>
      </c>
    </row>
    <row r="182" spans="1:6" x14ac:dyDescent="0.3">
      <c r="F182" s="7" t="str">
        <f t="shared" si="2"/>
        <v/>
      </c>
    </row>
    <row r="183" spans="1:6" x14ac:dyDescent="0.3">
      <c r="F183" s="7" t="str">
        <f t="shared" si="2"/>
        <v/>
      </c>
    </row>
    <row r="184" spans="1:6" x14ac:dyDescent="0.3">
      <c r="F184" s="7" t="str">
        <f t="shared" si="2"/>
        <v/>
      </c>
    </row>
    <row r="185" spans="1:6" x14ac:dyDescent="0.3">
      <c r="F185" s="7" t="str">
        <f t="shared" si="2"/>
        <v/>
      </c>
    </row>
    <row r="186" spans="1:6" x14ac:dyDescent="0.3">
      <c r="F186" s="7" t="str">
        <f t="shared" si="2"/>
        <v/>
      </c>
    </row>
    <row r="187" spans="1:6" x14ac:dyDescent="0.3">
      <c r="F187" s="7" t="str">
        <f t="shared" si="2"/>
        <v/>
      </c>
    </row>
    <row r="188" spans="1:6" x14ac:dyDescent="0.3">
      <c r="F188" s="7" t="str">
        <f t="shared" si="2"/>
        <v/>
      </c>
    </row>
    <row r="189" spans="1:6" x14ac:dyDescent="0.3">
      <c r="F189" s="7" t="str">
        <f t="shared" si="2"/>
        <v/>
      </c>
    </row>
    <row r="190" spans="1:6" x14ac:dyDescent="0.3">
      <c r="F190" s="7" t="str">
        <f t="shared" si="2"/>
        <v/>
      </c>
    </row>
    <row r="191" spans="1:6" x14ac:dyDescent="0.3">
      <c r="F191" s="7" t="str">
        <f t="shared" si="2"/>
        <v/>
      </c>
    </row>
    <row r="192" spans="1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58" si="3">IF(ISBLANK($B195),"",HYPERLINK($B195,"▶"))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  <row r="201" spans="6:6" x14ac:dyDescent="0.3">
      <c r="F201" s="7" t="str">
        <f t="shared" si="3"/>
        <v/>
      </c>
    </row>
    <row r="202" spans="6:6" x14ac:dyDescent="0.3">
      <c r="F202" s="7" t="str">
        <f t="shared" si="3"/>
        <v/>
      </c>
    </row>
    <row r="203" spans="6:6" x14ac:dyDescent="0.3">
      <c r="F203" s="7" t="str">
        <f t="shared" si="3"/>
        <v/>
      </c>
    </row>
    <row r="204" spans="6:6" x14ac:dyDescent="0.3">
      <c r="F204" s="7" t="str">
        <f t="shared" si="3"/>
        <v/>
      </c>
    </row>
    <row r="205" spans="6:6" x14ac:dyDescent="0.3">
      <c r="F205" s="7" t="str">
        <f t="shared" si="3"/>
        <v/>
      </c>
    </row>
    <row r="206" spans="6:6" x14ac:dyDescent="0.3">
      <c r="F206" s="7" t="str">
        <f t="shared" si="3"/>
        <v/>
      </c>
    </row>
    <row r="207" spans="6:6" x14ac:dyDescent="0.3">
      <c r="F207" s="7" t="str">
        <f t="shared" si="3"/>
        <v/>
      </c>
    </row>
    <row r="208" spans="6:6" x14ac:dyDescent="0.3">
      <c r="F208" s="7" t="str">
        <f t="shared" si="3"/>
        <v/>
      </c>
    </row>
    <row r="209" spans="6:6" x14ac:dyDescent="0.3">
      <c r="F209" s="7" t="str">
        <f t="shared" si="3"/>
        <v/>
      </c>
    </row>
    <row r="210" spans="6:6" x14ac:dyDescent="0.3">
      <c r="F210" s="7" t="str">
        <f t="shared" si="3"/>
        <v/>
      </c>
    </row>
    <row r="211" spans="6:6" x14ac:dyDescent="0.3">
      <c r="F211" s="7" t="str">
        <f t="shared" si="3"/>
        <v/>
      </c>
    </row>
    <row r="212" spans="6:6" x14ac:dyDescent="0.3">
      <c r="F212" s="7" t="str">
        <f t="shared" si="3"/>
        <v/>
      </c>
    </row>
    <row r="213" spans="6:6" x14ac:dyDescent="0.3">
      <c r="F213" s="7" t="str">
        <f t="shared" si="3"/>
        <v/>
      </c>
    </row>
    <row r="214" spans="6:6" x14ac:dyDescent="0.3">
      <c r="F214" s="7" t="str">
        <f t="shared" si="3"/>
        <v/>
      </c>
    </row>
    <row r="215" spans="6:6" x14ac:dyDescent="0.3">
      <c r="F215" s="7" t="str">
        <f t="shared" si="3"/>
        <v/>
      </c>
    </row>
    <row r="216" spans="6:6" x14ac:dyDescent="0.3">
      <c r="F216" s="7" t="str">
        <f t="shared" si="3"/>
        <v/>
      </c>
    </row>
    <row r="217" spans="6:6" x14ac:dyDescent="0.3">
      <c r="F217" s="7" t="str">
        <f t="shared" si="3"/>
        <v/>
      </c>
    </row>
    <row r="218" spans="6:6" x14ac:dyDescent="0.3">
      <c r="F218" s="7" t="str">
        <f t="shared" si="3"/>
        <v/>
      </c>
    </row>
    <row r="219" spans="6:6" x14ac:dyDescent="0.3">
      <c r="F219" s="7" t="str">
        <f t="shared" si="3"/>
        <v/>
      </c>
    </row>
    <row r="220" spans="6:6" x14ac:dyDescent="0.3">
      <c r="F220" s="7" t="str">
        <f t="shared" si="3"/>
        <v/>
      </c>
    </row>
    <row r="221" spans="6:6" x14ac:dyDescent="0.3">
      <c r="F221" s="7" t="str">
        <f t="shared" si="3"/>
        <v/>
      </c>
    </row>
    <row r="222" spans="6:6" x14ac:dyDescent="0.3">
      <c r="F222" s="7" t="str">
        <f t="shared" si="3"/>
        <v/>
      </c>
    </row>
    <row r="223" spans="6:6" x14ac:dyDescent="0.3">
      <c r="F223" s="7" t="str">
        <f t="shared" si="3"/>
        <v/>
      </c>
    </row>
    <row r="224" spans="6:6" x14ac:dyDescent="0.3">
      <c r="F224" s="7" t="str">
        <f t="shared" si="3"/>
        <v/>
      </c>
    </row>
    <row r="225" spans="6:6" x14ac:dyDescent="0.3">
      <c r="F225" s="7" t="str">
        <f t="shared" si="3"/>
        <v/>
      </c>
    </row>
    <row r="226" spans="6:6" x14ac:dyDescent="0.3">
      <c r="F226" s="7" t="str">
        <f t="shared" si="3"/>
        <v/>
      </c>
    </row>
    <row r="227" spans="6:6" x14ac:dyDescent="0.3">
      <c r="F227" s="7" t="str">
        <f t="shared" si="3"/>
        <v/>
      </c>
    </row>
    <row r="228" spans="6:6" x14ac:dyDescent="0.3">
      <c r="F228" s="7" t="str">
        <f t="shared" si="3"/>
        <v/>
      </c>
    </row>
    <row r="229" spans="6:6" x14ac:dyDescent="0.3">
      <c r="F229" s="7" t="str">
        <f t="shared" si="3"/>
        <v/>
      </c>
    </row>
    <row r="230" spans="6:6" x14ac:dyDescent="0.3">
      <c r="F230" s="7" t="str">
        <f t="shared" si="3"/>
        <v/>
      </c>
    </row>
    <row r="231" spans="6:6" x14ac:dyDescent="0.3">
      <c r="F231" s="7" t="str">
        <f t="shared" si="3"/>
        <v/>
      </c>
    </row>
    <row r="232" spans="6:6" x14ac:dyDescent="0.3">
      <c r="F232" s="7" t="str">
        <f t="shared" si="3"/>
        <v/>
      </c>
    </row>
    <row r="233" spans="6:6" x14ac:dyDescent="0.3">
      <c r="F233" s="7" t="str">
        <f t="shared" si="3"/>
        <v/>
      </c>
    </row>
    <row r="234" spans="6:6" x14ac:dyDescent="0.3">
      <c r="F234" s="7" t="str">
        <f t="shared" si="3"/>
        <v/>
      </c>
    </row>
    <row r="235" spans="6:6" x14ac:dyDescent="0.3">
      <c r="F235" s="7" t="str">
        <f t="shared" si="3"/>
        <v/>
      </c>
    </row>
    <row r="236" spans="6:6" x14ac:dyDescent="0.3">
      <c r="F236" s="7" t="str">
        <f t="shared" si="3"/>
        <v/>
      </c>
    </row>
    <row r="237" spans="6:6" x14ac:dyDescent="0.3">
      <c r="F237" s="7" t="str">
        <f t="shared" si="3"/>
        <v/>
      </c>
    </row>
    <row r="238" spans="6:6" x14ac:dyDescent="0.3">
      <c r="F238" s="7" t="str">
        <f t="shared" si="3"/>
        <v/>
      </c>
    </row>
    <row r="239" spans="6:6" x14ac:dyDescent="0.3">
      <c r="F239" s="7" t="str">
        <f t="shared" si="3"/>
        <v/>
      </c>
    </row>
    <row r="240" spans="6:6" x14ac:dyDescent="0.3">
      <c r="F240" s="7" t="str">
        <f t="shared" si="3"/>
        <v/>
      </c>
    </row>
    <row r="241" spans="6:6" x14ac:dyDescent="0.3">
      <c r="F241" s="7" t="str">
        <f t="shared" si="3"/>
        <v/>
      </c>
    </row>
    <row r="242" spans="6:6" x14ac:dyDescent="0.3">
      <c r="F242" s="7" t="str">
        <f t="shared" si="3"/>
        <v/>
      </c>
    </row>
    <row r="243" spans="6:6" x14ac:dyDescent="0.3">
      <c r="F243" s="7" t="str">
        <f t="shared" si="3"/>
        <v/>
      </c>
    </row>
    <row r="244" spans="6:6" x14ac:dyDescent="0.3">
      <c r="F244" s="7" t="str">
        <f t="shared" si="3"/>
        <v/>
      </c>
    </row>
    <row r="245" spans="6:6" x14ac:dyDescent="0.3">
      <c r="F245" s="7" t="str">
        <f t="shared" si="3"/>
        <v/>
      </c>
    </row>
    <row r="246" spans="6:6" x14ac:dyDescent="0.3">
      <c r="F246" s="7" t="str">
        <f t="shared" si="3"/>
        <v/>
      </c>
    </row>
    <row r="247" spans="6:6" x14ac:dyDescent="0.3">
      <c r="F247" s="7" t="str">
        <f t="shared" si="3"/>
        <v/>
      </c>
    </row>
    <row r="248" spans="6:6" x14ac:dyDescent="0.3">
      <c r="F248" s="7" t="str">
        <f t="shared" si="3"/>
        <v/>
      </c>
    </row>
    <row r="249" spans="6:6" x14ac:dyDescent="0.3">
      <c r="F249" s="7" t="str">
        <f t="shared" si="3"/>
        <v/>
      </c>
    </row>
    <row r="250" spans="6:6" x14ac:dyDescent="0.3">
      <c r="F250" s="7" t="str">
        <f t="shared" si="3"/>
        <v/>
      </c>
    </row>
    <row r="251" spans="6:6" x14ac:dyDescent="0.3">
      <c r="F251" s="7" t="str">
        <f t="shared" si="3"/>
        <v/>
      </c>
    </row>
    <row r="252" spans="6:6" x14ac:dyDescent="0.3">
      <c r="F252" s="7" t="str">
        <f t="shared" si="3"/>
        <v/>
      </c>
    </row>
    <row r="253" spans="6:6" x14ac:dyDescent="0.3">
      <c r="F253" s="7" t="str">
        <f t="shared" si="3"/>
        <v/>
      </c>
    </row>
    <row r="254" spans="6:6" x14ac:dyDescent="0.3">
      <c r="F254" s="7" t="str">
        <f t="shared" si="3"/>
        <v/>
      </c>
    </row>
    <row r="255" spans="6:6" x14ac:dyDescent="0.3">
      <c r="F255" s="7" t="str">
        <f t="shared" si="3"/>
        <v/>
      </c>
    </row>
    <row r="256" spans="6:6" x14ac:dyDescent="0.3">
      <c r="F256" s="7" t="str">
        <f t="shared" si="3"/>
        <v/>
      </c>
    </row>
    <row r="257" spans="6:6" x14ac:dyDescent="0.3">
      <c r="F257" s="7" t="str">
        <f t="shared" si="3"/>
        <v/>
      </c>
    </row>
    <row r="258" spans="6:6" x14ac:dyDescent="0.3">
      <c r="F258" s="7" t="str">
        <f t="shared" si="3"/>
        <v/>
      </c>
    </row>
    <row r="259" spans="6:6" x14ac:dyDescent="0.3">
      <c r="F259" s="7" t="str">
        <f t="shared" ref="F259:F322" si="4">IF(ISBLANK($B259),"",HYPERLINK($B259,"▶"))</f>
        <v/>
      </c>
    </row>
    <row r="260" spans="6:6" x14ac:dyDescent="0.3">
      <c r="F260" s="7" t="str">
        <f t="shared" si="4"/>
        <v/>
      </c>
    </row>
    <row r="261" spans="6:6" x14ac:dyDescent="0.3">
      <c r="F261" s="7" t="str">
        <f t="shared" si="4"/>
        <v/>
      </c>
    </row>
    <row r="262" spans="6:6" x14ac:dyDescent="0.3">
      <c r="F262" s="7" t="str">
        <f t="shared" si="4"/>
        <v/>
      </c>
    </row>
    <row r="263" spans="6:6" x14ac:dyDescent="0.3">
      <c r="F263" s="7" t="str">
        <f t="shared" si="4"/>
        <v/>
      </c>
    </row>
    <row r="264" spans="6:6" x14ac:dyDescent="0.3">
      <c r="F264" s="7" t="str">
        <f t="shared" si="4"/>
        <v/>
      </c>
    </row>
    <row r="265" spans="6:6" x14ac:dyDescent="0.3">
      <c r="F265" s="7" t="str">
        <f t="shared" si="4"/>
        <v/>
      </c>
    </row>
    <row r="266" spans="6:6" x14ac:dyDescent="0.3">
      <c r="F266" s="7" t="str">
        <f t="shared" si="4"/>
        <v/>
      </c>
    </row>
    <row r="267" spans="6:6" x14ac:dyDescent="0.3">
      <c r="F267" s="7" t="str">
        <f t="shared" si="4"/>
        <v/>
      </c>
    </row>
    <row r="268" spans="6:6" x14ac:dyDescent="0.3">
      <c r="F268" s="7" t="str">
        <f t="shared" si="4"/>
        <v/>
      </c>
    </row>
    <row r="269" spans="6:6" x14ac:dyDescent="0.3">
      <c r="F269" s="7" t="str">
        <f t="shared" si="4"/>
        <v/>
      </c>
    </row>
    <row r="270" spans="6:6" x14ac:dyDescent="0.3">
      <c r="F270" s="7" t="str">
        <f t="shared" si="4"/>
        <v/>
      </c>
    </row>
    <row r="271" spans="6:6" x14ac:dyDescent="0.3">
      <c r="F271" s="7" t="str">
        <f t="shared" si="4"/>
        <v/>
      </c>
    </row>
    <row r="272" spans="6:6" x14ac:dyDescent="0.3">
      <c r="F272" s="7" t="str">
        <f t="shared" si="4"/>
        <v/>
      </c>
    </row>
    <row r="273" spans="6:6" x14ac:dyDescent="0.3">
      <c r="F273" s="7" t="str">
        <f t="shared" si="4"/>
        <v/>
      </c>
    </row>
    <row r="274" spans="6:6" x14ac:dyDescent="0.3">
      <c r="F274" s="7" t="str">
        <f t="shared" si="4"/>
        <v/>
      </c>
    </row>
    <row r="275" spans="6:6" x14ac:dyDescent="0.3">
      <c r="F275" s="7" t="str">
        <f t="shared" si="4"/>
        <v/>
      </c>
    </row>
    <row r="276" spans="6:6" x14ac:dyDescent="0.3">
      <c r="F276" s="7" t="str">
        <f t="shared" si="4"/>
        <v/>
      </c>
    </row>
    <row r="277" spans="6:6" x14ac:dyDescent="0.3">
      <c r="F277" s="7" t="str">
        <f t="shared" si="4"/>
        <v/>
      </c>
    </row>
    <row r="278" spans="6:6" x14ac:dyDescent="0.3">
      <c r="F278" s="7" t="str">
        <f t="shared" si="4"/>
        <v/>
      </c>
    </row>
    <row r="279" spans="6:6" x14ac:dyDescent="0.3">
      <c r="F279" s="7" t="str">
        <f t="shared" si="4"/>
        <v/>
      </c>
    </row>
    <row r="280" spans="6:6" x14ac:dyDescent="0.3">
      <c r="F280" s="7" t="str">
        <f t="shared" si="4"/>
        <v/>
      </c>
    </row>
    <row r="281" spans="6:6" x14ac:dyDescent="0.3">
      <c r="F281" s="7" t="str">
        <f t="shared" si="4"/>
        <v/>
      </c>
    </row>
    <row r="282" spans="6:6" x14ac:dyDescent="0.3">
      <c r="F282" s="7" t="str">
        <f t="shared" si="4"/>
        <v/>
      </c>
    </row>
    <row r="283" spans="6:6" x14ac:dyDescent="0.3">
      <c r="F283" s="7" t="str">
        <f t="shared" si="4"/>
        <v/>
      </c>
    </row>
    <row r="284" spans="6:6" x14ac:dyDescent="0.3">
      <c r="F284" s="7" t="str">
        <f t="shared" si="4"/>
        <v/>
      </c>
    </row>
    <row r="285" spans="6:6" x14ac:dyDescent="0.3">
      <c r="F285" s="7" t="str">
        <f t="shared" si="4"/>
        <v/>
      </c>
    </row>
    <row r="286" spans="6:6" x14ac:dyDescent="0.3">
      <c r="F286" s="7" t="str">
        <f t="shared" si="4"/>
        <v/>
      </c>
    </row>
    <row r="287" spans="6:6" x14ac:dyDescent="0.3">
      <c r="F287" s="7" t="str">
        <f t="shared" si="4"/>
        <v/>
      </c>
    </row>
    <row r="288" spans="6:6" x14ac:dyDescent="0.3">
      <c r="F288" s="7" t="str">
        <f t="shared" si="4"/>
        <v/>
      </c>
    </row>
    <row r="289" spans="6:6" x14ac:dyDescent="0.3">
      <c r="F289" s="7" t="str">
        <f t="shared" si="4"/>
        <v/>
      </c>
    </row>
    <row r="290" spans="6:6" x14ac:dyDescent="0.3">
      <c r="F290" s="7" t="str">
        <f t="shared" si="4"/>
        <v/>
      </c>
    </row>
    <row r="291" spans="6:6" x14ac:dyDescent="0.3">
      <c r="F291" s="7" t="str">
        <f t="shared" si="4"/>
        <v/>
      </c>
    </row>
    <row r="292" spans="6:6" x14ac:dyDescent="0.3">
      <c r="F292" s="7" t="str">
        <f t="shared" si="4"/>
        <v/>
      </c>
    </row>
    <row r="293" spans="6:6" x14ac:dyDescent="0.3">
      <c r="F293" s="7" t="str">
        <f t="shared" si="4"/>
        <v/>
      </c>
    </row>
    <row r="294" spans="6:6" x14ac:dyDescent="0.3">
      <c r="F294" s="7" t="str">
        <f t="shared" si="4"/>
        <v/>
      </c>
    </row>
    <row r="295" spans="6:6" x14ac:dyDescent="0.3">
      <c r="F295" s="7" t="str">
        <f t="shared" si="4"/>
        <v/>
      </c>
    </row>
    <row r="296" spans="6:6" x14ac:dyDescent="0.3">
      <c r="F296" s="7" t="str">
        <f t="shared" si="4"/>
        <v/>
      </c>
    </row>
    <row r="297" spans="6:6" x14ac:dyDescent="0.3">
      <c r="F297" s="7" t="str">
        <f t="shared" si="4"/>
        <v/>
      </c>
    </row>
    <row r="298" spans="6:6" x14ac:dyDescent="0.3">
      <c r="F298" s="7" t="str">
        <f t="shared" si="4"/>
        <v/>
      </c>
    </row>
    <row r="299" spans="6:6" x14ac:dyDescent="0.3">
      <c r="F299" s="7" t="str">
        <f t="shared" si="4"/>
        <v/>
      </c>
    </row>
    <row r="300" spans="6:6" x14ac:dyDescent="0.3">
      <c r="F300" s="7" t="str">
        <f t="shared" si="4"/>
        <v/>
      </c>
    </row>
    <row r="301" spans="6:6" x14ac:dyDescent="0.3">
      <c r="F301" s="7" t="str">
        <f t="shared" si="4"/>
        <v/>
      </c>
    </row>
    <row r="302" spans="6:6" x14ac:dyDescent="0.3">
      <c r="F302" s="7" t="str">
        <f t="shared" si="4"/>
        <v/>
      </c>
    </row>
    <row r="303" spans="6:6" x14ac:dyDescent="0.3">
      <c r="F303" s="7" t="str">
        <f t="shared" si="4"/>
        <v/>
      </c>
    </row>
    <row r="304" spans="6:6" x14ac:dyDescent="0.3">
      <c r="F304" s="7" t="str">
        <f t="shared" si="4"/>
        <v/>
      </c>
    </row>
    <row r="305" spans="6:6" x14ac:dyDescent="0.3">
      <c r="F305" s="7" t="str">
        <f t="shared" si="4"/>
        <v/>
      </c>
    </row>
    <row r="306" spans="6:6" x14ac:dyDescent="0.3">
      <c r="F306" s="7" t="str">
        <f t="shared" si="4"/>
        <v/>
      </c>
    </row>
    <row r="307" spans="6:6" x14ac:dyDescent="0.3">
      <c r="F307" s="7" t="str">
        <f t="shared" si="4"/>
        <v/>
      </c>
    </row>
    <row r="308" spans="6:6" x14ac:dyDescent="0.3">
      <c r="F308" s="7" t="str">
        <f t="shared" si="4"/>
        <v/>
      </c>
    </row>
    <row r="309" spans="6:6" x14ac:dyDescent="0.3">
      <c r="F309" s="7" t="str">
        <f t="shared" si="4"/>
        <v/>
      </c>
    </row>
    <row r="310" spans="6:6" x14ac:dyDescent="0.3">
      <c r="F310" s="7" t="str">
        <f t="shared" si="4"/>
        <v/>
      </c>
    </row>
    <row r="311" spans="6:6" x14ac:dyDescent="0.3">
      <c r="F311" s="7" t="str">
        <f t="shared" si="4"/>
        <v/>
      </c>
    </row>
    <row r="312" spans="6:6" x14ac:dyDescent="0.3">
      <c r="F312" s="7" t="str">
        <f t="shared" si="4"/>
        <v/>
      </c>
    </row>
    <row r="313" spans="6:6" x14ac:dyDescent="0.3">
      <c r="F313" s="7" t="str">
        <f t="shared" si="4"/>
        <v/>
      </c>
    </row>
    <row r="314" spans="6:6" x14ac:dyDescent="0.3">
      <c r="F314" s="7" t="str">
        <f t="shared" si="4"/>
        <v/>
      </c>
    </row>
    <row r="315" spans="6:6" x14ac:dyDescent="0.3">
      <c r="F315" s="7" t="str">
        <f t="shared" si="4"/>
        <v/>
      </c>
    </row>
    <row r="316" spans="6:6" x14ac:dyDescent="0.3">
      <c r="F316" s="7" t="str">
        <f t="shared" si="4"/>
        <v/>
      </c>
    </row>
    <row r="317" spans="6:6" x14ac:dyDescent="0.3">
      <c r="F317" s="7" t="str">
        <f t="shared" si="4"/>
        <v/>
      </c>
    </row>
    <row r="318" spans="6:6" x14ac:dyDescent="0.3">
      <c r="F318" s="7" t="str">
        <f t="shared" si="4"/>
        <v/>
      </c>
    </row>
    <row r="319" spans="6:6" x14ac:dyDescent="0.3">
      <c r="F319" s="7" t="str">
        <f t="shared" si="4"/>
        <v/>
      </c>
    </row>
    <row r="320" spans="6:6" x14ac:dyDescent="0.3">
      <c r="F320" s="7" t="str">
        <f t="shared" si="4"/>
        <v/>
      </c>
    </row>
    <row r="321" spans="6:6" x14ac:dyDescent="0.3">
      <c r="F321" s="7" t="str">
        <f t="shared" si="4"/>
        <v/>
      </c>
    </row>
    <row r="322" spans="6:6" x14ac:dyDescent="0.3">
      <c r="F322" s="7" t="str">
        <f t="shared" si="4"/>
        <v/>
      </c>
    </row>
    <row r="323" spans="6:6" x14ac:dyDescent="0.3">
      <c r="F323" s="7" t="str">
        <f t="shared" ref="F323:F386" si="5">IF(ISBLANK($B323),"",HYPERLINK($B323,"▶"))</f>
        <v/>
      </c>
    </row>
    <row r="324" spans="6:6" x14ac:dyDescent="0.3">
      <c r="F324" s="7" t="str">
        <f t="shared" si="5"/>
        <v/>
      </c>
    </row>
    <row r="325" spans="6:6" x14ac:dyDescent="0.3">
      <c r="F325" s="7" t="str">
        <f t="shared" si="5"/>
        <v/>
      </c>
    </row>
    <row r="326" spans="6:6" x14ac:dyDescent="0.3">
      <c r="F326" s="7" t="str">
        <f t="shared" si="5"/>
        <v/>
      </c>
    </row>
    <row r="327" spans="6:6" x14ac:dyDescent="0.3">
      <c r="F327" s="7" t="str">
        <f t="shared" si="5"/>
        <v/>
      </c>
    </row>
    <row r="328" spans="6:6" x14ac:dyDescent="0.3">
      <c r="F328" s="7" t="str">
        <f t="shared" si="5"/>
        <v/>
      </c>
    </row>
    <row r="329" spans="6:6" x14ac:dyDescent="0.3">
      <c r="F329" s="7" t="str">
        <f t="shared" si="5"/>
        <v/>
      </c>
    </row>
    <row r="330" spans="6:6" x14ac:dyDescent="0.3">
      <c r="F330" s="7" t="str">
        <f t="shared" si="5"/>
        <v/>
      </c>
    </row>
    <row r="331" spans="6:6" x14ac:dyDescent="0.3">
      <c r="F331" s="7" t="str">
        <f t="shared" si="5"/>
        <v/>
      </c>
    </row>
    <row r="332" spans="6:6" x14ac:dyDescent="0.3">
      <c r="F332" s="7" t="str">
        <f t="shared" si="5"/>
        <v/>
      </c>
    </row>
    <row r="333" spans="6:6" x14ac:dyDescent="0.3">
      <c r="F333" s="7" t="str">
        <f t="shared" si="5"/>
        <v/>
      </c>
    </row>
    <row r="334" spans="6:6" x14ac:dyDescent="0.3">
      <c r="F334" s="7" t="str">
        <f t="shared" si="5"/>
        <v/>
      </c>
    </row>
    <row r="335" spans="6:6" x14ac:dyDescent="0.3">
      <c r="F335" s="7" t="str">
        <f t="shared" si="5"/>
        <v/>
      </c>
    </row>
    <row r="336" spans="6:6" x14ac:dyDescent="0.3">
      <c r="F336" s="7" t="str">
        <f t="shared" si="5"/>
        <v/>
      </c>
    </row>
    <row r="337" spans="6:6" x14ac:dyDescent="0.3">
      <c r="F337" s="7" t="str">
        <f t="shared" si="5"/>
        <v/>
      </c>
    </row>
    <row r="338" spans="6:6" x14ac:dyDescent="0.3">
      <c r="F338" s="7" t="str">
        <f t="shared" si="5"/>
        <v/>
      </c>
    </row>
    <row r="339" spans="6:6" x14ac:dyDescent="0.3">
      <c r="F339" s="7" t="str">
        <f t="shared" si="5"/>
        <v/>
      </c>
    </row>
    <row r="340" spans="6:6" x14ac:dyDescent="0.3">
      <c r="F340" s="7" t="str">
        <f t="shared" si="5"/>
        <v/>
      </c>
    </row>
    <row r="341" spans="6:6" x14ac:dyDescent="0.3">
      <c r="F341" s="7" t="str">
        <f t="shared" si="5"/>
        <v/>
      </c>
    </row>
    <row r="342" spans="6:6" x14ac:dyDescent="0.3">
      <c r="F342" s="7" t="str">
        <f t="shared" si="5"/>
        <v/>
      </c>
    </row>
    <row r="343" spans="6:6" x14ac:dyDescent="0.3">
      <c r="F343" s="7" t="str">
        <f t="shared" si="5"/>
        <v/>
      </c>
    </row>
    <row r="344" spans="6:6" x14ac:dyDescent="0.3">
      <c r="F344" s="7" t="str">
        <f t="shared" si="5"/>
        <v/>
      </c>
    </row>
    <row r="345" spans="6:6" x14ac:dyDescent="0.3">
      <c r="F345" s="7" t="str">
        <f t="shared" si="5"/>
        <v/>
      </c>
    </row>
    <row r="346" spans="6:6" x14ac:dyDescent="0.3">
      <c r="F346" s="7" t="str">
        <f t="shared" si="5"/>
        <v/>
      </c>
    </row>
    <row r="347" spans="6:6" x14ac:dyDescent="0.3">
      <c r="F347" s="7" t="str">
        <f t="shared" si="5"/>
        <v/>
      </c>
    </row>
    <row r="348" spans="6:6" x14ac:dyDescent="0.3">
      <c r="F348" s="7" t="str">
        <f t="shared" si="5"/>
        <v/>
      </c>
    </row>
    <row r="349" spans="6:6" x14ac:dyDescent="0.3">
      <c r="F349" s="7" t="str">
        <f t="shared" si="5"/>
        <v/>
      </c>
    </row>
    <row r="350" spans="6:6" x14ac:dyDescent="0.3">
      <c r="F350" s="7" t="str">
        <f t="shared" si="5"/>
        <v/>
      </c>
    </row>
    <row r="351" spans="6:6" x14ac:dyDescent="0.3">
      <c r="F351" s="7" t="str">
        <f t="shared" si="5"/>
        <v/>
      </c>
    </row>
    <row r="352" spans="6:6" x14ac:dyDescent="0.3">
      <c r="F352" s="7" t="str">
        <f t="shared" si="5"/>
        <v/>
      </c>
    </row>
    <row r="353" spans="6:6" x14ac:dyDescent="0.3">
      <c r="F353" s="7" t="str">
        <f t="shared" si="5"/>
        <v/>
      </c>
    </row>
    <row r="354" spans="6:6" x14ac:dyDescent="0.3">
      <c r="F354" s="7" t="str">
        <f t="shared" si="5"/>
        <v/>
      </c>
    </row>
    <row r="355" spans="6:6" x14ac:dyDescent="0.3">
      <c r="F355" s="7" t="str">
        <f t="shared" si="5"/>
        <v/>
      </c>
    </row>
    <row r="356" spans="6:6" x14ac:dyDescent="0.3">
      <c r="F356" s="7" t="str">
        <f t="shared" si="5"/>
        <v/>
      </c>
    </row>
    <row r="357" spans="6:6" x14ac:dyDescent="0.3">
      <c r="F357" s="7" t="str">
        <f t="shared" si="5"/>
        <v/>
      </c>
    </row>
    <row r="358" spans="6:6" x14ac:dyDescent="0.3">
      <c r="F358" s="7" t="str">
        <f t="shared" si="5"/>
        <v/>
      </c>
    </row>
    <row r="359" spans="6:6" x14ac:dyDescent="0.3">
      <c r="F359" s="7" t="str">
        <f t="shared" si="5"/>
        <v/>
      </c>
    </row>
    <row r="360" spans="6:6" x14ac:dyDescent="0.3">
      <c r="F360" s="7" t="str">
        <f t="shared" si="5"/>
        <v/>
      </c>
    </row>
    <row r="361" spans="6:6" x14ac:dyDescent="0.3">
      <c r="F361" s="7" t="str">
        <f t="shared" si="5"/>
        <v/>
      </c>
    </row>
    <row r="362" spans="6:6" x14ac:dyDescent="0.3">
      <c r="F362" s="7" t="str">
        <f t="shared" si="5"/>
        <v/>
      </c>
    </row>
    <row r="363" spans="6:6" x14ac:dyDescent="0.3">
      <c r="F363" s="7" t="str">
        <f t="shared" si="5"/>
        <v/>
      </c>
    </row>
    <row r="364" spans="6:6" x14ac:dyDescent="0.3">
      <c r="F364" s="7" t="str">
        <f t="shared" si="5"/>
        <v/>
      </c>
    </row>
    <row r="365" spans="6:6" x14ac:dyDescent="0.3">
      <c r="F365" s="7" t="str">
        <f t="shared" si="5"/>
        <v/>
      </c>
    </row>
    <row r="366" spans="6:6" x14ac:dyDescent="0.3">
      <c r="F366" s="7" t="str">
        <f t="shared" si="5"/>
        <v/>
      </c>
    </row>
    <row r="367" spans="6:6" x14ac:dyDescent="0.3">
      <c r="F367" s="7" t="str">
        <f t="shared" si="5"/>
        <v/>
      </c>
    </row>
    <row r="368" spans="6:6" x14ac:dyDescent="0.3">
      <c r="F368" s="7" t="str">
        <f t="shared" si="5"/>
        <v/>
      </c>
    </row>
    <row r="369" spans="6:6" x14ac:dyDescent="0.3">
      <c r="F369" s="7" t="str">
        <f t="shared" si="5"/>
        <v/>
      </c>
    </row>
    <row r="370" spans="6:6" x14ac:dyDescent="0.3">
      <c r="F370" s="7" t="str">
        <f t="shared" si="5"/>
        <v/>
      </c>
    </row>
    <row r="371" spans="6:6" x14ac:dyDescent="0.3">
      <c r="F371" s="7" t="str">
        <f t="shared" si="5"/>
        <v/>
      </c>
    </row>
    <row r="372" spans="6:6" x14ac:dyDescent="0.3">
      <c r="F372" s="7" t="str">
        <f t="shared" si="5"/>
        <v/>
      </c>
    </row>
    <row r="373" spans="6:6" x14ac:dyDescent="0.3">
      <c r="F373" s="7" t="str">
        <f t="shared" si="5"/>
        <v/>
      </c>
    </row>
    <row r="374" spans="6:6" x14ac:dyDescent="0.3">
      <c r="F374" s="7" t="str">
        <f t="shared" si="5"/>
        <v/>
      </c>
    </row>
    <row r="375" spans="6:6" x14ac:dyDescent="0.3">
      <c r="F375" s="7" t="str">
        <f t="shared" si="5"/>
        <v/>
      </c>
    </row>
    <row r="376" spans="6:6" x14ac:dyDescent="0.3">
      <c r="F376" s="7" t="str">
        <f t="shared" si="5"/>
        <v/>
      </c>
    </row>
    <row r="377" spans="6:6" x14ac:dyDescent="0.3">
      <c r="F377" s="7" t="str">
        <f t="shared" si="5"/>
        <v/>
      </c>
    </row>
    <row r="378" spans="6:6" x14ac:dyDescent="0.3">
      <c r="F378" s="7" t="str">
        <f t="shared" si="5"/>
        <v/>
      </c>
    </row>
    <row r="379" spans="6:6" x14ac:dyDescent="0.3">
      <c r="F379" s="7" t="str">
        <f t="shared" si="5"/>
        <v/>
      </c>
    </row>
    <row r="380" spans="6:6" x14ac:dyDescent="0.3">
      <c r="F380" s="7" t="str">
        <f t="shared" si="5"/>
        <v/>
      </c>
    </row>
    <row r="381" spans="6:6" x14ac:dyDescent="0.3">
      <c r="F381" s="7" t="str">
        <f t="shared" si="5"/>
        <v/>
      </c>
    </row>
    <row r="382" spans="6:6" x14ac:dyDescent="0.3">
      <c r="F382" s="7" t="str">
        <f t="shared" si="5"/>
        <v/>
      </c>
    </row>
    <row r="383" spans="6:6" x14ac:dyDescent="0.3">
      <c r="F383" s="7" t="str">
        <f t="shared" si="5"/>
        <v/>
      </c>
    </row>
    <row r="384" spans="6:6" x14ac:dyDescent="0.3">
      <c r="F384" s="7" t="str">
        <f t="shared" si="5"/>
        <v/>
      </c>
    </row>
    <row r="385" spans="6:6" x14ac:dyDescent="0.3">
      <c r="F385" s="7" t="str">
        <f t="shared" si="5"/>
        <v/>
      </c>
    </row>
    <row r="386" spans="6:6" x14ac:dyDescent="0.3">
      <c r="F386" s="7" t="str">
        <f t="shared" si="5"/>
        <v/>
      </c>
    </row>
    <row r="387" spans="6:6" x14ac:dyDescent="0.3">
      <c r="F387" s="7" t="str">
        <f t="shared" ref="F387:F400" si="6">IF(ISBLANK($B387),"",HYPERLINK($B387,"▶"))</f>
        <v/>
      </c>
    </row>
    <row r="388" spans="6:6" x14ac:dyDescent="0.3">
      <c r="F388" s="7" t="str">
        <f t="shared" si="6"/>
        <v/>
      </c>
    </row>
    <row r="389" spans="6:6" x14ac:dyDescent="0.3">
      <c r="F389" s="7" t="str">
        <f t="shared" si="6"/>
        <v/>
      </c>
    </row>
    <row r="390" spans="6:6" x14ac:dyDescent="0.3">
      <c r="F390" s="7" t="str">
        <f t="shared" si="6"/>
        <v/>
      </c>
    </row>
    <row r="391" spans="6:6" x14ac:dyDescent="0.3">
      <c r="F391" s="7" t="str">
        <f t="shared" si="6"/>
        <v/>
      </c>
    </row>
    <row r="392" spans="6:6" x14ac:dyDescent="0.3">
      <c r="F392" s="7" t="str">
        <f t="shared" si="6"/>
        <v/>
      </c>
    </row>
    <row r="393" spans="6:6" x14ac:dyDescent="0.3">
      <c r="F393" s="7" t="str">
        <f t="shared" si="6"/>
        <v/>
      </c>
    </row>
    <row r="394" spans="6:6" x14ac:dyDescent="0.3">
      <c r="F394" s="7" t="str">
        <f t="shared" si="6"/>
        <v/>
      </c>
    </row>
    <row r="395" spans="6:6" x14ac:dyDescent="0.3">
      <c r="F395" s="7" t="str">
        <f t="shared" si="6"/>
        <v/>
      </c>
    </row>
    <row r="396" spans="6:6" x14ac:dyDescent="0.3">
      <c r="F396" s="7" t="str">
        <f t="shared" si="6"/>
        <v/>
      </c>
    </row>
    <row r="397" spans="6:6" x14ac:dyDescent="0.3">
      <c r="F397" s="7" t="str">
        <f t="shared" si="6"/>
        <v/>
      </c>
    </row>
    <row r="398" spans="6:6" x14ac:dyDescent="0.3">
      <c r="F398" s="7" t="str">
        <f t="shared" si="6"/>
        <v/>
      </c>
    </row>
    <row r="399" spans="6:6" x14ac:dyDescent="0.3">
      <c r="F399" s="7" t="str">
        <f t="shared" si="6"/>
        <v/>
      </c>
    </row>
    <row r="400" spans="6:6" x14ac:dyDescent="0.3">
      <c r="F400" s="7" t="str">
        <f t="shared" si="6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260F3-909D-40F3-AFC2-9A3B36658D74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5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1539</v>
      </c>
      <c r="C2" s="20" t="s">
        <v>642</v>
      </c>
      <c r="D2" s="25" t="s">
        <v>1572</v>
      </c>
      <c r="E2" s="17" t="s">
        <v>1573</v>
      </c>
      <c r="F2" s="2" t="s">
        <v>1574</v>
      </c>
      <c r="G2" s="31" t="s">
        <v>1575</v>
      </c>
      <c r="H2" s="7" t="str">
        <f>IF(ISBLANK($D2),"",HYPERLINK($D2,"▶"))</f>
        <v>▶</v>
      </c>
    </row>
    <row r="3" spans="1:8" x14ac:dyDescent="0.3">
      <c r="A3" s="2">
        <v>1</v>
      </c>
      <c r="B3" s="2" t="s">
        <v>1539</v>
      </c>
      <c r="C3" s="20" t="s">
        <v>651</v>
      </c>
      <c r="D3" s="25" t="s">
        <v>195</v>
      </c>
      <c r="E3" s="17" t="s">
        <v>194</v>
      </c>
      <c r="F3" s="2" t="s">
        <v>1588</v>
      </c>
      <c r="G3" s="31" t="s">
        <v>1589</v>
      </c>
      <c r="H3" s="7" t="str">
        <f t="shared" ref="H3:H66" si="0">IF(ISBLANK($D3),"",HYPERLINK($D3,"▶"))</f>
        <v>▶</v>
      </c>
    </row>
    <row r="4" spans="1:8" x14ac:dyDescent="0.3">
      <c r="A4" s="2">
        <v>2</v>
      </c>
      <c r="B4" s="2" t="s">
        <v>1539</v>
      </c>
      <c r="C4" s="20" t="s">
        <v>651</v>
      </c>
      <c r="D4" s="25" t="s">
        <v>215</v>
      </c>
      <c r="E4" s="17" t="s">
        <v>1590</v>
      </c>
      <c r="F4" s="2" t="s">
        <v>1591</v>
      </c>
      <c r="G4" s="31" t="s">
        <v>1592</v>
      </c>
      <c r="H4" s="7" t="str">
        <f t="shared" si="0"/>
        <v>▶</v>
      </c>
    </row>
    <row r="5" spans="1:8" x14ac:dyDescent="0.3">
      <c r="A5" s="2">
        <v>3</v>
      </c>
      <c r="B5" s="2" t="s">
        <v>1539</v>
      </c>
      <c r="C5" s="20" t="s">
        <v>651</v>
      </c>
      <c r="D5" s="25" t="s">
        <v>236</v>
      </c>
      <c r="E5" s="17" t="s">
        <v>1593</v>
      </c>
      <c r="F5" s="2" t="s">
        <v>1591</v>
      </c>
      <c r="G5" s="31" t="s">
        <v>1594</v>
      </c>
      <c r="H5" s="7" t="str">
        <f t="shared" si="0"/>
        <v>▶</v>
      </c>
    </row>
    <row r="6" spans="1:8" x14ac:dyDescent="0.3">
      <c r="A6" s="2">
        <v>4</v>
      </c>
      <c r="B6" s="2" t="s">
        <v>1539</v>
      </c>
      <c r="C6" s="20" t="s">
        <v>651</v>
      </c>
      <c r="D6" s="25" t="s">
        <v>1595</v>
      </c>
      <c r="E6" s="17" t="s">
        <v>1596</v>
      </c>
      <c r="F6" s="2" t="s">
        <v>1597</v>
      </c>
      <c r="G6" s="31" t="s">
        <v>1598</v>
      </c>
      <c r="H6" s="7" t="str">
        <f t="shared" si="0"/>
        <v>▶</v>
      </c>
    </row>
    <row r="7" spans="1:8" x14ac:dyDescent="0.3">
      <c r="A7" s="2">
        <v>5</v>
      </c>
      <c r="B7" s="2" t="s">
        <v>1539</v>
      </c>
      <c r="C7" s="20" t="s">
        <v>651</v>
      </c>
      <c r="D7" s="25" t="s">
        <v>1599</v>
      </c>
      <c r="E7" s="18" t="s">
        <v>1600</v>
      </c>
      <c r="F7" s="2" t="s">
        <v>1601</v>
      </c>
      <c r="G7" s="31" t="s">
        <v>1602</v>
      </c>
      <c r="H7" s="7" t="str">
        <f t="shared" si="0"/>
        <v>▶</v>
      </c>
    </row>
    <row r="8" spans="1:8" x14ac:dyDescent="0.3">
      <c r="A8" s="2">
        <v>6</v>
      </c>
      <c r="B8" s="2" t="s">
        <v>1539</v>
      </c>
      <c r="C8" s="20" t="s">
        <v>651</v>
      </c>
      <c r="D8" s="25" t="s">
        <v>1603</v>
      </c>
      <c r="E8" s="17" t="s">
        <v>1604</v>
      </c>
      <c r="F8" s="2" t="s">
        <v>1591</v>
      </c>
      <c r="G8" s="31" t="s">
        <v>1605</v>
      </c>
      <c r="H8" s="7" t="str">
        <f t="shared" si="0"/>
        <v>▶</v>
      </c>
    </row>
    <row r="9" spans="1:8" ht="33" x14ac:dyDescent="0.3">
      <c r="A9" s="2">
        <v>7</v>
      </c>
      <c r="B9" s="2" t="s">
        <v>1539</v>
      </c>
      <c r="C9" s="20" t="s">
        <v>651</v>
      </c>
      <c r="D9" s="25" t="s">
        <v>1606</v>
      </c>
      <c r="E9" s="17" t="s">
        <v>1607</v>
      </c>
      <c r="F9" s="2" t="s">
        <v>1608</v>
      </c>
      <c r="G9" s="31" t="s">
        <v>1609</v>
      </c>
      <c r="H9" s="7" t="str">
        <f t="shared" si="0"/>
        <v>▶</v>
      </c>
    </row>
    <row r="10" spans="1:8" x14ac:dyDescent="0.3">
      <c r="A10" s="2">
        <v>8</v>
      </c>
      <c r="B10" s="2" t="s">
        <v>1539</v>
      </c>
      <c r="C10" s="20" t="s">
        <v>651</v>
      </c>
      <c r="D10" s="25" t="s">
        <v>1610</v>
      </c>
      <c r="E10" s="17" t="s">
        <v>1611</v>
      </c>
      <c r="F10" s="2" t="s">
        <v>1612</v>
      </c>
      <c r="G10" s="31" t="s">
        <v>1613</v>
      </c>
      <c r="H10" s="7" t="str">
        <f t="shared" si="0"/>
        <v>▶</v>
      </c>
    </row>
    <row r="11" spans="1:8" x14ac:dyDescent="0.3">
      <c r="A11" s="2">
        <v>9</v>
      </c>
      <c r="B11" s="2" t="s">
        <v>1539</v>
      </c>
      <c r="C11" s="20" t="s">
        <v>651</v>
      </c>
      <c r="D11" s="25" t="s">
        <v>1614</v>
      </c>
      <c r="E11" s="17" t="s">
        <v>1615</v>
      </c>
      <c r="F11" s="2" t="s">
        <v>1616</v>
      </c>
      <c r="G11" s="31" t="s">
        <v>1617</v>
      </c>
      <c r="H11" s="7" t="str">
        <f t="shared" si="0"/>
        <v>▶</v>
      </c>
    </row>
    <row r="12" spans="1:8" x14ac:dyDescent="0.3">
      <c r="A12" s="2">
        <v>1</v>
      </c>
      <c r="B12" s="2" t="s">
        <v>1539</v>
      </c>
      <c r="C12" s="20" t="s">
        <v>654</v>
      </c>
      <c r="D12" s="25" t="s">
        <v>1630</v>
      </c>
      <c r="E12" s="17" t="s">
        <v>1631</v>
      </c>
      <c r="F12" s="2" t="s">
        <v>1632</v>
      </c>
      <c r="G12" s="31" t="s">
        <v>1633</v>
      </c>
      <c r="H12" s="7" t="str">
        <f t="shared" si="0"/>
        <v>▶</v>
      </c>
    </row>
    <row r="13" spans="1:8" x14ac:dyDescent="0.3">
      <c r="A13" s="2">
        <v>2</v>
      </c>
      <c r="B13" s="2" t="s">
        <v>1539</v>
      </c>
      <c r="C13" s="20" t="s">
        <v>654</v>
      </c>
      <c r="D13" s="25" t="s">
        <v>1634</v>
      </c>
      <c r="E13" s="17" t="s">
        <v>1635</v>
      </c>
      <c r="F13" s="2" t="s">
        <v>1636</v>
      </c>
      <c r="G13" s="31" t="s">
        <v>1637</v>
      </c>
      <c r="H13" s="7" t="str">
        <f t="shared" si="0"/>
        <v>▶</v>
      </c>
    </row>
    <row r="14" spans="1:8" x14ac:dyDescent="0.3">
      <c r="A14" s="2">
        <v>3</v>
      </c>
      <c r="B14" s="2" t="s">
        <v>1539</v>
      </c>
      <c r="C14" s="20" t="s">
        <v>654</v>
      </c>
      <c r="D14" s="25" t="s">
        <v>1638</v>
      </c>
      <c r="E14" s="17" t="s">
        <v>1639</v>
      </c>
      <c r="F14" s="2" t="s">
        <v>1640</v>
      </c>
      <c r="G14" s="31" t="s">
        <v>1641</v>
      </c>
      <c r="H14" s="7" t="str">
        <f t="shared" si="0"/>
        <v>▶</v>
      </c>
    </row>
    <row r="15" spans="1:8" x14ac:dyDescent="0.3">
      <c r="A15" s="2">
        <v>4</v>
      </c>
      <c r="B15" s="2" t="s">
        <v>1539</v>
      </c>
      <c r="C15" s="20" t="s">
        <v>654</v>
      </c>
      <c r="D15" s="25" t="s">
        <v>1642</v>
      </c>
      <c r="E15" s="17" t="s">
        <v>1643</v>
      </c>
      <c r="F15" s="2" t="s">
        <v>1644</v>
      </c>
      <c r="G15" s="31" t="s">
        <v>1645</v>
      </c>
      <c r="H15" s="7" t="str">
        <f t="shared" si="0"/>
        <v>▶</v>
      </c>
    </row>
    <row r="16" spans="1:8" x14ac:dyDescent="0.3">
      <c r="A16" s="2">
        <v>5</v>
      </c>
      <c r="B16" s="2" t="s">
        <v>1539</v>
      </c>
      <c r="C16" s="20" t="s">
        <v>654</v>
      </c>
      <c r="D16" s="25" t="s">
        <v>1646</v>
      </c>
      <c r="E16" s="17" t="s">
        <v>1647</v>
      </c>
      <c r="F16" s="2" t="s">
        <v>1648</v>
      </c>
      <c r="G16" s="31" t="s">
        <v>1649</v>
      </c>
      <c r="H16" s="7" t="str">
        <f t="shared" si="0"/>
        <v>▶</v>
      </c>
    </row>
    <row r="17" spans="1:8" x14ac:dyDescent="0.3">
      <c r="A17" s="2">
        <v>6</v>
      </c>
      <c r="B17" s="2" t="s">
        <v>1539</v>
      </c>
      <c r="C17" s="20" t="s">
        <v>654</v>
      </c>
      <c r="D17" s="25" t="s">
        <v>1650</v>
      </c>
      <c r="E17" s="17" t="s">
        <v>1651</v>
      </c>
      <c r="F17" s="2" t="s">
        <v>1648</v>
      </c>
      <c r="G17" s="31" t="s">
        <v>1652</v>
      </c>
      <c r="H17" s="7" t="str">
        <f t="shared" si="0"/>
        <v>▶</v>
      </c>
    </row>
    <row r="18" spans="1:8" x14ac:dyDescent="0.3">
      <c r="A18" s="2">
        <v>7</v>
      </c>
      <c r="B18" s="2" t="s">
        <v>1539</v>
      </c>
      <c r="C18" s="20" t="s">
        <v>654</v>
      </c>
      <c r="D18" s="25" t="s">
        <v>1653</v>
      </c>
      <c r="E18" s="17" t="s">
        <v>1654</v>
      </c>
      <c r="F18" s="2" t="s">
        <v>1655</v>
      </c>
      <c r="G18" s="31" t="s">
        <v>1656</v>
      </c>
      <c r="H18" s="7" t="str">
        <f t="shared" si="0"/>
        <v>▶</v>
      </c>
    </row>
    <row r="19" spans="1:8" x14ac:dyDescent="0.3">
      <c r="A19" s="2">
        <v>1</v>
      </c>
      <c r="B19" s="2" t="s">
        <v>1539</v>
      </c>
      <c r="C19" s="20" t="s">
        <v>657</v>
      </c>
      <c r="D19" s="25" t="s">
        <v>1667</v>
      </c>
      <c r="E19" s="17" t="s">
        <v>1668</v>
      </c>
      <c r="F19" s="2" t="s">
        <v>1612</v>
      </c>
      <c r="G19" s="31" t="s">
        <v>1669</v>
      </c>
      <c r="H19" s="7" t="str">
        <f t="shared" si="0"/>
        <v>▶</v>
      </c>
    </row>
    <row r="20" spans="1:8" x14ac:dyDescent="0.3">
      <c r="A20" s="2">
        <v>2</v>
      </c>
      <c r="B20" s="2" t="s">
        <v>1539</v>
      </c>
      <c r="C20" s="20" t="s">
        <v>657</v>
      </c>
      <c r="D20" s="25" t="s">
        <v>1670</v>
      </c>
      <c r="E20" s="17" t="s">
        <v>1671</v>
      </c>
      <c r="F20" s="2" t="s">
        <v>1644</v>
      </c>
      <c r="G20" s="31" t="s">
        <v>1672</v>
      </c>
      <c r="H20" s="7" t="str">
        <f t="shared" si="0"/>
        <v>▶</v>
      </c>
    </row>
    <row r="21" spans="1:8" x14ac:dyDescent="0.3">
      <c r="A21" s="2">
        <v>1</v>
      </c>
      <c r="B21" s="2" t="s">
        <v>1539</v>
      </c>
      <c r="C21" s="20" t="s">
        <v>660</v>
      </c>
      <c r="D21" s="25" t="s">
        <v>104</v>
      </c>
      <c r="E21" s="17" t="s">
        <v>103</v>
      </c>
      <c r="F21" s="2" t="s">
        <v>1632</v>
      </c>
      <c r="G21" s="31" t="s">
        <v>1701</v>
      </c>
      <c r="H21" s="7" t="str">
        <f t="shared" si="0"/>
        <v>▶</v>
      </c>
    </row>
    <row r="22" spans="1:8" x14ac:dyDescent="0.3">
      <c r="A22" s="2">
        <v>2</v>
      </c>
      <c r="B22" s="2" t="s">
        <v>1539</v>
      </c>
      <c r="C22" s="20" t="s">
        <v>660</v>
      </c>
      <c r="D22" s="25" t="s">
        <v>1702</v>
      </c>
      <c r="E22" s="17" t="s">
        <v>1703</v>
      </c>
      <c r="F22" s="2" t="s">
        <v>1704</v>
      </c>
      <c r="G22" s="32" t="s">
        <v>1705</v>
      </c>
      <c r="H22" s="7" t="str">
        <f t="shared" si="0"/>
        <v>▶</v>
      </c>
    </row>
    <row r="23" spans="1:8" x14ac:dyDescent="0.3">
      <c r="A23" s="2">
        <v>3</v>
      </c>
      <c r="B23" s="2" t="s">
        <v>1539</v>
      </c>
      <c r="C23" s="20" t="s">
        <v>660</v>
      </c>
      <c r="D23" s="25" t="s">
        <v>386</v>
      </c>
      <c r="E23" s="17" t="s">
        <v>1706</v>
      </c>
      <c r="F23" s="2" t="s">
        <v>1591</v>
      </c>
      <c r="G23" s="32" t="s">
        <v>1707</v>
      </c>
      <c r="H23" s="7" t="str">
        <f t="shared" si="0"/>
        <v>▶</v>
      </c>
    </row>
    <row r="24" spans="1:8" x14ac:dyDescent="0.3">
      <c r="A24" s="2">
        <v>4</v>
      </c>
      <c r="B24" s="2" t="s">
        <v>1539</v>
      </c>
      <c r="C24" s="20" t="s">
        <v>660</v>
      </c>
      <c r="D24" s="25" t="s">
        <v>1708</v>
      </c>
      <c r="E24" s="17" t="s">
        <v>1709</v>
      </c>
      <c r="F24" s="2" t="s">
        <v>1601</v>
      </c>
      <c r="G24" s="32" t="s">
        <v>1710</v>
      </c>
      <c r="H24" s="7" t="str">
        <f t="shared" si="0"/>
        <v>▶</v>
      </c>
    </row>
    <row r="25" spans="1:8" x14ac:dyDescent="0.3">
      <c r="A25" s="2">
        <v>5</v>
      </c>
      <c r="B25" s="2" t="s">
        <v>1539</v>
      </c>
      <c r="C25" s="20" t="s">
        <v>660</v>
      </c>
      <c r="D25" s="25" t="s">
        <v>614</v>
      </c>
      <c r="E25" s="17" t="s">
        <v>1711</v>
      </c>
      <c r="F25" s="2" t="s">
        <v>1616</v>
      </c>
      <c r="G25" s="32" t="s">
        <v>1712</v>
      </c>
      <c r="H25" s="7" t="str">
        <f t="shared" si="0"/>
        <v>▶</v>
      </c>
    </row>
    <row r="26" spans="1:8" x14ac:dyDescent="0.3">
      <c r="A26" s="2">
        <v>6</v>
      </c>
      <c r="B26" s="2" t="s">
        <v>1539</v>
      </c>
      <c r="C26" s="20" t="s">
        <v>660</v>
      </c>
      <c r="D26" s="25" t="s">
        <v>1713</v>
      </c>
      <c r="E26" s="17" t="s">
        <v>1714</v>
      </c>
      <c r="F26" s="2" t="s">
        <v>1612</v>
      </c>
      <c r="G26" s="32" t="s">
        <v>1715</v>
      </c>
      <c r="H26" s="7" t="str">
        <f t="shared" si="0"/>
        <v>▶</v>
      </c>
    </row>
    <row r="27" spans="1:8" x14ac:dyDescent="0.3">
      <c r="A27" s="2">
        <v>7</v>
      </c>
      <c r="B27" s="2" t="s">
        <v>1539</v>
      </c>
      <c r="C27" s="20" t="s">
        <v>660</v>
      </c>
      <c r="D27" s="25" t="s">
        <v>1716</v>
      </c>
      <c r="E27" s="17" t="s">
        <v>1717</v>
      </c>
      <c r="F27" s="2" t="s">
        <v>1632</v>
      </c>
      <c r="G27" s="32" t="s">
        <v>1718</v>
      </c>
      <c r="H27" s="7" t="str">
        <f t="shared" si="0"/>
        <v>▶</v>
      </c>
    </row>
    <row r="28" spans="1:8" x14ac:dyDescent="0.3">
      <c r="A28" s="2">
        <v>1</v>
      </c>
      <c r="B28" s="2" t="s">
        <v>1539</v>
      </c>
      <c r="C28" s="20" t="s">
        <v>663</v>
      </c>
      <c r="D28" s="25" t="s">
        <v>1744</v>
      </c>
      <c r="E28" s="17" t="s">
        <v>1745</v>
      </c>
      <c r="F28" s="2" t="s">
        <v>1746</v>
      </c>
      <c r="G28" s="32" t="s">
        <v>1705</v>
      </c>
      <c r="H28" s="7" t="str">
        <f t="shared" si="0"/>
        <v>▶</v>
      </c>
    </row>
    <row r="29" spans="1:8" x14ac:dyDescent="0.3">
      <c r="A29" s="2">
        <v>2</v>
      </c>
      <c r="B29" s="2" t="s">
        <v>1539</v>
      </c>
      <c r="C29" s="20" t="s">
        <v>663</v>
      </c>
      <c r="D29" s="25" t="s">
        <v>1747</v>
      </c>
      <c r="E29" s="17" t="s">
        <v>1748</v>
      </c>
      <c r="F29" s="2" t="s">
        <v>1597</v>
      </c>
      <c r="G29" s="32" t="s">
        <v>1749</v>
      </c>
      <c r="H29" s="7" t="str">
        <f t="shared" si="0"/>
        <v>▶</v>
      </c>
    </row>
    <row r="30" spans="1:8" x14ac:dyDescent="0.3">
      <c r="A30" s="2">
        <v>3</v>
      </c>
      <c r="B30" s="2" t="s">
        <v>1539</v>
      </c>
      <c r="C30" s="20" t="s">
        <v>663</v>
      </c>
      <c r="D30" s="25" t="s">
        <v>1750</v>
      </c>
      <c r="E30" s="17" t="s">
        <v>1751</v>
      </c>
      <c r="F30" s="2" t="s">
        <v>1636</v>
      </c>
      <c r="G30" s="32" t="s">
        <v>1752</v>
      </c>
      <c r="H30" s="7" t="str">
        <f t="shared" si="0"/>
        <v>▶</v>
      </c>
    </row>
    <row r="31" spans="1:8" x14ac:dyDescent="0.3">
      <c r="A31" s="2">
        <v>4</v>
      </c>
      <c r="B31" s="2" t="s">
        <v>1539</v>
      </c>
      <c r="C31" s="20" t="s">
        <v>663</v>
      </c>
      <c r="D31" s="25" t="s">
        <v>1753</v>
      </c>
      <c r="E31" s="17" t="s">
        <v>1754</v>
      </c>
      <c r="F31" s="2" t="s">
        <v>1640</v>
      </c>
      <c r="G31" s="32" t="s">
        <v>1755</v>
      </c>
      <c r="H31" s="7" t="str">
        <f t="shared" si="0"/>
        <v>▶</v>
      </c>
    </row>
    <row r="32" spans="1:8" x14ac:dyDescent="0.3">
      <c r="A32" s="2">
        <v>5</v>
      </c>
      <c r="B32" s="2" t="s">
        <v>1539</v>
      </c>
      <c r="C32" s="20" t="s">
        <v>663</v>
      </c>
      <c r="D32" s="25" t="s">
        <v>1756</v>
      </c>
      <c r="E32" s="17" t="s">
        <v>1757</v>
      </c>
      <c r="F32" s="2" t="s">
        <v>1608</v>
      </c>
      <c r="G32" s="32" t="s">
        <v>1758</v>
      </c>
      <c r="H32" s="7" t="str">
        <f t="shared" si="0"/>
        <v>▶</v>
      </c>
    </row>
    <row r="33" spans="1:8" ht="33" x14ac:dyDescent="0.3">
      <c r="A33" s="2">
        <v>1</v>
      </c>
      <c r="B33" s="2" t="s">
        <v>1539</v>
      </c>
      <c r="C33" s="20" t="s">
        <v>666</v>
      </c>
      <c r="D33" s="25" t="s">
        <v>1764</v>
      </c>
      <c r="E33" s="17" t="s">
        <v>1765</v>
      </c>
      <c r="F33" s="2" t="s">
        <v>1608</v>
      </c>
      <c r="G33" s="32" t="s">
        <v>1766</v>
      </c>
      <c r="H33" s="7" t="str">
        <f t="shared" si="0"/>
        <v>▶</v>
      </c>
    </row>
    <row r="34" spans="1:8" x14ac:dyDescent="0.3">
      <c r="A34" s="2">
        <v>2</v>
      </c>
      <c r="B34" s="2" t="s">
        <v>1539</v>
      </c>
      <c r="C34" s="20" t="s">
        <v>666</v>
      </c>
      <c r="D34" s="25" t="s">
        <v>1767</v>
      </c>
      <c r="E34" s="17" t="s">
        <v>1768</v>
      </c>
      <c r="F34" s="2" t="s">
        <v>1632</v>
      </c>
      <c r="G34" s="32" t="s">
        <v>1769</v>
      </c>
      <c r="H34" s="7" t="str">
        <f t="shared" si="0"/>
        <v>▶</v>
      </c>
    </row>
    <row r="35" spans="1:8" x14ac:dyDescent="0.3">
      <c r="A35" s="2">
        <v>3</v>
      </c>
      <c r="B35" s="2" t="s">
        <v>1539</v>
      </c>
      <c r="C35" s="20" t="s">
        <v>666</v>
      </c>
      <c r="D35" s="25" t="s">
        <v>1634</v>
      </c>
      <c r="E35" s="17" t="s">
        <v>1635</v>
      </c>
      <c r="F35" s="2" t="s">
        <v>1636</v>
      </c>
      <c r="G35" s="32" t="s">
        <v>1637</v>
      </c>
      <c r="H35" s="7" t="str">
        <f t="shared" si="0"/>
        <v>▶</v>
      </c>
    </row>
    <row r="36" spans="1:8" x14ac:dyDescent="0.3">
      <c r="A36" s="2">
        <v>4</v>
      </c>
      <c r="B36" s="2" t="s">
        <v>1539</v>
      </c>
      <c r="C36" s="20" t="s">
        <v>666</v>
      </c>
      <c r="D36" s="25" t="s">
        <v>1646</v>
      </c>
      <c r="E36" s="17" t="s">
        <v>1647</v>
      </c>
      <c r="F36" s="2" t="s">
        <v>1648</v>
      </c>
      <c r="G36" s="32" t="s">
        <v>1649</v>
      </c>
      <c r="H36" s="7" t="str">
        <f t="shared" si="0"/>
        <v>▶</v>
      </c>
    </row>
    <row r="37" spans="1:8" x14ac:dyDescent="0.3">
      <c r="A37" s="2">
        <v>1</v>
      </c>
      <c r="B37" s="2" t="s">
        <v>1784</v>
      </c>
      <c r="C37" s="20" t="s">
        <v>889</v>
      </c>
      <c r="D37" s="25" t="s">
        <v>215</v>
      </c>
      <c r="E37" s="17" t="s">
        <v>1590</v>
      </c>
      <c r="F37" s="2" t="s">
        <v>1591</v>
      </c>
      <c r="G37" s="32" t="s">
        <v>1592</v>
      </c>
      <c r="H37" s="7" t="str">
        <f t="shared" si="0"/>
        <v>▶</v>
      </c>
    </row>
    <row r="38" spans="1:8" x14ac:dyDescent="0.3">
      <c r="A38" s="2">
        <v>2</v>
      </c>
      <c r="B38" s="2" t="s">
        <v>1784</v>
      </c>
      <c r="C38" s="20" t="s">
        <v>889</v>
      </c>
      <c r="D38" s="25" t="s">
        <v>258</v>
      </c>
      <c r="E38" s="17" t="s">
        <v>257</v>
      </c>
      <c r="F38" s="2" t="s">
        <v>1601</v>
      </c>
      <c r="G38" s="32" t="s">
        <v>1790</v>
      </c>
      <c r="H38" s="7" t="str">
        <f t="shared" si="0"/>
        <v>▶</v>
      </c>
    </row>
    <row r="39" spans="1:8" x14ac:dyDescent="0.3">
      <c r="A39" s="2">
        <v>3</v>
      </c>
      <c r="B39" s="2" t="s">
        <v>1784</v>
      </c>
      <c r="C39" s="20" t="s">
        <v>889</v>
      </c>
      <c r="D39" s="25" t="s">
        <v>374</v>
      </c>
      <c r="E39" s="17" t="s">
        <v>373</v>
      </c>
      <c r="F39" s="2" t="s">
        <v>1636</v>
      </c>
      <c r="G39" s="32" t="s">
        <v>1791</v>
      </c>
      <c r="H39" s="7" t="str">
        <f t="shared" si="0"/>
        <v>▶</v>
      </c>
    </row>
    <row r="40" spans="1:8" x14ac:dyDescent="0.3">
      <c r="A40" s="2">
        <v>4</v>
      </c>
      <c r="B40" s="2" t="s">
        <v>1784</v>
      </c>
      <c r="C40" s="20" t="s">
        <v>889</v>
      </c>
      <c r="D40" s="25" t="s">
        <v>1792</v>
      </c>
      <c r="E40" s="17" t="s">
        <v>1793</v>
      </c>
      <c r="F40" s="2" t="s">
        <v>1636</v>
      </c>
      <c r="G40" s="32" t="s">
        <v>1794</v>
      </c>
      <c r="H40" s="7" t="str">
        <f t="shared" si="0"/>
        <v>▶</v>
      </c>
    </row>
    <row r="41" spans="1:8" ht="33" x14ac:dyDescent="0.3">
      <c r="A41" s="2">
        <v>5</v>
      </c>
      <c r="B41" s="2" t="s">
        <v>1784</v>
      </c>
      <c r="C41" s="20" t="s">
        <v>889</v>
      </c>
      <c r="D41" s="25" t="s">
        <v>1795</v>
      </c>
      <c r="E41" s="17" t="s">
        <v>1796</v>
      </c>
      <c r="F41" s="2" t="s">
        <v>1608</v>
      </c>
      <c r="G41" s="32" t="s">
        <v>1797</v>
      </c>
      <c r="H41" s="7" t="str">
        <f t="shared" si="0"/>
        <v>▶</v>
      </c>
    </row>
    <row r="42" spans="1:8" x14ac:dyDescent="0.3">
      <c r="A42" s="2">
        <v>6</v>
      </c>
      <c r="B42" s="2" t="s">
        <v>1784</v>
      </c>
      <c r="C42" s="20" t="s">
        <v>889</v>
      </c>
      <c r="D42" s="25" t="s">
        <v>1798</v>
      </c>
      <c r="E42" s="17" t="s">
        <v>1799</v>
      </c>
      <c r="F42" s="2" t="s">
        <v>1632</v>
      </c>
      <c r="G42" s="32" t="s">
        <v>1800</v>
      </c>
      <c r="H42" s="7" t="str">
        <f t="shared" si="0"/>
        <v>▶</v>
      </c>
    </row>
    <row r="43" spans="1:8" x14ac:dyDescent="0.3">
      <c r="A43" s="2">
        <v>1</v>
      </c>
      <c r="B43" s="2" t="s">
        <v>1784</v>
      </c>
      <c r="C43" s="20" t="s">
        <v>892</v>
      </c>
      <c r="D43" s="25" t="s">
        <v>215</v>
      </c>
      <c r="E43" s="17" t="s">
        <v>1590</v>
      </c>
      <c r="F43" s="2" t="s">
        <v>1591</v>
      </c>
      <c r="G43" s="32" t="s">
        <v>1592</v>
      </c>
      <c r="H43" s="7" t="str">
        <f t="shared" si="0"/>
        <v>▶</v>
      </c>
    </row>
    <row r="44" spans="1:8" ht="33" x14ac:dyDescent="0.3">
      <c r="A44" s="2">
        <v>2</v>
      </c>
      <c r="B44" s="2" t="s">
        <v>1784</v>
      </c>
      <c r="C44" s="20" t="s">
        <v>892</v>
      </c>
      <c r="D44" s="25" t="s">
        <v>346</v>
      </c>
      <c r="E44" s="18" t="s">
        <v>1811</v>
      </c>
      <c r="F44" s="2" t="s">
        <v>1812</v>
      </c>
      <c r="G44" s="32" t="s">
        <v>1813</v>
      </c>
      <c r="H44" s="7" t="str">
        <f t="shared" si="0"/>
        <v>▶</v>
      </c>
    </row>
    <row r="45" spans="1:8" x14ac:dyDescent="0.3">
      <c r="A45" s="2">
        <v>3</v>
      </c>
      <c r="B45" s="2" t="s">
        <v>1784</v>
      </c>
      <c r="C45" s="20" t="s">
        <v>892</v>
      </c>
      <c r="D45" s="25" t="s">
        <v>1814</v>
      </c>
      <c r="E45" s="17" t="s">
        <v>1815</v>
      </c>
      <c r="F45" s="2" t="s">
        <v>1746</v>
      </c>
      <c r="G45" s="32" t="s">
        <v>1816</v>
      </c>
      <c r="H45" s="7" t="str">
        <f t="shared" si="0"/>
        <v>▶</v>
      </c>
    </row>
    <row r="46" spans="1:8" x14ac:dyDescent="0.3">
      <c r="A46" s="2">
        <v>1</v>
      </c>
      <c r="B46" s="2" t="s">
        <v>1784</v>
      </c>
      <c r="C46" s="20" t="s">
        <v>898</v>
      </c>
      <c r="D46" s="25" t="s">
        <v>1841</v>
      </c>
      <c r="E46" s="17" t="s">
        <v>1842</v>
      </c>
      <c r="F46" s="2" t="s">
        <v>1843</v>
      </c>
      <c r="G46" s="32" t="s">
        <v>1844</v>
      </c>
      <c r="H46" s="7" t="str">
        <f t="shared" si="0"/>
        <v>▶</v>
      </c>
    </row>
    <row r="47" spans="1:8" x14ac:dyDescent="0.3">
      <c r="A47" s="2">
        <v>2</v>
      </c>
      <c r="B47" s="2" t="s">
        <v>1784</v>
      </c>
      <c r="C47" s="20" t="s">
        <v>898</v>
      </c>
      <c r="D47" s="25" t="s">
        <v>1670</v>
      </c>
      <c r="E47" s="17" t="s">
        <v>1671</v>
      </c>
      <c r="F47" s="2" t="s">
        <v>1644</v>
      </c>
      <c r="G47" s="32" t="s">
        <v>1672</v>
      </c>
      <c r="H47" s="7" t="str">
        <f t="shared" si="0"/>
        <v>▶</v>
      </c>
    </row>
    <row r="48" spans="1:8" x14ac:dyDescent="0.3">
      <c r="A48" s="2">
        <v>3</v>
      </c>
      <c r="B48" s="2" t="s">
        <v>1784</v>
      </c>
      <c r="C48" s="20" t="s">
        <v>898</v>
      </c>
      <c r="D48" s="25" t="s">
        <v>1845</v>
      </c>
      <c r="E48" s="17" t="s">
        <v>1846</v>
      </c>
      <c r="F48" s="2" t="s">
        <v>1847</v>
      </c>
      <c r="G48" s="32" t="s">
        <v>1848</v>
      </c>
      <c r="H48" s="7" t="str">
        <f t="shared" si="0"/>
        <v>▶</v>
      </c>
    </row>
    <row r="49" spans="1:8" x14ac:dyDescent="0.3">
      <c r="A49" s="2">
        <v>1</v>
      </c>
      <c r="B49" s="2" t="s">
        <v>1784</v>
      </c>
      <c r="C49" s="20" t="s">
        <v>904</v>
      </c>
      <c r="D49" s="25" t="s">
        <v>1879</v>
      </c>
      <c r="E49" s="17" t="s">
        <v>1880</v>
      </c>
      <c r="F49" s="2" t="s">
        <v>1612</v>
      </c>
      <c r="G49" s="32" t="s">
        <v>1881</v>
      </c>
      <c r="H49" s="7" t="str">
        <f t="shared" si="0"/>
        <v>▶</v>
      </c>
    </row>
    <row r="50" spans="1:8" x14ac:dyDescent="0.3">
      <c r="A50" s="2">
        <v>2</v>
      </c>
      <c r="B50" s="2" t="s">
        <v>1784</v>
      </c>
      <c r="C50" s="20" t="s">
        <v>904</v>
      </c>
      <c r="D50" s="25" t="s">
        <v>1882</v>
      </c>
      <c r="E50" s="17" t="s">
        <v>1883</v>
      </c>
      <c r="F50" s="2" t="s">
        <v>1636</v>
      </c>
      <c r="G50" s="32" t="s">
        <v>1884</v>
      </c>
      <c r="H50" s="7" t="str">
        <f t="shared" si="0"/>
        <v>▶</v>
      </c>
    </row>
    <row r="51" spans="1:8" x14ac:dyDescent="0.3">
      <c r="A51" s="2">
        <v>1</v>
      </c>
      <c r="B51" s="2" t="s">
        <v>1784</v>
      </c>
      <c r="C51" s="20" t="s">
        <v>913</v>
      </c>
      <c r="D51" s="25" t="s">
        <v>227</v>
      </c>
      <c r="E51" s="17" t="s">
        <v>1910</v>
      </c>
      <c r="F51" s="2" t="s">
        <v>1616</v>
      </c>
      <c r="G51" s="32" t="s">
        <v>1911</v>
      </c>
      <c r="H51" s="7" t="str">
        <f t="shared" si="0"/>
        <v>▶</v>
      </c>
    </row>
    <row r="52" spans="1:8" x14ac:dyDescent="0.3">
      <c r="A52" s="2">
        <v>2</v>
      </c>
      <c r="B52" s="2" t="s">
        <v>1784</v>
      </c>
      <c r="C52" s="20" t="s">
        <v>913</v>
      </c>
      <c r="D52" s="25" t="s">
        <v>1912</v>
      </c>
      <c r="E52" s="17" t="s">
        <v>1913</v>
      </c>
      <c r="F52" s="2" t="s">
        <v>1914</v>
      </c>
      <c r="G52" s="32" t="s">
        <v>1915</v>
      </c>
      <c r="H52" s="7" t="str">
        <f t="shared" si="0"/>
        <v>▶</v>
      </c>
    </row>
    <row r="53" spans="1:8" x14ac:dyDescent="0.3">
      <c r="A53" s="2">
        <v>3</v>
      </c>
      <c r="B53" s="2" t="s">
        <v>1784</v>
      </c>
      <c r="C53" s="20" t="s">
        <v>913</v>
      </c>
      <c r="D53" s="25" t="s">
        <v>419</v>
      </c>
      <c r="E53" s="18" t="s">
        <v>418</v>
      </c>
      <c r="F53" s="2" t="s">
        <v>1597</v>
      </c>
      <c r="G53" s="32" t="s">
        <v>1916</v>
      </c>
      <c r="H53" s="7" t="str">
        <f t="shared" si="0"/>
        <v>▶</v>
      </c>
    </row>
    <row r="54" spans="1:8" x14ac:dyDescent="0.3">
      <c r="A54" s="2">
        <v>4</v>
      </c>
      <c r="B54" s="2" t="s">
        <v>1784</v>
      </c>
      <c r="C54" s="20" t="s">
        <v>913</v>
      </c>
      <c r="D54" s="25" t="s">
        <v>1917</v>
      </c>
      <c r="E54" s="17" t="s">
        <v>1918</v>
      </c>
      <c r="F54" s="2" t="s">
        <v>1914</v>
      </c>
      <c r="G54" s="32" t="s">
        <v>1919</v>
      </c>
      <c r="H54" s="7" t="str">
        <f t="shared" si="0"/>
        <v>▶</v>
      </c>
    </row>
    <row r="55" spans="1:8" x14ac:dyDescent="0.3">
      <c r="A55" s="2">
        <v>5</v>
      </c>
      <c r="B55" s="2" t="s">
        <v>1784</v>
      </c>
      <c r="C55" s="20" t="s">
        <v>913</v>
      </c>
      <c r="D55" s="25" t="s">
        <v>1920</v>
      </c>
      <c r="E55" s="17" t="s">
        <v>1921</v>
      </c>
      <c r="F55" s="2" t="s">
        <v>1922</v>
      </c>
      <c r="G55" s="32" t="s">
        <v>1923</v>
      </c>
      <c r="H55" s="7" t="str">
        <f t="shared" si="0"/>
        <v>▶</v>
      </c>
    </row>
    <row r="56" spans="1:8" x14ac:dyDescent="0.3">
      <c r="A56" s="2">
        <v>6</v>
      </c>
      <c r="B56" s="2" t="s">
        <v>1784</v>
      </c>
      <c r="C56" s="20" t="s">
        <v>913</v>
      </c>
      <c r="D56" s="25" t="s">
        <v>1924</v>
      </c>
      <c r="E56" s="17" t="s">
        <v>1925</v>
      </c>
      <c r="F56" s="2" t="s">
        <v>1597</v>
      </c>
      <c r="G56" s="32" t="s">
        <v>1926</v>
      </c>
      <c r="H56" s="7" t="str">
        <f t="shared" si="0"/>
        <v>▶</v>
      </c>
    </row>
    <row r="57" spans="1:8" x14ac:dyDescent="0.3">
      <c r="A57" s="2">
        <v>7</v>
      </c>
      <c r="B57" s="2" t="s">
        <v>1784</v>
      </c>
      <c r="C57" s="20" t="s">
        <v>913</v>
      </c>
      <c r="D57" s="25" t="s">
        <v>1927</v>
      </c>
      <c r="E57" s="18" t="s">
        <v>1928</v>
      </c>
      <c r="F57" s="2" t="s">
        <v>1644</v>
      </c>
      <c r="G57" s="32" t="s">
        <v>1929</v>
      </c>
      <c r="H57" s="7" t="str">
        <f t="shared" si="0"/>
        <v>▶</v>
      </c>
    </row>
    <row r="58" spans="1:8" x14ac:dyDescent="0.3">
      <c r="A58" s="2">
        <v>8</v>
      </c>
      <c r="B58" s="2" t="s">
        <v>1784</v>
      </c>
      <c r="C58" s="20" t="s">
        <v>913</v>
      </c>
      <c r="D58" s="25" t="s">
        <v>1930</v>
      </c>
      <c r="E58" s="17" t="s">
        <v>1931</v>
      </c>
      <c r="F58" s="2" t="s">
        <v>1597</v>
      </c>
      <c r="G58" s="32" t="s">
        <v>1932</v>
      </c>
      <c r="H58" s="7" t="str">
        <f t="shared" si="0"/>
        <v>▶</v>
      </c>
    </row>
    <row r="59" spans="1:8" x14ac:dyDescent="0.3">
      <c r="A59" s="2">
        <v>9</v>
      </c>
      <c r="B59" s="2" t="s">
        <v>1784</v>
      </c>
      <c r="C59" s="20" t="s">
        <v>913</v>
      </c>
      <c r="D59" s="25" t="s">
        <v>1933</v>
      </c>
      <c r="E59" s="17" t="s">
        <v>1934</v>
      </c>
      <c r="F59" s="2" t="s">
        <v>1616</v>
      </c>
      <c r="G59" s="32" t="s">
        <v>1935</v>
      </c>
      <c r="H59" s="7" t="str">
        <f t="shared" si="0"/>
        <v>▶</v>
      </c>
    </row>
    <row r="60" spans="1:8" x14ac:dyDescent="0.3">
      <c r="A60" s="2">
        <v>10</v>
      </c>
      <c r="B60" s="2" t="s">
        <v>1784</v>
      </c>
      <c r="C60" s="20" t="s">
        <v>913</v>
      </c>
      <c r="D60" s="25" t="s">
        <v>1936</v>
      </c>
      <c r="E60" s="17" t="s">
        <v>1937</v>
      </c>
      <c r="F60" s="2" t="s">
        <v>1644</v>
      </c>
      <c r="G60" s="32" t="s">
        <v>1938</v>
      </c>
      <c r="H60" s="7" t="str">
        <f t="shared" si="0"/>
        <v>▶</v>
      </c>
    </row>
    <row r="61" spans="1:8" x14ac:dyDescent="0.3">
      <c r="H61" s="7" t="str">
        <f t="shared" si="0"/>
        <v/>
      </c>
    </row>
    <row r="62" spans="1:8" x14ac:dyDescent="0.3">
      <c r="H62" s="7" t="str">
        <f t="shared" si="0"/>
        <v/>
      </c>
    </row>
    <row r="63" spans="1:8" x14ac:dyDescent="0.3">
      <c r="H63" s="7" t="str">
        <f t="shared" si="0"/>
        <v/>
      </c>
    </row>
    <row r="64" spans="1:8" x14ac:dyDescent="0.3">
      <c r="H64" s="7" t="str">
        <f t="shared" si="0"/>
        <v/>
      </c>
    </row>
    <row r="65" spans="8:8" x14ac:dyDescent="0.3">
      <c r="H65" s="7" t="str">
        <f t="shared" si="0"/>
        <v/>
      </c>
    </row>
    <row r="66" spans="8:8" x14ac:dyDescent="0.3">
      <c r="H66" s="7" t="str">
        <f t="shared" si="0"/>
        <v/>
      </c>
    </row>
    <row r="67" spans="8:8" x14ac:dyDescent="0.3">
      <c r="H67" s="7" t="str">
        <f t="shared" ref="H67:H130" si="1">IF(ISBLANK($D67),"",HYPERLINK($D67,"▶"))</f>
        <v/>
      </c>
    </row>
    <row r="68" spans="8:8" x14ac:dyDescent="0.3">
      <c r="H68" s="7" t="str">
        <f t="shared" si="1"/>
        <v/>
      </c>
    </row>
    <row r="69" spans="8:8" x14ac:dyDescent="0.3">
      <c r="H69" s="7" t="str">
        <f t="shared" si="1"/>
        <v/>
      </c>
    </row>
    <row r="70" spans="8:8" x14ac:dyDescent="0.3">
      <c r="H70" s="7" t="str">
        <f t="shared" si="1"/>
        <v/>
      </c>
    </row>
    <row r="71" spans="8:8" x14ac:dyDescent="0.3">
      <c r="H71" s="7" t="str">
        <f t="shared" si="1"/>
        <v/>
      </c>
    </row>
    <row r="72" spans="8:8" x14ac:dyDescent="0.3">
      <c r="H72" s="7" t="str">
        <f t="shared" si="1"/>
        <v/>
      </c>
    </row>
    <row r="73" spans="8:8" x14ac:dyDescent="0.3">
      <c r="H73" s="7" t="str">
        <f t="shared" si="1"/>
        <v/>
      </c>
    </row>
    <row r="74" spans="8:8" x14ac:dyDescent="0.3">
      <c r="H74" s="7" t="str">
        <f t="shared" si="1"/>
        <v/>
      </c>
    </row>
    <row r="75" spans="8:8" x14ac:dyDescent="0.3">
      <c r="H75" s="7" t="str">
        <f t="shared" si="1"/>
        <v/>
      </c>
    </row>
    <row r="76" spans="8:8" x14ac:dyDescent="0.3">
      <c r="H76" s="7" t="str">
        <f t="shared" si="1"/>
        <v/>
      </c>
    </row>
    <row r="77" spans="8:8" x14ac:dyDescent="0.3">
      <c r="H77" s="7" t="str">
        <f t="shared" si="1"/>
        <v/>
      </c>
    </row>
    <row r="78" spans="8:8" x14ac:dyDescent="0.3">
      <c r="H78" s="7" t="str">
        <f t="shared" si="1"/>
        <v/>
      </c>
    </row>
    <row r="79" spans="8:8" x14ac:dyDescent="0.3">
      <c r="H79" s="7" t="str">
        <f t="shared" si="1"/>
        <v/>
      </c>
    </row>
    <row r="80" spans="8:8" x14ac:dyDescent="0.3">
      <c r="H80" s="7" t="str">
        <f t="shared" si="1"/>
        <v/>
      </c>
    </row>
    <row r="81" spans="8:8" x14ac:dyDescent="0.3">
      <c r="H81" s="7" t="str">
        <f t="shared" si="1"/>
        <v/>
      </c>
    </row>
    <row r="82" spans="8:8" x14ac:dyDescent="0.3">
      <c r="H82" s="7" t="str">
        <f t="shared" si="1"/>
        <v/>
      </c>
    </row>
    <row r="83" spans="8:8" x14ac:dyDescent="0.3">
      <c r="H83" s="7" t="str">
        <f t="shared" si="1"/>
        <v/>
      </c>
    </row>
    <row r="84" spans="8:8" x14ac:dyDescent="0.3">
      <c r="H84" s="7" t="str">
        <f t="shared" si="1"/>
        <v/>
      </c>
    </row>
    <row r="85" spans="8:8" x14ac:dyDescent="0.3">
      <c r="H85" s="7" t="str">
        <f t="shared" si="1"/>
        <v/>
      </c>
    </row>
    <row r="86" spans="8:8" x14ac:dyDescent="0.3">
      <c r="H86" s="7" t="str">
        <f t="shared" si="1"/>
        <v/>
      </c>
    </row>
    <row r="87" spans="8:8" x14ac:dyDescent="0.3">
      <c r="H87" s="7" t="str">
        <f t="shared" si="1"/>
        <v/>
      </c>
    </row>
    <row r="88" spans="8:8" x14ac:dyDescent="0.3">
      <c r="H88" s="7" t="str">
        <f t="shared" si="1"/>
        <v/>
      </c>
    </row>
    <row r="89" spans="8:8" x14ac:dyDescent="0.3">
      <c r="H89" s="7" t="str">
        <f t="shared" si="1"/>
        <v/>
      </c>
    </row>
    <row r="90" spans="8:8" x14ac:dyDescent="0.3">
      <c r="H90" s="7" t="str">
        <f t="shared" si="1"/>
        <v/>
      </c>
    </row>
    <row r="91" spans="8:8" x14ac:dyDescent="0.3">
      <c r="H91" s="7" t="str">
        <f t="shared" si="1"/>
        <v/>
      </c>
    </row>
    <row r="92" spans="8:8" x14ac:dyDescent="0.3">
      <c r="H92" s="7" t="str">
        <f t="shared" si="1"/>
        <v/>
      </c>
    </row>
    <row r="93" spans="8:8" x14ac:dyDescent="0.3">
      <c r="H93" s="7" t="str">
        <f t="shared" si="1"/>
        <v/>
      </c>
    </row>
    <row r="94" spans="8:8" x14ac:dyDescent="0.3">
      <c r="H94" s="7" t="str">
        <f t="shared" si="1"/>
        <v/>
      </c>
    </row>
    <row r="95" spans="8:8" x14ac:dyDescent="0.3">
      <c r="H95" s="7" t="str">
        <f t="shared" si="1"/>
        <v/>
      </c>
    </row>
    <row r="96" spans="8:8" x14ac:dyDescent="0.3">
      <c r="H96" s="7" t="str">
        <f t="shared" si="1"/>
        <v/>
      </c>
    </row>
    <row r="97" spans="8:8" x14ac:dyDescent="0.3">
      <c r="H97" s="7" t="str">
        <f t="shared" si="1"/>
        <v/>
      </c>
    </row>
    <row r="98" spans="8:8" x14ac:dyDescent="0.3">
      <c r="H98" s="7" t="str">
        <f t="shared" si="1"/>
        <v/>
      </c>
    </row>
    <row r="99" spans="8:8" x14ac:dyDescent="0.3">
      <c r="H99" s="7" t="str">
        <f t="shared" si="1"/>
        <v/>
      </c>
    </row>
    <row r="100" spans="8:8" x14ac:dyDescent="0.3">
      <c r="H100" s="7" t="str">
        <f t="shared" si="1"/>
        <v/>
      </c>
    </row>
    <row r="101" spans="8:8" x14ac:dyDescent="0.3">
      <c r="H101" s="7" t="str">
        <f t="shared" si="1"/>
        <v/>
      </c>
    </row>
    <row r="102" spans="8:8" x14ac:dyDescent="0.3">
      <c r="H102" s="7" t="str">
        <f t="shared" si="1"/>
        <v/>
      </c>
    </row>
    <row r="103" spans="8:8" x14ac:dyDescent="0.3">
      <c r="H103" s="7" t="str">
        <f t="shared" si="1"/>
        <v/>
      </c>
    </row>
    <row r="104" spans="8:8" x14ac:dyDescent="0.3">
      <c r="H104" s="7" t="str">
        <f t="shared" si="1"/>
        <v/>
      </c>
    </row>
    <row r="105" spans="8:8" x14ac:dyDescent="0.3">
      <c r="H105" s="7" t="str">
        <f t="shared" si="1"/>
        <v/>
      </c>
    </row>
    <row r="106" spans="8:8" x14ac:dyDescent="0.3">
      <c r="H106" s="7" t="str">
        <f t="shared" si="1"/>
        <v/>
      </c>
    </row>
    <row r="107" spans="8:8" x14ac:dyDescent="0.3">
      <c r="H107" s="7" t="str">
        <f t="shared" si="1"/>
        <v/>
      </c>
    </row>
    <row r="108" spans="8:8" x14ac:dyDescent="0.3">
      <c r="H108" s="7" t="str">
        <f t="shared" si="1"/>
        <v/>
      </c>
    </row>
    <row r="109" spans="8:8" x14ac:dyDescent="0.3">
      <c r="H109" s="7" t="str">
        <f t="shared" si="1"/>
        <v/>
      </c>
    </row>
    <row r="110" spans="8:8" x14ac:dyDescent="0.3">
      <c r="H110" s="7" t="str">
        <f t="shared" si="1"/>
        <v/>
      </c>
    </row>
    <row r="111" spans="8:8" x14ac:dyDescent="0.3">
      <c r="H111" s="7" t="str">
        <f t="shared" si="1"/>
        <v/>
      </c>
    </row>
    <row r="112" spans="8:8" x14ac:dyDescent="0.3">
      <c r="H112" s="7" t="str">
        <f t="shared" si="1"/>
        <v/>
      </c>
    </row>
    <row r="113" spans="8:8" x14ac:dyDescent="0.3">
      <c r="H113" s="7" t="str">
        <f t="shared" si="1"/>
        <v/>
      </c>
    </row>
    <row r="114" spans="8:8" x14ac:dyDescent="0.3">
      <c r="H114" s="7" t="str">
        <f t="shared" si="1"/>
        <v/>
      </c>
    </row>
    <row r="115" spans="8:8" x14ac:dyDescent="0.3">
      <c r="H115" s="7" t="str">
        <f t="shared" si="1"/>
        <v/>
      </c>
    </row>
    <row r="116" spans="8:8" x14ac:dyDescent="0.3">
      <c r="H116" s="7" t="str">
        <f t="shared" si="1"/>
        <v/>
      </c>
    </row>
    <row r="117" spans="8:8" x14ac:dyDescent="0.3">
      <c r="H117" s="7" t="str">
        <f t="shared" si="1"/>
        <v/>
      </c>
    </row>
    <row r="118" spans="8:8" x14ac:dyDescent="0.3">
      <c r="H118" s="7" t="str">
        <f t="shared" si="1"/>
        <v/>
      </c>
    </row>
    <row r="119" spans="8:8" x14ac:dyDescent="0.3">
      <c r="H119" s="7" t="str">
        <f t="shared" si="1"/>
        <v/>
      </c>
    </row>
    <row r="120" spans="8:8" x14ac:dyDescent="0.3">
      <c r="H120" s="7" t="str">
        <f t="shared" si="1"/>
        <v/>
      </c>
    </row>
    <row r="121" spans="8:8" x14ac:dyDescent="0.3">
      <c r="H121" s="7" t="str">
        <f t="shared" si="1"/>
        <v/>
      </c>
    </row>
    <row r="122" spans="8:8" x14ac:dyDescent="0.3">
      <c r="H122" s="7" t="str">
        <f t="shared" si="1"/>
        <v/>
      </c>
    </row>
    <row r="123" spans="8:8" x14ac:dyDescent="0.3">
      <c r="H123" s="7" t="str">
        <f t="shared" si="1"/>
        <v/>
      </c>
    </row>
    <row r="124" spans="8:8" x14ac:dyDescent="0.3">
      <c r="H124" s="7" t="str">
        <f t="shared" si="1"/>
        <v/>
      </c>
    </row>
    <row r="125" spans="8:8" x14ac:dyDescent="0.3">
      <c r="H125" s="7" t="str">
        <f t="shared" si="1"/>
        <v/>
      </c>
    </row>
    <row r="126" spans="8:8" x14ac:dyDescent="0.3">
      <c r="H126" s="7" t="str">
        <f t="shared" si="1"/>
        <v/>
      </c>
    </row>
    <row r="127" spans="8:8" x14ac:dyDescent="0.3">
      <c r="H127" s="7" t="str">
        <f t="shared" si="1"/>
        <v/>
      </c>
    </row>
    <row r="128" spans="8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8F7260F3-909D-40F3-AFC2-9A3B36658D74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D3AF0-C543-4FDA-916F-470C27FFA098}">
  <dimension ref="A1:H200"/>
  <sheetViews>
    <sheetView workbookViewId="0">
      <pane xSplit="3" ySplit="1" topLeftCell="D2" activePane="bottomRight" state="frozen"/>
      <selection pane="topRight" activeCell="E1" sqref="E1"/>
      <selection pane="bottomLeft" activeCell="A2" sqref="A2"/>
      <selection pane="bottomRight" activeCell="H1" sqref="H1"/>
    </sheetView>
  </sheetViews>
  <sheetFormatPr defaultRowHeight="16.5" x14ac:dyDescent="0.3"/>
  <cols>
    <col min="1" max="1" width="5.25" style="2" bestFit="1" customWidth="1"/>
    <col min="2" max="2" width="8.625" style="2" customWidth="1"/>
    <col min="3" max="3" width="25.375" style="20" customWidth="1"/>
    <col min="4" max="4" width="0.875" style="25" customWidth="1"/>
    <col min="5" max="5" width="65.75" style="17" customWidth="1"/>
    <col min="6" max="6" width="19.75" style="2" customWidth="1"/>
    <col min="7" max="7" width="15.625" style="32" customWidth="1"/>
    <col min="8" max="8" width="9" style="6"/>
  </cols>
  <sheetData>
    <row r="1" spans="1:8" s="14" customFormat="1" ht="17.25" thickBot="1" x14ac:dyDescent="0.35">
      <c r="A1" s="13" t="s">
        <v>55</v>
      </c>
      <c r="B1" s="13" t="s">
        <v>56</v>
      </c>
      <c r="C1" s="19" t="s">
        <v>57</v>
      </c>
      <c r="D1" s="21" t="s">
        <v>76</v>
      </c>
      <c r="E1" s="15" t="s">
        <v>52</v>
      </c>
      <c r="F1" s="13" t="s">
        <v>58</v>
      </c>
      <c r="G1" s="13" t="s">
        <v>42</v>
      </c>
      <c r="H1" s="13" t="s">
        <v>39</v>
      </c>
    </row>
    <row r="2" spans="1:8" ht="17.25" thickTop="1" x14ac:dyDescent="0.3">
      <c r="A2" s="2">
        <v>1</v>
      </c>
      <c r="B2" s="2" t="s">
        <v>1539</v>
      </c>
      <c r="C2" s="20" t="s">
        <v>639</v>
      </c>
      <c r="D2" s="25" t="s">
        <v>1540</v>
      </c>
      <c r="E2" s="17" t="s">
        <v>1541</v>
      </c>
      <c r="F2" s="2" t="s">
        <v>1542</v>
      </c>
      <c r="G2" s="31" t="s">
        <v>1543</v>
      </c>
      <c r="H2" s="7" t="str">
        <f>IF(ISBLANK($D2),"",HYPERLINK($D2,"▶"))</f>
        <v>▶</v>
      </c>
    </row>
    <row r="3" spans="1:8" x14ac:dyDescent="0.3">
      <c r="A3" s="2">
        <v>2</v>
      </c>
      <c r="B3" s="2" t="s">
        <v>1539</v>
      </c>
      <c r="C3" s="20" t="s">
        <v>639</v>
      </c>
      <c r="D3" s="25" t="s">
        <v>1544</v>
      </c>
      <c r="E3" s="17" t="s">
        <v>1545</v>
      </c>
      <c r="F3" s="2" t="s">
        <v>1546</v>
      </c>
      <c r="G3" s="31" t="s">
        <v>1543</v>
      </c>
      <c r="H3" s="7" t="str">
        <f t="shared" ref="H3:H66" si="0">IF(ISBLANK($D3),"",HYPERLINK($D3,"▶"))</f>
        <v>▶</v>
      </c>
    </row>
    <row r="4" spans="1:8" x14ac:dyDescent="0.3">
      <c r="A4" s="2">
        <v>3</v>
      </c>
      <c r="B4" s="2" t="s">
        <v>1539</v>
      </c>
      <c r="C4" s="20" t="s">
        <v>639</v>
      </c>
      <c r="D4" s="25" t="s">
        <v>1547</v>
      </c>
      <c r="E4" s="17" t="s">
        <v>1548</v>
      </c>
      <c r="F4" s="2" t="s">
        <v>639</v>
      </c>
      <c r="G4" s="31" t="s">
        <v>1549</v>
      </c>
      <c r="H4" s="7" t="str">
        <f t="shared" si="0"/>
        <v>▶</v>
      </c>
    </row>
    <row r="5" spans="1:8" x14ac:dyDescent="0.3">
      <c r="A5" s="2">
        <v>4</v>
      </c>
      <c r="B5" s="2" t="s">
        <v>1539</v>
      </c>
      <c r="C5" s="20" t="s">
        <v>639</v>
      </c>
      <c r="D5" s="25" t="s">
        <v>1550</v>
      </c>
      <c r="E5" s="17" t="s">
        <v>1548</v>
      </c>
      <c r="F5" s="2" t="s">
        <v>639</v>
      </c>
      <c r="G5" s="31" t="s">
        <v>1551</v>
      </c>
      <c r="H5" s="7" t="str">
        <f t="shared" si="0"/>
        <v>▶</v>
      </c>
    </row>
    <row r="6" spans="1:8" x14ac:dyDescent="0.3">
      <c r="A6" s="2">
        <v>5</v>
      </c>
      <c r="B6" s="2" t="s">
        <v>1539</v>
      </c>
      <c r="C6" s="20" t="s">
        <v>639</v>
      </c>
      <c r="D6" s="25" t="s">
        <v>1552</v>
      </c>
      <c r="E6" s="17" t="s">
        <v>1553</v>
      </c>
      <c r="F6" s="2" t="s">
        <v>639</v>
      </c>
      <c r="G6" s="31" t="s">
        <v>1554</v>
      </c>
      <c r="H6" s="7" t="str">
        <f t="shared" si="0"/>
        <v>▶</v>
      </c>
    </row>
    <row r="7" spans="1:8" x14ac:dyDescent="0.3">
      <c r="A7" s="2">
        <v>6</v>
      </c>
      <c r="B7" s="2" t="s">
        <v>1539</v>
      </c>
      <c r="C7" s="20" t="s">
        <v>639</v>
      </c>
      <c r="D7" s="25" t="s">
        <v>1555</v>
      </c>
      <c r="E7" s="18" t="s">
        <v>1553</v>
      </c>
      <c r="F7" s="2" t="s">
        <v>639</v>
      </c>
      <c r="G7" s="31" t="s">
        <v>1556</v>
      </c>
      <c r="H7" s="7" t="str">
        <f t="shared" si="0"/>
        <v>▶</v>
      </c>
    </row>
    <row r="8" spans="1:8" x14ac:dyDescent="0.3">
      <c r="A8" s="2">
        <v>7</v>
      </c>
      <c r="B8" s="2" t="s">
        <v>1539</v>
      </c>
      <c r="C8" s="20" t="s">
        <v>639</v>
      </c>
      <c r="D8" s="25" t="s">
        <v>1557</v>
      </c>
      <c r="E8" s="17" t="s">
        <v>1558</v>
      </c>
      <c r="F8" s="2" t="s">
        <v>639</v>
      </c>
      <c r="G8" s="31" t="s">
        <v>1556</v>
      </c>
      <c r="H8" s="7" t="str">
        <f t="shared" si="0"/>
        <v>▶</v>
      </c>
    </row>
    <row r="9" spans="1:8" x14ac:dyDescent="0.3">
      <c r="A9" s="2">
        <v>8</v>
      </c>
      <c r="B9" s="2" t="s">
        <v>1539</v>
      </c>
      <c r="C9" s="20" t="s">
        <v>639</v>
      </c>
      <c r="D9" s="25" t="s">
        <v>1559</v>
      </c>
      <c r="E9" s="17" t="s">
        <v>1541</v>
      </c>
      <c r="F9" s="2" t="s">
        <v>1542</v>
      </c>
      <c r="G9" s="31" t="s">
        <v>1560</v>
      </c>
      <c r="H9" s="7" t="str">
        <f t="shared" si="0"/>
        <v>▶</v>
      </c>
    </row>
    <row r="10" spans="1:8" x14ac:dyDescent="0.3">
      <c r="A10" s="2">
        <v>9</v>
      </c>
      <c r="B10" s="2" t="s">
        <v>1539</v>
      </c>
      <c r="C10" s="20" t="s">
        <v>639</v>
      </c>
      <c r="D10" s="25" t="s">
        <v>1561</v>
      </c>
      <c r="E10" s="17" t="s">
        <v>1545</v>
      </c>
      <c r="F10" s="2" t="s">
        <v>1546</v>
      </c>
      <c r="G10" s="31" t="s">
        <v>1560</v>
      </c>
      <c r="H10" s="7" t="str">
        <f t="shared" si="0"/>
        <v>▶</v>
      </c>
    </row>
    <row r="11" spans="1:8" x14ac:dyDescent="0.3">
      <c r="A11" s="2">
        <v>10</v>
      </c>
      <c r="B11" s="2" t="s">
        <v>1539</v>
      </c>
      <c r="C11" s="20" t="s">
        <v>639</v>
      </c>
      <c r="D11" s="25" t="s">
        <v>1562</v>
      </c>
      <c r="E11" s="17" t="s">
        <v>1563</v>
      </c>
      <c r="F11" s="2" t="s">
        <v>639</v>
      </c>
      <c r="G11" s="31" t="s">
        <v>1564</v>
      </c>
      <c r="H11" s="7" t="str">
        <f t="shared" si="0"/>
        <v>▶</v>
      </c>
    </row>
    <row r="12" spans="1:8" x14ac:dyDescent="0.3">
      <c r="A12" s="2">
        <v>11</v>
      </c>
      <c r="B12" s="2" t="s">
        <v>1539</v>
      </c>
      <c r="C12" s="20" t="s">
        <v>639</v>
      </c>
      <c r="D12" s="25" t="s">
        <v>1565</v>
      </c>
      <c r="E12" s="17" t="s">
        <v>1566</v>
      </c>
      <c r="F12" s="2" t="s">
        <v>639</v>
      </c>
      <c r="G12" s="31" t="s">
        <v>1567</v>
      </c>
      <c r="H12" s="7" t="str">
        <f t="shared" si="0"/>
        <v>▶</v>
      </c>
    </row>
    <row r="13" spans="1:8" x14ac:dyDescent="0.3">
      <c r="A13" s="2">
        <v>12</v>
      </c>
      <c r="B13" s="2" t="s">
        <v>1539</v>
      </c>
      <c r="C13" s="20" t="s">
        <v>639</v>
      </c>
      <c r="D13" s="25" t="s">
        <v>1568</v>
      </c>
      <c r="E13" s="17" t="s">
        <v>1558</v>
      </c>
      <c r="F13" s="2" t="s">
        <v>639</v>
      </c>
      <c r="G13" s="31" t="s">
        <v>1569</v>
      </c>
      <c r="H13" s="7" t="str">
        <f t="shared" si="0"/>
        <v>▶</v>
      </c>
    </row>
    <row r="14" spans="1:8" x14ac:dyDescent="0.3">
      <c r="A14" s="2">
        <v>13</v>
      </c>
      <c r="B14" s="2" t="s">
        <v>1539</v>
      </c>
      <c r="C14" s="20" t="s">
        <v>639</v>
      </c>
      <c r="D14" s="25" t="s">
        <v>1570</v>
      </c>
      <c r="E14" s="17" t="s">
        <v>1548</v>
      </c>
      <c r="F14" s="2" t="s">
        <v>639</v>
      </c>
      <c r="G14" s="31" t="s">
        <v>1571</v>
      </c>
      <c r="H14" s="7" t="str">
        <f t="shared" si="0"/>
        <v>▶</v>
      </c>
    </row>
    <row r="15" spans="1:8" x14ac:dyDescent="0.3">
      <c r="A15" s="2">
        <v>1</v>
      </c>
      <c r="B15" s="2" t="s">
        <v>1539</v>
      </c>
      <c r="C15" s="20" t="s">
        <v>642</v>
      </c>
      <c r="D15" s="25" t="s">
        <v>1576</v>
      </c>
      <c r="E15" s="17" t="s">
        <v>1577</v>
      </c>
      <c r="F15" s="2" t="s">
        <v>642</v>
      </c>
      <c r="G15" s="31" t="s">
        <v>1556</v>
      </c>
      <c r="H15" s="7" t="str">
        <f t="shared" si="0"/>
        <v>▶</v>
      </c>
    </row>
    <row r="16" spans="1:8" x14ac:dyDescent="0.3">
      <c r="A16" s="2">
        <v>2</v>
      </c>
      <c r="B16" s="2" t="s">
        <v>1539</v>
      </c>
      <c r="C16" s="20" t="s">
        <v>642</v>
      </c>
      <c r="D16" s="25" t="s">
        <v>1578</v>
      </c>
      <c r="E16" s="17" t="s">
        <v>1566</v>
      </c>
      <c r="F16" s="2" t="s">
        <v>642</v>
      </c>
      <c r="G16" s="31" t="s">
        <v>1564</v>
      </c>
      <c r="H16" s="7" t="str">
        <f t="shared" si="0"/>
        <v>▶</v>
      </c>
    </row>
    <row r="17" spans="1:8" x14ac:dyDescent="0.3">
      <c r="A17" s="2">
        <v>1</v>
      </c>
      <c r="B17" s="2" t="s">
        <v>1539</v>
      </c>
      <c r="C17" s="20" t="s">
        <v>645</v>
      </c>
      <c r="D17" s="25" t="s">
        <v>1579</v>
      </c>
      <c r="E17" s="17" t="s">
        <v>1580</v>
      </c>
      <c r="F17" s="2" t="s">
        <v>1581</v>
      </c>
      <c r="G17" s="31" t="s">
        <v>1582</v>
      </c>
      <c r="H17" s="7" t="str">
        <f t="shared" si="0"/>
        <v>▶</v>
      </c>
    </row>
    <row r="18" spans="1:8" x14ac:dyDescent="0.3">
      <c r="A18" s="2">
        <v>1</v>
      </c>
      <c r="B18" s="2" t="s">
        <v>1539</v>
      </c>
      <c r="C18" s="20" t="s">
        <v>648</v>
      </c>
      <c r="D18" s="25" t="s">
        <v>1583</v>
      </c>
      <c r="E18" s="17" t="s">
        <v>1580</v>
      </c>
      <c r="F18" s="2" t="s">
        <v>1581</v>
      </c>
      <c r="G18" s="31" t="s">
        <v>1582</v>
      </c>
      <c r="H18" s="7" t="str">
        <f t="shared" si="0"/>
        <v>▶</v>
      </c>
    </row>
    <row r="19" spans="1:8" x14ac:dyDescent="0.3">
      <c r="A19" s="2">
        <v>2</v>
      </c>
      <c r="B19" s="2" t="s">
        <v>1539</v>
      </c>
      <c r="C19" s="20" t="s">
        <v>648</v>
      </c>
      <c r="D19" s="25" t="s">
        <v>1584</v>
      </c>
      <c r="E19" s="17" t="s">
        <v>1585</v>
      </c>
      <c r="F19" s="2" t="s">
        <v>648</v>
      </c>
      <c r="G19" s="31" t="s">
        <v>1586</v>
      </c>
      <c r="H19" s="7" t="str">
        <f t="shared" si="0"/>
        <v>▶</v>
      </c>
    </row>
    <row r="20" spans="1:8" x14ac:dyDescent="0.3">
      <c r="A20" s="2">
        <v>3</v>
      </c>
      <c r="B20" s="2" t="s">
        <v>1539</v>
      </c>
      <c r="C20" s="20" t="s">
        <v>648</v>
      </c>
      <c r="D20" s="25" t="s">
        <v>1587</v>
      </c>
      <c r="E20" s="17" t="s">
        <v>1566</v>
      </c>
      <c r="F20" s="2" t="s">
        <v>648</v>
      </c>
      <c r="G20" s="31" t="s">
        <v>1564</v>
      </c>
      <c r="H20" s="7" t="str">
        <f t="shared" si="0"/>
        <v>▶</v>
      </c>
    </row>
    <row r="21" spans="1:8" x14ac:dyDescent="0.3">
      <c r="A21" s="2">
        <v>1</v>
      </c>
      <c r="B21" s="2" t="s">
        <v>1539</v>
      </c>
      <c r="C21" s="20" t="s">
        <v>651</v>
      </c>
      <c r="D21" s="25" t="s">
        <v>1618</v>
      </c>
      <c r="E21" s="17" t="s">
        <v>1619</v>
      </c>
      <c r="F21" s="2" t="s">
        <v>651</v>
      </c>
      <c r="G21" s="31" t="s">
        <v>1620</v>
      </c>
      <c r="H21" s="7" t="str">
        <f t="shared" si="0"/>
        <v>▶</v>
      </c>
    </row>
    <row r="22" spans="1:8" x14ac:dyDescent="0.3">
      <c r="A22" s="2">
        <v>2</v>
      </c>
      <c r="B22" s="2" t="s">
        <v>1539</v>
      </c>
      <c r="C22" s="20" t="s">
        <v>651</v>
      </c>
      <c r="D22" s="25" t="s">
        <v>1621</v>
      </c>
      <c r="E22" s="17" t="s">
        <v>1622</v>
      </c>
      <c r="F22" s="2" t="s">
        <v>651</v>
      </c>
      <c r="G22" s="32" t="s">
        <v>1549</v>
      </c>
      <c r="H22" s="7" t="str">
        <f t="shared" si="0"/>
        <v>▶</v>
      </c>
    </row>
    <row r="23" spans="1:8" x14ac:dyDescent="0.3">
      <c r="A23" s="2">
        <v>3</v>
      </c>
      <c r="B23" s="2" t="s">
        <v>1539</v>
      </c>
      <c r="C23" s="20" t="s">
        <v>651</v>
      </c>
      <c r="D23" s="25" t="s">
        <v>1623</v>
      </c>
      <c r="E23" s="17" t="s">
        <v>1624</v>
      </c>
      <c r="F23" s="2" t="s">
        <v>651</v>
      </c>
      <c r="G23" s="32" t="s">
        <v>1586</v>
      </c>
      <c r="H23" s="7" t="str">
        <f t="shared" si="0"/>
        <v>▶</v>
      </c>
    </row>
    <row r="24" spans="1:8" x14ac:dyDescent="0.3">
      <c r="A24" s="2">
        <v>4</v>
      </c>
      <c r="B24" s="2" t="s">
        <v>1539</v>
      </c>
      <c r="C24" s="20" t="s">
        <v>651</v>
      </c>
      <c r="D24" s="25" t="s">
        <v>1625</v>
      </c>
      <c r="E24" s="17" t="s">
        <v>1626</v>
      </c>
      <c r="F24" s="2" t="s">
        <v>651</v>
      </c>
      <c r="G24" s="32" t="s">
        <v>1554</v>
      </c>
      <c r="H24" s="7" t="str">
        <f t="shared" si="0"/>
        <v>▶</v>
      </c>
    </row>
    <row r="25" spans="1:8" x14ac:dyDescent="0.3">
      <c r="A25" s="2">
        <v>5</v>
      </c>
      <c r="B25" s="2" t="s">
        <v>1539</v>
      </c>
      <c r="C25" s="20" t="s">
        <v>651</v>
      </c>
      <c r="D25" s="25" t="s">
        <v>1627</v>
      </c>
      <c r="E25" s="17" t="s">
        <v>1566</v>
      </c>
      <c r="F25" s="2" t="s">
        <v>651</v>
      </c>
      <c r="G25" s="32" t="s">
        <v>1564</v>
      </c>
      <c r="H25" s="7" t="str">
        <f t="shared" si="0"/>
        <v>▶</v>
      </c>
    </row>
    <row r="26" spans="1:8" x14ac:dyDescent="0.3">
      <c r="A26" s="2">
        <v>6</v>
      </c>
      <c r="B26" s="2" t="s">
        <v>1539</v>
      </c>
      <c r="C26" s="20" t="s">
        <v>651</v>
      </c>
      <c r="D26" s="25" t="s">
        <v>1628</v>
      </c>
      <c r="E26" s="17" t="s">
        <v>1624</v>
      </c>
      <c r="F26" s="2" t="s">
        <v>651</v>
      </c>
      <c r="G26" s="32" t="s">
        <v>1629</v>
      </c>
      <c r="H26" s="7" t="str">
        <f t="shared" si="0"/>
        <v>▶</v>
      </c>
    </row>
    <row r="27" spans="1:8" x14ac:dyDescent="0.3">
      <c r="A27" s="2">
        <v>1</v>
      </c>
      <c r="B27" s="2" t="s">
        <v>1539</v>
      </c>
      <c r="C27" s="20" t="s">
        <v>654</v>
      </c>
      <c r="D27" s="25" t="s">
        <v>1657</v>
      </c>
      <c r="E27" s="17" t="s">
        <v>1624</v>
      </c>
      <c r="F27" s="2" t="s">
        <v>654</v>
      </c>
      <c r="G27" s="32" t="s">
        <v>1620</v>
      </c>
      <c r="H27" s="7" t="str">
        <f t="shared" si="0"/>
        <v>▶</v>
      </c>
    </row>
    <row r="28" spans="1:8" x14ac:dyDescent="0.3">
      <c r="A28" s="2">
        <v>2</v>
      </c>
      <c r="B28" s="2" t="s">
        <v>1539</v>
      </c>
      <c r="C28" s="20" t="s">
        <v>654</v>
      </c>
      <c r="D28" s="25" t="s">
        <v>1658</v>
      </c>
      <c r="E28" s="17" t="s">
        <v>1659</v>
      </c>
      <c r="F28" s="2" t="s">
        <v>654</v>
      </c>
      <c r="G28" s="32" t="s">
        <v>1620</v>
      </c>
      <c r="H28" s="7" t="str">
        <f t="shared" si="0"/>
        <v>▶</v>
      </c>
    </row>
    <row r="29" spans="1:8" x14ac:dyDescent="0.3">
      <c r="A29" s="2">
        <v>3</v>
      </c>
      <c r="B29" s="2" t="s">
        <v>1539</v>
      </c>
      <c r="C29" s="20" t="s">
        <v>654</v>
      </c>
      <c r="D29" s="25" t="s">
        <v>1660</v>
      </c>
      <c r="E29" s="17" t="s">
        <v>1661</v>
      </c>
      <c r="F29" s="2" t="s">
        <v>654</v>
      </c>
      <c r="G29" s="32" t="s">
        <v>1569</v>
      </c>
      <c r="H29" s="7" t="str">
        <f t="shared" si="0"/>
        <v>▶</v>
      </c>
    </row>
    <row r="30" spans="1:8" x14ac:dyDescent="0.3">
      <c r="A30" s="2">
        <v>4</v>
      </c>
      <c r="B30" s="2" t="s">
        <v>1539</v>
      </c>
      <c r="C30" s="20" t="s">
        <v>654</v>
      </c>
      <c r="D30" s="25" t="s">
        <v>1662</v>
      </c>
      <c r="E30" s="17" t="s">
        <v>1663</v>
      </c>
      <c r="F30" s="2" t="s">
        <v>654</v>
      </c>
      <c r="G30" s="32" t="s">
        <v>1629</v>
      </c>
      <c r="H30" s="7" t="str">
        <f t="shared" si="0"/>
        <v>▶</v>
      </c>
    </row>
    <row r="31" spans="1:8" x14ac:dyDescent="0.3">
      <c r="A31" s="2">
        <v>5</v>
      </c>
      <c r="B31" s="2" t="s">
        <v>1539</v>
      </c>
      <c r="C31" s="20" t="s">
        <v>654</v>
      </c>
      <c r="D31" s="25" t="s">
        <v>1664</v>
      </c>
      <c r="E31" s="17" t="s">
        <v>1665</v>
      </c>
      <c r="F31" s="2" t="s">
        <v>654</v>
      </c>
      <c r="G31" s="32" t="s">
        <v>1629</v>
      </c>
      <c r="H31" s="7" t="str">
        <f t="shared" si="0"/>
        <v>▶</v>
      </c>
    </row>
    <row r="32" spans="1:8" x14ac:dyDescent="0.3">
      <c r="A32" s="2">
        <v>6</v>
      </c>
      <c r="B32" s="2" t="s">
        <v>1539</v>
      </c>
      <c r="C32" s="20" t="s">
        <v>654</v>
      </c>
      <c r="D32" s="25" t="s">
        <v>1666</v>
      </c>
      <c r="E32" s="17" t="s">
        <v>1566</v>
      </c>
      <c r="F32" s="2" t="s">
        <v>654</v>
      </c>
      <c r="G32" s="32" t="s">
        <v>1629</v>
      </c>
      <c r="H32" s="7" t="str">
        <f t="shared" si="0"/>
        <v>▶</v>
      </c>
    </row>
    <row r="33" spans="1:8" x14ac:dyDescent="0.3">
      <c r="A33" s="2">
        <v>1</v>
      </c>
      <c r="B33" s="2" t="s">
        <v>1539</v>
      </c>
      <c r="C33" s="20" t="s">
        <v>657</v>
      </c>
      <c r="D33" s="25" t="s">
        <v>1673</v>
      </c>
      <c r="E33" s="17" t="s">
        <v>1548</v>
      </c>
      <c r="F33" s="2" t="s">
        <v>657</v>
      </c>
      <c r="G33" s="32" t="s">
        <v>1674</v>
      </c>
      <c r="H33" s="7" t="str">
        <f t="shared" si="0"/>
        <v>▶</v>
      </c>
    </row>
    <row r="34" spans="1:8" x14ac:dyDescent="0.3">
      <c r="A34" s="2">
        <v>2</v>
      </c>
      <c r="B34" s="2" t="s">
        <v>1539</v>
      </c>
      <c r="C34" s="20" t="s">
        <v>657</v>
      </c>
      <c r="D34" s="25" t="s">
        <v>1675</v>
      </c>
      <c r="E34" s="17" t="s">
        <v>1545</v>
      </c>
      <c r="F34" s="2" t="s">
        <v>1676</v>
      </c>
      <c r="G34" s="32" t="s">
        <v>1674</v>
      </c>
      <c r="H34" s="7" t="str">
        <f t="shared" si="0"/>
        <v>▶</v>
      </c>
    </row>
    <row r="35" spans="1:8" x14ac:dyDescent="0.3">
      <c r="A35" s="2">
        <v>3</v>
      </c>
      <c r="B35" s="2" t="s">
        <v>1539</v>
      </c>
      <c r="C35" s="20" t="s">
        <v>657</v>
      </c>
      <c r="D35" s="25" t="s">
        <v>1677</v>
      </c>
      <c r="E35" s="17" t="s">
        <v>1541</v>
      </c>
      <c r="F35" s="2" t="s">
        <v>1678</v>
      </c>
      <c r="G35" s="32" t="s">
        <v>1674</v>
      </c>
      <c r="H35" s="7" t="str">
        <f t="shared" si="0"/>
        <v>▶</v>
      </c>
    </row>
    <row r="36" spans="1:8" x14ac:dyDescent="0.3">
      <c r="A36" s="2">
        <v>4</v>
      </c>
      <c r="B36" s="2" t="s">
        <v>1539</v>
      </c>
      <c r="C36" s="20" t="s">
        <v>657</v>
      </c>
      <c r="D36" s="25" t="s">
        <v>1679</v>
      </c>
      <c r="E36" s="17" t="s">
        <v>1541</v>
      </c>
      <c r="F36" s="2" t="s">
        <v>1680</v>
      </c>
      <c r="G36" s="32" t="s">
        <v>1674</v>
      </c>
      <c r="H36" s="7" t="str">
        <f t="shared" si="0"/>
        <v>▶</v>
      </c>
    </row>
    <row r="37" spans="1:8" x14ac:dyDescent="0.3">
      <c r="A37" s="2">
        <v>5</v>
      </c>
      <c r="B37" s="2" t="s">
        <v>1539</v>
      </c>
      <c r="C37" s="20" t="s">
        <v>657</v>
      </c>
      <c r="D37" s="25" t="s">
        <v>1681</v>
      </c>
      <c r="E37" s="17" t="s">
        <v>1541</v>
      </c>
      <c r="F37" s="2" t="s">
        <v>1682</v>
      </c>
      <c r="G37" s="32" t="s">
        <v>1674</v>
      </c>
      <c r="H37" s="7" t="str">
        <f t="shared" si="0"/>
        <v>▶</v>
      </c>
    </row>
    <row r="38" spans="1:8" x14ac:dyDescent="0.3">
      <c r="A38" s="2">
        <v>6</v>
      </c>
      <c r="B38" s="2" t="s">
        <v>1539</v>
      </c>
      <c r="C38" s="20" t="s">
        <v>657</v>
      </c>
      <c r="D38" s="25" t="s">
        <v>1683</v>
      </c>
      <c r="E38" s="17" t="s">
        <v>1541</v>
      </c>
      <c r="F38" s="2" t="s">
        <v>1684</v>
      </c>
      <c r="G38" s="32" t="s">
        <v>1674</v>
      </c>
      <c r="H38" s="7" t="str">
        <f t="shared" si="0"/>
        <v>▶</v>
      </c>
    </row>
    <row r="39" spans="1:8" x14ac:dyDescent="0.3">
      <c r="A39" s="2">
        <v>7</v>
      </c>
      <c r="B39" s="2" t="s">
        <v>1539</v>
      </c>
      <c r="C39" s="20" t="s">
        <v>657</v>
      </c>
      <c r="D39" s="25" t="s">
        <v>1685</v>
      </c>
      <c r="E39" s="17" t="s">
        <v>1541</v>
      </c>
      <c r="F39" s="2" t="s">
        <v>1686</v>
      </c>
      <c r="G39" s="32" t="s">
        <v>1674</v>
      </c>
      <c r="H39" s="7" t="str">
        <f t="shared" si="0"/>
        <v>▶</v>
      </c>
    </row>
    <row r="40" spans="1:8" x14ac:dyDescent="0.3">
      <c r="A40" s="2">
        <v>8</v>
      </c>
      <c r="B40" s="2" t="s">
        <v>1539</v>
      </c>
      <c r="C40" s="20" t="s">
        <v>657</v>
      </c>
      <c r="D40" s="25" t="s">
        <v>1687</v>
      </c>
      <c r="E40" s="17" t="s">
        <v>1541</v>
      </c>
      <c r="F40" s="2" t="s">
        <v>1680</v>
      </c>
      <c r="G40" s="32" t="s">
        <v>1688</v>
      </c>
      <c r="H40" s="7" t="str">
        <f t="shared" si="0"/>
        <v>▶</v>
      </c>
    </row>
    <row r="41" spans="1:8" x14ac:dyDescent="0.3">
      <c r="A41" s="2">
        <v>9</v>
      </c>
      <c r="B41" s="2" t="s">
        <v>1539</v>
      </c>
      <c r="C41" s="20" t="s">
        <v>657</v>
      </c>
      <c r="D41" s="25" t="s">
        <v>1689</v>
      </c>
      <c r="E41" s="17" t="s">
        <v>1690</v>
      </c>
      <c r="F41" s="2" t="s">
        <v>657</v>
      </c>
      <c r="G41" s="32" t="s">
        <v>1551</v>
      </c>
      <c r="H41" s="7" t="str">
        <f t="shared" si="0"/>
        <v>▶</v>
      </c>
    </row>
    <row r="42" spans="1:8" x14ac:dyDescent="0.3">
      <c r="A42" s="2">
        <v>10</v>
      </c>
      <c r="B42" s="2" t="s">
        <v>1539</v>
      </c>
      <c r="C42" s="20" t="s">
        <v>657</v>
      </c>
      <c r="D42" s="25" t="s">
        <v>1691</v>
      </c>
      <c r="E42" s="17" t="s">
        <v>1692</v>
      </c>
      <c r="F42" s="2" t="s">
        <v>657</v>
      </c>
      <c r="G42" s="32" t="s">
        <v>1551</v>
      </c>
      <c r="H42" s="7" t="str">
        <f t="shared" si="0"/>
        <v>▶</v>
      </c>
    </row>
    <row r="43" spans="1:8" x14ac:dyDescent="0.3">
      <c r="A43" s="2">
        <v>11</v>
      </c>
      <c r="B43" s="2" t="s">
        <v>1539</v>
      </c>
      <c r="C43" s="20" t="s">
        <v>657</v>
      </c>
      <c r="D43" s="25" t="s">
        <v>1693</v>
      </c>
      <c r="E43" s="17" t="s">
        <v>1692</v>
      </c>
      <c r="F43" s="2" t="s">
        <v>657</v>
      </c>
      <c r="G43" s="32" t="s">
        <v>1551</v>
      </c>
      <c r="H43" s="7" t="str">
        <f t="shared" si="0"/>
        <v>▶</v>
      </c>
    </row>
    <row r="44" spans="1:8" x14ac:dyDescent="0.3">
      <c r="A44" s="2">
        <v>12</v>
      </c>
      <c r="B44" s="2" t="s">
        <v>1539</v>
      </c>
      <c r="C44" s="20" t="s">
        <v>657</v>
      </c>
      <c r="D44" s="25" t="s">
        <v>1694</v>
      </c>
      <c r="E44" s="17" t="s">
        <v>1577</v>
      </c>
      <c r="F44" s="2" t="s">
        <v>657</v>
      </c>
      <c r="G44" s="32" t="s">
        <v>1695</v>
      </c>
      <c r="H44" s="7" t="str">
        <f t="shared" si="0"/>
        <v>▶</v>
      </c>
    </row>
    <row r="45" spans="1:8" x14ac:dyDescent="0.3">
      <c r="A45" s="2">
        <v>13</v>
      </c>
      <c r="B45" s="2" t="s">
        <v>1539</v>
      </c>
      <c r="C45" s="20" t="s">
        <v>657</v>
      </c>
      <c r="D45" s="25" t="s">
        <v>1696</v>
      </c>
      <c r="E45" s="17" t="s">
        <v>1580</v>
      </c>
      <c r="F45" s="2" t="s">
        <v>1697</v>
      </c>
      <c r="G45" s="32" t="s">
        <v>1582</v>
      </c>
      <c r="H45" s="7" t="str">
        <f t="shared" si="0"/>
        <v>▶</v>
      </c>
    </row>
    <row r="46" spans="1:8" x14ac:dyDescent="0.3">
      <c r="A46" s="2">
        <v>14</v>
      </c>
      <c r="B46" s="2" t="s">
        <v>1539</v>
      </c>
      <c r="C46" s="20" t="s">
        <v>657</v>
      </c>
      <c r="D46" s="25" t="s">
        <v>1698</v>
      </c>
      <c r="E46" s="17" t="s">
        <v>1545</v>
      </c>
      <c r="F46" s="2" t="s">
        <v>1676</v>
      </c>
      <c r="G46" s="32" t="s">
        <v>1582</v>
      </c>
      <c r="H46" s="7" t="str">
        <f t="shared" si="0"/>
        <v>▶</v>
      </c>
    </row>
    <row r="47" spans="1:8" x14ac:dyDescent="0.3">
      <c r="A47" s="2">
        <v>15</v>
      </c>
      <c r="B47" s="2" t="s">
        <v>1539</v>
      </c>
      <c r="C47" s="20" t="s">
        <v>657</v>
      </c>
      <c r="D47" s="25" t="s">
        <v>1699</v>
      </c>
      <c r="E47" s="17" t="s">
        <v>1700</v>
      </c>
      <c r="F47" s="2" t="s">
        <v>657</v>
      </c>
      <c r="G47" s="32" t="s">
        <v>1582</v>
      </c>
      <c r="H47" s="7" t="str">
        <f t="shared" si="0"/>
        <v>▶</v>
      </c>
    </row>
    <row r="48" spans="1:8" x14ac:dyDescent="0.3">
      <c r="A48" s="2">
        <v>1</v>
      </c>
      <c r="B48" s="2" t="s">
        <v>1539</v>
      </c>
      <c r="C48" s="20" t="s">
        <v>660</v>
      </c>
      <c r="D48" s="25" t="s">
        <v>1719</v>
      </c>
      <c r="E48" s="17" t="s">
        <v>1720</v>
      </c>
      <c r="F48" s="2" t="s">
        <v>1721</v>
      </c>
      <c r="G48" s="32" t="s">
        <v>1620</v>
      </c>
      <c r="H48" s="7" t="str">
        <f t="shared" si="0"/>
        <v>▶</v>
      </c>
    </row>
    <row r="49" spans="1:8" x14ac:dyDescent="0.3">
      <c r="A49" s="2">
        <v>2</v>
      </c>
      <c r="B49" s="2" t="s">
        <v>1539</v>
      </c>
      <c r="C49" s="20" t="s">
        <v>660</v>
      </c>
      <c r="D49" s="25" t="s">
        <v>1722</v>
      </c>
      <c r="E49" s="17" t="s">
        <v>1723</v>
      </c>
      <c r="F49" s="2" t="s">
        <v>660</v>
      </c>
      <c r="G49" s="32" t="s">
        <v>1620</v>
      </c>
      <c r="H49" s="7" t="str">
        <f t="shared" si="0"/>
        <v>▶</v>
      </c>
    </row>
    <row r="50" spans="1:8" x14ac:dyDescent="0.3">
      <c r="A50" s="2">
        <v>3</v>
      </c>
      <c r="B50" s="2" t="s">
        <v>1539</v>
      </c>
      <c r="C50" s="20" t="s">
        <v>660</v>
      </c>
      <c r="D50" s="25" t="s">
        <v>1724</v>
      </c>
      <c r="E50" s="17" t="s">
        <v>1725</v>
      </c>
      <c r="F50" s="2" t="s">
        <v>660</v>
      </c>
      <c r="G50" s="32" t="s">
        <v>1620</v>
      </c>
      <c r="H50" s="7" t="str">
        <f t="shared" si="0"/>
        <v>▶</v>
      </c>
    </row>
    <row r="51" spans="1:8" x14ac:dyDescent="0.3">
      <c r="A51" s="2">
        <v>4</v>
      </c>
      <c r="B51" s="2" t="s">
        <v>1539</v>
      </c>
      <c r="C51" s="20" t="s">
        <v>660</v>
      </c>
      <c r="D51" s="25" t="s">
        <v>1726</v>
      </c>
      <c r="E51" s="17" t="s">
        <v>1727</v>
      </c>
      <c r="F51" s="2" t="s">
        <v>660</v>
      </c>
      <c r="G51" s="32" t="s">
        <v>1674</v>
      </c>
      <c r="H51" s="7" t="str">
        <f t="shared" si="0"/>
        <v>▶</v>
      </c>
    </row>
    <row r="52" spans="1:8" x14ac:dyDescent="0.3">
      <c r="A52" s="2">
        <v>5</v>
      </c>
      <c r="B52" s="2" t="s">
        <v>1539</v>
      </c>
      <c r="C52" s="20" t="s">
        <v>660</v>
      </c>
      <c r="D52" s="25" t="s">
        <v>1728</v>
      </c>
      <c r="E52" s="17" t="s">
        <v>1729</v>
      </c>
      <c r="F52" s="2" t="s">
        <v>660</v>
      </c>
      <c r="G52" s="32" t="s">
        <v>1730</v>
      </c>
      <c r="H52" s="7" t="str">
        <f t="shared" si="0"/>
        <v>▶</v>
      </c>
    </row>
    <row r="53" spans="1:8" x14ac:dyDescent="0.3">
      <c r="A53" s="2">
        <v>6</v>
      </c>
      <c r="B53" s="2" t="s">
        <v>1539</v>
      </c>
      <c r="C53" s="20" t="s">
        <v>660</v>
      </c>
      <c r="D53" s="25" t="s">
        <v>1731</v>
      </c>
      <c r="E53" s="17" t="s">
        <v>1545</v>
      </c>
      <c r="F53" s="2" t="s">
        <v>1732</v>
      </c>
      <c r="G53" s="32" t="s">
        <v>1586</v>
      </c>
      <c r="H53" s="7" t="str">
        <f t="shared" si="0"/>
        <v>▶</v>
      </c>
    </row>
    <row r="54" spans="1:8" x14ac:dyDescent="0.3">
      <c r="A54" s="2">
        <v>7</v>
      </c>
      <c r="B54" s="2" t="s">
        <v>1539</v>
      </c>
      <c r="C54" s="20" t="s">
        <v>660</v>
      </c>
      <c r="D54" s="25" t="s">
        <v>1733</v>
      </c>
      <c r="E54" s="17" t="s">
        <v>1734</v>
      </c>
      <c r="F54" s="2" t="s">
        <v>660</v>
      </c>
      <c r="G54" s="32" t="s">
        <v>1735</v>
      </c>
      <c r="H54" s="7" t="str">
        <f t="shared" si="0"/>
        <v>▶</v>
      </c>
    </row>
    <row r="55" spans="1:8" x14ac:dyDescent="0.3">
      <c r="A55" s="2">
        <v>8</v>
      </c>
      <c r="B55" s="2" t="s">
        <v>1539</v>
      </c>
      <c r="C55" s="20" t="s">
        <v>660</v>
      </c>
      <c r="D55" s="25" t="s">
        <v>1736</v>
      </c>
      <c r="E55" s="17" t="s">
        <v>1737</v>
      </c>
      <c r="F55" s="2" t="s">
        <v>660</v>
      </c>
      <c r="G55" s="32" t="s">
        <v>1735</v>
      </c>
      <c r="H55" s="7" t="str">
        <f t="shared" si="0"/>
        <v>▶</v>
      </c>
    </row>
    <row r="56" spans="1:8" x14ac:dyDescent="0.3">
      <c r="A56" s="2">
        <v>9</v>
      </c>
      <c r="B56" s="2" t="s">
        <v>1539</v>
      </c>
      <c r="C56" s="20" t="s">
        <v>660</v>
      </c>
      <c r="D56" s="25" t="s">
        <v>1738</v>
      </c>
      <c r="E56" s="17" t="s">
        <v>1566</v>
      </c>
      <c r="F56" s="2" t="s">
        <v>660</v>
      </c>
      <c r="G56" s="32" t="s">
        <v>1564</v>
      </c>
      <c r="H56" s="7" t="str">
        <f t="shared" si="0"/>
        <v>▶</v>
      </c>
    </row>
    <row r="57" spans="1:8" x14ac:dyDescent="0.3">
      <c r="A57" s="2">
        <v>10</v>
      </c>
      <c r="B57" s="2" t="s">
        <v>1539</v>
      </c>
      <c r="C57" s="20" t="s">
        <v>660</v>
      </c>
      <c r="D57" s="25" t="s">
        <v>1739</v>
      </c>
      <c r="E57" s="18" t="s">
        <v>1545</v>
      </c>
      <c r="F57" s="2" t="s">
        <v>1732</v>
      </c>
      <c r="G57" s="32" t="s">
        <v>1567</v>
      </c>
      <c r="H57" s="7" t="str">
        <f t="shared" si="0"/>
        <v>▶</v>
      </c>
    </row>
    <row r="58" spans="1:8" x14ac:dyDescent="0.3">
      <c r="A58" s="2">
        <v>11</v>
      </c>
      <c r="B58" s="2" t="s">
        <v>1539</v>
      </c>
      <c r="C58" s="20" t="s">
        <v>660</v>
      </c>
      <c r="D58" s="25" t="s">
        <v>1740</v>
      </c>
      <c r="E58" s="17" t="s">
        <v>1741</v>
      </c>
      <c r="F58" s="2" t="s">
        <v>660</v>
      </c>
      <c r="G58" s="32" t="s">
        <v>1571</v>
      </c>
      <c r="H58" s="7" t="str">
        <f t="shared" si="0"/>
        <v>▶</v>
      </c>
    </row>
    <row r="59" spans="1:8" x14ac:dyDescent="0.3">
      <c r="A59" s="2">
        <v>12</v>
      </c>
      <c r="B59" s="2" t="s">
        <v>1539</v>
      </c>
      <c r="C59" s="20" t="s">
        <v>660</v>
      </c>
      <c r="D59" s="25" t="s">
        <v>1742</v>
      </c>
      <c r="E59" s="17" t="s">
        <v>1743</v>
      </c>
      <c r="F59" s="2" t="s">
        <v>660</v>
      </c>
      <c r="G59" s="32" t="s">
        <v>1571</v>
      </c>
      <c r="H59" s="7" t="str">
        <f t="shared" si="0"/>
        <v>▶</v>
      </c>
    </row>
    <row r="60" spans="1:8" x14ac:dyDescent="0.3">
      <c r="A60" s="2">
        <v>1</v>
      </c>
      <c r="B60" s="2" t="s">
        <v>1539</v>
      </c>
      <c r="C60" s="20" t="s">
        <v>663</v>
      </c>
      <c r="D60" s="25" t="s">
        <v>1759</v>
      </c>
      <c r="E60" s="17" t="s">
        <v>1545</v>
      </c>
      <c r="F60" s="2" t="s">
        <v>1760</v>
      </c>
      <c r="G60" s="32" t="s">
        <v>1761</v>
      </c>
      <c r="H60" s="7" t="str">
        <f t="shared" si="0"/>
        <v>▶</v>
      </c>
    </row>
    <row r="61" spans="1:8" x14ac:dyDescent="0.3">
      <c r="A61" s="2">
        <v>2</v>
      </c>
      <c r="B61" s="2" t="s">
        <v>1539</v>
      </c>
      <c r="C61" s="20" t="s">
        <v>663</v>
      </c>
      <c r="D61" s="25" t="s">
        <v>1762</v>
      </c>
      <c r="E61" s="17" t="s">
        <v>1580</v>
      </c>
      <c r="F61" s="2" t="s">
        <v>1581</v>
      </c>
      <c r="G61" s="32" t="s">
        <v>1582</v>
      </c>
      <c r="H61" s="7" t="str">
        <f t="shared" si="0"/>
        <v>▶</v>
      </c>
    </row>
    <row r="62" spans="1:8" x14ac:dyDescent="0.3">
      <c r="A62" s="2">
        <v>3</v>
      </c>
      <c r="B62" s="2" t="s">
        <v>1539</v>
      </c>
      <c r="C62" s="20" t="s">
        <v>663</v>
      </c>
      <c r="D62" s="25" t="s">
        <v>1763</v>
      </c>
      <c r="E62" s="17" t="s">
        <v>1665</v>
      </c>
      <c r="F62" s="2" t="s">
        <v>663</v>
      </c>
      <c r="G62" s="32" t="s">
        <v>1564</v>
      </c>
      <c r="H62" s="7" t="str">
        <f t="shared" si="0"/>
        <v>▶</v>
      </c>
    </row>
    <row r="63" spans="1:8" x14ac:dyDescent="0.3">
      <c r="A63" s="2">
        <v>1</v>
      </c>
      <c r="B63" s="2" t="s">
        <v>1539</v>
      </c>
      <c r="C63" s="20" t="s">
        <v>666</v>
      </c>
      <c r="D63" s="25" t="s">
        <v>1770</v>
      </c>
      <c r="E63" s="17" t="s">
        <v>1624</v>
      </c>
      <c r="F63" s="2" t="s">
        <v>666</v>
      </c>
      <c r="G63" s="32" t="s">
        <v>1620</v>
      </c>
      <c r="H63" s="7" t="str">
        <f t="shared" si="0"/>
        <v>▶</v>
      </c>
    </row>
    <row r="64" spans="1:8" x14ac:dyDescent="0.3">
      <c r="A64" s="2">
        <v>2</v>
      </c>
      <c r="B64" s="2" t="s">
        <v>1539</v>
      </c>
      <c r="C64" s="20" t="s">
        <v>666</v>
      </c>
      <c r="D64" s="25" t="s">
        <v>1771</v>
      </c>
      <c r="E64" s="17" t="s">
        <v>1659</v>
      </c>
      <c r="F64" s="2" t="s">
        <v>666</v>
      </c>
      <c r="G64" s="32" t="s">
        <v>1620</v>
      </c>
      <c r="H64" s="7" t="str">
        <f t="shared" si="0"/>
        <v>▶</v>
      </c>
    </row>
    <row r="65" spans="1:8" x14ac:dyDescent="0.3">
      <c r="A65" s="2">
        <v>3</v>
      </c>
      <c r="B65" s="2" t="s">
        <v>1539</v>
      </c>
      <c r="C65" s="20" t="s">
        <v>666</v>
      </c>
      <c r="D65" s="25" t="s">
        <v>1772</v>
      </c>
      <c r="E65" s="17" t="s">
        <v>1541</v>
      </c>
      <c r="F65" s="2" t="s">
        <v>1581</v>
      </c>
      <c r="G65" s="32" t="s">
        <v>1695</v>
      </c>
      <c r="H65" s="7" t="str">
        <f t="shared" si="0"/>
        <v>▶</v>
      </c>
    </row>
    <row r="66" spans="1:8" x14ac:dyDescent="0.3">
      <c r="A66" s="2">
        <v>4</v>
      </c>
      <c r="B66" s="2" t="s">
        <v>1539</v>
      </c>
      <c r="C66" s="20" t="s">
        <v>666</v>
      </c>
      <c r="D66" s="25" t="s">
        <v>1773</v>
      </c>
      <c r="E66" s="17" t="s">
        <v>1541</v>
      </c>
      <c r="F66" s="2" t="s">
        <v>1774</v>
      </c>
      <c r="G66" s="32" t="s">
        <v>1556</v>
      </c>
      <c r="H66" s="7" t="str">
        <f t="shared" si="0"/>
        <v>▶</v>
      </c>
    </row>
    <row r="67" spans="1:8" x14ac:dyDescent="0.3">
      <c r="A67" s="2">
        <v>5</v>
      </c>
      <c r="B67" s="2" t="s">
        <v>1539</v>
      </c>
      <c r="C67" s="20" t="s">
        <v>666</v>
      </c>
      <c r="D67" s="25" t="s">
        <v>1775</v>
      </c>
      <c r="E67" s="17" t="s">
        <v>1776</v>
      </c>
      <c r="F67" s="2" t="s">
        <v>666</v>
      </c>
      <c r="G67" s="32" t="s">
        <v>1777</v>
      </c>
      <c r="H67" s="7" t="str">
        <f t="shared" ref="H67:H130" si="1">IF(ISBLANK($D67),"",HYPERLINK($D67,"▶"))</f>
        <v>▶</v>
      </c>
    </row>
    <row r="68" spans="1:8" x14ac:dyDescent="0.3">
      <c r="A68" s="2">
        <v>6</v>
      </c>
      <c r="B68" s="2" t="s">
        <v>1539</v>
      </c>
      <c r="C68" s="20" t="s">
        <v>666</v>
      </c>
      <c r="D68" s="25" t="s">
        <v>1778</v>
      </c>
      <c r="E68" s="17" t="s">
        <v>1663</v>
      </c>
      <c r="F68" s="2" t="s">
        <v>666</v>
      </c>
      <c r="G68" s="32" t="s">
        <v>1564</v>
      </c>
      <c r="H68" s="7" t="str">
        <f t="shared" si="1"/>
        <v>▶</v>
      </c>
    </row>
    <row r="69" spans="1:8" x14ac:dyDescent="0.3">
      <c r="A69" s="2">
        <v>7</v>
      </c>
      <c r="B69" s="2" t="s">
        <v>1539</v>
      </c>
      <c r="C69" s="20" t="s">
        <v>666</v>
      </c>
      <c r="D69" s="25" t="s">
        <v>1779</v>
      </c>
      <c r="E69" s="17" t="s">
        <v>1661</v>
      </c>
      <c r="F69" s="2" t="s">
        <v>666</v>
      </c>
      <c r="G69" s="32" t="s">
        <v>1564</v>
      </c>
      <c r="H69" s="7" t="str">
        <f t="shared" si="1"/>
        <v>▶</v>
      </c>
    </row>
    <row r="70" spans="1:8" x14ac:dyDescent="0.3">
      <c r="A70" s="2">
        <v>8</v>
      </c>
      <c r="B70" s="2" t="s">
        <v>1539</v>
      </c>
      <c r="C70" s="20" t="s">
        <v>666</v>
      </c>
      <c r="D70" s="25" t="s">
        <v>1780</v>
      </c>
      <c r="E70" s="17" t="s">
        <v>1781</v>
      </c>
      <c r="F70" s="2" t="s">
        <v>666</v>
      </c>
      <c r="G70" s="32" t="s">
        <v>1567</v>
      </c>
      <c r="H70" s="7" t="str">
        <f t="shared" si="1"/>
        <v>▶</v>
      </c>
    </row>
    <row r="71" spans="1:8" x14ac:dyDescent="0.3">
      <c r="A71" s="2">
        <v>9</v>
      </c>
      <c r="B71" s="2" t="s">
        <v>1539</v>
      </c>
      <c r="C71" s="20" t="s">
        <v>666</v>
      </c>
      <c r="D71" s="25" t="s">
        <v>1782</v>
      </c>
      <c r="E71" s="17" t="s">
        <v>1566</v>
      </c>
      <c r="F71" s="2" t="s">
        <v>666</v>
      </c>
      <c r="G71" s="32" t="s">
        <v>1567</v>
      </c>
      <c r="H71" s="7" t="str">
        <f t="shared" si="1"/>
        <v>▶</v>
      </c>
    </row>
    <row r="72" spans="1:8" x14ac:dyDescent="0.3">
      <c r="A72" s="2">
        <v>10</v>
      </c>
      <c r="B72" s="2" t="s">
        <v>1539</v>
      </c>
      <c r="C72" s="20" t="s">
        <v>666</v>
      </c>
      <c r="D72" s="25" t="s">
        <v>1783</v>
      </c>
      <c r="E72" s="17" t="s">
        <v>1548</v>
      </c>
      <c r="F72" s="2" t="s">
        <v>666</v>
      </c>
      <c r="G72" s="32" t="s">
        <v>1567</v>
      </c>
      <c r="H72" s="7" t="str">
        <f t="shared" si="1"/>
        <v>▶</v>
      </c>
    </row>
    <row r="73" spans="1:8" x14ac:dyDescent="0.3">
      <c r="A73" s="2">
        <v>1</v>
      </c>
      <c r="B73" s="2" t="s">
        <v>1784</v>
      </c>
      <c r="C73" s="20" t="s">
        <v>886</v>
      </c>
      <c r="D73" s="25" t="s">
        <v>1785</v>
      </c>
      <c r="E73" s="17" t="s">
        <v>1566</v>
      </c>
      <c r="F73" s="2" t="s">
        <v>886</v>
      </c>
      <c r="G73" s="32" t="s">
        <v>1569</v>
      </c>
      <c r="H73" s="7" t="str">
        <f t="shared" si="1"/>
        <v>▶</v>
      </c>
    </row>
    <row r="74" spans="1:8" x14ac:dyDescent="0.3">
      <c r="A74" s="2">
        <v>2</v>
      </c>
      <c r="B74" s="2" t="s">
        <v>1784</v>
      </c>
      <c r="C74" s="20" t="s">
        <v>886</v>
      </c>
      <c r="D74" s="25" t="s">
        <v>1786</v>
      </c>
      <c r="E74" s="17" t="s">
        <v>1541</v>
      </c>
      <c r="F74" s="2" t="s">
        <v>1787</v>
      </c>
      <c r="G74" s="32" t="s">
        <v>1788</v>
      </c>
      <c r="H74" s="7" t="str">
        <f t="shared" si="1"/>
        <v>▶</v>
      </c>
    </row>
    <row r="75" spans="1:8" x14ac:dyDescent="0.3">
      <c r="A75" s="2">
        <v>3</v>
      </c>
      <c r="B75" s="2" t="s">
        <v>1784</v>
      </c>
      <c r="C75" s="20" t="s">
        <v>886</v>
      </c>
      <c r="D75" s="25" t="s">
        <v>1789</v>
      </c>
      <c r="E75" s="17" t="s">
        <v>1580</v>
      </c>
      <c r="F75" s="2" t="s">
        <v>1787</v>
      </c>
      <c r="G75" s="32" t="s">
        <v>1788</v>
      </c>
      <c r="H75" s="7" t="str">
        <f t="shared" si="1"/>
        <v>▶</v>
      </c>
    </row>
    <row r="76" spans="1:8" x14ac:dyDescent="0.3">
      <c r="A76" s="2">
        <v>1</v>
      </c>
      <c r="B76" s="2" t="s">
        <v>1784</v>
      </c>
      <c r="C76" s="20" t="s">
        <v>889</v>
      </c>
      <c r="D76" s="25" t="s">
        <v>1801</v>
      </c>
      <c r="E76" s="17" t="s">
        <v>1802</v>
      </c>
      <c r="F76" s="2" t="s">
        <v>889</v>
      </c>
      <c r="G76" s="32" t="s">
        <v>1549</v>
      </c>
      <c r="H76" s="7" t="str">
        <f t="shared" si="1"/>
        <v>▶</v>
      </c>
    </row>
    <row r="77" spans="1:8" x14ac:dyDescent="0.3">
      <c r="A77" s="2">
        <v>2</v>
      </c>
      <c r="B77" s="2" t="s">
        <v>1784</v>
      </c>
      <c r="C77" s="20" t="s">
        <v>889</v>
      </c>
      <c r="D77" s="25" t="s">
        <v>1803</v>
      </c>
      <c r="E77" s="17" t="s">
        <v>1804</v>
      </c>
      <c r="F77" s="2" t="s">
        <v>889</v>
      </c>
      <c r="G77" s="32" t="s">
        <v>1695</v>
      </c>
      <c r="H77" s="7" t="str">
        <f t="shared" si="1"/>
        <v>▶</v>
      </c>
    </row>
    <row r="78" spans="1:8" x14ac:dyDescent="0.3">
      <c r="A78" s="2">
        <v>3</v>
      </c>
      <c r="B78" s="2" t="s">
        <v>1784</v>
      </c>
      <c r="C78" s="20" t="s">
        <v>889</v>
      </c>
      <c r="D78" s="25" t="s">
        <v>1805</v>
      </c>
      <c r="E78" s="17" t="s">
        <v>1806</v>
      </c>
      <c r="F78" s="2" t="s">
        <v>1807</v>
      </c>
      <c r="G78" s="32" t="s">
        <v>1582</v>
      </c>
      <c r="H78" s="7" t="str">
        <f t="shared" si="1"/>
        <v>▶</v>
      </c>
    </row>
    <row r="79" spans="1:8" x14ac:dyDescent="0.3">
      <c r="A79" s="2">
        <v>4</v>
      </c>
      <c r="B79" s="2" t="s">
        <v>1784</v>
      </c>
      <c r="C79" s="20" t="s">
        <v>889</v>
      </c>
      <c r="D79" s="25" t="s">
        <v>1808</v>
      </c>
      <c r="E79" s="17" t="s">
        <v>1809</v>
      </c>
      <c r="F79" s="2" t="s">
        <v>889</v>
      </c>
      <c r="G79" s="32" t="s">
        <v>1564</v>
      </c>
      <c r="H79" s="7" t="str">
        <f t="shared" si="1"/>
        <v>▶</v>
      </c>
    </row>
    <row r="80" spans="1:8" x14ac:dyDescent="0.3">
      <c r="A80" s="2">
        <v>5</v>
      </c>
      <c r="B80" s="2" t="s">
        <v>1784</v>
      </c>
      <c r="C80" s="20" t="s">
        <v>889</v>
      </c>
      <c r="D80" s="25" t="s">
        <v>1810</v>
      </c>
      <c r="E80" s="17" t="s">
        <v>1566</v>
      </c>
      <c r="F80" s="2" t="s">
        <v>889</v>
      </c>
      <c r="G80" s="32" t="s">
        <v>1564</v>
      </c>
      <c r="H80" s="7" t="str">
        <f t="shared" si="1"/>
        <v>▶</v>
      </c>
    </row>
    <row r="81" spans="1:8" x14ac:dyDescent="0.3">
      <c r="A81" s="2">
        <v>1</v>
      </c>
      <c r="B81" s="2" t="s">
        <v>1784</v>
      </c>
      <c r="C81" s="20" t="s">
        <v>892</v>
      </c>
      <c r="D81" s="25" t="s">
        <v>1817</v>
      </c>
      <c r="E81" s="17" t="s">
        <v>1818</v>
      </c>
      <c r="F81" s="2" t="s">
        <v>892</v>
      </c>
      <c r="G81" s="32" t="s">
        <v>1819</v>
      </c>
      <c r="H81" s="7" t="str">
        <f t="shared" si="1"/>
        <v>▶</v>
      </c>
    </row>
    <row r="82" spans="1:8" x14ac:dyDescent="0.3">
      <c r="A82" s="2">
        <v>2</v>
      </c>
      <c r="B82" s="2" t="s">
        <v>1784</v>
      </c>
      <c r="C82" s="20" t="s">
        <v>892</v>
      </c>
      <c r="D82" s="25" t="s">
        <v>1820</v>
      </c>
      <c r="E82" s="17" t="s">
        <v>1821</v>
      </c>
      <c r="F82" s="2" t="s">
        <v>892</v>
      </c>
      <c r="G82" s="32" t="s">
        <v>1551</v>
      </c>
      <c r="H82" s="7" t="str">
        <f t="shared" si="1"/>
        <v>▶</v>
      </c>
    </row>
    <row r="83" spans="1:8" x14ac:dyDescent="0.3">
      <c r="A83" s="2">
        <v>3</v>
      </c>
      <c r="B83" s="2" t="s">
        <v>1784</v>
      </c>
      <c r="C83" s="20" t="s">
        <v>892</v>
      </c>
      <c r="D83" s="25" t="s">
        <v>1822</v>
      </c>
      <c r="E83" s="17" t="s">
        <v>1823</v>
      </c>
      <c r="F83" s="2" t="s">
        <v>892</v>
      </c>
      <c r="G83" s="32" t="s">
        <v>1824</v>
      </c>
      <c r="H83" s="7" t="str">
        <f t="shared" si="1"/>
        <v>▶</v>
      </c>
    </row>
    <row r="84" spans="1:8" x14ac:dyDescent="0.3">
      <c r="A84" s="2">
        <v>4</v>
      </c>
      <c r="B84" s="2" t="s">
        <v>1784</v>
      </c>
      <c r="C84" s="20" t="s">
        <v>892</v>
      </c>
      <c r="D84" s="25" t="s">
        <v>1825</v>
      </c>
      <c r="E84" s="17" t="s">
        <v>1826</v>
      </c>
      <c r="F84" s="2" t="s">
        <v>892</v>
      </c>
      <c r="G84" s="32" t="s">
        <v>1824</v>
      </c>
      <c r="H84" s="7" t="str">
        <f t="shared" si="1"/>
        <v>▶</v>
      </c>
    </row>
    <row r="85" spans="1:8" x14ac:dyDescent="0.3">
      <c r="A85" s="2">
        <v>5</v>
      </c>
      <c r="B85" s="2" t="s">
        <v>1784</v>
      </c>
      <c r="C85" s="20" t="s">
        <v>892</v>
      </c>
      <c r="D85" s="25" t="s">
        <v>1827</v>
      </c>
      <c r="E85" s="17" t="s">
        <v>1828</v>
      </c>
      <c r="F85" s="2" t="s">
        <v>892</v>
      </c>
      <c r="G85" s="32" t="s">
        <v>1829</v>
      </c>
      <c r="H85" s="7" t="str">
        <f t="shared" si="1"/>
        <v>▶</v>
      </c>
    </row>
    <row r="86" spans="1:8" x14ac:dyDescent="0.3">
      <c r="A86" s="2">
        <v>6</v>
      </c>
      <c r="B86" s="2" t="s">
        <v>1784</v>
      </c>
      <c r="C86" s="20" t="s">
        <v>892</v>
      </c>
      <c r="D86" s="25" t="s">
        <v>1830</v>
      </c>
      <c r="E86" s="17" t="s">
        <v>1831</v>
      </c>
      <c r="F86" s="2" t="s">
        <v>892</v>
      </c>
      <c r="G86" s="32" t="s">
        <v>1829</v>
      </c>
      <c r="H86" s="7" t="str">
        <f t="shared" si="1"/>
        <v>▶</v>
      </c>
    </row>
    <row r="87" spans="1:8" x14ac:dyDescent="0.3">
      <c r="A87" s="2">
        <v>7</v>
      </c>
      <c r="B87" s="2" t="s">
        <v>1784</v>
      </c>
      <c r="C87" s="20" t="s">
        <v>892</v>
      </c>
      <c r="D87" s="25" t="s">
        <v>1832</v>
      </c>
      <c r="E87" s="17" t="s">
        <v>1833</v>
      </c>
      <c r="F87" s="2" t="s">
        <v>892</v>
      </c>
      <c r="G87" s="32" t="s">
        <v>1569</v>
      </c>
      <c r="H87" s="7" t="str">
        <f t="shared" si="1"/>
        <v>▶</v>
      </c>
    </row>
    <row r="88" spans="1:8" x14ac:dyDescent="0.3">
      <c r="A88" s="2">
        <v>8</v>
      </c>
      <c r="B88" s="2" t="s">
        <v>1784</v>
      </c>
      <c r="C88" s="20" t="s">
        <v>892</v>
      </c>
      <c r="D88" s="25" t="s">
        <v>1834</v>
      </c>
      <c r="E88" s="17" t="s">
        <v>1566</v>
      </c>
      <c r="F88" s="2" t="s">
        <v>892</v>
      </c>
      <c r="G88" s="32" t="s">
        <v>1629</v>
      </c>
      <c r="H88" s="7" t="str">
        <f t="shared" si="1"/>
        <v>▶</v>
      </c>
    </row>
    <row r="89" spans="1:8" x14ac:dyDescent="0.3">
      <c r="A89" s="2">
        <v>9</v>
      </c>
      <c r="B89" s="2" t="s">
        <v>1784</v>
      </c>
      <c r="C89" s="20" t="s">
        <v>892</v>
      </c>
      <c r="D89" s="25" t="s">
        <v>1835</v>
      </c>
      <c r="E89" s="17" t="s">
        <v>1836</v>
      </c>
      <c r="F89" s="2" t="s">
        <v>892</v>
      </c>
      <c r="G89" s="32" t="s">
        <v>1837</v>
      </c>
      <c r="H89" s="7" t="str">
        <f t="shared" si="1"/>
        <v>▶</v>
      </c>
    </row>
    <row r="90" spans="1:8" x14ac:dyDescent="0.3">
      <c r="A90" s="2">
        <v>1</v>
      </c>
      <c r="B90" s="2" t="s">
        <v>1784</v>
      </c>
      <c r="C90" s="20" t="s">
        <v>895</v>
      </c>
      <c r="D90" s="25" t="s">
        <v>1838</v>
      </c>
      <c r="E90" s="17" t="s">
        <v>1580</v>
      </c>
      <c r="F90" s="2" t="s">
        <v>1839</v>
      </c>
      <c r="G90" s="32" t="s">
        <v>1551</v>
      </c>
      <c r="H90" s="7" t="str">
        <f t="shared" si="1"/>
        <v>▶</v>
      </c>
    </row>
    <row r="91" spans="1:8" x14ac:dyDescent="0.3">
      <c r="A91" s="2">
        <v>2</v>
      </c>
      <c r="B91" s="2" t="s">
        <v>1784</v>
      </c>
      <c r="C91" s="20" t="s">
        <v>895</v>
      </c>
      <c r="D91" s="25" t="s">
        <v>1840</v>
      </c>
      <c r="E91" s="17" t="s">
        <v>1566</v>
      </c>
      <c r="F91" s="2" t="s">
        <v>895</v>
      </c>
      <c r="G91" s="32" t="s">
        <v>1564</v>
      </c>
      <c r="H91" s="7" t="str">
        <f t="shared" si="1"/>
        <v>▶</v>
      </c>
    </row>
    <row r="92" spans="1:8" x14ac:dyDescent="0.3">
      <c r="A92" s="2">
        <v>1</v>
      </c>
      <c r="B92" s="2" t="s">
        <v>1784</v>
      </c>
      <c r="C92" s="20" t="s">
        <v>898</v>
      </c>
      <c r="D92" s="25" t="s">
        <v>1849</v>
      </c>
      <c r="E92" s="17" t="s">
        <v>1850</v>
      </c>
      <c r="F92" s="2" t="s">
        <v>1807</v>
      </c>
      <c r="G92" s="32" t="s">
        <v>1851</v>
      </c>
      <c r="H92" s="7" t="str">
        <f t="shared" si="1"/>
        <v>▶</v>
      </c>
    </row>
    <row r="93" spans="1:8" x14ac:dyDescent="0.3">
      <c r="A93" s="2">
        <v>2</v>
      </c>
      <c r="B93" s="2" t="s">
        <v>1784</v>
      </c>
      <c r="C93" s="20" t="s">
        <v>898</v>
      </c>
      <c r="D93" s="25" t="s">
        <v>1852</v>
      </c>
      <c r="E93" s="17" t="s">
        <v>1853</v>
      </c>
      <c r="F93" s="2" t="s">
        <v>898</v>
      </c>
      <c r="G93" s="32" t="s">
        <v>1586</v>
      </c>
      <c r="H93" s="7" t="str">
        <f t="shared" si="1"/>
        <v>▶</v>
      </c>
    </row>
    <row r="94" spans="1:8" x14ac:dyDescent="0.3">
      <c r="A94" s="2">
        <v>3</v>
      </c>
      <c r="B94" s="2" t="s">
        <v>1784</v>
      </c>
      <c r="C94" s="20" t="s">
        <v>898</v>
      </c>
      <c r="D94" s="25" t="s">
        <v>1854</v>
      </c>
      <c r="E94" s="17" t="s">
        <v>1855</v>
      </c>
      <c r="F94" s="2" t="s">
        <v>898</v>
      </c>
      <c r="G94" s="32" t="s">
        <v>1554</v>
      </c>
      <c r="H94" s="7" t="str">
        <f t="shared" si="1"/>
        <v>▶</v>
      </c>
    </row>
    <row r="95" spans="1:8" x14ac:dyDescent="0.3">
      <c r="A95" s="2">
        <v>4</v>
      </c>
      <c r="B95" s="2" t="s">
        <v>1784</v>
      </c>
      <c r="C95" s="20" t="s">
        <v>898</v>
      </c>
      <c r="D95" s="25" t="s">
        <v>1856</v>
      </c>
      <c r="E95" s="17" t="s">
        <v>1857</v>
      </c>
      <c r="F95" s="2" t="s">
        <v>1807</v>
      </c>
      <c r="G95" s="32" t="s">
        <v>1560</v>
      </c>
      <c r="H95" s="7" t="str">
        <f t="shared" si="1"/>
        <v>▶</v>
      </c>
    </row>
    <row r="96" spans="1:8" x14ac:dyDescent="0.3">
      <c r="A96" s="2">
        <v>5</v>
      </c>
      <c r="B96" s="2" t="s">
        <v>1784</v>
      </c>
      <c r="C96" s="20" t="s">
        <v>898</v>
      </c>
      <c r="D96" s="25" t="s">
        <v>1858</v>
      </c>
      <c r="E96" s="17" t="s">
        <v>1566</v>
      </c>
      <c r="F96" s="2" t="s">
        <v>898</v>
      </c>
      <c r="G96" s="32" t="s">
        <v>1567</v>
      </c>
      <c r="H96" s="7" t="str">
        <f t="shared" si="1"/>
        <v>▶</v>
      </c>
    </row>
    <row r="97" spans="1:8" x14ac:dyDescent="0.3">
      <c r="A97" s="2">
        <v>6</v>
      </c>
      <c r="B97" s="2" t="s">
        <v>1784</v>
      </c>
      <c r="C97" s="20" t="s">
        <v>898</v>
      </c>
      <c r="D97" s="25" t="s">
        <v>1859</v>
      </c>
      <c r="E97" s="17" t="s">
        <v>1860</v>
      </c>
      <c r="F97" s="2" t="s">
        <v>898</v>
      </c>
      <c r="G97" s="32" t="s">
        <v>1861</v>
      </c>
      <c r="H97" s="7" t="str">
        <f t="shared" si="1"/>
        <v>▶</v>
      </c>
    </row>
    <row r="98" spans="1:8" x14ac:dyDescent="0.3">
      <c r="A98" s="2">
        <v>1</v>
      </c>
      <c r="B98" s="2" t="s">
        <v>1784</v>
      </c>
      <c r="C98" s="20" t="s">
        <v>901</v>
      </c>
      <c r="D98" s="25" t="s">
        <v>1862</v>
      </c>
      <c r="E98" s="17" t="s">
        <v>1863</v>
      </c>
      <c r="F98" s="2" t="s">
        <v>901</v>
      </c>
      <c r="G98" s="32" t="s">
        <v>1620</v>
      </c>
      <c r="H98" s="7" t="str">
        <f t="shared" si="1"/>
        <v>▶</v>
      </c>
    </row>
    <row r="99" spans="1:8" x14ac:dyDescent="0.3">
      <c r="A99" s="2">
        <v>2</v>
      </c>
      <c r="B99" s="2" t="s">
        <v>1784</v>
      </c>
      <c r="C99" s="20" t="s">
        <v>901</v>
      </c>
      <c r="D99" s="25" t="s">
        <v>1864</v>
      </c>
      <c r="E99" s="17" t="s">
        <v>1865</v>
      </c>
      <c r="F99" s="2" t="s">
        <v>901</v>
      </c>
      <c r="G99" s="32" t="s">
        <v>1620</v>
      </c>
      <c r="H99" s="7" t="str">
        <f t="shared" si="1"/>
        <v>▶</v>
      </c>
    </row>
    <row r="100" spans="1:8" x14ac:dyDescent="0.3">
      <c r="A100" s="2">
        <v>3</v>
      </c>
      <c r="B100" s="2" t="s">
        <v>1784</v>
      </c>
      <c r="C100" s="20" t="s">
        <v>901</v>
      </c>
      <c r="D100" s="25" t="s">
        <v>1866</v>
      </c>
      <c r="E100" s="17" t="s">
        <v>1867</v>
      </c>
      <c r="F100" s="2" t="s">
        <v>901</v>
      </c>
      <c r="G100" s="32" t="s">
        <v>1551</v>
      </c>
      <c r="H100" s="7" t="str">
        <f t="shared" si="1"/>
        <v>▶</v>
      </c>
    </row>
    <row r="101" spans="1:8" x14ac:dyDescent="0.3">
      <c r="A101" s="2">
        <v>4</v>
      </c>
      <c r="B101" s="2" t="s">
        <v>1784</v>
      </c>
      <c r="C101" s="20" t="s">
        <v>901</v>
      </c>
      <c r="D101" s="25" t="s">
        <v>1868</v>
      </c>
      <c r="E101" s="17" t="s">
        <v>1823</v>
      </c>
      <c r="F101" s="2" t="s">
        <v>901</v>
      </c>
      <c r="G101" s="32" t="s">
        <v>1761</v>
      </c>
      <c r="H101" s="7" t="str">
        <f t="shared" si="1"/>
        <v>▶</v>
      </c>
    </row>
    <row r="102" spans="1:8" x14ac:dyDescent="0.3">
      <c r="A102" s="2">
        <v>5</v>
      </c>
      <c r="B102" s="2" t="s">
        <v>1784</v>
      </c>
      <c r="C102" s="20" t="s">
        <v>901</v>
      </c>
      <c r="D102" s="25" t="s">
        <v>1869</v>
      </c>
      <c r="E102" s="17" t="s">
        <v>1831</v>
      </c>
      <c r="F102" s="2" t="s">
        <v>901</v>
      </c>
      <c r="G102" s="32" t="s">
        <v>1761</v>
      </c>
      <c r="H102" s="7" t="str">
        <f t="shared" si="1"/>
        <v>▶</v>
      </c>
    </row>
    <row r="103" spans="1:8" x14ac:dyDescent="0.3">
      <c r="A103" s="2">
        <v>6</v>
      </c>
      <c r="B103" s="2" t="s">
        <v>1784</v>
      </c>
      <c r="C103" s="20" t="s">
        <v>901</v>
      </c>
      <c r="D103" s="25" t="s">
        <v>1870</v>
      </c>
      <c r="E103" s="17" t="s">
        <v>1871</v>
      </c>
      <c r="F103" s="2" t="s">
        <v>1807</v>
      </c>
      <c r="G103" s="32" t="s">
        <v>1556</v>
      </c>
      <c r="H103" s="7" t="str">
        <f t="shared" si="1"/>
        <v>▶</v>
      </c>
    </row>
    <row r="104" spans="1:8" x14ac:dyDescent="0.3">
      <c r="A104" s="2">
        <v>7</v>
      </c>
      <c r="B104" s="2" t="s">
        <v>1784</v>
      </c>
      <c r="C104" s="20" t="s">
        <v>901</v>
      </c>
      <c r="D104" s="25" t="s">
        <v>1872</v>
      </c>
      <c r="E104" s="17" t="s">
        <v>1566</v>
      </c>
      <c r="F104" s="2" t="s">
        <v>901</v>
      </c>
      <c r="G104" s="32" t="s">
        <v>1567</v>
      </c>
      <c r="H104" s="7" t="str">
        <f t="shared" si="1"/>
        <v>▶</v>
      </c>
    </row>
    <row r="105" spans="1:8" x14ac:dyDescent="0.3">
      <c r="A105" s="2">
        <v>8</v>
      </c>
      <c r="B105" s="2" t="s">
        <v>1784</v>
      </c>
      <c r="C105" s="20" t="s">
        <v>901</v>
      </c>
      <c r="D105" s="25" t="s">
        <v>1873</v>
      </c>
      <c r="E105" s="17" t="s">
        <v>1690</v>
      </c>
      <c r="F105" s="2" t="s">
        <v>901</v>
      </c>
      <c r="G105" s="32" t="s">
        <v>1571</v>
      </c>
      <c r="H105" s="7" t="str">
        <f t="shared" si="1"/>
        <v>▶</v>
      </c>
    </row>
    <row r="106" spans="1:8" x14ac:dyDescent="0.3">
      <c r="A106" s="2">
        <v>9</v>
      </c>
      <c r="B106" s="2" t="s">
        <v>1784</v>
      </c>
      <c r="C106" s="20" t="s">
        <v>901</v>
      </c>
      <c r="D106" s="25" t="s">
        <v>1874</v>
      </c>
      <c r="E106" s="17" t="s">
        <v>1875</v>
      </c>
      <c r="F106" s="2" t="s">
        <v>901</v>
      </c>
      <c r="G106" s="32" t="s">
        <v>1788</v>
      </c>
      <c r="H106" s="7" t="str">
        <f t="shared" si="1"/>
        <v>▶</v>
      </c>
    </row>
    <row r="107" spans="1:8" x14ac:dyDescent="0.3">
      <c r="A107" s="2">
        <v>10</v>
      </c>
      <c r="B107" s="2" t="s">
        <v>1784</v>
      </c>
      <c r="C107" s="20" t="s">
        <v>901</v>
      </c>
      <c r="D107" s="25" t="s">
        <v>1876</v>
      </c>
      <c r="E107" s="17" t="s">
        <v>1690</v>
      </c>
      <c r="F107" s="2" t="s">
        <v>901</v>
      </c>
      <c r="G107" s="32" t="s">
        <v>1788</v>
      </c>
      <c r="H107" s="7" t="str">
        <f t="shared" si="1"/>
        <v>▶</v>
      </c>
    </row>
    <row r="108" spans="1:8" x14ac:dyDescent="0.3">
      <c r="A108" s="2">
        <v>11</v>
      </c>
      <c r="B108" s="2" t="s">
        <v>1784</v>
      </c>
      <c r="C108" s="20" t="s">
        <v>901</v>
      </c>
      <c r="D108" s="25" t="s">
        <v>1877</v>
      </c>
      <c r="E108" s="17" t="s">
        <v>1878</v>
      </c>
      <c r="F108" s="2" t="s">
        <v>1807</v>
      </c>
      <c r="G108" s="32" t="s">
        <v>1837</v>
      </c>
      <c r="H108" s="7" t="str">
        <f t="shared" si="1"/>
        <v>▶</v>
      </c>
    </row>
    <row r="109" spans="1:8" x14ac:dyDescent="0.3">
      <c r="A109" s="2">
        <v>1</v>
      </c>
      <c r="B109" s="2" t="s">
        <v>1784</v>
      </c>
      <c r="C109" s="20" t="s">
        <v>904</v>
      </c>
      <c r="D109" s="25" t="s">
        <v>1885</v>
      </c>
      <c r="E109" s="17" t="s">
        <v>1622</v>
      </c>
      <c r="F109" s="2" t="s">
        <v>904</v>
      </c>
      <c r="G109" s="32" t="s">
        <v>1674</v>
      </c>
      <c r="H109" s="7" t="str">
        <f t="shared" si="1"/>
        <v>▶</v>
      </c>
    </row>
    <row r="110" spans="1:8" x14ac:dyDescent="0.3">
      <c r="A110" s="2">
        <v>2</v>
      </c>
      <c r="B110" s="2" t="s">
        <v>1784</v>
      </c>
      <c r="C110" s="20" t="s">
        <v>904</v>
      </c>
      <c r="D110" s="25" t="s">
        <v>1886</v>
      </c>
      <c r="E110" s="17" t="s">
        <v>1566</v>
      </c>
      <c r="F110" s="2" t="s">
        <v>904</v>
      </c>
      <c r="G110" s="32" t="s">
        <v>1567</v>
      </c>
      <c r="H110" s="7" t="str">
        <f t="shared" si="1"/>
        <v>▶</v>
      </c>
    </row>
    <row r="111" spans="1:8" x14ac:dyDescent="0.3">
      <c r="A111" s="2">
        <v>1</v>
      </c>
      <c r="B111" s="2" t="s">
        <v>1784</v>
      </c>
      <c r="C111" s="20" t="s">
        <v>907</v>
      </c>
      <c r="D111" s="25" t="s">
        <v>1887</v>
      </c>
      <c r="E111" s="17" t="s">
        <v>1888</v>
      </c>
      <c r="F111" s="2" t="s">
        <v>907</v>
      </c>
      <c r="G111" s="32" t="s">
        <v>1549</v>
      </c>
      <c r="H111" s="7" t="str">
        <f t="shared" si="1"/>
        <v>▶</v>
      </c>
    </row>
    <row r="112" spans="1:8" x14ac:dyDescent="0.3">
      <c r="A112" s="2">
        <v>2</v>
      </c>
      <c r="B112" s="2" t="s">
        <v>1784</v>
      </c>
      <c r="C112" s="20" t="s">
        <v>907</v>
      </c>
      <c r="D112" s="25" t="s">
        <v>1889</v>
      </c>
      <c r="E112" s="17" t="s">
        <v>1890</v>
      </c>
      <c r="F112" s="2" t="s">
        <v>907</v>
      </c>
      <c r="G112" s="32" t="s">
        <v>1549</v>
      </c>
      <c r="H112" s="7" t="str">
        <f t="shared" si="1"/>
        <v>▶</v>
      </c>
    </row>
    <row r="113" spans="1:8" x14ac:dyDescent="0.3">
      <c r="A113" s="2">
        <v>3</v>
      </c>
      <c r="B113" s="2" t="s">
        <v>1784</v>
      </c>
      <c r="C113" s="20" t="s">
        <v>907</v>
      </c>
      <c r="D113" s="25" t="s">
        <v>1891</v>
      </c>
      <c r="E113" s="17" t="s">
        <v>1892</v>
      </c>
      <c r="F113" s="2" t="s">
        <v>907</v>
      </c>
      <c r="G113" s="32" t="s">
        <v>1551</v>
      </c>
      <c r="H113" s="7" t="str">
        <f t="shared" si="1"/>
        <v>▶</v>
      </c>
    </row>
    <row r="114" spans="1:8" x14ac:dyDescent="0.3">
      <c r="A114" s="2">
        <v>4</v>
      </c>
      <c r="B114" s="2" t="s">
        <v>1784</v>
      </c>
      <c r="C114" s="20" t="s">
        <v>907</v>
      </c>
      <c r="D114" s="25" t="s">
        <v>1893</v>
      </c>
      <c r="E114" s="17" t="s">
        <v>1894</v>
      </c>
      <c r="F114" s="2" t="s">
        <v>907</v>
      </c>
      <c r="G114" s="32" t="s">
        <v>1551</v>
      </c>
      <c r="H114" s="7" t="str">
        <f t="shared" si="1"/>
        <v>▶</v>
      </c>
    </row>
    <row r="115" spans="1:8" x14ac:dyDescent="0.3">
      <c r="A115" s="2">
        <v>5</v>
      </c>
      <c r="B115" s="2" t="s">
        <v>1784</v>
      </c>
      <c r="C115" s="20" t="s">
        <v>907</v>
      </c>
      <c r="D115" s="25" t="s">
        <v>1895</v>
      </c>
      <c r="E115" s="17" t="s">
        <v>1896</v>
      </c>
      <c r="F115" s="2" t="s">
        <v>1807</v>
      </c>
      <c r="G115" s="32" t="s">
        <v>1824</v>
      </c>
      <c r="H115" s="7" t="str">
        <f t="shared" si="1"/>
        <v>▶</v>
      </c>
    </row>
    <row r="116" spans="1:8" x14ac:dyDescent="0.3">
      <c r="A116" s="2">
        <v>6</v>
      </c>
      <c r="B116" s="2" t="s">
        <v>1784</v>
      </c>
      <c r="C116" s="20" t="s">
        <v>907</v>
      </c>
      <c r="D116" s="25" t="s">
        <v>1897</v>
      </c>
      <c r="E116" s="17" t="s">
        <v>1863</v>
      </c>
      <c r="F116" s="2" t="s">
        <v>907</v>
      </c>
      <c r="G116" s="32" t="s">
        <v>1898</v>
      </c>
      <c r="H116" s="7" t="str">
        <f t="shared" si="1"/>
        <v>▶</v>
      </c>
    </row>
    <row r="117" spans="1:8" x14ac:dyDescent="0.3">
      <c r="A117" s="2">
        <v>7</v>
      </c>
      <c r="B117" s="2" t="s">
        <v>1784</v>
      </c>
      <c r="C117" s="20" t="s">
        <v>907</v>
      </c>
      <c r="D117" s="25" t="s">
        <v>1899</v>
      </c>
      <c r="E117" s="17" t="s">
        <v>1900</v>
      </c>
      <c r="F117" s="2" t="s">
        <v>907</v>
      </c>
      <c r="G117" s="32" t="s">
        <v>1898</v>
      </c>
      <c r="H117" s="7" t="str">
        <f t="shared" si="1"/>
        <v>▶</v>
      </c>
    </row>
    <row r="118" spans="1:8" x14ac:dyDescent="0.3">
      <c r="A118" s="2">
        <v>8</v>
      </c>
      <c r="B118" s="2" t="s">
        <v>1784</v>
      </c>
      <c r="C118" s="20" t="s">
        <v>907</v>
      </c>
      <c r="D118" s="25" t="s">
        <v>1901</v>
      </c>
      <c r="E118" s="17" t="s">
        <v>1902</v>
      </c>
      <c r="F118" s="2" t="s">
        <v>1721</v>
      </c>
      <c r="G118" s="32" t="s">
        <v>1898</v>
      </c>
      <c r="H118" s="7" t="str">
        <f t="shared" si="1"/>
        <v>▶</v>
      </c>
    </row>
    <row r="119" spans="1:8" x14ac:dyDescent="0.3">
      <c r="A119" s="2">
        <v>9</v>
      </c>
      <c r="B119" s="2" t="s">
        <v>1784</v>
      </c>
      <c r="C119" s="20" t="s">
        <v>907</v>
      </c>
      <c r="D119" s="25" t="s">
        <v>1903</v>
      </c>
      <c r="E119" s="17" t="s">
        <v>1566</v>
      </c>
      <c r="F119" s="2" t="s">
        <v>907</v>
      </c>
      <c r="G119" s="32" t="s">
        <v>1564</v>
      </c>
      <c r="H119" s="7" t="str">
        <f t="shared" si="1"/>
        <v>▶</v>
      </c>
    </row>
    <row r="120" spans="1:8" x14ac:dyDescent="0.3">
      <c r="A120" s="2">
        <v>10</v>
      </c>
      <c r="B120" s="2" t="s">
        <v>1784</v>
      </c>
      <c r="C120" s="20" t="s">
        <v>907</v>
      </c>
      <c r="D120" s="25" t="s">
        <v>1904</v>
      </c>
      <c r="E120" s="17" t="s">
        <v>1541</v>
      </c>
      <c r="F120" s="2" t="s">
        <v>1905</v>
      </c>
      <c r="G120" s="32" t="s">
        <v>1571</v>
      </c>
      <c r="H120" s="7" t="str">
        <f t="shared" si="1"/>
        <v>▶</v>
      </c>
    </row>
    <row r="121" spans="1:8" x14ac:dyDescent="0.3">
      <c r="A121" s="2">
        <v>1</v>
      </c>
      <c r="B121" s="2" t="s">
        <v>1784</v>
      </c>
      <c r="C121" s="20" t="s">
        <v>910</v>
      </c>
      <c r="D121" s="25" t="s">
        <v>1906</v>
      </c>
      <c r="E121" s="17" t="s">
        <v>1907</v>
      </c>
      <c r="F121" s="2" t="s">
        <v>910</v>
      </c>
      <c r="G121" s="32" t="s">
        <v>1829</v>
      </c>
      <c r="H121" s="7" t="str">
        <f t="shared" si="1"/>
        <v>▶</v>
      </c>
    </row>
    <row r="122" spans="1:8" x14ac:dyDescent="0.3">
      <c r="A122" s="2">
        <v>2</v>
      </c>
      <c r="B122" s="2" t="s">
        <v>1784</v>
      </c>
      <c r="C122" s="20" t="s">
        <v>910</v>
      </c>
      <c r="D122" s="25" t="s">
        <v>1908</v>
      </c>
      <c r="E122" s="17" t="s">
        <v>1802</v>
      </c>
      <c r="F122" s="2" t="s">
        <v>910</v>
      </c>
      <c r="G122" s="32" t="s">
        <v>1554</v>
      </c>
      <c r="H122" s="7" t="str">
        <f t="shared" si="1"/>
        <v>▶</v>
      </c>
    </row>
    <row r="123" spans="1:8" x14ac:dyDescent="0.3">
      <c r="A123" s="2">
        <v>3</v>
      </c>
      <c r="B123" s="2" t="s">
        <v>1784</v>
      </c>
      <c r="C123" s="20" t="s">
        <v>910</v>
      </c>
      <c r="D123" s="25" t="s">
        <v>1909</v>
      </c>
      <c r="E123" s="17" t="s">
        <v>1566</v>
      </c>
      <c r="F123" s="2" t="s">
        <v>910</v>
      </c>
      <c r="G123" s="32" t="s">
        <v>1564</v>
      </c>
      <c r="H123" s="7" t="str">
        <f t="shared" si="1"/>
        <v>▶</v>
      </c>
    </row>
    <row r="124" spans="1:8" x14ac:dyDescent="0.3">
      <c r="A124" s="2">
        <v>1</v>
      </c>
      <c r="B124" s="2" t="s">
        <v>1784</v>
      </c>
      <c r="C124" s="20" t="s">
        <v>913</v>
      </c>
      <c r="D124" s="25" t="s">
        <v>1939</v>
      </c>
      <c r="E124" s="17" t="s">
        <v>1545</v>
      </c>
      <c r="F124" s="2" t="s">
        <v>1940</v>
      </c>
      <c r="G124" s="32" t="s">
        <v>1556</v>
      </c>
      <c r="H124" s="7" t="str">
        <f t="shared" si="1"/>
        <v>▶</v>
      </c>
    </row>
    <row r="125" spans="1:8" x14ac:dyDescent="0.3">
      <c r="A125" s="2">
        <v>2</v>
      </c>
      <c r="B125" s="2" t="s">
        <v>1784</v>
      </c>
      <c r="C125" s="20" t="s">
        <v>913</v>
      </c>
      <c r="D125" s="25" t="s">
        <v>1941</v>
      </c>
      <c r="E125" s="17" t="s">
        <v>1942</v>
      </c>
      <c r="F125" s="2" t="s">
        <v>1940</v>
      </c>
      <c r="G125" s="32" t="s">
        <v>1556</v>
      </c>
      <c r="H125" s="7" t="str">
        <f t="shared" si="1"/>
        <v>▶</v>
      </c>
    </row>
    <row r="126" spans="1:8" x14ac:dyDescent="0.3">
      <c r="A126" s="2">
        <v>3</v>
      </c>
      <c r="B126" s="2" t="s">
        <v>1784</v>
      </c>
      <c r="C126" s="20" t="s">
        <v>913</v>
      </c>
      <c r="D126" s="25" t="s">
        <v>1943</v>
      </c>
      <c r="E126" s="17" t="s">
        <v>1566</v>
      </c>
      <c r="F126" s="2" t="s">
        <v>913</v>
      </c>
      <c r="G126" s="32" t="s">
        <v>1629</v>
      </c>
      <c r="H126" s="7" t="str">
        <f t="shared" si="1"/>
        <v>▶</v>
      </c>
    </row>
    <row r="127" spans="1:8" x14ac:dyDescent="0.3">
      <c r="H127" s="7" t="str">
        <f t="shared" si="1"/>
        <v/>
      </c>
    </row>
    <row r="128" spans="1:8" x14ac:dyDescent="0.3">
      <c r="H128" s="7" t="str">
        <f t="shared" si="1"/>
        <v/>
      </c>
    </row>
    <row r="129" spans="8:8" x14ac:dyDescent="0.3">
      <c r="H129" s="7" t="str">
        <f t="shared" si="1"/>
        <v/>
      </c>
    </row>
    <row r="130" spans="8:8" x14ac:dyDescent="0.3">
      <c r="H130" s="7" t="str">
        <f t="shared" si="1"/>
        <v/>
      </c>
    </row>
    <row r="131" spans="8:8" x14ac:dyDescent="0.3">
      <c r="H131" s="7" t="str">
        <f t="shared" ref="H131:H194" si="2">IF(ISBLANK($D131),"",HYPERLINK($D131,"▶"))</f>
        <v/>
      </c>
    </row>
    <row r="132" spans="8:8" x14ac:dyDescent="0.3">
      <c r="H132" s="7" t="str">
        <f t="shared" si="2"/>
        <v/>
      </c>
    </row>
    <row r="133" spans="8:8" x14ac:dyDescent="0.3">
      <c r="H133" s="7" t="str">
        <f t="shared" si="2"/>
        <v/>
      </c>
    </row>
    <row r="134" spans="8:8" x14ac:dyDescent="0.3">
      <c r="H134" s="7" t="str">
        <f t="shared" si="2"/>
        <v/>
      </c>
    </row>
    <row r="135" spans="8:8" x14ac:dyDescent="0.3">
      <c r="H135" s="7" t="str">
        <f t="shared" si="2"/>
        <v/>
      </c>
    </row>
    <row r="136" spans="8:8" x14ac:dyDescent="0.3">
      <c r="H136" s="7" t="str">
        <f t="shared" si="2"/>
        <v/>
      </c>
    </row>
    <row r="137" spans="8:8" x14ac:dyDescent="0.3">
      <c r="H137" s="7" t="str">
        <f t="shared" si="2"/>
        <v/>
      </c>
    </row>
    <row r="138" spans="8:8" x14ac:dyDescent="0.3">
      <c r="H138" s="7" t="str">
        <f t="shared" si="2"/>
        <v/>
      </c>
    </row>
    <row r="139" spans="8:8" x14ac:dyDescent="0.3">
      <c r="H139" s="7" t="str">
        <f t="shared" si="2"/>
        <v/>
      </c>
    </row>
    <row r="140" spans="8:8" x14ac:dyDescent="0.3">
      <c r="H140" s="7" t="str">
        <f t="shared" si="2"/>
        <v/>
      </c>
    </row>
    <row r="141" spans="8:8" x14ac:dyDescent="0.3">
      <c r="H141" s="7" t="str">
        <f t="shared" si="2"/>
        <v/>
      </c>
    </row>
    <row r="142" spans="8:8" x14ac:dyDescent="0.3">
      <c r="H142" s="7" t="str">
        <f t="shared" si="2"/>
        <v/>
      </c>
    </row>
    <row r="143" spans="8:8" x14ac:dyDescent="0.3">
      <c r="H143" s="7" t="str">
        <f t="shared" si="2"/>
        <v/>
      </c>
    </row>
    <row r="144" spans="8:8" x14ac:dyDescent="0.3">
      <c r="H144" s="7" t="str">
        <f t="shared" si="2"/>
        <v/>
      </c>
    </row>
    <row r="145" spans="8:8" x14ac:dyDescent="0.3">
      <c r="H145" s="7" t="str">
        <f t="shared" si="2"/>
        <v/>
      </c>
    </row>
    <row r="146" spans="8:8" x14ac:dyDescent="0.3">
      <c r="H146" s="7" t="str">
        <f t="shared" si="2"/>
        <v/>
      </c>
    </row>
    <row r="147" spans="8:8" x14ac:dyDescent="0.3">
      <c r="H147" s="7" t="str">
        <f t="shared" si="2"/>
        <v/>
      </c>
    </row>
    <row r="148" spans="8:8" x14ac:dyDescent="0.3">
      <c r="H148" s="7" t="str">
        <f t="shared" si="2"/>
        <v/>
      </c>
    </row>
    <row r="149" spans="8:8" x14ac:dyDescent="0.3">
      <c r="H149" s="7" t="str">
        <f t="shared" si="2"/>
        <v/>
      </c>
    </row>
    <row r="150" spans="8:8" x14ac:dyDescent="0.3">
      <c r="H150" s="7" t="str">
        <f t="shared" si="2"/>
        <v/>
      </c>
    </row>
    <row r="151" spans="8:8" x14ac:dyDescent="0.3">
      <c r="H151" s="7" t="str">
        <f t="shared" si="2"/>
        <v/>
      </c>
    </row>
    <row r="152" spans="8:8" x14ac:dyDescent="0.3">
      <c r="H152" s="7" t="str">
        <f t="shared" si="2"/>
        <v/>
      </c>
    </row>
    <row r="153" spans="8:8" x14ac:dyDescent="0.3">
      <c r="H153" s="7" t="str">
        <f t="shared" si="2"/>
        <v/>
      </c>
    </row>
    <row r="154" spans="8:8" x14ac:dyDescent="0.3">
      <c r="H154" s="7" t="str">
        <f t="shared" si="2"/>
        <v/>
      </c>
    </row>
    <row r="155" spans="8:8" x14ac:dyDescent="0.3">
      <c r="H155" s="7" t="str">
        <f t="shared" si="2"/>
        <v/>
      </c>
    </row>
    <row r="156" spans="8:8" x14ac:dyDescent="0.3">
      <c r="H156" s="7" t="str">
        <f t="shared" si="2"/>
        <v/>
      </c>
    </row>
    <row r="157" spans="8:8" x14ac:dyDescent="0.3">
      <c r="H157" s="7" t="str">
        <f t="shared" si="2"/>
        <v/>
      </c>
    </row>
    <row r="158" spans="8:8" x14ac:dyDescent="0.3">
      <c r="H158" s="7" t="str">
        <f t="shared" si="2"/>
        <v/>
      </c>
    </row>
    <row r="159" spans="8:8" x14ac:dyDescent="0.3">
      <c r="H159" s="7" t="str">
        <f t="shared" si="2"/>
        <v/>
      </c>
    </row>
    <row r="160" spans="8:8" x14ac:dyDescent="0.3">
      <c r="H160" s="7" t="str">
        <f t="shared" si="2"/>
        <v/>
      </c>
    </row>
    <row r="161" spans="8:8" x14ac:dyDescent="0.3">
      <c r="H161" s="7" t="str">
        <f t="shared" si="2"/>
        <v/>
      </c>
    </row>
    <row r="162" spans="8:8" x14ac:dyDescent="0.3">
      <c r="H162" s="7" t="str">
        <f t="shared" si="2"/>
        <v/>
      </c>
    </row>
    <row r="163" spans="8:8" x14ac:dyDescent="0.3">
      <c r="H163" s="7" t="str">
        <f t="shared" si="2"/>
        <v/>
      </c>
    </row>
    <row r="164" spans="8:8" x14ac:dyDescent="0.3">
      <c r="H164" s="7" t="str">
        <f t="shared" si="2"/>
        <v/>
      </c>
    </row>
    <row r="165" spans="8:8" x14ac:dyDescent="0.3">
      <c r="H165" s="7" t="str">
        <f t="shared" si="2"/>
        <v/>
      </c>
    </row>
    <row r="166" spans="8:8" x14ac:dyDescent="0.3">
      <c r="H166" s="7" t="str">
        <f t="shared" si="2"/>
        <v/>
      </c>
    </row>
    <row r="167" spans="8:8" x14ac:dyDescent="0.3">
      <c r="H167" s="7" t="str">
        <f t="shared" si="2"/>
        <v/>
      </c>
    </row>
    <row r="168" spans="8:8" x14ac:dyDescent="0.3">
      <c r="H168" s="7" t="str">
        <f t="shared" si="2"/>
        <v/>
      </c>
    </row>
    <row r="169" spans="8:8" x14ac:dyDescent="0.3">
      <c r="H169" s="7" t="str">
        <f t="shared" si="2"/>
        <v/>
      </c>
    </row>
    <row r="170" spans="8:8" x14ac:dyDescent="0.3">
      <c r="H170" s="7" t="str">
        <f t="shared" si="2"/>
        <v/>
      </c>
    </row>
    <row r="171" spans="8:8" x14ac:dyDescent="0.3">
      <c r="H171" s="7" t="str">
        <f t="shared" si="2"/>
        <v/>
      </c>
    </row>
    <row r="172" spans="8:8" x14ac:dyDescent="0.3">
      <c r="H172" s="7" t="str">
        <f t="shared" si="2"/>
        <v/>
      </c>
    </row>
    <row r="173" spans="8:8" x14ac:dyDescent="0.3">
      <c r="H173" s="7" t="str">
        <f t="shared" si="2"/>
        <v/>
      </c>
    </row>
    <row r="174" spans="8:8" x14ac:dyDescent="0.3">
      <c r="H174" s="7" t="str">
        <f t="shared" si="2"/>
        <v/>
      </c>
    </row>
    <row r="175" spans="8:8" x14ac:dyDescent="0.3">
      <c r="H175" s="7" t="str">
        <f t="shared" si="2"/>
        <v/>
      </c>
    </row>
    <row r="176" spans="8:8" x14ac:dyDescent="0.3">
      <c r="H176" s="7" t="str">
        <f t="shared" si="2"/>
        <v/>
      </c>
    </row>
    <row r="177" spans="8:8" x14ac:dyDescent="0.3">
      <c r="H177" s="7" t="str">
        <f t="shared" si="2"/>
        <v/>
      </c>
    </row>
    <row r="178" spans="8:8" x14ac:dyDescent="0.3">
      <c r="H178" s="7" t="str">
        <f t="shared" si="2"/>
        <v/>
      </c>
    </row>
    <row r="179" spans="8:8" x14ac:dyDescent="0.3">
      <c r="H179" s="7" t="str">
        <f t="shared" si="2"/>
        <v/>
      </c>
    </row>
    <row r="180" spans="8:8" x14ac:dyDescent="0.3">
      <c r="H180" s="7" t="str">
        <f t="shared" si="2"/>
        <v/>
      </c>
    </row>
    <row r="181" spans="8:8" x14ac:dyDescent="0.3">
      <c r="H181" s="7" t="str">
        <f t="shared" si="2"/>
        <v/>
      </c>
    </row>
    <row r="182" spans="8:8" x14ac:dyDescent="0.3">
      <c r="H182" s="7" t="str">
        <f t="shared" si="2"/>
        <v/>
      </c>
    </row>
    <row r="183" spans="8:8" x14ac:dyDescent="0.3">
      <c r="H183" s="7" t="str">
        <f t="shared" si="2"/>
        <v/>
      </c>
    </row>
    <row r="184" spans="8:8" x14ac:dyDescent="0.3">
      <c r="H184" s="7" t="str">
        <f t="shared" si="2"/>
        <v/>
      </c>
    </row>
    <row r="185" spans="8:8" x14ac:dyDescent="0.3">
      <c r="H185" s="7" t="str">
        <f t="shared" si="2"/>
        <v/>
      </c>
    </row>
    <row r="186" spans="8:8" x14ac:dyDescent="0.3">
      <c r="H186" s="7" t="str">
        <f t="shared" si="2"/>
        <v/>
      </c>
    </row>
    <row r="187" spans="8:8" x14ac:dyDescent="0.3">
      <c r="H187" s="7" t="str">
        <f t="shared" si="2"/>
        <v/>
      </c>
    </row>
    <row r="188" spans="8:8" x14ac:dyDescent="0.3">
      <c r="H188" s="7" t="str">
        <f t="shared" si="2"/>
        <v/>
      </c>
    </row>
    <row r="189" spans="8:8" x14ac:dyDescent="0.3">
      <c r="H189" s="7" t="str">
        <f t="shared" si="2"/>
        <v/>
      </c>
    </row>
    <row r="190" spans="8:8" x14ac:dyDescent="0.3">
      <c r="H190" s="7" t="str">
        <f t="shared" si="2"/>
        <v/>
      </c>
    </row>
    <row r="191" spans="8:8" x14ac:dyDescent="0.3">
      <c r="H191" s="7" t="str">
        <f t="shared" si="2"/>
        <v/>
      </c>
    </row>
    <row r="192" spans="8:8" x14ac:dyDescent="0.3">
      <c r="H192" s="7" t="str">
        <f t="shared" si="2"/>
        <v/>
      </c>
    </row>
    <row r="193" spans="8:8" x14ac:dyDescent="0.3">
      <c r="H193" s="7" t="str">
        <f t="shared" si="2"/>
        <v/>
      </c>
    </row>
    <row r="194" spans="8:8" x14ac:dyDescent="0.3">
      <c r="H194" s="7" t="str">
        <f t="shared" si="2"/>
        <v/>
      </c>
    </row>
    <row r="195" spans="8:8" x14ac:dyDescent="0.3">
      <c r="H195" s="7" t="str">
        <f t="shared" ref="H195:H200" si="3">IF(ISBLANK($D195),"",HYPERLINK($D195,"▶"))</f>
        <v/>
      </c>
    </row>
    <row r="196" spans="8:8" x14ac:dyDescent="0.3">
      <c r="H196" s="7" t="str">
        <f t="shared" si="3"/>
        <v/>
      </c>
    </row>
    <row r="197" spans="8:8" x14ac:dyDescent="0.3">
      <c r="H197" s="7" t="str">
        <f t="shared" si="3"/>
        <v/>
      </c>
    </row>
    <row r="198" spans="8:8" x14ac:dyDescent="0.3">
      <c r="H198" s="7" t="str">
        <f t="shared" si="3"/>
        <v/>
      </c>
    </row>
    <row r="199" spans="8:8" x14ac:dyDescent="0.3">
      <c r="H199" s="7" t="str">
        <f t="shared" si="3"/>
        <v/>
      </c>
    </row>
    <row r="200" spans="8:8" x14ac:dyDescent="0.3">
      <c r="H200" s="7" t="str">
        <f t="shared" si="3"/>
        <v/>
      </c>
    </row>
  </sheetData>
  <autoFilter ref="A1:G1" xr:uid="{C29D3AF0-C543-4FDA-916F-470C27FFA098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0594-EEB6-4936-893C-B1E2303C5E81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75" style="5" customWidth="1"/>
    <col min="2" max="2" width="0.875" style="23" customWidth="1"/>
    <col min="3" max="3" width="18.7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1380</v>
      </c>
      <c r="B2" s="22" t="s">
        <v>1381</v>
      </c>
      <c r="C2" s="2" t="s">
        <v>1382</v>
      </c>
      <c r="D2" s="2" t="s">
        <v>1383</v>
      </c>
      <c r="E2" s="7" t="str">
        <f>IF(ISBLANK($B2),"",HYPERLINK($B2,"▶"))</f>
        <v>▶</v>
      </c>
    </row>
    <row r="3" spans="1:5" x14ac:dyDescent="0.3">
      <c r="A3" s="5" t="s">
        <v>1384</v>
      </c>
      <c r="B3" s="22" t="s">
        <v>1385</v>
      </c>
      <c r="C3" s="2" t="s">
        <v>1386</v>
      </c>
      <c r="D3" s="2" t="s">
        <v>1383</v>
      </c>
      <c r="E3" s="7" t="str">
        <f t="shared" ref="E3:E66" si="0">IF(ISBLANK($B3),"",HYPERLINK($B3,"▶"))</f>
        <v>▶</v>
      </c>
    </row>
    <row r="4" spans="1:5" x14ac:dyDescent="0.3">
      <c r="A4" s="5" t="s">
        <v>1387</v>
      </c>
      <c r="B4" s="22" t="s">
        <v>1388</v>
      </c>
      <c r="C4" s="2" t="s">
        <v>1386</v>
      </c>
      <c r="D4" s="2" t="s">
        <v>1383</v>
      </c>
      <c r="E4" s="7" t="str">
        <f t="shared" si="0"/>
        <v>▶</v>
      </c>
    </row>
    <row r="5" spans="1:5" x14ac:dyDescent="0.3">
      <c r="A5" s="5" t="s">
        <v>1389</v>
      </c>
      <c r="B5" s="22" t="s">
        <v>1390</v>
      </c>
      <c r="C5" s="2" t="s">
        <v>1391</v>
      </c>
      <c r="D5" s="2" t="s">
        <v>1383</v>
      </c>
      <c r="E5" s="7" t="str">
        <f t="shared" si="0"/>
        <v>▶</v>
      </c>
    </row>
    <row r="6" spans="1:5" x14ac:dyDescent="0.3">
      <c r="A6" s="5" t="s">
        <v>1392</v>
      </c>
      <c r="B6" s="22" t="s">
        <v>1393</v>
      </c>
      <c r="C6" s="2" t="s">
        <v>1394</v>
      </c>
      <c r="D6" s="2" t="s">
        <v>1383</v>
      </c>
      <c r="E6" s="7" t="str">
        <f t="shared" si="0"/>
        <v>▶</v>
      </c>
    </row>
    <row r="7" spans="1:5" x14ac:dyDescent="0.3">
      <c r="A7" s="5" t="s">
        <v>1395</v>
      </c>
      <c r="B7" s="22" t="s">
        <v>1396</v>
      </c>
      <c r="C7" s="2" t="s">
        <v>1386</v>
      </c>
      <c r="D7" s="2" t="s">
        <v>1383</v>
      </c>
      <c r="E7" s="7" t="str">
        <f t="shared" si="0"/>
        <v>▶</v>
      </c>
    </row>
    <row r="8" spans="1:5" x14ac:dyDescent="0.3">
      <c r="A8" s="5" t="s">
        <v>1397</v>
      </c>
      <c r="B8" s="22" t="s">
        <v>1398</v>
      </c>
      <c r="C8" s="2" t="s">
        <v>1382</v>
      </c>
      <c r="D8" s="2" t="s">
        <v>1383</v>
      </c>
      <c r="E8" s="7" t="str">
        <f t="shared" si="0"/>
        <v>▶</v>
      </c>
    </row>
    <row r="9" spans="1:5" x14ac:dyDescent="0.3">
      <c r="A9" s="5" t="s">
        <v>1399</v>
      </c>
      <c r="B9" s="22" t="s">
        <v>1400</v>
      </c>
      <c r="C9" s="2" t="s">
        <v>1401</v>
      </c>
      <c r="D9" s="2" t="s">
        <v>1383</v>
      </c>
      <c r="E9" s="7" t="str">
        <f t="shared" si="0"/>
        <v>▶</v>
      </c>
    </row>
    <row r="10" spans="1:5" x14ac:dyDescent="0.3">
      <c r="A10" s="5" t="s">
        <v>1402</v>
      </c>
      <c r="B10" s="22" t="s">
        <v>1403</v>
      </c>
      <c r="C10" s="2" t="s">
        <v>1404</v>
      </c>
      <c r="D10" s="2" t="s">
        <v>1383</v>
      </c>
      <c r="E10" s="7" t="str">
        <f t="shared" si="0"/>
        <v>▶</v>
      </c>
    </row>
    <row r="11" spans="1:5" x14ac:dyDescent="0.3">
      <c r="A11" s="5" t="s">
        <v>1405</v>
      </c>
      <c r="B11" s="22" t="s">
        <v>1406</v>
      </c>
      <c r="C11" s="2" t="s">
        <v>1404</v>
      </c>
      <c r="D11" s="2" t="s">
        <v>1383</v>
      </c>
      <c r="E11" s="7" t="str">
        <f t="shared" si="0"/>
        <v>▶</v>
      </c>
    </row>
    <row r="12" spans="1:5" x14ac:dyDescent="0.3">
      <c r="A12" s="5" t="s">
        <v>1407</v>
      </c>
      <c r="B12" s="22" t="s">
        <v>1408</v>
      </c>
      <c r="C12" s="2" t="s">
        <v>1409</v>
      </c>
      <c r="D12" s="2" t="s">
        <v>1383</v>
      </c>
      <c r="E12" s="7" t="str">
        <f t="shared" si="0"/>
        <v>▶</v>
      </c>
    </row>
    <row r="13" spans="1:5" x14ac:dyDescent="0.3">
      <c r="A13" s="5" t="s">
        <v>1410</v>
      </c>
      <c r="B13" s="22" t="s">
        <v>1411</v>
      </c>
      <c r="C13" s="2" t="s">
        <v>1401</v>
      </c>
      <c r="D13" s="2" t="s">
        <v>1383</v>
      </c>
      <c r="E13" s="7" t="str">
        <f t="shared" si="0"/>
        <v>▶</v>
      </c>
    </row>
    <row r="14" spans="1:5" x14ac:dyDescent="0.3">
      <c r="A14" s="5" t="s">
        <v>1412</v>
      </c>
      <c r="B14" s="22" t="s">
        <v>1413</v>
      </c>
      <c r="C14" s="2" t="s">
        <v>1386</v>
      </c>
      <c r="D14" s="2" t="s">
        <v>1383</v>
      </c>
      <c r="E14" s="7" t="str">
        <f t="shared" si="0"/>
        <v>▶</v>
      </c>
    </row>
    <row r="15" spans="1:5" x14ac:dyDescent="0.3">
      <c r="A15" s="5" t="s">
        <v>1414</v>
      </c>
      <c r="B15" s="22" t="s">
        <v>1415</v>
      </c>
      <c r="C15" s="2" t="s">
        <v>1391</v>
      </c>
      <c r="D15" s="2" t="s">
        <v>1383</v>
      </c>
      <c r="E15" s="7" t="str">
        <f t="shared" si="0"/>
        <v>▶</v>
      </c>
    </row>
    <row r="16" spans="1:5" x14ac:dyDescent="0.3">
      <c r="A16" s="5" t="s">
        <v>1416</v>
      </c>
      <c r="B16" s="22" t="s">
        <v>1417</v>
      </c>
      <c r="C16" s="2" t="s">
        <v>1409</v>
      </c>
      <c r="D16" s="2" t="s">
        <v>1383</v>
      </c>
      <c r="E16" s="7" t="str">
        <f t="shared" si="0"/>
        <v>▶</v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07A83-2339-4BA7-81A5-EFAECB146658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4.375" style="5" customWidth="1"/>
    <col min="2" max="2" width="0.875" style="23" customWidth="1"/>
    <col min="3" max="3" width="19.125" style="2" customWidth="1"/>
    <col min="4" max="4" width="13.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1418</v>
      </c>
      <c r="B2" s="22" t="s">
        <v>1419</v>
      </c>
      <c r="C2" s="2" t="s">
        <v>1420</v>
      </c>
      <c r="D2" s="2" t="s">
        <v>1383</v>
      </c>
      <c r="E2" s="7" t="str">
        <f>IF(ISBLANK($B2),"",HYPERLINK($B2,"▶"))</f>
        <v>▶</v>
      </c>
    </row>
    <row r="3" spans="1:5" x14ac:dyDescent="0.3">
      <c r="A3" s="5" t="s">
        <v>1421</v>
      </c>
      <c r="B3" s="22" t="s">
        <v>1422</v>
      </c>
      <c r="C3" s="2" t="s">
        <v>1420</v>
      </c>
      <c r="D3" s="2" t="s">
        <v>1383</v>
      </c>
      <c r="E3" s="7" t="str">
        <f t="shared" ref="E3:E66" si="0">IF(ISBLANK($B3),"",HYPERLINK($B3,"▶"))</f>
        <v>▶</v>
      </c>
    </row>
    <row r="4" spans="1:5" x14ac:dyDescent="0.3">
      <c r="A4" s="5" t="s">
        <v>1423</v>
      </c>
      <c r="B4" s="22" t="s">
        <v>1424</v>
      </c>
      <c r="C4" s="2" t="s">
        <v>1425</v>
      </c>
      <c r="D4" s="2" t="s">
        <v>1383</v>
      </c>
      <c r="E4" s="7" t="str">
        <f t="shared" si="0"/>
        <v>▶</v>
      </c>
    </row>
    <row r="5" spans="1:5" x14ac:dyDescent="0.3">
      <c r="A5" s="5" t="s">
        <v>1426</v>
      </c>
      <c r="B5" s="22" t="s">
        <v>1427</v>
      </c>
      <c r="C5" s="2" t="s">
        <v>1425</v>
      </c>
      <c r="D5" s="2" t="s">
        <v>1383</v>
      </c>
      <c r="E5" s="7" t="str">
        <f t="shared" si="0"/>
        <v>▶</v>
      </c>
    </row>
    <row r="6" spans="1:5" x14ac:dyDescent="0.3">
      <c r="A6" s="5" t="s">
        <v>1428</v>
      </c>
      <c r="B6" s="22" t="s">
        <v>1429</v>
      </c>
      <c r="C6" s="2" t="s">
        <v>1425</v>
      </c>
      <c r="D6" s="2" t="s">
        <v>1383</v>
      </c>
      <c r="E6" s="7" t="str">
        <f t="shared" si="0"/>
        <v>▶</v>
      </c>
    </row>
    <row r="7" spans="1:5" x14ac:dyDescent="0.3">
      <c r="A7" s="5" t="s">
        <v>1430</v>
      </c>
      <c r="B7" s="22" t="s">
        <v>1431</v>
      </c>
      <c r="C7" s="2" t="s">
        <v>1432</v>
      </c>
      <c r="D7" s="2" t="s">
        <v>1383</v>
      </c>
      <c r="E7" s="7" t="str">
        <f t="shared" si="0"/>
        <v>▶</v>
      </c>
    </row>
    <row r="8" spans="1:5" x14ac:dyDescent="0.3">
      <c r="A8" s="5" t="s">
        <v>1433</v>
      </c>
      <c r="B8" s="22" t="s">
        <v>1434</v>
      </c>
      <c r="C8" s="2" t="s">
        <v>1391</v>
      </c>
      <c r="D8" s="2" t="s">
        <v>1383</v>
      </c>
      <c r="E8" s="7" t="str">
        <f t="shared" si="0"/>
        <v>▶</v>
      </c>
    </row>
    <row r="9" spans="1:5" x14ac:dyDescent="0.3">
      <c r="A9" s="5" t="s">
        <v>1435</v>
      </c>
      <c r="B9" s="23" t="s">
        <v>1436</v>
      </c>
      <c r="C9" s="2" t="s">
        <v>1386</v>
      </c>
      <c r="D9" s="2" t="s">
        <v>1383</v>
      </c>
      <c r="E9" s="7" t="str">
        <f t="shared" si="0"/>
        <v>▶</v>
      </c>
    </row>
    <row r="10" spans="1:5" x14ac:dyDescent="0.3">
      <c r="A10" s="5" t="s">
        <v>1437</v>
      </c>
      <c r="B10" s="23" t="s">
        <v>1438</v>
      </c>
      <c r="C10" s="2" t="s">
        <v>1439</v>
      </c>
      <c r="D10" s="2" t="s">
        <v>1383</v>
      </c>
      <c r="E10" s="7" t="str">
        <f t="shared" si="0"/>
        <v>▶</v>
      </c>
    </row>
    <row r="11" spans="1:5" x14ac:dyDescent="0.3">
      <c r="A11" s="5" t="s">
        <v>1440</v>
      </c>
      <c r="B11" s="23" t="s">
        <v>1441</v>
      </c>
      <c r="C11" s="2" t="s">
        <v>1386</v>
      </c>
      <c r="D11" s="2" t="s">
        <v>1383</v>
      </c>
      <c r="E11" s="7" t="str">
        <f t="shared" si="0"/>
        <v>▶</v>
      </c>
    </row>
    <row r="12" spans="1:5" x14ac:dyDescent="0.3">
      <c r="A12" s="5" t="s">
        <v>1442</v>
      </c>
      <c r="B12" s="23" t="s">
        <v>1443</v>
      </c>
      <c r="C12" s="2" t="s">
        <v>1401</v>
      </c>
      <c r="D12" s="2" t="s">
        <v>1383</v>
      </c>
      <c r="E12" s="7" t="str">
        <f t="shared" si="0"/>
        <v>▶</v>
      </c>
    </row>
    <row r="13" spans="1:5" x14ac:dyDescent="0.3">
      <c r="A13" s="5" t="s">
        <v>1444</v>
      </c>
      <c r="B13" s="23" t="s">
        <v>1445</v>
      </c>
      <c r="C13" s="2" t="s">
        <v>1386</v>
      </c>
      <c r="D13" s="2" t="s">
        <v>1383</v>
      </c>
      <c r="E13" s="7" t="str">
        <f t="shared" si="0"/>
        <v>▶</v>
      </c>
    </row>
    <row r="14" spans="1:5" x14ac:dyDescent="0.3">
      <c r="A14" s="5" t="s">
        <v>1446</v>
      </c>
      <c r="B14" s="23" t="s">
        <v>1447</v>
      </c>
      <c r="C14" s="2" t="s">
        <v>1448</v>
      </c>
      <c r="D14" s="2" t="s">
        <v>1383</v>
      </c>
      <c r="E14" s="7" t="str">
        <f t="shared" si="0"/>
        <v>▶</v>
      </c>
    </row>
    <row r="15" spans="1:5" x14ac:dyDescent="0.3">
      <c r="A15" s="5" t="s">
        <v>1449</v>
      </c>
      <c r="B15" s="23" t="s">
        <v>1450</v>
      </c>
      <c r="C15" s="2" t="s">
        <v>1448</v>
      </c>
      <c r="D15" s="2" t="s">
        <v>1383</v>
      </c>
      <c r="E15" s="7" t="str">
        <f t="shared" si="0"/>
        <v>▶</v>
      </c>
    </row>
    <row r="16" spans="1:5" x14ac:dyDescent="0.3">
      <c r="A16" s="5" t="s">
        <v>1451</v>
      </c>
      <c r="B16" s="23" t="s">
        <v>1452</v>
      </c>
      <c r="C16" s="2" t="s">
        <v>1448</v>
      </c>
      <c r="D16" s="2" t="s">
        <v>1383</v>
      </c>
      <c r="E16" s="7" t="str">
        <f t="shared" si="0"/>
        <v>▶</v>
      </c>
    </row>
    <row r="17" spans="1:5" x14ac:dyDescent="0.3">
      <c r="A17" s="5" t="s">
        <v>1453</v>
      </c>
      <c r="B17" s="23" t="s">
        <v>1454</v>
      </c>
      <c r="C17" s="2" t="s">
        <v>1448</v>
      </c>
      <c r="D17" s="2" t="s">
        <v>1383</v>
      </c>
      <c r="E17" s="7" t="str">
        <f t="shared" si="0"/>
        <v>▶</v>
      </c>
    </row>
    <row r="18" spans="1:5" x14ac:dyDescent="0.3">
      <c r="A18" s="5" t="s">
        <v>1455</v>
      </c>
      <c r="B18" s="23" t="s">
        <v>1456</v>
      </c>
      <c r="C18" s="2" t="s">
        <v>1401</v>
      </c>
      <c r="D18" s="2" t="s">
        <v>1383</v>
      </c>
      <c r="E18" s="7" t="str">
        <f t="shared" si="0"/>
        <v>▶</v>
      </c>
    </row>
    <row r="19" spans="1:5" x14ac:dyDescent="0.3">
      <c r="A19" s="5" t="s">
        <v>1457</v>
      </c>
      <c r="B19" s="23" t="s">
        <v>1458</v>
      </c>
      <c r="C19" s="2" t="s">
        <v>1459</v>
      </c>
      <c r="D19" s="2" t="s">
        <v>1383</v>
      </c>
      <c r="E19" s="7" t="str">
        <f t="shared" si="0"/>
        <v>▶</v>
      </c>
    </row>
    <row r="20" spans="1:5" x14ac:dyDescent="0.3">
      <c r="E20" s="7" t="str">
        <f t="shared" si="0"/>
        <v/>
      </c>
    </row>
    <row r="21" spans="1:5" x14ac:dyDescent="0.3">
      <c r="E21" s="7" t="str">
        <f t="shared" si="0"/>
        <v/>
      </c>
    </row>
    <row r="22" spans="1:5" x14ac:dyDescent="0.3">
      <c r="E22" s="7" t="str">
        <f t="shared" si="0"/>
        <v/>
      </c>
    </row>
    <row r="23" spans="1:5" x14ac:dyDescent="0.3">
      <c r="E23" s="7" t="str">
        <f t="shared" si="0"/>
        <v/>
      </c>
    </row>
    <row r="24" spans="1:5" x14ac:dyDescent="0.3">
      <c r="E24" s="7" t="str">
        <f t="shared" si="0"/>
        <v/>
      </c>
    </row>
    <row r="25" spans="1:5" x14ac:dyDescent="0.3">
      <c r="E25" s="7" t="str">
        <f t="shared" si="0"/>
        <v/>
      </c>
    </row>
    <row r="26" spans="1:5" x14ac:dyDescent="0.3">
      <c r="E26" s="7" t="str">
        <f t="shared" si="0"/>
        <v/>
      </c>
    </row>
    <row r="27" spans="1:5" x14ac:dyDescent="0.3">
      <c r="E27" s="7" t="str">
        <f t="shared" si="0"/>
        <v/>
      </c>
    </row>
    <row r="28" spans="1:5" x14ac:dyDescent="0.3">
      <c r="E28" s="7" t="str">
        <f t="shared" si="0"/>
        <v/>
      </c>
    </row>
    <row r="29" spans="1:5" x14ac:dyDescent="0.3">
      <c r="E29" s="7" t="str">
        <f t="shared" si="0"/>
        <v/>
      </c>
    </row>
    <row r="30" spans="1:5" x14ac:dyDescent="0.3">
      <c r="E30" s="7" t="str">
        <f t="shared" si="0"/>
        <v/>
      </c>
    </row>
    <row r="31" spans="1:5" x14ac:dyDescent="0.3">
      <c r="E31" s="7" t="str">
        <f t="shared" si="0"/>
        <v/>
      </c>
    </row>
    <row r="32" spans="1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483E-2744-416E-9F49-AC65A19CC372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20" style="5" customWidth="1"/>
    <col min="2" max="2" width="45.6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959</v>
      </c>
      <c r="B2" t="s">
        <v>1460</v>
      </c>
      <c r="C2" s="24" t="s">
        <v>1461</v>
      </c>
      <c r="D2" s="2" t="s">
        <v>1425</v>
      </c>
      <c r="E2" s="2" t="s">
        <v>1383</v>
      </c>
      <c r="F2" s="7" t="str">
        <f>IF(ISBLANK($C2),"",HYPERLINK($C2,"▶"))</f>
        <v>▶</v>
      </c>
    </row>
    <row r="3" spans="1:6" x14ac:dyDescent="0.3">
      <c r="A3" s="5" t="s">
        <v>1462</v>
      </c>
      <c r="B3" t="s">
        <v>1463</v>
      </c>
      <c r="C3" s="24" t="s">
        <v>1464</v>
      </c>
      <c r="D3" s="2" t="s">
        <v>1425</v>
      </c>
      <c r="E3" s="2" t="s">
        <v>1383</v>
      </c>
      <c r="F3" s="7" t="str">
        <f t="shared" ref="F3:F66" si="0">IF(ISBLANK($C3),"",HYPERLINK($C3,"▶"))</f>
        <v>▶</v>
      </c>
    </row>
    <row r="4" spans="1:6" x14ac:dyDescent="0.3">
      <c r="A4" s="5" t="s">
        <v>1465</v>
      </c>
      <c r="B4" t="s">
        <v>1466</v>
      </c>
      <c r="C4" s="24" t="s">
        <v>1467</v>
      </c>
      <c r="D4" s="2" t="s">
        <v>1425</v>
      </c>
      <c r="E4" s="2" t="s">
        <v>1383</v>
      </c>
      <c r="F4" s="7" t="str">
        <f t="shared" si="0"/>
        <v>▶</v>
      </c>
    </row>
    <row r="5" spans="1:6" x14ac:dyDescent="0.3">
      <c r="A5" s="5" t="s">
        <v>1468</v>
      </c>
      <c r="B5" t="s">
        <v>1469</v>
      </c>
      <c r="C5" s="24" t="s">
        <v>1470</v>
      </c>
      <c r="D5" s="2" t="s">
        <v>1425</v>
      </c>
      <c r="E5" s="2" t="s">
        <v>1383</v>
      </c>
      <c r="F5" s="7" t="str">
        <f t="shared" si="0"/>
        <v>▶</v>
      </c>
    </row>
    <row r="6" spans="1:6" x14ac:dyDescent="0.3">
      <c r="A6" s="5" t="s">
        <v>1471</v>
      </c>
      <c r="B6" t="s">
        <v>1472</v>
      </c>
      <c r="C6" s="24" t="s">
        <v>1473</v>
      </c>
      <c r="D6" s="2" t="s">
        <v>1432</v>
      </c>
      <c r="E6" s="2" t="s">
        <v>1383</v>
      </c>
      <c r="F6" s="7" t="str">
        <f t="shared" si="0"/>
        <v>▶</v>
      </c>
    </row>
    <row r="7" spans="1:6" x14ac:dyDescent="0.3">
      <c r="A7" s="5" t="s">
        <v>1474</v>
      </c>
      <c r="B7" t="s">
        <v>1475</v>
      </c>
      <c r="C7" s="24" t="s">
        <v>1476</v>
      </c>
      <c r="D7" s="2" t="s">
        <v>1432</v>
      </c>
      <c r="E7" s="2" t="s">
        <v>1383</v>
      </c>
      <c r="F7" s="7" t="str">
        <f t="shared" si="0"/>
        <v>▶</v>
      </c>
    </row>
    <row r="8" spans="1:6" x14ac:dyDescent="0.3">
      <c r="A8" s="5" t="s">
        <v>1477</v>
      </c>
      <c r="B8" t="s">
        <v>1478</v>
      </c>
      <c r="C8" s="24" t="s">
        <v>1479</v>
      </c>
      <c r="D8" s="2" t="s">
        <v>1432</v>
      </c>
      <c r="E8" s="2" t="s">
        <v>1383</v>
      </c>
      <c r="F8" s="7" t="str">
        <f t="shared" si="0"/>
        <v>▶</v>
      </c>
    </row>
    <row r="9" spans="1:6" x14ac:dyDescent="0.3">
      <c r="A9" s="5" t="s">
        <v>1480</v>
      </c>
      <c r="B9" t="s">
        <v>1481</v>
      </c>
      <c r="C9" s="24" t="s">
        <v>1482</v>
      </c>
      <c r="D9" s="2" t="s">
        <v>1432</v>
      </c>
      <c r="E9" s="2" t="s">
        <v>1383</v>
      </c>
      <c r="F9" s="7" t="str">
        <f t="shared" si="0"/>
        <v>▶</v>
      </c>
    </row>
    <row r="10" spans="1:6" x14ac:dyDescent="0.3">
      <c r="A10" s="5" t="s">
        <v>997</v>
      </c>
      <c r="B10" t="s">
        <v>1483</v>
      </c>
      <c r="C10" s="24" t="s">
        <v>1484</v>
      </c>
      <c r="D10" s="2" t="s">
        <v>1432</v>
      </c>
      <c r="E10" s="2" t="s">
        <v>1383</v>
      </c>
      <c r="F10" s="7" t="str">
        <f t="shared" si="0"/>
        <v>▶</v>
      </c>
    </row>
    <row r="11" spans="1:6" x14ac:dyDescent="0.3">
      <c r="A11" s="5" t="s">
        <v>1485</v>
      </c>
      <c r="B11" t="s">
        <v>1486</v>
      </c>
      <c r="C11" s="24" t="s">
        <v>1487</v>
      </c>
      <c r="D11" s="2" t="s">
        <v>1488</v>
      </c>
      <c r="E11" s="2" t="s">
        <v>1383</v>
      </c>
      <c r="F11" s="7" t="str">
        <f t="shared" si="0"/>
        <v>▶</v>
      </c>
    </row>
    <row r="12" spans="1:6" x14ac:dyDescent="0.3">
      <c r="A12" s="5" t="s">
        <v>1489</v>
      </c>
      <c r="B12" t="s">
        <v>1490</v>
      </c>
      <c r="C12" s="24" t="s">
        <v>1491</v>
      </c>
      <c r="D12" s="2" t="s">
        <v>1439</v>
      </c>
      <c r="E12" s="2" t="s">
        <v>1383</v>
      </c>
      <c r="F12" s="7" t="str">
        <f t="shared" si="0"/>
        <v>▶</v>
      </c>
    </row>
    <row r="13" spans="1:6" x14ac:dyDescent="0.3">
      <c r="A13" s="5" t="s">
        <v>1492</v>
      </c>
      <c r="B13" t="s">
        <v>1493</v>
      </c>
      <c r="C13" s="24" t="s">
        <v>1494</v>
      </c>
      <c r="D13" s="2" t="s">
        <v>1488</v>
      </c>
      <c r="E13" s="2" t="s">
        <v>1383</v>
      </c>
      <c r="F13" s="7" t="str">
        <f t="shared" si="0"/>
        <v>▶</v>
      </c>
    </row>
    <row r="14" spans="1:6" x14ac:dyDescent="0.3">
      <c r="A14" s="5" t="s">
        <v>930</v>
      </c>
      <c r="B14" t="s">
        <v>1495</v>
      </c>
      <c r="C14" s="24" t="s">
        <v>1496</v>
      </c>
      <c r="D14" s="2" t="s">
        <v>1401</v>
      </c>
      <c r="E14" s="2" t="s">
        <v>1383</v>
      </c>
      <c r="F14" s="7" t="str">
        <f t="shared" si="0"/>
        <v>▶</v>
      </c>
    </row>
    <row r="15" spans="1:6" x14ac:dyDescent="0.3">
      <c r="A15" s="5" t="s">
        <v>1497</v>
      </c>
      <c r="B15" t="s">
        <v>1498</v>
      </c>
      <c r="C15" s="24" t="s">
        <v>1499</v>
      </c>
      <c r="D15" s="2" t="s">
        <v>1459</v>
      </c>
      <c r="E15" s="2" t="s">
        <v>1383</v>
      </c>
      <c r="F15" s="7" t="str">
        <f t="shared" si="0"/>
        <v>▶</v>
      </c>
    </row>
    <row r="16" spans="1:6" x14ac:dyDescent="0.3">
      <c r="A16" s="5" t="s">
        <v>936</v>
      </c>
      <c r="B16" t="s">
        <v>1500</v>
      </c>
      <c r="C16" s="24" t="s">
        <v>1501</v>
      </c>
      <c r="D16" s="2" t="s">
        <v>1386</v>
      </c>
      <c r="E16" s="2" t="s">
        <v>1383</v>
      </c>
      <c r="F16" s="7" t="str">
        <f t="shared" si="0"/>
        <v>▶</v>
      </c>
    </row>
    <row r="17" spans="1:6" x14ac:dyDescent="0.3">
      <c r="A17" s="5" t="s">
        <v>1502</v>
      </c>
      <c r="B17" t="s">
        <v>1503</v>
      </c>
      <c r="C17" s="24" t="s">
        <v>1504</v>
      </c>
      <c r="D17" s="2" t="s">
        <v>1448</v>
      </c>
      <c r="E17" s="2" t="s">
        <v>1383</v>
      </c>
      <c r="F17" s="7" t="str">
        <f t="shared" si="0"/>
        <v>▶</v>
      </c>
    </row>
    <row r="18" spans="1:6" x14ac:dyDescent="0.3">
      <c r="A18" s="5" t="s">
        <v>1505</v>
      </c>
      <c r="B18" t="s">
        <v>1506</v>
      </c>
      <c r="C18" s="24" t="s">
        <v>1507</v>
      </c>
      <c r="D18" s="2" t="s">
        <v>1448</v>
      </c>
      <c r="E18" s="2" t="s">
        <v>1383</v>
      </c>
      <c r="F18" s="7" t="str">
        <f t="shared" si="0"/>
        <v>▶</v>
      </c>
    </row>
    <row r="19" spans="1:6" x14ac:dyDescent="0.3">
      <c r="A19" s="5" t="s">
        <v>1508</v>
      </c>
      <c r="B19" t="s">
        <v>1509</v>
      </c>
      <c r="C19" s="24" t="s">
        <v>1510</v>
      </c>
      <c r="D19" s="2" t="s">
        <v>1404</v>
      </c>
      <c r="E19" s="2" t="s">
        <v>1383</v>
      </c>
      <c r="F19" s="7" t="str">
        <f t="shared" si="0"/>
        <v>▶</v>
      </c>
    </row>
    <row r="20" spans="1:6" x14ac:dyDescent="0.3">
      <c r="F20" s="7" t="str">
        <f t="shared" si="0"/>
        <v/>
      </c>
    </row>
    <row r="21" spans="1:6" x14ac:dyDescent="0.3">
      <c r="F21" s="7" t="str">
        <f t="shared" si="0"/>
        <v/>
      </c>
    </row>
    <row r="22" spans="1:6" x14ac:dyDescent="0.3">
      <c r="F22" s="7" t="str">
        <f t="shared" si="0"/>
        <v/>
      </c>
    </row>
    <row r="23" spans="1:6" x14ac:dyDescent="0.3">
      <c r="F23" s="7" t="str">
        <f t="shared" si="0"/>
        <v/>
      </c>
    </row>
    <row r="24" spans="1:6" x14ac:dyDescent="0.3">
      <c r="F24" s="7" t="str">
        <f t="shared" si="0"/>
        <v/>
      </c>
    </row>
    <row r="25" spans="1:6" x14ac:dyDescent="0.3">
      <c r="F25" s="7" t="str">
        <f t="shared" si="0"/>
        <v/>
      </c>
    </row>
    <row r="26" spans="1:6" x14ac:dyDescent="0.3">
      <c r="F26" s="7" t="str">
        <f t="shared" si="0"/>
        <v/>
      </c>
    </row>
    <row r="27" spans="1:6" x14ac:dyDescent="0.3">
      <c r="F27" s="7" t="str">
        <f t="shared" si="0"/>
        <v/>
      </c>
    </row>
    <row r="28" spans="1:6" x14ac:dyDescent="0.3">
      <c r="F28" s="7" t="str">
        <f t="shared" si="0"/>
        <v/>
      </c>
    </row>
    <row r="29" spans="1:6" x14ac:dyDescent="0.3">
      <c r="F29" s="7" t="str">
        <f t="shared" si="0"/>
        <v/>
      </c>
    </row>
    <row r="30" spans="1:6" x14ac:dyDescent="0.3">
      <c r="F30" s="7" t="str">
        <f t="shared" si="0"/>
        <v/>
      </c>
    </row>
    <row r="31" spans="1:6" x14ac:dyDescent="0.3">
      <c r="F31" s="7" t="str">
        <f t="shared" si="0"/>
        <v/>
      </c>
    </row>
    <row r="32" spans="1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030438-0B1E-4A8A-83A3-6BDB4FAACADE}">
  <dimension ref="A1:F2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F1" sqref="F1"/>
    </sheetView>
  </sheetViews>
  <sheetFormatPr defaultRowHeight="16.5" x14ac:dyDescent="0.3"/>
  <cols>
    <col min="1" max="1" width="16.75" style="5" customWidth="1"/>
    <col min="2" max="2" width="43.125" customWidth="1"/>
    <col min="3" max="3" width="0.875" style="24" customWidth="1"/>
    <col min="4" max="4" width="23.875" style="2" customWidth="1"/>
    <col min="5" max="5" width="12.375" style="2" bestFit="1" customWidth="1"/>
    <col min="6" max="6" width="9" style="6"/>
  </cols>
  <sheetData>
    <row r="1" spans="1:6" s="1" customFormat="1" ht="17.25" thickBot="1" x14ac:dyDescent="0.35">
      <c r="A1" s="13" t="s">
        <v>54</v>
      </c>
      <c r="B1" s="13" t="s">
        <v>26</v>
      </c>
      <c r="C1" s="21" t="s">
        <v>53</v>
      </c>
      <c r="D1" s="13" t="s">
        <v>72</v>
      </c>
      <c r="E1" s="13" t="s">
        <v>73</v>
      </c>
      <c r="F1" s="13" t="s">
        <v>39</v>
      </c>
    </row>
    <row r="2" spans="1:6" ht="17.25" thickTop="1" x14ac:dyDescent="0.3">
      <c r="A2" s="5" t="s">
        <v>1268</v>
      </c>
      <c r="B2" t="s">
        <v>1511</v>
      </c>
      <c r="C2" s="24" t="s">
        <v>1512</v>
      </c>
      <c r="D2" s="2" t="s">
        <v>1391</v>
      </c>
      <c r="E2" s="2" t="s">
        <v>1383</v>
      </c>
      <c r="F2" s="7" t="str">
        <f>IF(ISBLANK($C2),"",HYPERLINK($C2,"▶"))</f>
        <v>▶</v>
      </c>
    </row>
    <row r="3" spans="1:6" x14ac:dyDescent="0.3">
      <c r="A3" s="5" t="s">
        <v>1284</v>
      </c>
      <c r="B3" t="s">
        <v>1513</v>
      </c>
      <c r="C3" s="24" t="s">
        <v>1514</v>
      </c>
      <c r="D3" s="2" t="s">
        <v>1432</v>
      </c>
      <c r="E3" s="2" t="s">
        <v>1383</v>
      </c>
      <c r="F3" s="7" t="str">
        <f t="shared" ref="F3:F66" si="0">IF(ISBLANK($C3),"",HYPERLINK($C3,"▶"))</f>
        <v>▶</v>
      </c>
    </row>
    <row r="4" spans="1:6" x14ac:dyDescent="0.3">
      <c r="A4" s="5" t="s">
        <v>1260</v>
      </c>
      <c r="B4" t="s">
        <v>1515</v>
      </c>
      <c r="C4" s="24" t="s">
        <v>1516</v>
      </c>
      <c r="D4" s="2" t="s">
        <v>1425</v>
      </c>
      <c r="E4" s="2" t="s">
        <v>1383</v>
      </c>
      <c r="F4" s="7" t="str">
        <f t="shared" si="0"/>
        <v>▶</v>
      </c>
    </row>
    <row r="5" spans="1:6" x14ac:dyDescent="0.3">
      <c r="A5" s="5" t="s">
        <v>1378</v>
      </c>
      <c r="B5" t="s">
        <v>1517</v>
      </c>
      <c r="C5" s="24" t="s">
        <v>1518</v>
      </c>
      <c r="D5" s="2" t="s">
        <v>1401</v>
      </c>
      <c r="E5" s="2" t="s">
        <v>1383</v>
      </c>
      <c r="F5" s="7" t="str">
        <f t="shared" si="0"/>
        <v>▶</v>
      </c>
    </row>
    <row r="6" spans="1:6" x14ac:dyDescent="0.3">
      <c r="A6" s="5" t="s">
        <v>1276</v>
      </c>
      <c r="B6" t="s">
        <v>1519</v>
      </c>
      <c r="C6" s="24" t="s">
        <v>1520</v>
      </c>
      <c r="D6" s="2" t="s">
        <v>1386</v>
      </c>
      <c r="E6" s="2" t="s">
        <v>1383</v>
      </c>
      <c r="F6" s="7" t="str">
        <f t="shared" si="0"/>
        <v>▶</v>
      </c>
    </row>
    <row r="7" spans="1:6" x14ac:dyDescent="0.3">
      <c r="A7" s="5" t="s">
        <v>1521</v>
      </c>
      <c r="B7" t="s">
        <v>1522</v>
      </c>
      <c r="C7" s="24" t="s">
        <v>1523</v>
      </c>
      <c r="D7" s="2" t="s">
        <v>1401</v>
      </c>
      <c r="E7" s="2" t="s">
        <v>1383</v>
      </c>
      <c r="F7" s="7" t="str">
        <f t="shared" si="0"/>
        <v>▶</v>
      </c>
    </row>
    <row r="8" spans="1:6" x14ac:dyDescent="0.3">
      <c r="A8" s="5" t="s">
        <v>1524</v>
      </c>
      <c r="B8" t="s">
        <v>1525</v>
      </c>
      <c r="C8" s="24" t="s">
        <v>1526</v>
      </c>
      <c r="D8" s="2" t="s">
        <v>1382</v>
      </c>
      <c r="E8" s="2" t="s">
        <v>1383</v>
      </c>
      <c r="F8" s="7" t="str">
        <f t="shared" si="0"/>
        <v>▶</v>
      </c>
    </row>
    <row r="9" spans="1:6" x14ac:dyDescent="0.3">
      <c r="A9" s="5" t="s">
        <v>1284</v>
      </c>
      <c r="B9" t="s">
        <v>1527</v>
      </c>
      <c r="C9" s="24" t="s">
        <v>1528</v>
      </c>
      <c r="D9" s="2" t="s">
        <v>1382</v>
      </c>
      <c r="E9" s="2" t="s">
        <v>1383</v>
      </c>
      <c r="F9" s="7" t="str">
        <f t="shared" si="0"/>
        <v>▶</v>
      </c>
    </row>
    <row r="10" spans="1:6" x14ac:dyDescent="0.3">
      <c r="A10" s="5" t="s">
        <v>1260</v>
      </c>
      <c r="B10" t="s">
        <v>1529</v>
      </c>
      <c r="C10" s="24" t="s">
        <v>1530</v>
      </c>
      <c r="D10" s="2" t="s">
        <v>1401</v>
      </c>
      <c r="E10" s="2" t="s">
        <v>1383</v>
      </c>
      <c r="F10" s="7" t="str">
        <f t="shared" si="0"/>
        <v>▶</v>
      </c>
    </row>
    <row r="11" spans="1:6" x14ac:dyDescent="0.3">
      <c r="F11" s="7" t="str">
        <f t="shared" si="0"/>
        <v/>
      </c>
    </row>
    <row r="12" spans="1:6" x14ac:dyDescent="0.3">
      <c r="F12" s="7" t="str">
        <f t="shared" si="0"/>
        <v/>
      </c>
    </row>
    <row r="13" spans="1:6" x14ac:dyDescent="0.3">
      <c r="F13" s="7" t="str">
        <f t="shared" si="0"/>
        <v/>
      </c>
    </row>
    <row r="14" spans="1:6" x14ac:dyDescent="0.3">
      <c r="F14" s="7" t="str">
        <f t="shared" si="0"/>
        <v/>
      </c>
    </row>
    <row r="15" spans="1:6" x14ac:dyDescent="0.3">
      <c r="F15" s="7" t="str">
        <f t="shared" si="0"/>
        <v/>
      </c>
    </row>
    <row r="16" spans="1:6" x14ac:dyDescent="0.3">
      <c r="F16" s="7" t="str">
        <f t="shared" si="0"/>
        <v/>
      </c>
    </row>
    <row r="17" spans="6:6" x14ac:dyDescent="0.3">
      <c r="F17" s="7" t="str">
        <f t="shared" si="0"/>
        <v/>
      </c>
    </row>
    <row r="18" spans="6:6" x14ac:dyDescent="0.3">
      <c r="F18" s="7" t="str">
        <f t="shared" si="0"/>
        <v/>
      </c>
    </row>
    <row r="19" spans="6:6" x14ac:dyDescent="0.3">
      <c r="F19" s="7" t="str">
        <f t="shared" si="0"/>
        <v/>
      </c>
    </row>
    <row r="20" spans="6:6" x14ac:dyDescent="0.3">
      <c r="F20" s="7" t="str">
        <f t="shared" si="0"/>
        <v/>
      </c>
    </row>
    <row r="21" spans="6:6" x14ac:dyDescent="0.3">
      <c r="F21" s="7" t="str">
        <f t="shared" si="0"/>
        <v/>
      </c>
    </row>
    <row r="22" spans="6:6" x14ac:dyDescent="0.3">
      <c r="F22" s="7" t="str">
        <f t="shared" si="0"/>
        <v/>
      </c>
    </row>
    <row r="23" spans="6:6" x14ac:dyDescent="0.3">
      <c r="F23" s="7" t="str">
        <f t="shared" si="0"/>
        <v/>
      </c>
    </row>
    <row r="24" spans="6:6" x14ac:dyDescent="0.3">
      <c r="F24" s="7" t="str">
        <f t="shared" si="0"/>
        <v/>
      </c>
    </row>
    <row r="25" spans="6:6" x14ac:dyDescent="0.3">
      <c r="F25" s="7" t="str">
        <f t="shared" si="0"/>
        <v/>
      </c>
    </row>
    <row r="26" spans="6:6" x14ac:dyDescent="0.3">
      <c r="F26" s="7" t="str">
        <f t="shared" si="0"/>
        <v/>
      </c>
    </row>
    <row r="27" spans="6:6" x14ac:dyDescent="0.3">
      <c r="F27" s="7" t="str">
        <f t="shared" si="0"/>
        <v/>
      </c>
    </row>
    <row r="28" spans="6:6" x14ac:dyDescent="0.3">
      <c r="F28" s="7" t="str">
        <f t="shared" si="0"/>
        <v/>
      </c>
    </row>
    <row r="29" spans="6:6" x14ac:dyDescent="0.3">
      <c r="F29" s="7" t="str">
        <f t="shared" si="0"/>
        <v/>
      </c>
    </row>
    <row r="30" spans="6:6" x14ac:dyDescent="0.3">
      <c r="F30" s="7" t="str">
        <f t="shared" si="0"/>
        <v/>
      </c>
    </row>
    <row r="31" spans="6:6" x14ac:dyDescent="0.3">
      <c r="F31" s="7" t="str">
        <f t="shared" si="0"/>
        <v/>
      </c>
    </row>
    <row r="32" spans="6:6" x14ac:dyDescent="0.3">
      <c r="F32" s="7" t="str">
        <f t="shared" si="0"/>
        <v/>
      </c>
    </row>
    <row r="33" spans="6:6" x14ac:dyDescent="0.3">
      <c r="F33" s="7" t="str">
        <f t="shared" si="0"/>
        <v/>
      </c>
    </row>
    <row r="34" spans="6:6" x14ac:dyDescent="0.3">
      <c r="F34" s="7" t="str">
        <f t="shared" si="0"/>
        <v/>
      </c>
    </row>
    <row r="35" spans="6:6" x14ac:dyDescent="0.3">
      <c r="F35" s="7" t="str">
        <f t="shared" si="0"/>
        <v/>
      </c>
    </row>
    <row r="36" spans="6:6" x14ac:dyDescent="0.3">
      <c r="F36" s="7" t="str">
        <f t="shared" si="0"/>
        <v/>
      </c>
    </row>
    <row r="37" spans="6:6" x14ac:dyDescent="0.3">
      <c r="F37" s="7" t="str">
        <f t="shared" si="0"/>
        <v/>
      </c>
    </row>
    <row r="38" spans="6:6" x14ac:dyDescent="0.3">
      <c r="F38" s="7" t="str">
        <f t="shared" si="0"/>
        <v/>
      </c>
    </row>
    <row r="39" spans="6:6" x14ac:dyDescent="0.3">
      <c r="F39" s="7" t="str">
        <f t="shared" si="0"/>
        <v/>
      </c>
    </row>
    <row r="40" spans="6:6" x14ac:dyDescent="0.3">
      <c r="F40" s="7" t="str">
        <f t="shared" si="0"/>
        <v/>
      </c>
    </row>
    <row r="41" spans="6:6" x14ac:dyDescent="0.3">
      <c r="F41" s="7" t="str">
        <f t="shared" si="0"/>
        <v/>
      </c>
    </row>
    <row r="42" spans="6:6" x14ac:dyDescent="0.3">
      <c r="F42" s="7" t="str">
        <f t="shared" si="0"/>
        <v/>
      </c>
    </row>
    <row r="43" spans="6:6" x14ac:dyDescent="0.3">
      <c r="F43" s="7" t="str">
        <f t="shared" si="0"/>
        <v/>
      </c>
    </row>
    <row r="44" spans="6:6" x14ac:dyDescent="0.3">
      <c r="F44" s="7" t="str">
        <f t="shared" si="0"/>
        <v/>
      </c>
    </row>
    <row r="45" spans="6:6" x14ac:dyDescent="0.3">
      <c r="F45" s="7" t="str">
        <f t="shared" si="0"/>
        <v/>
      </c>
    </row>
    <row r="46" spans="6:6" x14ac:dyDescent="0.3">
      <c r="F46" s="7" t="str">
        <f t="shared" si="0"/>
        <v/>
      </c>
    </row>
    <row r="47" spans="6:6" x14ac:dyDescent="0.3">
      <c r="F47" s="7" t="str">
        <f t="shared" si="0"/>
        <v/>
      </c>
    </row>
    <row r="48" spans="6:6" x14ac:dyDescent="0.3">
      <c r="F48" s="7" t="str">
        <f t="shared" si="0"/>
        <v/>
      </c>
    </row>
    <row r="49" spans="6:6" x14ac:dyDescent="0.3">
      <c r="F49" s="7" t="str">
        <f t="shared" si="0"/>
        <v/>
      </c>
    </row>
    <row r="50" spans="6:6" x14ac:dyDescent="0.3">
      <c r="F50" s="7" t="str">
        <f t="shared" si="0"/>
        <v/>
      </c>
    </row>
    <row r="51" spans="6:6" x14ac:dyDescent="0.3">
      <c r="F51" s="7" t="str">
        <f t="shared" si="0"/>
        <v/>
      </c>
    </row>
    <row r="52" spans="6:6" x14ac:dyDescent="0.3">
      <c r="F52" s="7" t="str">
        <f t="shared" si="0"/>
        <v/>
      </c>
    </row>
    <row r="53" spans="6:6" x14ac:dyDescent="0.3">
      <c r="F53" s="7" t="str">
        <f t="shared" si="0"/>
        <v/>
      </c>
    </row>
    <row r="54" spans="6:6" x14ac:dyDescent="0.3">
      <c r="F54" s="7" t="str">
        <f t="shared" si="0"/>
        <v/>
      </c>
    </row>
    <row r="55" spans="6:6" x14ac:dyDescent="0.3">
      <c r="F55" s="7" t="str">
        <f t="shared" si="0"/>
        <v/>
      </c>
    </row>
    <row r="56" spans="6:6" x14ac:dyDescent="0.3">
      <c r="F56" s="7" t="str">
        <f t="shared" si="0"/>
        <v/>
      </c>
    </row>
    <row r="57" spans="6:6" x14ac:dyDescent="0.3">
      <c r="F57" s="7" t="str">
        <f t="shared" si="0"/>
        <v/>
      </c>
    </row>
    <row r="58" spans="6:6" x14ac:dyDescent="0.3">
      <c r="F58" s="7" t="str">
        <f t="shared" si="0"/>
        <v/>
      </c>
    </row>
    <row r="59" spans="6:6" x14ac:dyDescent="0.3">
      <c r="F59" s="7" t="str">
        <f t="shared" si="0"/>
        <v/>
      </c>
    </row>
    <row r="60" spans="6:6" x14ac:dyDescent="0.3">
      <c r="F60" s="7" t="str">
        <f t="shared" si="0"/>
        <v/>
      </c>
    </row>
    <row r="61" spans="6:6" x14ac:dyDescent="0.3">
      <c r="F61" s="7" t="str">
        <f t="shared" si="0"/>
        <v/>
      </c>
    </row>
    <row r="62" spans="6:6" x14ac:dyDescent="0.3">
      <c r="F62" s="7" t="str">
        <f t="shared" si="0"/>
        <v/>
      </c>
    </row>
    <row r="63" spans="6:6" x14ac:dyDescent="0.3">
      <c r="F63" s="7" t="str">
        <f t="shared" si="0"/>
        <v/>
      </c>
    </row>
    <row r="64" spans="6:6" x14ac:dyDescent="0.3">
      <c r="F64" s="7" t="str">
        <f t="shared" si="0"/>
        <v/>
      </c>
    </row>
    <row r="65" spans="6:6" x14ac:dyDescent="0.3">
      <c r="F65" s="7" t="str">
        <f t="shared" si="0"/>
        <v/>
      </c>
    </row>
    <row r="66" spans="6:6" x14ac:dyDescent="0.3">
      <c r="F66" s="7" t="str">
        <f t="shared" si="0"/>
        <v/>
      </c>
    </row>
    <row r="67" spans="6:6" x14ac:dyDescent="0.3">
      <c r="F67" s="7" t="str">
        <f t="shared" ref="F67:F130" si="1">IF(ISBLANK($C67),"",HYPERLINK($C67,"▶"))</f>
        <v/>
      </c>
    </row>
    <row r="68" spans="6:6" x14ac:dyDescent="0.3">
      <c r="F68" s="7" t="str">
        <f t="shared" si="1"/>
        <v/>
      </c>
    </row>
    <row r="69" spans="6:6" x14ac:dyDescent="0.3">
      <c r="F69" s="7" t="str">
        <f t="shared" si="1"/>
        <v/>
      </c>
    </row>
    <row r="70" spans="6:6" x14ac:dyDescent="0.3">
      <c r="F70" s="7" t="str">
        <f t="shared" si="1"/>
        <v/>
      </c>
    </row>
    <row r="71" spans="6:6" x14ac:dyDescent="0.3">
      <c r="F71" s="7" t="str">
        <f t="shared" si="1"/>
        <v/>
      </c>
    </row>
    <row r="72" spans="6:6" x14ac:dyDescent="0.3">
      <c r="F72" s="7" t="str">
        <f t="shared" si="1"/>
        <v/>
      </c>
    </row>
    <row r="73" spans="6:6" x14ac:dyDescent="0.3">
      <c r="F73" s="7" t="str">
        <f t="shared" si="1"/>
        <v/>
      </c>
    </row>
    <row r="74" spans="6:6" x14ac:dyDescent="0.3">
      <c r="F74" s="7" t="str">
        <f t="shared" si="1"/>
        <v/>
      </c>
    </row>
    <row r="75" spans="6:6" x14ac:dyDescent="0.3">
      <c r="F75" s="7" t="str">
        <f t="shared" si="1"/>
        <v/>
      </c>
    </row>
    <row r="76" spans="6:6" x14ac:dyDescent="0.3">
      <c r="F76" s="7" t="str">
        <f t="shared" si="1"/>
        <v/>
      </c>
    </row>
    <row r="77" spans="6:6" x14ac:dyDescent="0.3">
      <c r="F77" s="7" t="str">
        <f t="shared" si="1"/>
        <v/>
      </c>
    </row>
    <row r="78" spans="6:6" x14ac:dyDescent="0.3">
      <c r="F78" s="7" t="str">
        <f t="shared" si="1"/>
        <v/>
      </c>
    </row>
    <row r="79" spans="6:6" x14ac:dyDescent="0.3">
      <c r="F79" s="7" t="str">
        <f t="shared" si="1"/>
        <v/>
      </c>
    </row>
    <row r="80" spans="6:6" x14ac:dyDescent="0.3">
      <c r="F80" s="7" t="str">
        <f t="shared" si="1"/>
        <v/>
      </c>
    </row>
    <row r="81" spans="6:6" x14ac:dyDescent="0.3">
      <c r="F81" s="7" t="str">
        <f t="shared" si="1"/>
        <v/>
      </c>
    </row>
    <row r="82" spans="6:6" x14ac:dyDescent="0.3">
      <c r="F82" s="7" t="str">
        <f t="shared" si="1"/>
        <v/>
      </c>
    </row>
    <row r="83" spans="6:6" x14ac:dyDescent="0.3">
      <c r="F83" s="7" t="str">
        <f t="shared" si="1"/>
        <v/>
      </c>
    </row>
    <row r="84" spans="6:6" x14ac:dyDescent="0.3">
      <c r="F84" s="7" t="str">
        <f t="shared" si="1"/>
        <v/>
      </c>
    </row>
    <row r="85" spans="6:6" x14ac:dyDescent="0.3">
      <c r="F85" s="7" t="str">
        <f t="shared" si="1"/>
        <v/>
      </c>
    </row>
    <row r="86" spans="6:6" x14ac:dyDescent="0.3">
      <c r="F86" s="7" t="str">
        <f t="shared" si="1"/>
        <v/>
      </c>
    </row>
    <row r="87" spans="6:6" x14ac:dyDescent="0.3">
      <c r="F87" s="7" t="str">
        <f t="shared" si="1"/>
        <v/>
      </c>
    </row>
    <row r="88" spans="6:6" x14ac:dyDescent="0.3">
      <c r="F88" s="7" t="str">
        <f t="shared" si="1"/>
        <v/>
      </c>
    </row>
    <row r="89" spans="6:6" x14ac:dyDescent="0.3">
      <c r="F89" s="7" t="str">
        <f t="shared" si="1"/>
        <v/>
      </c>
    </row>
    <row r="90" spans="6:6" x14ac:dyDescent="0.3">
      <c r="F90" s="7" t="str">
        <f t="shared" si="1"/>
        <v/>
      </c>
    </row>
    <row r="91" spans="6:6" x14ac:dyDescent="0.3">
      <c r="F91" s="7" t="str">
        <f t="shared" si="1"/>
        <v/>
      </c>
    </row>
    <row r="92" spans="6:6" x14ac:dyDescent="0.3">
      <c r="F92" s="7" t="str">
        <f t="shared" si="1"/>
        <v/>
      </c>
    </row>
    <row r="93" spans="6:6" x14ac:dyDescent="0.3">
      <c r="F93" s="7" t="str">
        <f t="shared" si="1"/>
        <v/>
      </c>
    </row>
    <row r="94" spans="6:6" x14ac:dyDescent="0.3">
      <c r="F94" s="7" t="str">
        <f t="shared" si="1"/>
        <v/>
      </c>
    </row>
    <row r="95" spans="6:6" x14ac:dyDescent="0.3">
      <c r="F95" s="7" t="str">
        <f t="shared" si="1"/>
        <v/>
      </c>
    </row>
    <row r="96" spans="6:6" x14ac:dyDescent="0.3">
      <c r="F96" s="7" t="str">
        <f t="shared" si="1"/>
        <v/>
      </c>
    </row>
    <row r="97" spans="6:6" x14ac:dyDescent="0.3">
      <c r="F97" s="7" t="str">
        <f t="shared" si="1"/>
        <v/>
      </c>
    </row>
    <row r="98" spans="6:6" x14ac:dyDescent="0.3">
      <c r="F98" s="7" t="str">
        <f t="shared" si="1"/>
        <v/>
      </c>
    </row>
    <row r="99" spans="6:6" x14ac:dyDescent="0.3">
      <c r="F99" s="7" t="str">
        <f t="shared" si="1"/>
        <v/>
      </c>
    </row>
    <row r="100" spans="6:6" x14ac:dyDescent="0.3">
      <c r="F100" s="7" t="str">
        <f t="shared" si="1"/>
        <v/>
      </c>
    </row>
    <row r="101" spans="6:6" x14ac:dyDescent="0.3">
      <c r="F101" s="7" t="str">
        <f t="shared" si="1"/>
        <v/>
      </c>
    </row>
    <row r="102" spans="6:6" x14ac:dyDescent="0.3">
      <c r="F102" s="7" t="str">
        <f t="shared" si="1"/>
        <v/>
      </c>
    </row>
    <row r="103" spans="6:6" x14ac:dyDescent="0.3">
      <c r="F103" s="7" t="str">
        <f t="shared" si="1"/>
        <v/>
      </c>
    </row>
    <row r="104" spans="6:6" x14ac:dyDescent="0.3">
      <c r="F104" s="7" t="str">
        <f t="shared" si="1"/>
        <v/>
      </c>
    </row>
    <row r="105" spans="6:6" x14ac:dyDescent="0.3">
      <c r="F105" s="7" t="str">
        <f t="shared" si="1"/>
        <v/>
      </c>
    </row>
    <row r="106" spans="6:6" x14ac:dyDescent="0.3">
      <c r="F106" s="7" t="str">
        <f t="shared" si="1"/>
        <v/>
      </c>
    </row>
    <row r="107" spans="6:6" x14ac:dyDescent="0.3">
      <c r="F107" s="7" t="str">
        <f t="shared" si="1"/>
        <v/>
      </c>
    </row>
    <row r="108" spans="6:6" x14ac:dyDescent="0.3">
      <c r="F108" s="7" t="str">
        <f t="shared" si="1"/>
        <v/>
      </c>
    </row>
    <row r="109" spans="6:6" x14ac:dyDescent="0.3">
      <c r="F109" s="7" t="str">
        <f t="shared" si="1"/>
        <v/>
      </c>
    </row>
    <row r="110" spans="6:6" x14ac:dyDescent="0.3">
      <c r="F110" s="7" t="str">
        <f t="shared" si="1"/>
        <v/>
      </c>
    </row>
    <row r="111" spans="6:6" x14ac:dyDescent="0.3">
      <c r="F111" s="7" t="str">
        <f t="shared" si="1"/>
        <v/>
      </c>
    </row>
    <row r="112" spans="6:6" x14ac:dyDescent="0.3">
      <c r="F112" s="7" t="str">
        <f t="shared" si="1"/>
        <v/>
      </c>
    </row>
    <row r="113" spans="6:6" x14ac:dyDescent="0.3">
      <c r="F113" s="7" t="str">
        <f t="shared" si="1"/>
        <v/>
      </c>
    </row>
    <row r="114" spans="6:6" x14ac:dyDescent="0.3">
      <c r="F114" s="7" t="str">
        <f t="shared" si="1"/>
        <v/>
      </c>
    </row>
    <row r="115" spans="6:6" x14ac:dyDescent="0.3">
      <c r="F115" s="7" t="str">
        <f t="shared" si="1"/>
        <v/>
      </c>
    </row>
    <row r="116" spans="6:6" x14ac:dyDescent="0.3">
      <c r="F116" s="7" t="str">
        <f t="shared" si="1"/>
        <v/>
      </c>
    </row>
    <row r="117" spans="6:6" x14ac:dyDescent="0.3">
      <c r="F117" s="7" t="str">
        <f t="shared" si="1"/>
        <v/>
      </c>
    </row>
    <row r="118" spans="6:6" x14ac:dyDescent="0.3">
      <c r="F118" s="7" t="str">
        <f t="shared" si="1"/>
        <v/>
      </c>
    </row>
    <row r="119" spans="6:6" x14ac:dyDescent="0.3">
      <c r="F119" s="7" t="str">
        <f t="shared" si="1"/>
        <v/>
      </c>
    </row>
    <row r="120" spans="6:6" x14ac:dyDescent="0.3">
      <c r="F120" s="7" t="str">
        <f t="shared" si="1"/>
        <v/>
      </c>
    </row>
    <row r="121" spans="6:6" x14ac:dyDescent="0.3">
      <c r="F121" s="7" t="str">
        <f t="shared" si="1"/>
        <v/>
      </c>
    </row>
    <row r="122" spans="6:6" x14ac:dyDescent="0.3">
      <c r="F122" s="7" t="str">
        <f t="shared" si="1"/>
        <v/>
      </c>
    </row>
    <row r="123" spans="6:6" x14ac:dyDescent="0.3">
      <c r="F123" s="7" t="str">
        <f t="shared" si="1"/>
        <v/>
      </c>
    </row>
    <row r="124" spans="6:6" x14ac:dyDescent="0.3">
      <c r="F124" s="7" t="str">
        <f t="shared" si="1"/>
        <v/>
      </c>
    </row>
    <row r="125" spans="6:6" x14ac:dyDescent="0.3">
      <c r="F125" s="7" t="str">
        <f t="shared" si="1"/>
        <v/>
      </c>
    </row>
    <row r="126" spans="6:6" x14ac:dyDescent="0.3">
      <c r="F126" s="7" t="str">
        <f t="shared" si="1"/>
        <v/>
      </c>
    </row>
    <row r="127" spans="6:6" x14ac:dyDescent="0.3">
      <c r="F127" s="7" t="str">
        <f t="shared" si="1"/>
        <v/>
      </c>
    </row>
    <row r="128" spans="6:6" x14ac:dyDescent="0.3">
      <c r="F128" s="7" t="str">
        <f t="shared" si="1"/>
        <v/>
      </c>
    </row>
    <row r="129" spans="6:6" x14ac:dyDescent="0.3">
      <c r="F129" s="7" t="str">
        <f t="shared" si="1"/>
        <v/>
      </c>
    </row>
    <row r="130" spans="6:6" x14ac:dyDescent="0.3">
      <c r="F130" s="7" t="str">
        <f t="shared" si="1"/>
        <v/>
      </c>
    </row>
    <row r="131" spans="6:6" x14ac:dyDescent="0.3">
      <c r="F131" s="7" t="str">
        <f t="shared" ref="F131:F194" si="2">IF(ISBLANK($C131),"",HYPERLINK($C131,"▶"))</f>
        <v/>
      </c>
    </row>
    <row r="132" spans="6:6" x14ac:dyDescent="0.3">
      <c r="F132" s="7" t="str">
        <f t="shared" si="2"/>
        <v/>
      </c>
    </row>
    <row r="133" spans="6:6" x14ac:dyDescent="0.3">
      <c r="F133" s="7" t="str">
        <f t="shared" si="2"/>
        <v/>
      </c>
    </row>
    <row r="134" spans="6:6" x14ac:dyDescent="0.3">
      <c r="F134" s="7" t="str">
        <f t="shared" si="2"/>
        <v/>
      </c>
    </row>
    <row r="135" spans="6:6" x14ac:dyDescent="0.3">
      <c r="F135" s="7" t="str">
        <f t="shared" si="2"/>
        <v/>
      </c>
    </row>
    <row r="136" spans="6:6" x14ac:dyDescent="0.3">
      <c r="F136" s="7" t="str">
        <f t="shared" si="2"/>
        <v/>
      </c>
    </row>
    <row r="137" spans="6:6" x14ac:dyDescent="0.3">
      <c r="F137" s="7" t="str">
        <f t="shared" si="2"/>
        <v/>
      </c>
    </row>
    <row r="138" spans="6:6" x14ac:dyDescent="0.3">
      <c r="F138" s="7" t="str">
        <f t="shared" si="2"/>
        <v/>
      </c>
    </row>
    <row r="139" spans="6:6" x14ac:dyDescent="0.3">
      <c r="F139" s="7" t="str">
        <f t="shared" si="2"/>
        <v/>
      </c>
    </row>
    <row r="140" spans="6:6" x14ac:dyDescent="0.3">
      <c r="F140" s="7" t="str">
        <f t="shared" si="2"/>
        <v/>
      </c>
    </row>
    <row r="141" spans="6:6" x14ac:dyDescent="0.3">
      <c r="F141" s="7" t="str">
        <f t="shared" si="2"/>
        <v/>
      </c>
    </row>
    <row r="142" spans="6:6" x14ac:dyDescent="0.3">
      <c r="F142" s="7" t="str">
        <f t="shared" si="2"/>
        <v/>
      </c>
    </row>
    <row r="143" spans="6:6" x14ac:dyDescent="0.3">
      <c r="F143" s="7" t="str">
        <f t="shared" si="2"/>
        <v/>
      </c>
    </row>
    <row r="144" spans="6:6" x14ac:dyDescent="0.3">
      <c r="F144" s="7" t="str">
        <f t="shared" si="2"/>
        <v/>
      </c>
    </row>
    <row r="145" spans="6:6" x14ac:dyDescent="0.3">
      <c r="F145" s="7" t="str">
        <f t="shared" si="2"/>
        <v/>
      </c>
    </row>
    <row r="146" spans="6:6" x14ac:dyDescent="0.3">
      <c r="F146" s="7" t="str">
        <f t="shared" si="2"/>
        <v/>
      </c>
    </row>
    <row r="147" spans="6:6" x14ac:dyDescent="0.3">
      <c r="F147" s="7" t="str">
        <f t="shared" si="2"/>
        <v/>
      </c>
    </row>
    <row r="148" spans="6:6" x14ac:dyDescent="0.3">
      <c r="F148" s="7" t="str">
        <f t="shared" si="2"/>
        <v/>
      </c>
    </row>
    <row r="149" spans="6:6" x14ac:dyDescent="0.3">
      <c r="F149" s="7" t="str">
        <f t="shared" si="2"/>
        <v/>
      </c>
    </row>
    <row r="150" spans="6:6" x14ac:dyDescent="0.3">
      <c r="F150" s="7" t="str">
        <f t="shared" si="2"/>
        <v/>
      </c>
    </row>
    <row r="151" spans="6:6" x14ac:dyDescent="0.3">
      <c r="F151" s="7" t="str">
        <f t="shared" si="2"/>
        <v/>
      </c>
    </row>
    <row r="152" spans="6:6" x14ac:dyDescent="0.3">
      <c r="F152" s="7" t="str">
        <f t="shared" si="2"/>
        <v/>
      </c>
    </row>
    <row r="153" spans="6:6" x14ac:dyDescent="0.3">
      <c r="F153" s="7" t="str">
        <f t="shared" si="2"/>
        <v/>
      </c>
    </row>
    <row r="154" spans="6:6" x14ac:dyDescent="0.3">
      <c r="F154" s="7" t="str">
        <f t="shared" si="2"/>
        <v/>
      </c>
    </row>
    <row r="155" spans="6:6" x14ac:dyDescent="0.3">
      <c r="F155" s="7" t="str">
        <f t="shared" si="2"/>
        <v/>
      </c>
    </row>
    <row r="156" spans="6:6" x14ac:dyDescent="0.3">
      <c r="F156" s="7" t="str">
        <f t="shared" si="2"/>
        <v/>
      </c>
    </row>
    <row r="157" spans="6:6" x14ac:dyDescent="0.3">
      <c r="F157" s="7" t="str">
        <f t="shared" si="2"/>
        <v/>
      </c>
    </row>
    <row r="158" spans="6:6" x14ac:dyDescent="0.3">
      <c r="F158" s="7" t="str">
        <f t="shared" si="2"/>
        <v/>
      </c>
    </row>
    <row r="159" spans="6:6" x14ac:dyDescent="0.3">
      <c r="F159" s="7" t="str">
        <f t="shared" si="2"/>
        <v/>
      </c>
    </row>
    <row r="160" spans="6:6" x14ac:dyDescent="0.3">
      <c r="F160" s="7" t="str">
        <f t="shared" si="2"/>
        <v/>
      </c>
    </row>
    <row r="161" spans="6:6" x14ac:dyDescent="0.3">
      <c r="F161" s="7" t="str">
        <f t="shared" si="2"/>
        <v/>
      </c>
    </row>
    <row r="162" spans="6:6" x14ac:dyDescent="0.3">
      <c r="F162" s="7" t="str">
        <f t="shared" si="2"/>
        <v/>
      </c>
    </row>
    <row r="163" spans="6:6" x14ac:dyDescent="0.3">
      <c r="F163" s="7" t="str">
        <f t="shared" si="2"/>
        <v/>
      </c>
    </row>
    <row r="164" spans="6:6" x14ac:dyDescent="0.3">
      <c r="F164" s="7" t="str">
        <f t="shared" si="2"/>
        <v/>
      </c>
    </row>
    <row r="165" spans="6:6" x14ac:dyDescent="0.3">
      <c r="F165" s="7" t="str">
        <f t="shared" si="2"/>
        <v/>
      </c>
    </row>
    <row r="166" spans="6:6" x14ac:dyDescent="0.3">
      <c r="F166" s="7" t="str">
        <f t="shared" si="2"/>
        <v/>
      </c>
    </row>
    <row r="167" spans="6:6" x14ac:dyDescent="0.3">
      <c r="F167" s="7" t="str">
        <f t="shared" si="2"/>
        <v/>
      </c>
    </row>
    <row r="168" spans="6:6" x14ac:dyDescent="0.3">
      <c r="F168" s="7" t="str">
        <f t="shared" si="2"/>
        <v/>
      </c>
    </row>
    <row r="169" spans="6:6" x14ac:dyDescent="0.3">
      <c r="F169" s="7" t="str">
        <f t="shared" si="2"/>
        <v/>
      </c>
    </row>
    <row r="170" spans="6:6" x14ac:dyDescent="0.3">
      <c r="F170" s="7" t="str">
        <f t="shared" si="2"/>
        <v/>
      </c>
    </row>
    <row r="171" spans="6:6" x14ac:dyDescent="0.3">
      <c r="F171" s="7" t="str">
        <f t="shared" si="2"/>
        <v/>
      </c>
    </row>
    <row r="172" spans="6:6" x14ac:dyDescent="0.3">
      <c r="F172" s="7" t="str">
        <f t="shared" si="2"/>
        <v/>
      </c>
    </row>
    <row r="173" spans="6:6" x14ac:dyDescent="0.3">
      <c r="F173" s="7" t="str">
        <f t="shared" si="2"/>
        <v/>
      </c>
    </row>
    <row r="174" spans="6:6" x14ac:dyDescent="0.3">
      <c r="F174" s="7" t="str">
        <f t="shared" si="2"/>
        <v/>
      </c>
    </row>
    <row r="175" spans="6:6" x14ac:dyDescent="0.3">
      <c r="F175" s="7" t="str">
        <f t="shared" si="2"/>
        <v/>
      </c>
    </row>
    <row r="176" spans="6:6" x14ac:dyDescent="0.3">
      <c r="F176" s="7" t="str">
        <f t="shared" si="2"/>
        <v/>
      </c>
    </row>
    <row r="177" spans="6:6" x14ac:dyDescent="0.3">
      <c r="F177" s="7" t="str">
        <f t="shared" si="2"/>
        <v/>
      </c>
    </row>
    <row r="178" spans="6:6" x14ac:dyDescent="0.3">
      <c r="F178" s="7" t="str">
        <f t="shared" si="2"/>
        <v/>
      </c>
    </row>
    <row r="179" spans="6:6" x14ac:dyDescent="0.3">
      <c r="F179" s="7" t="str">
        <f t="shared" si="2"/>
        <v/>
      </c>
    </row>
    <row r="180" spans="6:6" x14ac:dyDescent="0.3">
      <c r="F180" s="7" t="str">
        <f t="shared" si="2"/>
        <v/>
      </c>
    </row>
    <row r="181" spans="6:6" x14ac:dyDescent="0.3">
      <c r="F181" s="7" t="str">
        <f t="shared" si="2"/>
        <v/>
      </c>
    </row>
    <row r="182" spans="6:6" x14ac:dyDescent="0.3">
      <c r="F182" s="7" t="str">
        <f t="shared" si="2"/>
        <v/>
      </c>
    </row>
    <row r="183" spans="6:6" x14ac:dyDescent="0.3">
      <c r="F183" s="7" t="str">
        <f t="shared" si="2"/>
        <v/>
      </c>
    </row>
    <row r="184" spans="6:6" x14ac:dyDescent="0.3">
      <c r="F184" s="7" t="str">
        <f t="shared" si="2"/>
        <v/>
      </c>
    </row>
    <row r="185" spans="6:6" x14ac:dyDescent="0.3">
      <c r="F185" s="7" t="str">
        <f t="shared" si="2"/>
        <v/>
      </c>
    </row>
    <row r="186" spans="6:6" x14ac:dyDescent="0.3">
      <c r="F186" s="7" t="str">
        <f t="shared" si="2"/>
        <v/>
      </c>
    </row>
    <row r="187" spans="6:6" x14ac:dyDescent="0.3">
      <c r="F187" s="7" t="str">
        <f t="shared" si="2"/>
        <v/>
      </c>
    </row>
    <row r="188" spans="6:6" x14ac:dyDescent="0.3">
      <c r="F188" s="7" t="str">
        <f t="shared" si="2"/>
        <v/>
      </c>
    </row>
    <row r="189" spans="6:6" x14ac:dyDescent="0.3">
      <c r="F189" s="7" t="str">
        <f t="shared" si="2"/>
        <v/>
      </c>
    </row>
    <row r="190" spans="6:6" x14ac:dyDescent="0.3">
      <c r="F190" s="7" t="str">
        <f t="shared" si="2"/>
        <v/>
      </c>
    </row>
    <row r="191" spans="6:6" x14ac:dyDescent="0.3">
      <c r="F191" s="7" t="str">
        <f t="shared" si="2"/>
        <v/>
      </c>
    </row>
    <row r="192" spans="6:6" x14ac:dyDescent="0.3">
      <c r="F192" s="7" t="str">
        <f t="shared" si="2"/>
        <v/>
      </c>
    </row>
    <row r="193" spans="6:6" x14ac:dyDescent="0.3">
      <c r="F193" s="7" t="str">
        <f t="shared" si="2"/>
        <v/>
      </c>
    </row>
    <row r="194" spans="6:6" x14ac:dyDescent="0.3">
      <c r="F194" s="7" t="str">
        <f t="shared" si="2"/>
        <v/>
      </c>
    </row>
    <row r="195" spans="6:6" x14ac:dyDescent="0.3">
      <c r="F195" s="7" t="str">
        <f t="shared" ref="F195:F200" si="3">IF(ISBLANK($C195),"",HYPERLINK($C195,"▶"))</f>
        <v/>
      </c>
    </row>
    <row r="196" spans="6:6" x14ac:dyDescent="0.3">
      <c r="F196" s="7" t="str">
        <f t="shared" si="3"/>
        <v/>
      </c>
    </row>
    <row r="197" spans="6:6" x14ac:dyDescent="0.3">
      <c r="F197" s="7" t="str">
        <f t="shared" si="3"/>
        <v/>
      </c>
    </row>
    <row r="198" spans="6:6" x14ac:dyDescent="0.3">
      <c r="F198" s="7" t="str">
        <f t="shared" si="3"/>
        <v/>
      </c>
    </row>
    <row r="199" spans="6:6" x14ac:dyDescent="0.3">
      <c r="F199" s="7" t="str">
        <f t="shared" si="3"/>
        <v/>
      </c>
    </row>
    <row r="200" spans="6:6" x14ac:dyDescent="0.3">
      <c r="F200" s="7" t="str">
        <f t="shared" si="3"/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6CA88-1CFA-4AE2-821A-C78C90C5A167}">
  <dimension ref="A1:E2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" sqref="E1"/>
    </sheetView>
  </sheetViews>
  <sheetFormatPr defaultRowHeight="16.5" x14ac:dyDescent="0.3"/>
  <cols>
    <col min="1" max="1" width="53.625" style="5" customWidth="1"/>
    <col min="2" max="2" width="0.875" style="23" customWidth="1"/>
    <col min="3" max="3" width="17.625" style="2" customWidth="1"/>
    <col min="4" max="4" width="13.375" style="2" customWidth="1"/>
    <col min="5" max="5" width="9" style="6"/>
  </cols>
  <sheetData>
    <row r="1" spans="1:5" s="1" customFormat="1" ht="17.25" thickBot="1" x14ac:dyDescent="0.35">
      <c r="A1" s="13" t="s">
        <v>26</v>
      </c>
      <c r="B1" s="21" t="s">
        <v>53</v>
      </c>
      <c r="C1" s="13" t="s">
        <v>72</v>
      </c>
      <c r="D1" s="13" t="s">
        <v>73</v>
      </c>
      <c r="E1" s="13" t="s">
        <v>39</v>
      </c>
    </row>
    <row r="2" spans="1:5" ht="17.25" thickTop="1" x14ac:dyDescent="0.3">
      <c r="A2" s="5" t="s">
        <v>1531</v>
      </c>
      <c r="B2" s="22" t="s">
        <v>1532</v>
      </c>
      <c r="C2" s="2" t="s">
        <v>1439</v>
      </c>
      <c r="D2" s="2" t="s">
        <v>1383</v>
      </c>
      <c r="E2" s="7" t="str">
        <f>IF(ISBLANK($B2),"",HYPERLINK($B2,"▶"))</f>
        <v>▶</v>
      </c>
    </row>
    <row r="3" spans="1:5" x14ac:dyDescent="0.3">
      <c r="A3" s="5" t="s">
        <v>1533</v>
      </c>
      <c r="B3" s="22" t="s">
        <v>1534</v>
      </c>
      <c r="C3" s="2" t="s">
        <v>1448</v>
      </c>
      <c r="D3" s="2" t="s">
        <v>1383</v>
      </c>
      <c r="E3" s="7" t="str">
        <f t="shared" ref="E3:E66" si="0">IF(ISBLANK($B3),"",HYPERLINK($B3,"▶"))</f>
        <v>▶</v>
      </c>
    </row>
    <row r="4" spans="1:5" x14ac:dyDescent="0.3">
      <c r="A4" s="5" t="s">
        <v>1535</v>
      </c>
      <c r="B4" s="22" t="s">
        <v>1536</v>
      </c>
      <c r="C4" s="2" t="s">
        <v>1382</v>
      </c>
      <c r="D4" s="2" t="s">
        <v>1383</v>
      </c>
      <c r="E4" s="7" t="str">
        <f t="shared" si="0"/>
        <v>▶</v>
      </c>
    </row>
    <row r="5" spans="1:5" x14ac:dyDescent="0.3">
      <c r="A5" s="5" t="s">
        <v>1537</v>
      </c>
      <c r="B5" s="22" t="s">
        <v>1538</v>
      </c>
      <c r="C5" s="2" t="s">
        <v>1386</v>
      </c>
      <c r="D5" s="2" t="s">
        <v>1383</v>
      </c>
      <c r="E5" s="7" t="str">
        <f t="shared" si="0"/>
        <v>▶</v>
      </c>
    </row>
    <row r="6" spans="1:5" x14ac:dyDescent="0.3">
      <c r="B6" s="22"/>
      <c r="E6" s="7" t="str">
        <f t="shared" si="0"/>
        <v/>
      </c>
    </row>
    <row r="7" spans="1:5" x14ac:dyDescent="0.3">
      <c r="B7" s="22"/>
      <c r="E7" s="7" t="str">
        <f t="shared" si="0"/>
        <v/>
      </c>
    </row>
    <row r="8" spans="1:5" x14ac:dyDescent="0.3">
      <c r="B8" s="22"/>
      <c r="E8" s="7" t="str">
        <f t="shared" si="0"/>
        <v/>
      </c>
    </row>
    <row r="9" spans="1:5" x14ac:dyDescent="0.3">
      <c r="B9" s="22"/>
      <c r="E9" s="7" t="str">
        <f t="shared" si="0"/>
        <v/>
      </c>
    </row>
    <row r="10" spans="1:5" x14ac:dyDescent="0.3">
      <c r="B10" s="22"/>
      <c r="E10" s="7" t="str">
        <f t="shared" si="0"/>
        <v/>
      </c>
    </row>
    <row r="11" spans="1:5" x14ac:dyDescent="0.3">
      <c r="B11" s="22"/>
      <c r="E11" s="7" t="str">
        <f t="shared" si="0"/>
        <v/>
      </c>
    </row>
    <row r="12" spans="1:5" x14ac:dyDescent="0.3">
      <c r="B12" s="22"/>
      <c r="E12" s="7" t="str">
        <f t="shared" si="0"/>
        <v/>
      </c>
    </row>
    <row r="13" spans="1:5" x14ac:dyDescent="0.3">
      <c r="B13" s="22"/>
      <c r="E13" s="7" t="str">
        <f t="shared" si="0"/>
        <v/>
      </c>
    </row>
    <row r="14" spans="1:5" x14ac:dyDescent="0.3">
      <c r="B14" s="22"/>
      <c r="E14" s="7" t="str">
        <f t="shared" si="0"/>
        <v/>
      </c>
    </row>
    <row r="15" spans="1:5" x14ac:dyDescent="0.3">
      <c r="B15" s="22"/>
      <c r="E15" s="7" t="str">
        <f t="shared" si="0"/>
        <v/>
      </c>
    </row>
    <row r="16" spans="1:5" x14ac:dyDescent="0.3">
      <c r="B16" s="22"/>
      <c r="E16" s="7" t="str">
        <f t="shared" si="0"/>
        <v/>
      </c>
    </row>
    <row r="17" spans="2:5" x14ac:dyDescent="0.3">
      <c r="B17" s="22"/>
      <c r="E17" s="7" t="str">
        <f t="shared" si="0"/>
        <v/>
      </c>
    </row>
    <row r="18" spans="2:5" x14ac:dyDescent="0.3">
      <c r="B18" s="22"/>
      <c r="E18" s="7" t="str">
        <f t="shared" si="0"/>
        <v/>
      </c>
    </row>
    <row r="19" spans="2:5" x14ac:dyDescent="0.3">
      <c r="B19" s="22"/>
      <c r="E19" s="7" t="str">
        <f t="shared" si="0"/>
        <v/>
      </c>
    </row>
    <row r="20" spans="2:5" x14ac:dyDescent="0.3">
      <c r="B20" s="22"/>
      <c r="E20" s="7" t="str">
        <f t="shared" si="0"/>
        <v/>
      </c>
    </row>
    <row r="21" spans="2:5" x14ac:dyDescent="0.3">
      <c r="E21" s="7" t="str">
        <f t="shared" si="0"/>
        <v/>
      </c>
    </row>
    <row r="22" spans="2:5" x14ac:dyDescent="0.3">
      <c r="E22" s="7" t="str">
        <f t="shared" si="0"/>
        <v/>
      </c>
    </row>
    <row r="23" spans="2:5" x14ac:dyDescent="0.3">
      <c r="E23" s="7" t="str">
        <f t="shared" si="0"/>
        <v/>
      </c>
    </row>
    <row r="24" spans="2:5" x14ac:dyDescent="0.3">
      <c r="E24" s="7" t="str">
        <f t="shared" si="0"/>
        <v/>
      </c>
    </row>
    <row r="25" spans="2:5" x14ac:dyDescent="0.3">
      <c r="E25" s="7" t="str">
        <f t="shared" si="0"/>
        <v/>
      </c>
    </row>
    <row r="26" spans="2:5" x14ac:dyDescent="0.3">
      <c r="E26" s="7" t="str">
        <f t="shared" si="0"/>
        <v/>
      </c>
    </row>
    <row r="27" spans="2:5" x14ac:dyDescent="0.3">
      <c r="E27" s="7" t="str">
        <f t="shared" si="0"/>
        <v/>
      </c>
    </row>
    <row r="28" spans="2:5" x14ac:dyDescent="0.3">
      <c r="E28" s="7" t="str">
        <f t="shared" si="0"/>
        <v/>
      </c>
    </row>
    <row r="29" spans="2:5" x14ac:dyDescent="0.3">
      <c r="E29" s="7" t="str">
        <f t="shared" si="0"/>
        <v/>
      </c>
    </row>
    <row r="30" spans="2:5" x14ac:dyDescent="0.3">
      <c r="E30" s="7" t="str">
        <f t="shared" si="0"/>
        <v/>
      </c>
    </row>
    <row r="31" spans="2:5" x14ac:dyDescent="0.3">
      <c r="E31" s="7" t="str">
        <f t="shared" si="0"/>
        <v/>
      </c>
    </row>
    <row r="32" spans="2:5" x14ac:dyDescent="0.3">
      <c r="E32" s="7" t="str">
        <f t="shared" si="0"/>
        <v/>
      </c>
    </row>
    <row r="33" spans="5:5" x14ac:dyDescent="0.3">
      <c r="E33" s="7" t="str">
        <f t="shared" si="0"/>
        <v/>
      </c>
    </row>
    <row r="34" spans="5:5" x14ac:dyDescent="0.3">
      <c r="E34" s="7" t="str">
        <f t="shared" si="0"/>
        <v/>
      </c>
    </row>
    <row r="35" spans="5:5" x14ac:dyDescent="0.3">
      <c r="E35" s="7" t="str">
        <f t="shared" si="0"/>
        <v/>
      </c>
    </row>
    <row r="36" spans="5:5" x14ac:dyDescent="0.3">
      <c r="E36" s="7" t="str">
        <f t="shared" si="0"/>
        <v/>
      </c>
    </row>
    <row r="37" spans="5:5" x14ac:dyDescent="0.3">
      <c r="E37" s="7" t="str">
        <f t="shared" si="0"/>
        <v/>
      </c>
    </row>
    <row r="38" spans="5:5" x14ac:dyDescent="0.3">
      <c r="E38" s="7" t="str">
        <f t="shared" si="0"/>
        <v/>
      </c>
    </row>
    <row r="39" spans="5:5" x14ac:dyDescent="0.3">
      <c r="E39" s="7" t="str">
        <f t="shared" si="0"/>
        <v/>
      </c>
    </row>
    <row r="40" spans="5:5" x14ac:dyDescent="0.3">
      <c r="E40" s="7" t="str">
        <f t="shared" si="0"/>
        <v/>
      </c>
    </row>
    <row r="41" spans="5:5" x14ac:dyDescent="0.3">
      <c r="E41" s="7" t="str">
        <f t="shared" si="0"/>
        <v/>
      </c>
    </row>
    <row r="42" spans="5:5" x14ac:dyDescent="0.3">
      <c r="E42" s="7" t="str">
        <f t="shared" si="0"/>
        <v/>
      </c>
    </row>
    <row r="43" spans="5:5" x14ac:dyDescent="0.3">
      <c r="E43" s="7" t="str">
        <f t="shared" si="0"/>
        <v/>
      </c>
    </row>
    <row r="44" spans="5:5" x14ac:dyDescent="0.3">
      <c r="E44" s="7" t="str">
        <f t="shared" si="0"/>
        <v/>
      </c>
    </row>
    <row r="45" spans="5:5" x14ac:dyDescent="0.3">
      <c r="E45" s="7" t="str">
        <f t="shared" si="0"/>
        <v/>
      </c>
    </row>
    <row r="46" spans="5:5" x14ac:dyDescent="0.3">
      <c r="E46" s="7" t="str">
        <f t="shared" si="0"/>
        <v/>
      </c>
    </row>
    <row r="47" spans="5:5" x14ac:dyDescent="0.3">
      <c r="E47" s="7" t="str">
        <f t="shared" si="0"/>
        <v/>
      </c>
    </row>
    <row r="48" spans="5:5" x14ac:dyDescent="0.3">
      <c r="E48" s="7" t="str">
        <f t="shared" si="0"/>
        <v/>
      </c>
    </row>
    <row r="49" spans="5:5" x14ac:dyDescent="0.3">
      <c r="E49" s="7" t="str">
        <f t="shared" si="0"/>
        <v/>
      </c>
    </row>
    <row r="50" spans="5:5" x14ac:dyDescent="0.3">
      <c r="E50" s="7" t="str">
        <f t="shared" si="0"/>
        <v/>
      </c>
    </row>
    <row r="51" spans="5:5" x14ac:dyDescent="0.3">
      <c r="E51" s="7" t="str">
        <f t="shared" si="0"/>
        <v/>
      </c>
    </row>
    <row r="52" spans="5:5" x14ac:dyDescent="0.3">
      <c r="E52" s="7" t="str">
        <f t="shared" si="0"/>
        <v/>
      </c>
    </row>
    <row r="53" spans="5:5" x14ac:dyDescent="0.3">
      <c r="E53" s="7" t="str">
        <f t="shared" si="0"/>
        <v/>
      </c>
    </row>
    <row r="54" spans="5:5" x14ac:dyDescent="0.3">
      <c r="E54" s="7" t="str">
        <f t="shared" si="0"/>
        <v/>
      </c>
    </row>
    <row r="55" spans="5:5" x14ac:dyDescent="0.3">
      <c r="E55" s="7" t="str">
        <f t="shared" si="0"/>
        <v/>
      </c>
    </row>
    <row r="56" spans="5:5" x14ac:dyDescent="0.3">
      <c r="E56" s="7" t="str">
        <f t="shared" si="0"/>
        <v/>
      </c>
    </row>
    <row r="57" spans="5:5" x14ac:dyDescent="0.3">
      <c r="E57" s="7" t="str">
        <f t="shared" si="0"/>
        <v/>
      </c>
    </row>
    <row r="58" spans="5:5" x14ac:dyDescent="0.3">
      <c r="E58" s="7" t="str">
        <f t="shared" si="0"/>
        <v/>
      </c>
    </row>
    <row r="59" spans="5:5" x14ac:dyDescent="0.3">
      <c r="E59" s="7" t="str">
        <f t="shared" si="0"/>
        <v/>
      </c>
    </row>
    <row r="60" spans="5:5" x14ac:dyDescent="0.3">
      <c r="E60" s="7" t="str">
        <f t="shared" si="0"/>
        <v/>
      </c>
    </row>
    <row r="61" spans="5:5" x14ac:dyDescent="0.3">
      <c r="E61" s="7" t="str">
        <f t="shared" si="0"/>
        <v/>
      </c>
    </row>
    <row r="62" spans="5:5" x14ac:dyDescent="0.3">
      <c r="E62" s="7" t="str">
        <f t="shared" si="0"/>
        <v/>
      </c>
    </row>
    <row r="63" spans="5:5" x14ac:dyDescent="0.3">
      <c r="E63" s="7" t="str">
        <f t="shared" si="0"/>
        <v/>
      </c>
    </row>
    <row r="64" spans="5:5" x14ac:dyDescent="0.3">
      <c r="E64" s="7" t="str">
        <f t="shared" si="0"/>
        <v/>
      </c>
    </row>
    <row r="65" spans="5:5" x14ac:dyDescent="0.3">
      <c r="E65" s="7" t="str">
        <f t="shared" si="0"/>
        <v/>
      </c>
    </row>
    <row r="66" spans="5:5" x14ac:dyDescent="0.3">
      <c r="E66" s="7" t="str">
        <f t="shared" si="0"/>
        <v/>
      </c>
    </row>
    <row r="67" spans="5:5" x14ac:dyDescent="0.3">
      <c r="E67" s="7" t="str">
        <f t="shared" ref="E67:E130" si="1">IF(ISBLANK($B67),"",HYPERLINK($B67,"▶"))</f>
        <v/>
      </c>
    </row>
    <row r="68" spans="5:5" x14ac:dyDescent="0.3">
      <c r="E68" s="7" t="str">
        <f t="shared" si="1"/>
        <v/>
      </c>
    </row>
    <row r="69" spans="5:5" x14ac:dyDescent="0.3">
      <c r="E69" s="7" t="str">
        <f t="shared" si="1"/>
        <v/>
      </c>
    </row>
    <row r="70" spans="5:5" x14ac:dyDescent="0.3">
      <c r="E70" s="7" t="str">
        <f t="shared" si="1"/>
        <v/>
      </c>
    </row>
    <row r="71" spans="5:5" x14ac:dyDescent="0.3">
      <c r="E71" s="7" t="str">
        <f t="shared" si="1"/>
        <v/>
      </c>
    </row>
    <row r="72" spans="5:5" x14ac:dyDescent="0.3">
      <c r="E72" s="7" t="str">
        <f t="shared" si="1"/>
        <v/>
      </c>
    </row>
    <row r="73" spans="5:5" x14ac:dyDescent="0.3">
      <c r="E73" s="7" t="str">
        <f t="shared" si="1"/>
        <v/>
      </c>
    </row>
    <row r="74" spans="5:5" x14ac:dyDescent="0.3">
      <c r="E74" s="7" t="str">
        <f t="shared" si="1"/>
        <v/>
      </c>
    </row>
    <row r="75" spans="5:5" x14ac:dyDescent="0.3">
      <c r="E75" s="7" t="str">
        <f t="shared" si="1"/>
        <v/>
      </c>
    </row>
    <row r="76" spans="5:5" x14ac:dyDescent="0.3">
      <c r="E76" s="7" t="str">
        <f t="shared" si="1"/>
        <v/>
      </c>
    </row>
    <row r="77" spans="5:5" x14ac:dyDescent="0.3">
      <c r="E77" s="7" t="str">
        <f t="shared" si="1"/>
        <v/>
      </c>
    </row>
    <row r="78" spans="5:5" x14ac:dyDescent="0.3">
      <c r="E78" s="7" t="str">
        <f t="shared" si="1"/>
        <v/>
      </c>
    </row>
    <row r="79" spans="5:5" x14ac:dyDescent="0.3">
      <c r="E79" s="7" t="str">
        <f t="shared" si="1"/>
        <v/>
      </c>
    </row>
    <row r="80" spans="5:5" x14ac:dyDescent="0.3">
      <c r="E80" s="7" t="str">
        <f t="shared" si="1"/>
        <v/>
      </c>
    </row>
    <row r="81" spans="5:5" x14ac:dyDescent="0.3">
      <c r="E81" s="7" t="str">
        <f t="shared" si="1"/>
        <v/>
      </c>
    </row>
    <row r="82" spans="5:5" x14ac:dyDescent="0.3">
      <c r="E82" s="7" t="str">
        <f t="shared" si="1"/>
        <v/>
      </c>
    </row>
    <row r="83" spans="5:5" x14ac:dyDescent="0.3">
      <c r="E83" s="7" t="str">
        <f t="shared" si="1"/>
        <v/>
      </c>
    </row>
    <row r="84" spans="5:5" x14ac:dyDescent="0.3">
      <c r="E84" s="7" t="str">
        <f t="shared" si="1"/>
        <v/>
      </c>
    </row>
    <row r="85" spans="5:5" x14ac:dyDescent="0.3">
      <c r="E85" s="7" t="str">
        <f t="shared" si="1"/>
        <v/>
      </c>
    </row>
    <row r="86" spans="5:5" x14ac:dyDescent="0.3">
      <c r="E86" s="7" t="str">
        <f t="shared" si="1"/>
        <v/>
      </c>
    </row>
    <row r="87" spans="5:5" x14ac:dyDescent="0.3">
      <c r="E87" s="7" t="str">
        <f t="shared" si="1"/>
        <v/>
      </c>
    </row>
    <row r="88" spans="5:5" x14ac:dyDescent="0.3">
      <c r="E88" s="7" t="str">
        <f t="shared" si="1"/>
        <v/>
      </c>
    </row>
    <row r="89" spans="5:5" x14ac:dyDescent="0.3">
      <c r="E89" s="7" t="str">
        <f t="shared" si="1"/>
        <v/>
      </c>
    </row>
    <row r="90" spans="5:5" x14ac:dyDescent="0.3">
      <c r="E90" s="7" t="str">
        <f t="shared" si="1"/>
        <v/>
      </c>
    </row>
    <row r="91" spans="5:5" x14ac:dyDescent="0.3">
      <c r="E91" s="7" t="str">
        <f t="shared" si="1"/>
        <v/>
      </c>
    </row>
    <row r="92" spans="5:5" x14ac:dyDescent="0.3">
      <c r="E92" s="7" t="str">
        <f t="shared" si="1"/>
        <v/>
      </c>
    </row>
    <row r="93" spans="5:5" x14ac:dyDescent="0.3">
      <c r="E93" s="7" t="str">
        <f t="shared" si="1"/>
        <v/>
      </c>
    </row>
    <row r="94" spans="5:5" x14ac:dyDescent="0.3">
      <c r="E94" s="7" t="str">
        <f t="shared" si="1"/>
        <v/>
      </c>
    </row>
    <row r="95" spans="5:5" x14ac:dyDescent="0.3">
      <c r="E95" s="7" t="str">
        <f t="shared" si="1"/>
        <v/>
      </c>
    </row>
    <row r="96" spans="5:5" x14ac:dyDescent="0.3">
      <c r="E96" s="7" t="str">
        <f t="shared" si="1"/>
        <v/>
      </c>
    </row>
    <row r="97" spans="5:5" x14ac:dyDescent="0.3">
      <c r="E97" s="7" t="str">
        <f t="shared" si="1"/>
        <v/>
      </c>
    </row>
    <row r="98" spans="5:5" x14ac:dyDescent="0.3">
      <c r="E98" s="7" t="str">
        <f t="shared" si="1"/>
        <v/>
      </c>
    </row>
    <row r="99" spans="5:5" x14ac:dyDescent="0.3">
      <c r="E99" s="7" t="str">
        <f t="shared" si="1"/>
        <v/>
      </c>
    </row>
    <row r="100" spans="5:5" x14ac:dyDescent="0.3">
      <c r="E100" s="7" t="str">
        <f t="shared" si="1"/>
        <v/>
      </c>
    </row>
    <row r="101" spans="5:5" x14ac:dyDescent="0.3">
      <c r="E101" s="7" t="str">
        <f t="shared" si="1"/>
        <v/>
      </c>
    </row>
    <row r="102" spans="5:5" x14ac:dyDescent="0.3">
      <c r="E102" s="7" t="str">
        <f t="shared" si="1"/>
        <v/>
      </c>
    </row>
    <row r="103" spans="5:5" x14ac:dyDescent="0.3">
      <c r="E103" s="7" t="str">
        <f t="shared" si="1"/>
        <v/>
      </c>
    </row>
    <row r="104" spans="5:5" x14ac:dyDescent="0.3">
      <c r="E104" s="7" t="str">
        <f t="shared" si="1"/>
        <v/>
      </c>
    </row>
    <row r="105" spans="5:5" x14ac:dyDescent="0.3">
      <c r="E105" s="7" t="str">
        <f t="shared" si="1"/>
        <v/>
      </c>
    </row>
    <row r="106" spans="5:5" x14ac:dyDescent="0.3">
      <c r="E106" s="7" t="str">
        <f t="shared" si="1"/>
        <v/>
      </c>
    </row>
    <row r="107" spans="5:5" x14ac:dyDescent="0.3">
      <c r="E107" s="7" t="str">
        <f t="shared" si="1"/>
        <v/>
      </c>
    </row>
    <row r="108" spans="5:5" x14ac:dyDescent="0.3">
      <c r="E108" s="7" t="str">
        <f t="shared" si="1"/>
        <v/>
      </c>
    </row>
    <row r="109" spans="5:5" x14ac:dyDescent="0.3">
      <c r="E109" s="7" t="str">
        <f t="shared" si="1"/>
        <v/>
      </c>
    </row>
    <row r="110" spans="5:5" x14ac:dyDescent="0.3">
      <c r="E110" s="7" t="str">
        <f t="shared" si="1"/>
        <v/>
      </c>
    </row>
    <row r="111" spans="5:5" x14ac:dyDescent="0.3">
      <c r="E111" s="7" t="str">
        <f t="shared" si="1"/>
        <v/>
      </c>
    </row>
    <row r="112" spans="5:5" x14ac:dyDescent="0.3">
      <c r="E112" s="7" t="str">
        <f t="shared" si="1"/>
        <v/>
      </c>
    </row>
    <row r="113" spans="5:5" x14ac:dyDescent="0.3">
      <c r="E113" s="7" t="str">
        <f t="shared" si="1"/>
        <v/>
      </c>
    </row>
    <row r="114" spans="5:5" x14ac:dyDescent="0.3">
      <c r="E114" s="7" t="str">
        <f t="shared" si="1"/>
        <v/>
      </c>
    </row>
    <row r="115" spans="5:5" x14ac:dyDescent="0.3">
      <c r="E115" s="7" t="str">
        <f t="shared" si="1"/>
        <v/>
      </c>
    </row>
    <row r="116" spans="5:5" x14ac:dyDescent="0.3">
      <c r="E116" s="7" t="str">
        <f t="shared" si="1"/>
        <v/>
      </c>
    </row>
    <row r="117" spans="5:5" x14ac:dyDescent="0.3">
      <c r="E117" s="7" t="str">
        <f t="shared" si="1"/>
        <v/>
      </c>
    </row>
    <row r="118" spans="5:5" x14ac:dyDescent="0.3">
      <c r="E118" s="7" t="str">
        <f t="shared" si="1"/>
        <v/>
      </c>
    </row>
    <row r="119" spans="5:5" x14ac:dyDescent="0.3">
      <c r="E119" s="7" t="str">
        <f t="shared" si="1"/>
        <v/>
      </c>
    </row>
    <row r="120" spans="5:5" x14ac:dyDescent="0.3">
      <c r="E120" s="7" t="str">
        <f t="shared" si="1"/>
        <v/>
      </c>
    </row>
    <row r="121" spans="5:5" x14ac:dyDescent="0.3">
      <c r="E121" s="7" t="str">
        <f t="shared" si="1"/>
        <v/>
      </c>
    </row>
    <row r="122" spans="5:5" x14ac:dyDescent="0.3">
      <c r="E122" s="7" t="str">
        <f t="shared" si="1"/>
        <v/>
      </c>
    </row>
    <row r="123" spans="5:5" x14ac:dyDescent="0.3">
      <c r="E123" s="7" t="str">
        <f t="shared" si="1"/>
        <v/>
      </c>
    </row>
    <row r="124" spans="5:5" x14ac:dyDescent="0.3">
      <c r="E124" s="7" t="str">
        <f t="shared" si="1"/>
        <v/>
      </c>
    </row>
    <row r="125" spans="5:5" x14ac:dyDescent="0.3">
      <c r="E125" s="7" t="str">
        <f t="shared" si="1"/>
        <v/>
      </c>
    </row>
    <row r="126" spans="5:5" x14ac:dyDescent="0.3">
      <c r="E126" s="7" t="str">
        <f t="shared" si="1"/>
        <v/>
      </c>
    </row>
    <row r="127" spans="5:5" x14ac:dyDescent="0.3">
      <c r="E127" s="7" t="str">
        <f t="shared" si="1"/>
        <v/>
      </c>
    </row>
    <row r="128" spans="5:5" x14ac:dyDescent="0.3">
      <c r="E128" s="7" t="str">
        <f t="shared" si="1"/>
        <v/>
      </c>
    </row>
    <row r="129" spans="5:5" x14ac:dyDescent="0.3">
      <c r="E129" s="7" t="str">
        <f t="shared" si="1"/>
        <v/>
      </c>
    </row>
    <row r="130" spans="5:5" x14ac:dyDescent="0.3">
      <c r="E130" s="7" t="str">
        <f t="shared" si="1"/>
        <v/>
      </c>
    </row>
    <row r="131" spans="5:5" x14ac:dyDescent="0.3">
      <c r="E131" s="7" t="str">
        <f t="shared" ref="E131:E194" si="2">IF(ISBLANK($B131),"",HYPERLINK($B131,"▶"))</f>
        <v/>
      </c>
    </row>
    <row r="132" spans="5:5" x14ac:dyDescent="0.3">
      <c r="E132" s="7" t="str">
        <f t="shared" si="2"/>
        <v/>
      </c>
    </row>
    <row r="133" spans="5:5" x14ac:dyDescent="0.3">
      <c r="E133" s="7" t="str">
        <f t="shared" si="2"/>
        <v/>
      </c>
    </row>
    <row r="134" spans="5:5" x14ac:dyDescent="0.3">
      <c r="E134" s="7" t="str">
        <f t="shared" si="2"/>
        <v/>
      </c>
    </row>
    <row r="135" spans="5:5" x14ac:dyDescent="0.3">
      <c r="E135" s="7" t="str">
        <f t="shared" si="2"/>
        <v/>
      </c>
    </row>
    <row r="136" spans="5:5" x14ac:dyDescent="0.3">
      <c r="E136" s="7" t="str">
        <f t="shared" si="2"/>
        <v/>
      </c>
    </row>
    <row r="137" spans="5:5" x14ac:dyDescent="0.3">
      <c r="E137" s="7" t="str">
        <f t="shared" si="2"/>
        <v/>
      </c>
    </row>
    <row r="138" spans="5:5" x14ac:dyDescent="0.3">
      <c r="E138" s="7" t="str">
        <f t="shared" si="2"/>
        <v/>
      </c>
    </row>
    <row r="139" spans="5:5" x14ac:dyDescent="0.3">
      <c r="E139" s="7" t="str">
        <f t="shared" si="2"/>
        <v/>
      </c>
    </row>
    <row r="140" spans="5:5" x14ac:dyDescent="0.3">
      <c r="E140" s="7" t="str">
        <f t="shared" si="2"/>
        <v/>
      </c>
    </row>
    <row r="141" spans="5:5" x14ac:dyDescent="0.3">
      <c r="E141" s="7" t="str">
        <f t="shared" si="2"/>
        <v/>
      </c>
    </row>
    <row r="142" spans="5:5" x14ac:dyDescent="0.3">
      <c r="E142" s="7" t="str">
        <f t="shared" si="2"/>
        <v/>
      </c>
    </row>
    <row r="143" spans="5:5" x14ac:dyDescent="0.3">
      <c r="E143" s="7" t="str">
        <f t="shared" si="2"/>
        <v/>
      </c>
    </row>
    <row r="144" spans="5:5" x14ac:dyDescent="0.3">
      <c r="E144" s="7" t="str">
        <f t="shared" si="2"/>
        <v/>
      </c>
    </row>
    <row r="145" spans="5:5" x14ac:dyDescent="0.3">
      <c r="E145" s="7" t="str">
        <f t="shared" si="2"/>
        <v/>
      </c>
    </row>
    <row r="146" spans="5:5" x14ac:dyDescent="0.3">
      <c r="E146" s="7" t="str">
        <f t="shared" si="2"/>
        <v/>
      </c>
    </row>
    <row r="147" spans="5:5" x14ac:dyDescent="0.3">
      <c r="E147" s="7" t="str">
        <f t="shared" si="2"/>
        <v/>
      </c>
    </row>
    <row r="148" spans="5:5" x14ac:dyDescent="0.3">
      <c r="E148" s="7" t="str">
        <f t="shared" si="2"/>
        <v/>
      </c>
    </row>
    <row r="149" spans="5:5" x14ac:dyDescent="0.3">
      <c r="E149" s="7" t="str">
        <f t="shared" si="2"/>
        <v/>
      </c>
    </row>
    <row r="150" spans="5:5" x14ac:dyDescent="0.3">
      <c r="E150" s="7" t="str">
        <f t="shared" si="2"/>
        <v/>
      </c>
    </row>
    <row r="151" spans="5:5" x14ac:dyDescent="0.3">
      <c r="E151" s="7" t="str">
        <f t="shared" si="2"/>
        <v/>
      </c>
    </row>
    <row r="152" spans="5:5" x14ac:dyDescent="0.3">
      <c r="E152" s="7" t="str">
        <f t="shared" si="2"/>
        <v/>
      </c>
    </row>
    <row r="153" spans="5:5" x14ac:dyDescent="0.3">
      <c r="E153" s="7" t="str">
        <f t="shared" si="2"/>
        <v/>
      </c>
    </row>
    <row r="154" spans="5:5" x14ac:dyDescent="0.3">
      <c r="E154" s="7" t="str">
        <f t="shared" si="2"/>
        <v/>
      </c>
    </row>
    <row r="155" spans="5:5" x14ac:dyDescent="0.3">
      <c r="E155" s="7" t="str">
        <f t="shared" si="2"/>
        <v/>
      </c>
    </row>
    <row r="156" spans="5:5" x14ac:dyDescent="0.3">
      <c r="E156" s="7" t="str">
        <f t="shared" si="2"/>
        <v/>
      </c>
    </row>
    <row r="157" spans="5:5" x14ac:dyDescent="0.3">
      <c r="E157" s="7" t="str">
        <f t="shared" si="2"/>
        <v/>
      </c>
    </row>
    <row r="158" spans="5:5" x14ac:dyDescent="0.3">
      <c r="E158" s="7" t="str">
        <f t="shared" si="2"/>
        <v/>
      </c>
    </row>
    <row r="159" spans="5:5" x14ac:dyDescent="0.3">
      <c r="E159" s="7" t="str">
        <f t="shared" si="2"/>
        <v/>
      </c>
    </row>
    <row r="160" spans="5:5" x14ac:dyDescent="0.3">
      <c r="E160" s="7" t="str">
        <f t="shared" si="2"/>
        <v/>
      </c>
    </row>
    <row r="161" spans="5:5" x14ac:dyDescent="0.3">
      <c r="E161" s="7" t="str">
        <f t="shared" si="2"/>
        <v/>
      </c>
    </row>
    <row r="162" spans="5:5" x14ac:dyDescent="0.3">
      <c r="E162" s="7" t="str">
        <f t="shared" si="2"/>
        <v/>
      </c>
    </row>
    <row r="163" spans="5:5" x14ac:dyDescent="0.3">
      <c r="E163" s="7" t="str">
        <f t="shared" si="2"/>
        <v/>
      </c>
    </row>
    <row r="164" spans="5:5" x14ac:dyDescent="0.3">
      <c r="E164" s="7" t="str">
        <f t="shared" si="2"/>
        <v/>
      </c>
    </row>
    <row r="165" spans="5:5" x14ac:dyDescent="0.3">
      <c r="E165" s="7" t="str">
        <f t="shared" si="2"/>
        <v/>
      </c>
    </row>
    <row r="166" spans="5:5" x14ac:dyDescent="0.3">
      <c r="E166" s="7" t="str">
        <f t="shared" si="2"/>
        <v/>
      </c>
    </row>
    <row r="167" spans="5:5" x14ac:dyDescent="0.3">
      <c r="E167" s="7" t="str">
        <f t="shared" si="2"/>
        <v/>
      </c>
    </row>
    <row r="168" spans="5:5" x14ac:dyDescent="0.3">
      <c r="E168" s="7" t="str">
        <f t="shared" si="2"/>
        <v/>
      </c>
    </row>
    <row r="169" spans="5:5" x14ac:dyDescent="0.3">
      <c r="E169" s="7" t="str">
        <f t="shared" si="2"/>
        <v/>
      </c>
    </row>
    <row r="170" spans="5:5" x14ac:dyDescent="0.3">
      <c r="E170" s="7" t="str">
        <f t="shared" si="2"/>
        <v/>
      </c>
    </row>
    <row r="171" spans="5:5" x14ac:dyDescent="0.3">
      <c r="E171" s="7" t="str">
        <f t="shared" si="2"/>
        <v/>
      </c>
    </row>
    <row r="172" spans="5:5" x14ac:dyDescent="0.3">
      <c r="E172" s="7" t="str">
        <f t="shared" si="2"/>
        <v/>
      </c>
    </row>
    <row r="173" spans="5:5" x14ac:dyDescent="0.3">
      <c r="E173" s="7" t="str">
        <f t="shared" si="2"/>
        <v/>
      </c>
    </row>
    <row r="174" spans="5:5" x14ac:dyDescent="0.3">
      <c r="E174" s="7" t="str">
        <f t="shared" si="2"/>
        <v/>
      </c>
    </row>
    <row r="175" spans="5:5" x14ac:dyDescent="0.3">
      <c r="E175" s="7" t="str">
        <f t="shared" si="2"/>
        <v/>
      </c>
    </row>
    <row r="176" spans="5:5" x14ac:dyDescent="0.3">
      <c r="E176" s="7" t="str">
        <f t="shared" si="2"/>
        <v/>
      </c>
    </row>
    <row r="177" spans="5:5" x14ac:dyDescent="0.3">
      <c r="E177" s="7" t="str">
        <f t="shared" si="2"/>
        <v/>
      </c>
    </row>
    <row r="178" spans="5:5" x14ac:dyDescent="0.3">
      <c r="E178" s="7" t="str">
        <f t="shared" si="2"/>
        <v/>
      </c>
    </row>
    <row r="179" spans="5:5" x14ac:dyDescent="0.3">
      <c r="E179" s="7" t="str">
        <f t="shared" si="2"/>
        <v/>
      </c>
    </row>
    <row r="180" spans="5:5" x14ac:dyDescent="0.3">
      <c r="E180" s="7" t="str">
        <f t="shared" si="2"/>
        <v/>
      </c>
    </row>
    <row r="181" spans="5:5" x14ac:dyDescent="0.3">
      <c r="E181" s="7" t="str">
        <f t="shared" si="2"/>
        <v/>
      </c>
    </row>
    <row r="182" spans="5:5" x14ac:dyDescent="0.3">
      <c r="E182" s="7" t="str">
        <f t="shared" si="2"/>
        <v/>
      </c>
    </row>
    <row r="183" spans="5:5" x14ac:dyDescent="0.3">
      <c r="E183" s="7" t="str">
        <f t="shared" si="2"/>
        <v/>
      </c>
    </row>
    <row r="184" spans="5:5" x14ac:dyDescent="0.3">
      <c r="E184" s="7" t="str">
        <f t="shared" si="2"/>
        <v/>
      </c>
    </row>
    <row r="185" spans="5:5" x14ac:dyDescent="0.3">
      <c r="E185" s="7" t="str">
        <f t="shared" si="2"/>
        <v/>
      </c>
    </row>
    <row r="186" spans="5:5" x14ac:dyDescent="0.3">
      <c r="E186" s="7" t="str">
        <f t="shared" si="2"/>
        <v/>
      </c>
    </row>
    <row r="187" spans="5:5" x14ac:dyDescent="0.3">
      <c r="E187" s="7" t="str">
        <f t="shared" si="2"/>
        <v/>
      </c>
    </row>
    <row r="188" spans="5:5" x14ac:dyDescent="0.3">
      <c r="E188" s="7" t="str">
        <f t="shared" si="2"/>
        <v/>
      </c>
    </row>
    <row r="189" spans="5:5" x14ac:dyDescent="0.3">
      <c r="E189" s="7" t="str">
        <f t="shared" si="2"/>
        <v/>
      </c>
    </row>
    <row r="190" spans="5:5" x14ac:dyDescent="0.3">
      <c r="E190" s="7" t="str">
        <f t="shared" si="2"/>
        <v/>
      </c>
    </row>
    <row r="191" spans="5:5" x14ac:dyDescent="0.3">
      <c r="E191" s="7" t="str">
        <f t="shared" si="2"/>
        <v/>
      </c>
    </row>
    <row r="192" spans="5:5" x14ac:dyDescent="0.3">
      <c r="E192" s="7" t="str">
        <f t="shared" si="2"/>
        <v/>
      </c>
    </row>
    <row r="193" spans="5:5" x14ac:dyDescent="0.3">
      <c r="E193" s="7" t="str">
        <f t="shared" si="2"/>
        <v/>
      </c>
    </row>
    <row r="194" spans="5:5" x14ac:dyDescent="0.3">
      <c r="E194" s="7" t="str">
        <f t="shared" si="2"/>
        <v/>
      </c>
    </row>
    <row r="195" spans="5:5" x14ac:dyDescent="0.3">
      <c r="E195" s="7" t="str">
        <f t="shared" ref="E195:E200" si="3">IF(ISBLANK($B195),"",HYPERLINK($B195,"▶"))</f>
        <v/>
      </c>
    </row>
    <row r="196" spans="5:5" x14ac:dyDescent="0.3">
      <c r="E196" s="7" t="str">
        <f t="shared" si="3"/>
        <v/>
      </c>
    </row>
    <row r="197" spans="5:5" x14ac:dyDescent="0.3">
      <c r="E197" s="7" t="str">
        <f t="shared" si="3"/>
        <v/>
      </c>
    </row>
    <row r="198" spans="5:5" x14ac:dyDescent="0.3">
      <c r="E198" s="7" t="str">
        <f t="shared" si="3"/>
        <v/>
      </c>
    </row>
    <row r="199" spans="5:5" x14ac:dyDescent="0.3">
      <c r="E199" s="7" t="str">
        <f t="shared" si="3"/>
        <v/>
      </c>
    </row>
    <row r="200" spans="5:5" x14ac:dyDescent="0.3">
      <c r="E200" s="7" t="str">
        <f t="shared" si="3"/>
        <v/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Dashboard</vt:lpstr>
      <vt:lpstr>KOSPI</vt:lpstr>
      <vt:lpstr>KOSDAQ</vt:lpstr>
      <vt:lpstr>업종별시세</vt:lpstr>
      <vt:lpstr>주요뉴스</vt:lpstr>
      <vt:lpstr>종목별뉴스공시</vt:lpstr>
      <vt:lpstr>종목별전자공시</vt:lpstr>
      <vt:lpstr>시황정보</vt:lpstr>
      <vt:lpstr>투자정보</vt:lpstr>
      <vt:lpstr>종목분석</vt:lpstr>
      <vt:lpstr>산업분석</vt:lpstr>
      <vt:lpstr>경제분석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민선 김</dc:creator>
  <cp:lastModifiedBy>dexter yang</cp:lastModifiedBy>
  <dcterms:created xsi:type="dcterms:W3CDTF">2024-12-12T08:35:38Z</dcterms:created>
  <dcterms:modified xsi:type="dcterms:W3CDTF">2025-01-22T20:20:31Z</dcterms:modified>
</cp:coreProperties>
</file>